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Alex\Desktop\chart site\"/>
    </mc:Choice>
  </mc:AlternateContent>
  <xr:revisionPtr revIDLastSave="0" documentId="13_ncr:1_{2D60C549-3273-449F-B089-E2FEFEA63BE3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Graph" sheetId="2" r:id="rId2"/>
    <sheet name="450" sheetId="4" r:id="rId3"/>
    <sheet name="500" sheetId="5" r:id="rId4"/>
    <sheet name="550" sheetId="6" r:id="rId5"/>
    <sheet name="600" sheetId="7" r:id="rId6"/>
    <sheet name="650" sheetId="8" r:id="rId7"/>
    <sheet name="700" sheetId="9" r:id="rId8"/>
    <sheet name="750" sheetId="10" r:id="rId9"/>
    <sheet name="800" sheetId="11" r:id="rId10"/>
    <sheet name="CSV EXPORT" sheetId="3" r:id="rId11"/>
  </sheets>
  <definedNames>
    <definedName name="bothdoses450">'450'!$O$37:$O$385</definedName>
    <definedName name="bothdoses500">'500'!$O$37:$O$385</definedName>
    <definedName name="bothdoses550">'550'!$O$37:$O$385</definedName>
    <definedName name="bothdoses600">'600'!$O$37:$O$385</definedName>
    <definedName name="bothdoses650">'650'!$O$37:$O$385</definedName>
    <definedName name="bothdoses700">'700'!$O$37:$O$385</definedName>
    <definedName name="bothdoses750">'750'!$O$37:$O$385</definedName>
    <definedName name="bothdoses800">'800'!$O$37:$O$385</definedName>
    <definedName name="bothdosesdata">Sheet1!$O$37:$O$385</definedName>
    <definedName name="dates2">Sheet1!$A$37:$A$385</definedName>
    <definedName name="dates450">'450'!$A$37:$A$385</definedName>
    <definedName name="dates500">'500'!$A$37:$A$385</definedName>
    <definedName name="dates550">'550'!$A$37:$A$385</definedName>
    <definedName name="dates600">'600'!$A$37:$A$385</definedName>
    <definedName name="dates650">'650'!$A$37:$A$385</definedName>
    <definedName name="dates700">'700'!$A$37:$A$385</definedName>
    <definedName name="dates750">'750'!$A$37:$A$385</definedName>
    <definedName name="dates800">'800'!$A$37:$A$385</definedName>
    <definedName name="firstdoses450">'450'!$E$37:$E$385</definedName>
    <definedName name="firstdoses500">'500'!$E$37:$E$385</definedName>
    <definedName name="firstdoses550">'550'!$E$37:$E$385</definedName>
    <definedName name="firstdoses600">'600'!$E$37:$E$385</definedName>
    <definedName name="firstdoses650">'650'!$E$37:$E$385</definedName>
    <definedName name="firstdoses700">'700'!$E$37:$E$385</definedName>
    <definedName name="firstdoses750">'750'!$E$37:$E$385</definedName>
    <definedName name="firstdoses800">'800'!$E$37:$E$385</definedName>
    <definedName name="firstdosesdata">Sheet1!$E$37:$E$385</definedName>
    <definedName name="seconddosesdata">Sheet1!$K$37:$K$385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H385" i="11" l="1"/>
  <c r="O385" i="11"/>
  <c r="M385" i="11"/>
  <c r="N385" i="11" s="1"/>
  <c r="K385" i="11"/>
  <c r="J385" i="11"/>
  <c r="E385" i="11"/>
  <c r="D385" i="11"/>
  <c r="AH384" i="11"/>
  <c r="O384" i="11"/>
  <c r="M384" i="11"/>
  <c r="N384" i="11" s="1"/>
  <c r="K384" i="11"/>
  <c r="J384" i="11"/>
  <c r="E384" i="11"/>
  <c r="D384" i="11"/>
  <c r="AH383" i="11"/>
  <c r="O383" i="11"/>
  <c r="N383" i="11"/>
  <c r="M383" i="11"/>
  <c r="K383" i="11"/>
  <c r="J383" i="11"/>
  <c r="E383" i="11"/>
  <c r="D383" i="11"/>
  <c r="AH382" i="11"/>
  <c r="O382" i="11"/>
  <c r="M382" i="11"/>
  <c r="N382" i="11" s="1"/>
  <c r="K382" i="11"/>
  <c r="J382" i="11"/>
  <c r="E382" i="11"/>
  <c r="D382" i="11"/>
  <c r="AH381" i="11"/>
  <c r="O381" i="11"/>
  <c r="M381" i="11"/>
  <c r="N381" i="11" s="1"/>
  <c r="K381" i="11"/>
  <c r="J381" i="11"/>
  <c r="E381" i="11"/>
  <c r="D381" i="11"/>
  <c r="AH380" i="11"/>
  <c r="O380" i="11"/>
  <c r="N380" i="11"/>
  <c r="M380" i="11"/>
  <c r="K380" i="11"/>
  <c r="J380" i="11"/>
  <c r="E380" i="11"/>
  <c r="D380" i="11"/>
  <c r="AH379" i="11"/>
  <c r="O379" i="11"/>
  <c r="N379" i="11"/>
  <c r="M379" i="11"/>
  <c r="K379" i="11"/>
  <c r="J379" i="11"/>
  <c r="E379" i="11"/>
  <c r="D379" i="11"/>
  <c r="AH378" i="11"/>
  <c r="O378" i="11"/>
  <c r="M378" i="11"/>
  <c r="N378" i="11" s="1"/>
  <c r="K378" i="11"/>
  <c r="J378" i="11"/>
  <c r="E378" i="11"/>
  <c r="D378" i="11"/>
  <c r="AH377" i="11"/>
  <c r="O377" i="11"/>
  <c r="N377" i="11"/>
  <c r="M377" i="11"/>
  <c r="K377" i="11"/>
  <c r="J377" i="11"/>
  <c r="E377" i="11"/>
  <c r="D377" i="11"/>
  <c r="AH376" i="11"/>
  <c r="O376" i="11"/>
  <c r="N376" i="11"/>
  <c r="M376" i="11"/>
  <c r="K376" i="11"/>
  <c r="J376" i="11"/>
  <c r="E376" i="11"/>
  <c r="D376" i="11"/>
  <c r="AH375" i="11"/>
  <c r="O375" i="11"/>
  <c r="N375" i="11"/>
  <c r="M375" i="11"/>
  <c r="K375" i="11"/>
  <c r="J375" i="11"/>
  <c r="E375" i="11"/>
  <c r="D375" i="11"/>
  <c r="AH374" i="11"/>
  <c r="O374" i="11"/>
  <c r="M374" i="11"/>
  <c r="N374" i="11" s="1"/>
  <c r="K374" i="11"/>
  <c r="J374" i="11"/>
  <c r="E374" i="11"/>
  <c r="D374" i="11"/>
  <c r="AH373" i="11"/>
  <c r="O373" i="11"/>
  <c r="M373" i="11"/>
  <c r="N373" i="11" s="1"/>
  <c r="K373" i="11"/>
  <c r="J373" i="11"/>
  <c r="E373" i="11"/>
  <c r="D373" i="11"/>
  <c r="AH372" i="11"/>
  <c r="O372" i="11"/>
  <c r="N372" i="11"/>
  <c r="M372" i="11"/>
  <c r="K372" i="11"/>
  <c r="J372" i="11"/>
  <c r="E372" i="11"/>
  <c r="D372" i="11"/>
  <c r="AH371" i="11"/>
  <c r="O371" i="11"/>
  <c r="M371" i="11"/>
  <c r="N371" i="11" s="1"/>
  <c r="K371" i="11"/>
  <c r="J371" i="11"/>
  <c r="E371" i="11"/>
  <c r="D371" i="11"/>
  <c r="AH370" i="11"/>
  <c r="O370" i="11"/>
  <c r="M370" i="11"/>
  <c r="N370" i="11" s="1"/>
  <c r="K370" i="11"/>
  <c r="J370" i="11"/>
  <c r="E370" i="11"/>
  <c r="D370" i="11"/>
  <c r="AH369" i="11"/>
  <c r="O369" i="11"/>
  <c r="N369" i="11"/>
  <c r="M369" i="11"/>
  <c r="K369" i="11"/>
  <c r="J369" i="11"/>
  <c r="E369" i="11"/>
  <c r="D369" i="11"/>
  <c r="AH368" i="11"/>
  <c r="O368" i="11"/>
  <c r="N368" i="11"/>
  <c r="M368" i="11"/>
  <c r="K368" i="11"/>
  <c r="J368" i="11"/>
  <c r="E368" i="11"/>
  <c r="D368" i="11"/>
  <c r="AH367" i="11"/>
  <c r="O367" i="11"/>
  <c r="N367" i="11"/>
  <c r="M367" i="11"/>
  <c r="K367" i="11"/>
  <c r="J367" i="11"/>
  <c r="E367" i="11"/>
  <c r="D367" i="11"/>
  <c r="AH366" i="11"/>
  <c r="O366" i="11"/>
  <c r="M366" i="11"/>
  <c r="N366" i="11" s="1"/>
  <c r="K366" i="11"/>
  <c r="J366" i="11"/>
  <c r="E366" i="11"/>
  <c r="D366" i="11"/>
  <c r="AH365" i="11"/>
  <c r="O365" i="11"/>
  <c r="M365" i="11"/>
  <c r="N365" i="11" s="1"/>
  <c r="K365" i="11"/>
  <c r="J365" i="11"/>
  <c r="E365" i="11"/>
  <c r="D365" i="11"/>
  <c r="AH364" i="11"/>
  <c r="O364" i="11"/>
  <c r="N364" i="11"/>
  <c r="M364" i="11"/>
  <c r="K364" i="11"/>
  <c r="J364" i="11"/>
  <c r="E364" i="11"/>
  <c r="D364" i="11"/>
  <c r="AH363" i="11"/>
  <c r="O363" i="11"/>
  <c r="M363" i="11"/>
  <c r="N363" i="11" s="1"/>
  <c r="K363" i="11"/>
  <c r="J363" i="11"/>
  <c r="E363" i="11"/>
  <c r="D363" i="11"/>
  <c r="AH362" i="11"/>
  <c r="O362" i="11"/>
  <c r="M362" i="11"/>
  <c r="N362" i="11" s="1"/>
  <c r="K362" i="11"/>
  <c r="J362" i="11"/>
  <c r="E362" i="11"/>
  <c r="D362" i="11"/>
  <c r="AH361" i="11"/>
  <c r="O361" i="11"/>
  <c r="N361" i="11"/>
  <c r="M361" i="11"/>
  <c r="K361" i="11"/>
  <c r="J361" i="11"/>
  <c r="E361" i="11"/>
  <c r="D361" i="11"/>
  <c r="AH360" i="11"/>
  <c r="O360" i="11"/>
  <c r="N360" i="11"/>
  <c r="M360" i="11"/>
  <c r="K360" i="11"/>
  <c r="J360" i="11"/>
  <c r="E360" i="11"/>
  <c r="D360" i="11"/>
  <c r="AH359" i="11"/>
  <c r="O359" i="11"/>
  <c r="N359" i="11"/>
  <c r="M359" i="11"/>
  <c r="K359" i="11"/>
  <c r="J359" i="11"/>
  <c r="E359" i="11"/>
  <c r="D359" i="11"/>
  <c r="AH358" i="11"/>
  <c r="O358" i="11"/>
  <c r="M358" i="11"/>
  <c r="N358" i="11" s="1"/>
  <c r="K358" i="11"/>
  <c r="J358" i="11"/>
  <c r="E358" i="11"/>
  <c r="D358" i="11"/>
  <c r="AH357" i="11"/>
  <c r="O357" i="11"/>
  <c r="M357" i="11"/>
  <c r="N357" i="11" s="1"/>
  <c r="K357" i="11"/>
  <c r="J357" i="11"/>
  <c r="E357" i="11"/>
  <c r="D357" i="11"/>
  <c r="AH356" i="11"/>
  <c r="O356" i="11"/>
  <c r="N356" i="11"/>
  <c r="M356" i="11"/>
  <c r="K356" i="11"/>
  <c r="J356" i="11"/>
  <c r="E356" i="11"/>
  <c r="D356" i="11"/>
  <c r="AH355" i="11"/>
  <c r="O355" i="11"/>
  <c r="M355" i="11"/>
  <c r="N355" i="11" s="1"/>
  <c r="K355" i="11"/>
  <c r="J355" i="11"/>
  <c r="E355" i="11"/>
  <c r="D355" i="11"/>
  <c r="AH354" i="11"/>
  <c r="O354" i="11"/>
  <c r="M354" i="11"/>
  <c r="N354" i="11" s="1"/>
  <c r="K354" i="11"/>
  <c r="J354" i="11"/>
  <c r="E354" i="11"/>
  <c r="D354" i="11"/>
  <c r="AH353" i="11"/>
  <c r="O353" i="11"/>
  <c r="N353" i="11"/>
  <c r="M353" i="11"/>
  <c r="K353" i="11"/>
  <c r="J353" i="11"/>
  <c r="E353" i="11"/>
  <c r="D353" i="11"/>
  <c r="AH352" i="11"/>
  <c r="O352" i="11"/>
  <c r="N352" i="11"/>
  <c r="M352" i="11"/>
  <c r="K352" i="11"/>
  <c r="J352" i="11"/>
  <c r="E352" i="11"/>
  <c r="D352" i="11"/>
  <c r="AH351" i="11"/>
  <c r="O351" i="11"/>
  <c r="M351" i="11"/>
  <c r="N351" i="11" s="1"/>
  <c r="K351" i="11"/>
  <c r="J351" i="11"/>
  <c r="E351" i="11"/>
  <c r="D351" i="11"/>
  <c r="AH350" i="11"/>
  <c r="O350" i="11"/>
  <c r="N350" i="11"/>
  <c r="M350" i="11"/>
  <c r="K350" i="11"/>
  <c r="J350" i="11"/>
  <c r="E350" i="11"/>
  <c r="D350" i="11"/>
  <c r="AH349" i="11"/>
  <c r="O349" i="11"/>
  <c r="M349" i="11"/>
  <c r="N349" i="11" s="1"/>
  <c r="K349" i="11"/>
  <c r="J349" i="11"/>
  <c r="E349" i="11"/>
  <c r="D349" i="11"/>
  <c r="AH348" i="11"/>
  <c r="O348" i="11"/>
  <c r="N348" i="11"/>
  <c r="M348" i="11"/>
  <c r="K348" i="11"/>
  <c r="J348" i="11"/>
  <c r="E348" i="11"/>
  <c r="D348" i="11"/>
  <c r="AH347" i="11"/>
  <c r="O347" i="11"/>
  <c r="M347" i="11"/>
  <c r="N347" i="11" s="1"/>
  <c r="K347" i="11"/>
  <c r="J347" i="11"/>
  <c r="E347" i="11"/>
  <c r="D347" i="11"/>
  <c r="AH346" i="11"/>
  <c r="O346" i="11"/>
  <c r="M346" i="11"/>
  <c r="N346" i="11" s="1"/>
  <c r="K346" i="11"/>
  <c r="J346" i="11"/>
  <c r="E346" i="11"/>
  <c r="D346" i="11"/>
  <c r="AH345" i="11"/>
  <c r="O345" i="11"/>
  <c r="N345" i="11"/>
  <c r="M345" i="11"/>
  <c r="K345" i="11"/>
  <c r="J345" i="11"/>
  <c r="E345" i="11"/>
  <c r="D345" i="11"/>
  <c r="AH344" i="11"/>
  <c r="O344" i="11"/>
  <c r="M344" i="11"/>
  <c r="N344" i="11" s="1"/>
  <c r="K344" i="11"/>
  <c r="J344" i="11"/>
  <c r="E344" i="11"/>
  <c r="D344" i="11"/>
  <c r="AH343" i="11"/>
  <c r="O343" i="11"/>
  <c r="M343" i="11"/>
  <c r="N343" i="11" s="1"/>
  <c r="K343" i="11"/>
  <c r="J343" i="11"/>
  <c r="E343" i="11"/>
  <c r="D343" i="11"/>
  <c r="AH342" i="11"/>
  <c r="O342" i="11"/>
  <c r="N342" i="11"/>
  <c r="M342" i="11"/>
  <c r="K342" i="11"/>
  <c r="J342" i="11"/>
  <c r="E342" i="11"/>
  <c r="D342" i="11"/>
  <c r="AH341" i="11"/>
  <c r="O341" i="11"/>
  <c r="N341" i="11"/>
  <c r="M341" i="11"/>
  <c r="K341" i="11"/>
  <c r="J341" i="11"/>
  <c r="E341" i="11"/>
  <c r="D341" i="11"/>
  <c r="AH340" i="11"/>
  <c r="O340" i="11"/>
  <c r="N340" i="11"/>
  <c r="M340" i="11"/>
  <c r="K340" i="11"/>
  <c r="J340" i="11"/>
  <c r="E340" i="11"/>
  <c r="D340" i="11"/>
  <c r="AH339" i="11"/>
  <c r="O339" i="11"/>
  <c r="M339" i="11"/>
  <c r="N339" i="11" s="1"/>
  <c r="K339" i="11"/>
  <c r="J339" i="11"/>
  <c r="E339" i="11"/>
  <c r="D339" i="11"/>
  <c r="AH338" i="11"/>
  <c r="O338" i="11"/>
  <c r="M338" i="11"/>
  <c r="N338" i="11" s="1"/>
  <c r="K338" i="11"/>
  <c r="J338" i="11"/>
  <c r="E338" i="11"/>
  <c r="D338" i="11"/>
  <c r="AH337" i="11"/>
  <c r="O337" i="11"/>
  <c r="N337" i="11"/>
  <c r="M337" i="11"/>
  <c r="K337" i="11"/>
  <c r="J337" i="11"/>
  <c r="E337" i="11"/>
  <c r="D337" i="11"/>
  <c r="AH336" i="11"/>
  <c r="O336" i="11"/>
  <c r="M336" i="11"/>
  <c r="N336" i="11" s="1"/>
  <c r="K336" i="11"/>
  <c r="J336" i="11"/>
  <c r="E336" i="11"/>
  <c r="D336" i="11"/>
  <c r="AH335" i="11"/>
  <c r="O335" i="11"/>
  <c r="M335" i="11"/>
  <c r="N335" i="11" s="1"/>
  <c r="K335" i="11"/>
  <c r="J335" i="11"/>
  <c r="E335" i="11"/>
  <c r="D335" i="11"/>
  <c r="AH334" i="11"/>
  <c r="O334" i="11"/>
  <c r="M334" i="11"/>
  <c r="N334" i="11" s="1"/>
  <c r="K334" i="11"/>
  <c r="J334" i="11"/>
  <c r="E334" i="11"/>
  <c r="D334" i="11"/>
  <c r="AH333" i="11"/>
  <c r="O333" i="11"/>
  <c r="N333" i="11"/>
  <c r="M333" i="11"/>
  <c r="K333" i="11"/>
  <c r="J333" i="11"/>
  <c r="E333" i="11"/>
  <c r="D333" i="11"/>
  <c r="AH332" i="11"/>
  <c r="O332" i="11"/>
  <c r="M332" i="11"/>
  <c r="N332" i="11" s="1"/>
  <c r="K332" i="11"/>
  <c r="J332" i="11"/>
  <c r="E332" i="11"/>
  <c r="D332" i="11"/>
  <c r="AH331" i="11"/>
  <c r="O331" i="11"/>
  <c r="M331" i="11"/>
  <c r="N331" i="11" s="1"/>
  <c r="K331" i="11"/>
  <c r="J331" i="11"/>
  <c r="E331" i="11"/>
  <c r="D331" i="11"/>
  <c r="AH330" i="11"/>
  <c r="O330" i="11"/>
  <c r="N330" i="11"/>
  <c r="M330" i="11"/>
  <c r="K330" i="11"/>
  <c r="J330" i="11"/>
  <c r="E330" i="11"/>
  <c r="D330" i="11"/>
  <c r="AH329" i="11"/>
  <c r="O329" i="11"/>
  <c r="N329" i="11"/>
  <c r="M329" i="11"/>
  <c r="K329" i="11"/>
  <c r="J329" i="11"/>
  <c r="E329" i="11"/>
  <c r="D329" i="11"/>
  <c r="AH328" i="11"/>
  <c r="O328" i="11"/>
  <c r="M328" i="11"/>
  <c r="N328" i="11" s="1"/>
  <c r="K328" i="11"/>
  <c r="J328" i="11"/>
  <c r="E328" i="11"/>
  <c r="D328" i="11"/>
  <c r="AH327" i="11"/>
  <c r="O327" i="11"/>
  <c r="N327" i="11"/>
  <c r="M327" i="11"/>
  <c r="K327" i="11"/>
  <c r="J327" i="11"/>
  <c r="E327" i="11"/>
  <c r="D327" i="11"/>
  <c r="AH326" i="11"/>
  <c r="O326" i="11"/>
  <c r="N326" i="11"/>
  <c r="M326" i="11"/>
  <c r="K326" i="11"/>
  <c r="J326" i="11"/>
  <c r="E326" i="11"/>
  <c r="D326" i="11"/>
  <c r="AH325" i="11"/>
  <c r="O325" i="11"/>
  <c r="N325" i="11"/>
  <c r="M325" i="11"/>
  <c r="K325" i="11"/>
  <c r="J325" i="11"/>
  <c r="E325" i="11"/>
  <c r="D325" i="11"/>
  <c r="AH324" i="11"/>
  <c r="O324" i="11"/>
  <c r="M324" i="11"/>
  <c r="N324" i="11" s="1"/>
  <c r="K324" i="11"/>
  <c r="J324" i="11"/>
  <c r="E324" i="11"/>
  <c r="D324" i="11"/>
  <c r="AH323" i="11"/>
  <c r="O323" i="11"/>
  <c r="M323" i="11"/>
  <c r="N323" i="11" s="1"/>
  <c r="K323" i="11"/>
  <c r="J323" i="11"/>
  <c r="E323" i="11"/>
  <c r="D323" i="11"/>
  <c r="AH322" i="11"/>
  <c r="O322" i="11"/>
  <c r="N322" i="11"/>
  <c r="M322" i="11"/>
  <c r="K322" i="11"/>
  <c r="J322" i="11"/>
  <c r="E322" i="11"/>
  <c r="D322" i="11"/>
  <c r="AH321" i="11"/>
  <c r="O321" i="11"/>
  <c r="N321" i="11"/>
  <c r="M321" i="11"/>
  <c r="K321" i="11"/>
  <c r="J321" i="11"/>
  <c r="E321" i="11"/>
  <c r="D321" i="11"/>
  <c r="AH320" i="11"/>
  <c r="O320" i="11"/>
  <c r="M320" i="11"/>
  <c r="N320" i="11" s="1"/>
  <c r="K320" i="11"/>
  <c r="J320" i="11"/>
  <c r="E320" i="11"/>
  <c r="D320" i="11"/>
  <c r="AH319" i="11"/>
  <c r="O319" i="11"/>
  <c r="N319" i="11"/>
  <c r="M319" i="11"/>
  <c r="K319" i="11"/>
  <c r="J319" i="11"/>
  <c r="E319" i="11"/>
  <c r="D319" i="11"/>
  <c r="AH318" i="11"/>
  <c r="O318" i="11"/>
  <c r="N318" i="11"/>
  <c r="M318" i="11"/>
  <c r="K318" i="11"/>
  <c r="J318" i="11"/>
  <c r="E318" i="11"/>
  <c r="D318" i="11"/>
  <c r="AH317" i="11"/>
  <c r="O317" i="11"/>
  <c r="N317" i="11"/>
  <c r="M317" i="11"/>
  <c r="K317" i="11"/>
  <c r="J317" i="11"/>
  <c r="E317" i="11"/>
  <c r="D317" i="11"/>
  <c r="AH316" i="11"/>
  <c r="O316" i="11"/>
  <c r="M316" i="11"/>
  <c r="N316" i="11" s="1"/>
  <c r="K316" i="11"/>
  <c r="J316" i="11"/>
  <c r="E316" i="11"/>
  <c r="D316" i="11"/>
  <c r="AH315" i="11"/>
  <c r="O315" i="11"/>
  <c r="M315" i="11"/>
  <c r="N315" i="11" s="1"/>
  <c r="K315" i="11"/>
  <c r="J315" i="11"/>
  <c r="E315" i="11"/>
  <c r="D315" i="11"/>
  <c r="AH314" i="11"/>
  <c r="O314" i="11"/>
  <c r="N314" i="11"/>
  <c r="M314" i="11"/>
  <c r="K314" i="11"/>
  <c r="J314" i="11"/>
  <c r="E314" i="11"/>
  <c r="D314" i="11"/>
  <c r="AH313" i="11"/>
  <c r="O313" i="11"/>
  <c r="N313" i="11"/>
  <c r="M313" i="11"/>
  <c r="K313" i="11"/>
  <c r="J313" i="11"/>
  <c r="E313" i="11"/>
  <c r="D313" i="11"/>
  <c r="AH312" i="11"/>
  <c r="O312" i="11"/>
  <c r="M312" i="11"/>
  <c r="N312" i="11" s="1"/>
  <c r="K312" i="11"/>
  <c r="J312" i="11"/>
  <c r="E312" i="11"/>
  <c r="D312" i="11"/>
  <c r="AH311" i="11"/>
  <c r="O311" i="11"/>
  <c r="N311" i="11"/>
  <c r="M311" i="11"/>
  <c r="K311" i="11"/>
  <c r="J311" i="11"/>
  <c r="E311" i="11"/>
  <c r="D311" i="11"/>
  <c r="AH310" i="11"/>
  <c r="O310" i="11"/>
  <c r="M310" i="11"/>
  <c r="N310" i="11" s="1"/>
  <c r="K310" i="11"/>
  <c r="J310" i="11"/>
  <c r="E310" i="11"/>
  <c r="D310" i="11"/>
  <c r="AH309" i="11"/>
  <c r="O309" i="11"/>
  <c r="N309" i="11"/>
  <c r="M309" i="11"/>
  <c r="K309" i="11"/>
  <c r="J309" i="11"/>
  <c r="E309" i="11"/>
  <c r="D309" i="11"/>
  <c r="AH308" i="11"/>
  <c r="O308" i="11"/>
  <c r="N308" i="11"/>
  <c r="M308" i="11"/>
  <c r="K308" i="11"/>
  <c r="J308" i="11"/>
  <c r="E308" i="11"/>
  <c r="D308" i="11"/>
  <c r="AH307" i="11"/>
  <c r="O307" i="11"/>
  <c r="M307" i="11"/>
  <c r="N307" i="11" s="1"/>
  <c r="K307" i="11"/>
  <c r="J307" i="11"/>
  <c r="E307" i="11"/>
  <c r="D307" i="11"/>
  <c r="AH306" i="11"/>
  <c r="O306" i="11"/>
  <c r="N306" i="11"/>
  <c r="M306" i="11"/>
  <c r="K306" i="11"/>
  <c r="J306" i="11"/>
  <c r="E306" i="11"/>
  <c r="D306" i="11"/>
  <c r="AH305" i="11"/>
  <c r="O305" i="11"/>
  <c r="N305" i="11"/>
  <c r="M305" i="11"/>
  <c r="K305" i="11"/>
  <c r="J305" i="11"/>
  <c r="E305" i="11"/>
  <c r="D305" i="11"/>
  <c r="AH304" i="11"/>
  <c r="O304" i="11"/>
  <c r="N304" i="11"/>
  <c r="M304" i="11"/>
  <c r="K304" i="11"/>
  <c r="J304" i="11"/>
  <c r="E304" i="11"/>
  <c r="D304" i="11"/>
  <c r="AH303" i="11"/>
  <c r="O303" i="11"/>
  <c r="M303" i="11"/>
  <c r="N303" i="11" s="1"/>
  <c r="K303" i="11"/>
  <c r="J303" i="11"/>
  <c r="E303" i="11"/>
  <c r="D303" i="11"/>
  <c r="AH302" i="11"/>
  <c r="O302" i="11"/>
  <c r="M302" i="11"/>
  <c r="N302" i="11" s="1"/>
  <c r="K302" i="11"/>
  <c r="J302" i="11"/>
  <c r="E302" i="11"/>
  <c r="D302" i="11"/>
  <c r="AH301" i="11"/>
  <c r="O301" i="11"/>
  <c r="N301" i="11"/>
  <c r="M301" i="11"/>
  <c r="K301" i="11"/>
  <c r="J301" i="11"/>
  <c r="E301" i="11"/>
  <c r="D301" i="11"/>
  <c r="AH300" i="11"/>
  <c r="O300" i="11"/>
  <c r="N300" i="11"/>
  <c r="M300" i="11"/>
  <c r="K300" i="11"/>
  <c r="J300" i="11"/>
  <c r="E300" i="11"/>
  <c r="D300" i="11"/>
  <c r="AH299" i="11"/>
  <c r="O299" i="11"/>
  <c r="M299" i="11"/>
  <c r="N299" i="11" s="1"/>
  <c r="K299" i="11"/>
  <c r="J299" i="11"/>
  <c r="E299" i="11"/>
  <c r="D299" i="11"/>
  <c r="AH298" i="11"/>
  <c r="O298" i="11"/>
  <c r="N298" i="11"/>
  <c r="M298" i="11"/>
  <c r="K298" i="11"/>
  <c r="J298" i="11"/>
  <c r="E298" i="11"/>
  <c r="D298" i="11"/>
  <c r="AH297" i="11"/>
  <c r="O297" i="11"/>
  <c r="N297" i="11"/>
  <c r="M297" i="11"/>
  <c r="K297" i="11"/>
  <c r="J297" i="11"/>
  <c r="E297" i="11"/>
  <c r="D297" i="11"/>
  <c r="AH296" i="11"/>
  <c r="O296" i="11"/>
  <c r="M296" i="11"/>
  <c r="N296" i="11" s="1"/>
  <c r="K296" i="11"/>
  <c r="J296" i="11"/>
  <c r="E296" i="11"/>
  <c r="D296" i="11"/>
  <c r="AH295" i="11"/>
  <c r="O295" i="11"/>
  <c r="N295" i="11"/>
  <c r="M295" i="11"/>
  <c r="K295" i="11"/>
  <c r="J295" i="11"/>
  <c r="E295" i="11"/>
  <c r="D295" i="11"/>
  <c r="AH294" i="11"/>
  <c r="O294" i="11"/>
  <c r="M294" i="11"/>
  <c r="N294" i="11" s="1"/>
  <c r="K294" i="11"/>
  <c r="J294" i="11"/>
  <c r="E294" i="11"/>
  <c r="D294" i="11"/>
  <c r="AH293" i="11"/>
  <c r="O293" i="11"/>
  <c r="M293" i="11"/>
  <c r="N293" i="11" s="1"/>
  <c r="K293" i="11"/>
  <c r="J293" i="11"/>
  <c r="E293" i="11"/>
  <c r="D293" i="11"/>
  <c r="AH292" i="11"/>
  <c r="O292" i="11"/>
  <c r="N292" i="11"/>
  <c r="M292" i="11"/>
  <c r="K292" i="11"/>
  <c r="J292" i="11"/>
  <c r="E292" i="11"/>
  <c r="D292" i="11"/>
  <c r="AH291" i="11"/>
  <c r="O291" i="11"/>
  <c r="M291" i="11"/>
  <c r="N291" i="11" s="1"/>
  <c r="K291" i="11"/>
  <c r="J291" i="11"/>
  <c r="E291" i="11"/>
  <c r="D291" i="11"/>
  <c r="AH290" i="11"/>
  <c r="O290" i="11"/>
  <c r="M290" i="11"/>
  <c r="N290" i="11" s="1"/>
  <c r="K290" i="11"/>
  <c r="J290" i="11"/>
  <c r="E290" i="11"/>
  <c r="D290" i="11"/>
  <c r="AH289" i="11"/>
  <c r="O289" i="11"/>
  <c r="N289" i="11"/>
  <c r="M289" i="11"/>
  <c r="K289" i="11"/>
  <c r="J289" i="11"/>
  <c r="E289" i="11"/>
  <c r="D289" i="11"/>
  <c r="AH288" i="11"/>
  <c r="O288" i="11"/>
  <c r="M288" i="11"/>
  <c r="N288" i="11" s="1"/>
  <c r="K288" i="11"/>
  <c r="J288" i="11"/>
  <c r="E288" i="11"/>
  <c r="D288" i="11"/>
  <c r="AH287" i="11"/>
  <c r="O287" i="11"/>
  <c r="M287" i="11"/>
  <c r="N287" i="11" s="1"/>
  <c r="K287" i="11"/>
  <c r="J287" i="11"/>
  <c r="E287" i="11"/>
  <c r="D287" i="11"/>
  <c r="AH286" i="11"/>
  <c r="O286" i="11"/>
  <c r="M286" i="11"/>
  <c r="N286" i="11" s="1"/>
  <c r="K286" i="11"/>
  <c r="J286" i="11"/>
  <c r="E286" i="11"/>
  <c r="D286" i="11"/>
  <c r="AH285" i="11"/>
  <c r="O285" i="11"/>
  <c r="M285" i="11"/>
  <c r="N285" i="11" s="1"/>
  <c r="K285" i="11"/>
  <c r="J285" i="11"/>
  <c r="E285" i="11"/>
  <c r="D285" i="11"/>
  <c r="AH284" i="11"/>
  <c r="O284" i="11"/>
  <c r="N284" i="11"/>
  <c r="M284" i="11"/>
  <c r="K284" i="11"/>
  <c r="J284" i="11"/>
  <c r="E284" i="11"/>
  <c r="D284" i="11"/>
  <c r="AH283" i="11"/>
  <c r="O283" i="11"/>
  <c r="N283" i="11"/>
  <c r="M283" i="11"/>
  <c r="K283" i="11"/>
  <c r="J283" i="11"/>
  <c r="E283" i="11"/>
  <c r="D283" i="11"/>
  <c r="AH282" i="11"/>
  <c r="O282" i="11"/>
  <c r="N282" i="11"/>
  <c r="M282" i="11"/>
  <c r="K282" i="11"/>
  <c r="J282" i="11"/>
  <c r="E282" i="11"/>
  <c r="D282" i="11"/>
  <c r="AH281" i="11"/>
  <c r="O281" i="11"/>
  <c r="N281" i="11"/>
  <c r="M281" i="11"/>
  <c r="K281" i="11"/>
  <c r="J281" i="11"/>
  <c r="E281" i="11"/>
  <c r="D281" i="11"/>
  <c r="AH280" i="11"/>
  <c r="O280" i="11"/>
  <c r="M280" i="11"/>
  <c r="N280" i="11" s="1"/>
  <c r="K280" i="11"/>
  <c r="J280" i="11"/>
  <c r="E280" i="11"/>
  <c r="D280" i="11"/>
  <c r="AH279" i="11"/>
  <c r="O279" i="11"/>
  <c r="M279" i="11"/>
  <c r="N279" i="11" s="1"/>
  <c r="K279" i="11"/>
  <c r="J279" i="11"/>
  <c r="E279" i="11"/>
  <c r="D279" i="11"/>
  <c r="AH278" i="11"/>
  <c r="O278" i="11"/>
  <c r="M278" i="11"/>
  <c r="N278" i="11" s="1"/>
  <c r="K278" i="11"/>
  <c r="J278" i="11"/>
  <c r="E278" i="11"/>
  <c r="D278" i="11"/>
  <c r="AH277" i="11"/>
  <c r="O277" i="11"/>
  <c r="M277" i="11"/>
  <c r="N277" i="11" s="1"/>
  <c r="K277" i="11"/>
  <c r="J277" i="11"/>
  <c r="E277" i="11"/>
  <c r="D277" i="11"/>
  <c r="AH276" i="11"/>
  <c r="O276" i="11"/>
  <c r="N276" i="11"/>
  <c r="M276" i="11"/>
  <c r="K276" i="11"/>
  <c r="J276" i="11"/>
  <c r="E276" i="11"/>
  <c r="D276" i="11"/>
  <c r="AH275" i="11"/>
  <c r="O275" i="11"/>
  <c r="N275" i="11"/>
  <c r="M275" i="11"/>
  <c r="K275" i="11"/>
  <c r="J275" i="11"/>
  <c r="E275" i="11"/>
  <c r="D275" i="11"/>
  <c r="AH274" i="11"/>
  <c r="O274" i="11"/>
  <c r="N274" i="11"/>
  <c r="M274" i="11"/>
  <c r="K274" i="11"/>
  <c r="J274" i="11"/>
  <c r="E274" i="11"/>
  <c r="D274" i="11"/>
  <c r="AH273" i="11"/>
  <c r="O273" i="11"/>
  <c r="N273" i="11"/>
  <c r="M273" i="11"/>
  <c r="K273" i="11"/>
  <c r="J273" i="11"/>
  <c r="E273" i="11"/>
  <c r="D273" i="11"/>
  <c r="AH272" i="11"/>
  <c r="O272" i="11"/>
  <c r="M272" i="11"/>
  <c r="N272" i="11" s="1"/>
  <c r="K272" i="11"/>
  <c r="J272" i="11"/>
  <c r="E272" i="11"/>
  <c r="D272" i="11"/>
  <c r="AH271" i="11"/>
  <c r="O271" i="11"/>
  <c r="M271" i="11"/>
  <c r="N271" i="11" s="1"/>
  <c r="K271" i="11"/>
  <c r="J271" i="11"/>
  <c r="E271" i="11"/>
  <c r="D271" i="11"/>
  <c r="AH270" i="11"/>
  <c r="O270" i="11"/>
  <c r="M270" i="11"/>
  <c r="N270" i="11" s="1"/>
  <c r="K270" i="11"/>
  <c r="J270" i="11"/>
  <c r="E270" i="11"/>
  <c r="D270" i="11"/>
  <c r="AH269" i="11"/>
  <c r="O269" i="11"/>
  <c r="M269" i="11"/>
  <c r="N269" i="11" s="1"/>
  <c r="K269" i="11"/>
  <c r="J269" i="11"/>
  <c r="E269" i="11"/>
  <c r="D269" i="11"/>
  <c r="AH268" i="11"/>
  <c r="O268" i="11"/>
  <c r="N268" i="11"/>
  <c r="M268" i="11"/>
  <c r="K268" i="11"/>
  <c r="J268" i="11"/>
  <c r="E268" i="11"/>
  <c r="D268" i="11"/>
  <c r="AH267" i="11"/>
  <c r="O267" i="11"/>
  <c r="M267" i="11"/>
  <c r="N267" i="11" s="1"/>
  <c r="K267" i="11"/>
  <c r="J267" i="11"/>
  <c r="E267" i="11"/>
  <c r="D267" i="11"/>
  <c r="AH266" i="11"/>
  <c r="O266" i="11"/>
  <c r="N266" i="11"/>
  <c r="M266" i="11"/>
  <c r="K266" i="11"/>
  <c r="J266" i="11"/>
  <c r="E266" i="11"/>
  <c r="D266" i="11"/>
  <c r="AH265" i="11"/>
  <c r="O265" i="11"/>
  <c r="N265" i="11"/>
  <c r="M265" i="11"/>
  <c r="K265" i="11"/>
  <c r="J265" i="11"/>
  <c r="E265" i="11"/>
  <c r="D265" i="11"/>
  <c r="AH264" i="11"/>
  <c r="O264" i="11"/>
  <c r="N264" i="11"/>
  <c r="M264" i="11"/>
  <c r="K264" i="11"/>
  <c r="J264" i="11"/>
  <c r="E264" i="11"/>
  <c r="D264" i="11"/>
  <c r="AH263" i="11"/>
  <c r="O263" i="11"/>
  <c r="N263" i="11"/>
  <c r="M263" i="11"/>
  <c r="K263" i="11"/>
  <c r="J263" i="11"/>
  <c r="E263" i="11"/>
  <c r="D263" i="11"/>
  <c r="AH262" i="11"/>
  <c r="O262" i="11"/>
  <c r="M262" i="11"/>
  <c r="N262" i="11" s="1"/>
  <c r="K262" i="11"/>
  <c r="J262" i="11"/>
  <c r="E262" i="11"/>
  <c r="D262" i="11"/>
  <c r="AH261" i="11"/>
  <c r="O261" i="11"/>
  <c r="M261" i="11"/>
  <c r="N261" i="11" s="1"/>
  <c r="K261" i="11"/>
  <c r="J261" i="11"/>
  <c r="E261" i="11"/>
  <c r="D261" i="11"/>
  <c r="AH260" i="11"/>
  <c r="O260" i="11"/>
  <c r="N260" i="11"/>
  <c r="M260" i="11"/>
  <c r="K260" i="11"/>
  <c r="J260" i="11"/>
  <c r="E260" i="11"/>
  <c r="D260" i="11"/>
  <c r="AH259" i="11"/>
  <c r="O259" i="11"/>
  <c r="N259" i="11"/>
  <c r="M259" i="11"/>
  <c r="K259" i="11"/>
  <c r="J259" i="11"/>
  <c r="E259" i="11"/>
  <c r="D259" i="11"/>
  <c r="AH258" i="11"/>
  <c r="O258" i="11"/>
  <c r="N258" i="11"/>
  <c r="M258" i="11"/>
  <c r="K258" i="11"/>
  <c r="J258" i="11"/>
  <c r="E258" i="11"/>
  <c r="D258" i="11"/>
  <c r="AH257" i="11"/>
  <c r="O257" i="11"/>
  <c r="N257" i="11"/>
  <c r="M257" i="11"/>
  <c r="K257" i="11"/>
  <c r="J257" i="11"/>
  <c r="E257" i="11"/>
  <c r="D257" i="11"/>
  <c r="AH256" i="11"/>
  <c r="O256" i="11"/>
  <c r="M256" i="11"/>
  <c r="N256" i="11" s="1"/>
  <c r="K256" i="11"/>
  <c r="J256" i="11"/>
  <c r="E256" i="11"/>
  <c r="D256" i="11"/>
  <c r="AH255" i="11"/>
  <c r="O255" i="11"/>
  <c r="N255" i="11"/>
  <c r="M255" i="11"/>
  <c r="K255" i="11"/>
  <c r="J255" i="11"/>
  <c r="E255" i="11"/>
  <c r="D255" i="11"/>
  <c r="AH254" i="11"/>
  <c r="O254" i="11"/>
  <c r="M254" i="11"/>
  <c r="N254" i="11" s="1"/>
  <c r="K254" i="11"/>
  <c r="J254" i="11"/>
  <c r="E254" i="11"/>
  <c r="D254" i="11"/>
  <c r="AH253" i="11"/>
  <c r="O253" i="11"/>
  <c r="N253" i="11"/>
  <c r="M253" i="11"/>
  <c r="K253" i="11"/>
  <c r="J253" i="11"/>
  <c r="E253" i="11"/>
  <c r="D253" i="11"/>
  <c r="AH252" i="11"/>
  <c r="O252" i="11"/>
  <c r="N252" i="11"/>
  <c r="M252" i="11"/>
  <c r="K252" i="11"/>
  <c r="J252" i="11"/>
  <c r="E252" i="11"/>
  <c r="D252" i="11"/>
  <c r="AH251" i="11"/>
  <c r="O251" i="11"/>
  <c r="N251" i="11"/>
  <c r="M251" i="11"/>
  <c r="K251" i="11"/>
  <c r="J251" i="11"/>
  <c r="E251" i="11"/>
  <c r="D251" i="11"/>
  <c r="AH250" i="11"/>
  <c r="O250" i="11"/>
  <c r="M250" i="11"/>
  <c r="N250" i="11" s="1"/>
  <c r="K250" i="11"/>
  <c r="J250" i="11"/>
  <c r="E250" i="11"/>
  <c r="D250" i="11"/>
  <c r="AH249" i="11"/>
  <c r="O249" i="11"/>
  <c r="N249" i="11"/>
  <c r="M249" i="11"/>
  <c r="K249" i="11"/>
  <c r="J249" i="11"/>
  <c r="E249" i="11"/>
  <c r="D249" i="11"/>
  <c r="AH248" i="11"/>
  <c r="O248" i="11"/>
  <c r="N248" i="11"/>
  <c r="M248" i="11"/>
  <c r="K248" i="11"/>
  <c r="J248" i="11"/>
  <c r="E248" i="11"/>
  <c r="D248" i="11"/>
  <c r="AH247" i="11"/>
  <c r="O247" i="11"/>
  <c r="N247" i="11"/>
  <c r="M247" i="11"/>
  <c r="K247" i="11"/>
  <c r="J247" i="11"/>
  <c r="E247" i="11"/>
  <c r="D247" i="11"/>
  <c r="AH246" i="11"/>
  <c r="O246" i="11"/>
  <c r="N246" i="11"/>
  <c r="M246" i="11"/>
  <c r="K246" i="11"/>
  <c r="J246" i="11"/>
  <c r="E246" i="11"/>
  <c r="D246" i="11"/>
  <c r="AH245" i="11"/>
  <c r="O245" i="11"/>
  <c r="N245" i="11"/>
  <c r="M245" i="11"/>
  <c r="K245" i="11"/>
  <c r="J245" i="11"/>
  <c r="E245" i="11"/>
  <c r="D245" i="11"/>
  <c r="AH244" i="11"/>
  <c r="O244" i="11"/>
  <c r="N244" i="11"/>
  <c r="M244" i="11"/>
  <c r="K244" i="11"/>
  <c r="J244" i="11"/>
  <c r="E244" i="11"/>
  <c r="D244" i="11"/>
  <c r="AH243" i="11"/>
  <c r="O243" i="11"/>
  <c r="M243" i="11"/>
  <c r="N243" i="11" s="1"/>
  <c r="K243" i="11"/>
  <c r="J243" i="11"/>
  <c r="E243" i="11"/>
  <c r="D243" i="11"/>
  <c r="AH242" i="11"/>
  <c r="O242" i="11"/>
  <c r="N242" i="11"/>
  <c r="M242" i="11"/>
  <c r="K242" i="11"/>
  <c r="J242" i="11"/>
  <c r="E242" i="11"/>
  <c r="D242" i="11"/>
  <c r="AH241" i="11"/>
  <c r="O241" i="11"/>
  <c r="M241" i="11"/>
  <c r="N241" i="11" s="1"/>
  <c r="K241" i="11"/>
  <c r="J241" i="11"/>
  <c r="E241" i="11"/>
  <c r="D241" i="11"/>
  <c r="AH240" i="11"/>
  <c r="O240" i="11"/>
  <c r="N240" i="11"/>
  <c r="M240" i="11"/>
  <c r="K240" i="11"/>
  <c r="J240" i="11"/>
  <c r="E240" i="11"/>
  <c r="D240" i="11"/>
  <c r="AH239" i="11"/>
  <c r="O239" i="11"/>
  <c r="M239" i="11"/>
  <c r="N239" i="11" s="1"/>
  <c r="K239" i="11"/>
  <c r="J239" i="11"/>
  <c r="E239" i="11"/>
  <c r="D239" i="11"/>
  <c r="AH238" i="11"/>
  <c r="O238" i="11"/>
  <c r="M238" i="11"/>
  <c r="N238" i="11" s="1"/>
  <c r="K238" i="11"/>
  <c r="J238" i="11"/>
  <c r="E238" i="11"/>
  <c r="D238" i="11"/>
  <c r="AH237" i="11"/>
  <c r="O237" i="11"/>
  <c r="N237" i="11"/>
  <c r="M237" i="11"/>
  <c r="K237" i="11"/>
  <c r="J237" i="11"/>
  <c r="E237" i="11"/>
  <c r="D237" i="11"/>
  <c r="AH236" i="11"/>
  <c r="O236" i="11"/>
  <c r="N236" i="11"/>
  <c r="M236" i="11"/>
  <c r="K236" i="11"/>
  <c r="J236" i="11"/>
  <c r="E236" i="11"/>
  <c r="D236" i="11"/>
  <c r="AH235" i="11"/>
  <c r="O235" i="11"/>
  <c r="M235" i="11"/>
  <c r="N235" i="11" s="1"/>
  <c r="K235" i="11"/>
  <c r="J235" i="11"/>
  <c r="E235" i="11"/>
  <c r="D235" i="11"/>
  <c r="AH234" i="11"/>
  <c r="O234" i="11"/>
  <c r="N234" i="11"/>
  <c r="M234" i="11"/>
  <c r="K234" i="11"/>
  <c r="J234" i="11"/>
  <c r="E234" i="11"/>
  <c r="D234" i="11"/>
  <c r="AH233" i="11"/>
  <c r="O233" i="11"/>
  <c r="N233" i="11"/>
  <c r="M233" i="11"/>
  <c r="K233" i="11"/>
  <c r="J233" i="11"/>
  <c r="E233" i="11"/>
  <c r="D233" i="11"/>
  <c r="AH232" i="11"/>
  <c r="O232" i="11"/>
  <c r="M232" i="11"/>
  <c r="N232" i="11" s="1"/>
  <c r="K232" i="11"/>
  <c r="J232" i="11"/>
  <c r="E232" i="11"/>
  <c r="D232" i="11"/>
  <c r="AH231" i="11"/>
  <c r="O231" i="11"/>
  <c r="M231" i="11"/>
  <c r="N231" i="11" s="1"/>
  <c r="K231" i="11"/>
  <c r="J231" i="11"/>
  <c r="E231" i="11"/>
  <c r="D231" i="11"/>
  <c r="AH230" i="11"/>
  <c r="O230" i="11"/>
  <c r="M230" i="11"/>
  <c r="N230" i="11" s="1"/>
  <c r="K230" i="11"/>
  <c r="J230" i="11"/>
  <c r="E230" i="11"/>
  <c r="D230" i="11"/>
  <c r="AH229" i="11"/>
  <c r="O229" i="11"/>
  <c r="N229" i="11"/>
  <c r="M229" i="11"/>
  <c r="K229" i="11"/>
  <c r="J229" i="11"/>
  <c r="E229" i="11"/>
  <c r="D229" i="11"/>
  <c r="AH228" i="11"/>
  <c r="O228" i="11"/>
  <c r="N228" i="11"/>
  <c r="M228" i="11"/>
  <c r="K228" i="11"/>
  <c r="J228" i="11"/>
  <c r="E228" i="11"/>
  <c r="D228" i="11"/>
  <c r="AH227" i="11"/>
  <c r="O227" i="11"/>
  <c r="M227" i="11"/>
  <c r="N227" i="11" s="1"/>
  <c r="K227" i="11"/>
  <c r="J227" i="11"/>
  <c r="E227" i="11"/>
  <c r="D227" i="11"/>
  <c r="AH226" i="11"/>
  <c r="O226" i="11"/>
  <c r="N226" i="11"/>
  <c r="M226" i="11"/>
  <c r="K226" i="11"/>
  <c r="J226" i="11"/>
  <c r="E226" i="11"/>
  <c r="D226" i="11"/>
  <c r="AH225" i="11"/>
  <c r="O225" i="11"/>
  <c r="N225" i="11"/>
  <c r="M225" i="11"/>
  <c r="K225" i="11"/>
  <c r="J225" i="11"/>
  <c r="E225" i="11"/>
  <c r="D225" i="11"/>
  <c r="AH224" i="11"/>
  <c r="O224" i="11"/>
  <c r="M224" i="11"/>
  <c r="N224" i="11" s="1"/>
  <c r="K224" i="11"/>
  <c r="J224" i="11"/>
  <c r="E224" i="11"/>
  <c r="D224" i="11"/>
  <c r="AH223" i="11"/>
  <c r="O223" i="11"/>
  <c r="M223" i="11"/>
  <c r="N223" i="11" s="1"/>
  <c r="K223" i="11"/>
  <c r="J223" i="11"/>
  <c r="E223" i="11"/>
  <c r="D223" i="11"/>
  <c r="AH222" i="11"/>
  <c r="O222" i="11"/>
  <c r="M222" i="11"/>
  <c r="N222" i="11" s="1"/>
  <c r="K222" i="11"/>
  <c r="J222" i="11"/>
  <c r="E222" i="11"/>
  <c r="D222" i="11"/>
  <c r="AH221" i="11"/>
  <c r="O221" i="11"/>
  <c r="N221" i="11"/>
  <c r="M221" i="11"/>
  <c r="K221" i="11"/>
  <c r="J221" i="11"/>
  <c r="E221" i="11"/>
  <c r="D221" i="11"/>
  <c r="AH220" i="11"/>
  <c r="O220" i="11"/>
  <c r="N220" i="11"/>
  <c r="M220" i="11"/>
  <c r="K220" i="11"/>
  <c r="J220" i="11"/>
  <c r="E220" i="11"/>
  <c r="D220" i="11"/>
  <c r="AH219" i="11"/>
  <c r="O219" i="11"/>
  <c r="M219" i="11"/>
  <c r="N219" i="11" s="1"/>
  <c r="K219" i="11"/>
  <c r="J219" i="11"/>
  <c r="E219" i="11"/>
  <c r="D219" i="11"/>
  <c r="AH218" i="11"/>
  <c r="O218" i="11"/>
  <c r="N218" i="11"/>
  <c r="M218" i="11"/>
  <c r="K218" i="11"/>
  <c r="J218" i="11"/>
  <c r="E218" i="11"/>
  <c r="D218" i="11"/>
  <c r="AH217" i="11"/>
  <c r="O217" i="11"/>
  <c r="N217" i="11"/>
  <c r="M217" i="11"/>
  <c r="K217" i="11"/>
  <c r="J217" i="11"/>
  <c r="E217" i="11"/>
  <c r="D217" i="11"/>
  <c r="AH216" i="11"/>
  <c r="O216" i="11"/>
  <c r="M216" i="11"/>
  <c r="N216" i="11" s="1"/>
  <c r="K216" i="11"/>
  <c r="J216" i="11"/>
  <c r="E216" i="11"/>
  <c r="D216" i="11"/>
  <c r="AH215" i="11"/>
  <c r="O215" i="11"/>
  <c r="M215" i="11"/>
  <c r="N215" i="11" s="1"/>
  <c r="K215" i="11"/>
  <c r="J215" i="11"/>
  <c r="E215" i="11"/>
  <c r="D215" i="11"/>
  <c r="AH214" i="11"/>
  <c r="O214" i="11"/>
  <c r="N214" i="11"/>
  <c r="M214" i="11"/>
  <c r="K214" i="11"/>
  <c r="J214" i="11"/>
  <c r="E214" i="11"/>
  <c r="D214" i="11"/>
  <c r="AH213" i="11"/>
  <c r="O213" i="11"/>
  <c r="N213" i="11"/>
  <c r="M213" i="11"/>
  <c r="K213" i="11"/>
  <c r="J213" i="11"/>
  <c r="E213" i="11"/>
  <c r="D213" i="11"/>
  <c r="AH212" i="11"/>
  <c r="O212" i="11"/>
  <c r="N212" i="11"/>
  <c r="M212" i="11"/>
  <c r="K212" i="11"/>
  <c r="J212" i="11"/>
  <c r="E212" i="11"/>
  <c r="D212" i="11"/>
  <c r="AH211" i="11"/>
  <c r="O211" i="11"/>
  <c r="M211" i="11"/>
  <c r="N211" i="11" s="1"/>
  <c r="K211" i="11"/>
  <c r="J211" i="11"/>
  <c r="E211" i="11"/>
  <c r="D211" i="11"/>
  <c r="AH210" i="11"/>
  <c r="O210" i="11"/>
  <c r="N210" i="11"/>
  <c r="M210" i="11"/>
  <c r="K210" i="11"/>
  <c r="J210" i="11"/>
  <c r="E210" i="11"/>
  <c r="D210" i="11"/>
  <c r="AH209" i="11"/>
  <c r="O209" i="11"/>
  <c r="M209" i="11"/>
  <c r="N209" i="11" s="1"/>
  <c r="K209" i="11"/>
  <c r="J209" i="11"/>
  <c r="E209" i="11"/>
  <c r="D209" i="11"/>
  <c r="AH208" i="11"/>
  <c r="O208" i="11"/>
  <c r="N208" i="11"/>
  <c r="M208" i="11"/>
  <c r="K208" i="11"/>
  <c r="J208" i="11"/>
  <c r="E208" i="11"/>
  <c r="D208" i="11"/>
  <c r="AH207" i="11"/>
  <c r="O207" i="11"/>
  <c r="N207" i="11"/>
  <c r="M207" i="11"/>
  <c r="K207" i="11"/>
  <c r="J207" i="11"/>
  <c r="E207" i="11"/>
  <c r="D207" i="11"/>
  <c r="AH206" i="11"/>
  <c r="O206" i="11"/>
  <c r="M206" i="11"/>
  <c r="N206" i="11" s="1"/>
  <c r="K206" i="11"/>
  <c r="J206" i="11"/>
  <c r="E206" i="11"/>
  <c r="D206" i="11"/>
  <c r="AH205" i="11"/>
  <c r="O205" i="11"/>
  <c r="M205" i="11"/>
  <c r="N205" i="11" s="1"/>
  <c r="K205" i="11"/>
  <c r="J205" i="11"/>
  <c r="E205" i="11"/>
  <c r="D205" i="11"/>
  <c r="AH204" i="11"/>
  <c r="O204" i="11"/>
  <c r="N204" i="11"/>
  <c r="M204" i="11"/>
  <c r="K204" i="11"/>
  <c r="J204" i="11"/>
  <c r="E204" i="11"/>
  <c r="D204" i="11"/>
  <c r="AH203" i="11"/>
  <c r="O203" i="11"/>
  <c r="M203" i="11"/>
  <c r="N203" i="11" s="1"/>
  <c r="K203" i="11"/>
  <c r="J203" i="11"/>
  <c r="E203" i="11"/>
  <c r="D203" i="11"/>
  <c r="AH202" i="11"/>
  <c r="O202" i="11"/>
  <c r="M202" i="11"/>
  <c r="N202" i="11" s="1"/>
  <c r="K202" i="11"/>
  <c r="J202" i="11"/>
  <c r="E202" i="11"/>
  <c r="D202" i="11"/>
  <c r="AH201" i="11"/>
  <c r="O201" i="11"/>
  <c r="M201" i="11"/>
  <c r="N201" i="11" s="1"/>
  <c r="K201" i="11"/>
  <c r="J201" i="11"/>
  <c r="E201" i="11"/>
  <c r="D201" i="11"/>
  <c r="AH200" i="11"/>
  <c r="O200" i="11"/>
  <c r="M200" i="11"/>
  <c r="N200" i="11" s="1"/>
  <c r="K200" i="11"/>
  <c r="J200" i="11"/>
  <c r="E200" i="11"/>
  <c r="D200" i="11"/>
  <c r="AH199" i="11"/>
  <c r="O199" i="11"/>
  <c r="N199" i="11"/>
  <c r="M199" i="11"/>
  <c r="K199" i="11"/>
  <c r="J199" i="11"/>
  <c r="E199" i="11"/>
  <c r="D199" i="11"/>
  <c r="AH198" i="11"/>
  <c r="O198" i="11"/>
  <c r="M198" i="11"/>
  <c r="N198" i="11" s="1"/>
  <c r="K198" i="11"/>
  <c r="J198" i="11"/>
  <c r="E198" i="11"/>
  <c r="D198" i="11"/>
  <c r="AH197" i="11"/>
  <c r="O197" i="11"/>
  <c r="M197" i="11"/>
  <c r="N197" i="11" s="1"/>
  <c r="K197" i="11"/>
  <c r="J197" i="11"/>
  <c r="E197" i="11"/>
  <c r="D197" i="11"/>
  <c r="AH196" i="11"/>
  <c r="O196" i="11"/>
  <c r="N196" i="11"/>
  <c r="M196" i="11"/>
  <c r="K196" i="11"/>
  <c r="J196" i="11"/>
  <c r="E196" i="11"/>
  <c r="D196" i="11"/>
  <c r="AH195" i="11"/>
  <c r="O195" i="11"/>
  <c r="M195" i="11"/>
  <c r="N195" i="11" s="1"/>
  <c r="K195" i="11"/>
  <c r="J195" i="11"/>
  <c r="E195" i="11"/>
  <c r="D195" i="11"/>
  <c r="AH194" i="11"/>
  <c r="O194" i="11"/>
  <c r="M194" i="11"/>
  <c r="N194" i="11" s="1"/>
  <c r="K194" i="11"/>
  <c r="J194" i="11"/>
  <c r="E194" i="11"/>
  <c r="D194" i="11"/>
  <c r="AH193" i="11"/>
  <c r="O193" i="11"/>
  <c r="M193" i="11"/>
  <c r="N193" i="11" s="1"/>
  <c r="K193" i="11"/>
  <c r="J193" i="11"/>
  <c r="E193" i="11"/>
  <c r="D193" i="11"/>
  <c r="AH192" i="11"/>
  <c r="O192" i="11"/>
  <c r="N192" i="11"/>
  <c r="M192" i="11"/>
  <c r="K192" i="11"/>
  <c r="J192" i="11"/>
  <c r="E192" i="11"/>
  <c r="D192" i="11"/>
  <c r="AH191" i="11"/>
  <c r="O191" i="11"/>
  <c r="N191" i="11"/>
  <c r="M191" i="11"/>
  <c r="K191" i="11"/>
  <c r="J191" i="11"/>
  <c r="E191" i="11"/>
  <c r="D191" i="11"/>
  <c r="AH190" i="11"/>
  <c r="O190" i="11"/>
  <c r="N190" i="11"/>
  <c r="M190" i="11"/>
  <c r="K190" i="11"/>
  <c r="J190" i="11"/>
  <c r="E190" i="11"/>
  <c r="D190" i="11"/>
  <c r="AH189" i="11"/>
  <c r="O189" i="11"/>
  <c r="M189" i="11"/>
  <c r="N189" i="11" s="1"/>
  <c r="K189" i="11"/>
  <c r="J189" i="11"/>
  <c r="E189" i="11"/>
  <c r="D189" i="11"/>
  <c r="AH188" i="11"/>
  <c r="O188" i="11"/>
  <c r="N188" i="11"/>
  <c r="M188" i="11"/>
  <c r="K188" i="11"/>
  <c r="J188" i="11"/>
  <c r="E188" i="11"/>
  <c r="D188" i="11"/>
  <c r="AH187" i="11"/>
  <c r="O187" i="11"/>
  <c r="N187" i="11"/>
  <c r="M187" i="11"/>
  <c r="K187" i="11"/>
  <c r="J187" i="11"/>
  <c r="E187" i="11"/>
  <c r="D187" i="11"/>
  <c r="AH186" i="11"/>
  <c r="O186" i="11"/>
  <c r="M186" i="11"/>
  <c r="N186" i="11" s="1"/>
  <c r="K186" i="11"/>
  <c r="J186" i="11"/>
  <c r="E186" i="11"/>
  <c r="D186" i="11"/>
  <c r="AH185" i="11"/>
  <c r="O185" i="11"/>
  <c r="M185" i="11"/>
  <c r="N185" i="11" s="1"/>
  <c r="K185" i="11"/>
  <c r="J185" i="11"/>
  <c r="E185" i="11"/>
  <c r="D185" i="11"/>
  <c r="AH184" i="11"/>
  <c r="O184" i="11"/>
  <c r="N184" i="11"/>
  <c r="M184" i="11"/>
  <c r="K184" i="11"/>
  <c r="J184" i="11"/>
  <c r="E184" i="11"/>
  <c r="D184" i="11"/>
  <c r="AH183" i="11"/>
  <c r="O183" i="11"/>
  <c r="N183" i="11"/>
  <c r="M183" i="11"/>
  <c r="K183" i="11"/>
  <c r="J183" i="11"/>
  <c r="E183" i="11"/>
  <c r="D183" i="11"/>
  <c r="AH182" i="11"/>
  <c r="O182" i="11"/>
  <c r="M182" i="11"/>
  <c r="N182" i="11" s="1"/>
  <c r="K182" i="11"/>
  <c r="J182" i="11"/>
  <c r="E182" i="11"/>
  <c r="D182" i="11"/>
  <c r="AH181" i="11"/>
  <c r="O181" i="11"/>
  <c r="M181" i="11"/>
  <c r="N181" i="11" s="1"/>
  <c r="K181" i="11"/>
  <c r="J181" i="11"/>
  <c r="E181" i="11"/>
  <c r="D181" i="11"/>
  <c r="AH180" i="11"/>
  <c r="O180" i="11"/>
  <c r="M180" i="11"/>
  <c r="N180" i="11" s="1"/>
  <c r="K180" i="11"/>
  <c r="J180" i="11"/>
  <c r="E180" i="11"/>
  <c r="D180" i="11"/>
  <c r="AH179" i="11"/>
  <c r="O179" i="11"/>
  <c r="N179" i="11"/>
  <c r="M179" i="11"/>
  <c r="K179" i="11"/>
  <c r="J179" i="11"/>
  <c r="E179" i="11"/>
  <c r="D179" i="11"/>
  <c r="AH178" i="11"/>
  <c r="O178" i="11"/>
  <c r="M178" i="11"/>
  <c r="N178" i="11" s="1"/>
  <c r="K178" i="11"/>
  <c r="J178" i="11"/>
  <c r="E178" i="11"/>
  <c r="D178" i="11"/>
  <c r="AH177" i="11"/>
  <c r="O177" i="11"/>
  <c r="M177" i="11"/>
  <c r="N177" i="11" s="1"/>
  <c r="K177" i="11"/>
  <c r="J177" i="11"/>
  <c r="E177" i="11"/>
  <c r="D177" i="11"/>
  <c r="AH176" i="11"/>
  <c r="O176" i="11"/>
  <c r="N176" i="11"/>
  <c r="M176" i="11"/>
  <c r="K176" i="11"/>
  <c r="J176" i="11"/>
  <c r="E176" i="11"/>
  <c r="D176" i="11"/>
  <c r="AH175" i="11"/>
  <c r="O175" i="11"/>
  <c r="N175" i="11"/>
  <c r="M175" i="11"/>
  <c r="K175" i="11"/>
  <c r="J175" i="11"/>
  <c r="E175" i="11"/>
  <c r="D175" i="11"/>
  <c r="AH174" i="11"/>
  <c r="O174" i="11"/>
  <c r="M174" i="11"/>
  <c r="N174" i="11" s="1"/>
  <c r="K174" i="11"/>
  <c r="J174" i="11"/>
  <c r="E174" i="11"/>
  <c r="D174" i="11"/>
  <c r="AH173" i="11"/>
  <c r="O173" i="11"/>
  <c r="M173" i="11"/>
  <c r="N173" i="11" s="1"/>
  <c r="K173" i="11"/>
  <c r="J173" i="11"/>
  <c r="E173" i="11"/>
  <c r="D173" i="11"/>
  <c r="AH172" i="11"/>
  <c r="O172" i="11"/>
  <c r="M172" i="11"/>
  <c r="N172" i="11" s="1"/>
  <c r="K172" i="11"/>
  <c r="J172" i="11"/>
  <c r="E172" i="11"/>
  <c r="D172" i="11"/>
  <c r="AH171" i="11"/>
  <c r="O171" i="11"/>
  <c r="M171" i="11"/>
  <c r="N171" i="11" s="1"/>
  <c r="K171" i="11"/>
  <c r="J171" i="11"/>
  <c r="E171" i="11"/>
  <c r="D171" i="11"/>
  <c r="AH170" i="11"/>
  <c r="O170" i="11"/>
  <c r="M170" i="11"/>
  <c r="N170" i="11" s="1"/>
  <c r="K170" i="11"/>
  <c r="J170" i="11"/>
  <c r="E170" i="11"/>
  <c r="D170" i="11"/>
  <c r="AH169" i="11"/>
  <c r="O169" i="11"/>
  <c r="M169" i="11"/>
  <c r="N169" i="11" s="1"/>
  <c r="K169" i="11"/>
  <c r="J169" i="11"/>
  <c r="E169" i="11"/>
  <c r="D169" i="11"/>
  <c r="AH168" i="11"/>
  <c r="O168" i="11"/>
  <c r="M168" i="11"/>
  <c r="N168" i="11" s="1"/>
  <c r="K168" i="11"/>
  <c r="J168" i="11"/>
  <c r="E168" i="11"/>
  <c r="D168" i="11"/>
  <c r="AH167" i="11"/>
  <c r="O167" i="11"/>
  <c r="N167" i="11"/>
  <c r="M167" i="11"/>
  <c r="K167" i="11"/>
  <c r="J167" i="11"/>
  <c r="E167" i="11"/>
  <c r="D167" i="11"/>
  <c r="AH166" i="11"/>
  <c r="O166" i="11"/>
  <c r="N166" i="11"/>
  <c r="M166" i="11"/>
  <c r="K166" i="11"/>
  <c r="J166" i="11"/>
  <c r="E166" i="11"/>
  <c r="D166" i="11"/>
  <c r="AH165" i="11"/>
  <c r="O165" i="11"/>
  <c r="M165" i="11"/>
  <c r="N165" i="11" s="1"/>
  <c r="K165" i="11"/>
  <c r="J165" i="11"/>
  <c r="E165" i="11"/>
  <c r="D165" i="11"/>
  <c r="AH164" i="11"/>
  <c r="O164" i="11"/>
  <c r="N164" i="11"/>
  <c r="M164" i="11"/>
  <c r="K164" i="11"/>
  <c r="J164" i="11"/>
  <c r="E164" i="11"/>
  <c r="D164" i="11"/>
  <c r="AH163" i="11"/>
  <c r="O163" i="11"/>
  <c r="N163" i="11"/>
  <c r="M163" i="11"/>
  <c r="K163" i="11"/>
  <c r="J163" i="11"/>
  <c r="E163" i="11"/>
  <c r="D163" i="11"/>
  <c r="AH162" i="11"/>
  <c r="O162" i="11"/>
  <c r="N162" i="11"/>
  <c r="M162" i="11"/>
  <c r="K162" i="11"/>
  <c r="J162" i="11"/>
  <c r="E162" i="11"/>
  <c r="D162" i="11"/>
  <c r="AH161" i="11"/>
  <c r="O161" i="11"/>
  <c r="M161" i="11"/>
  <c r="N161" i="11" s="1"/>
  <c r="K161" i="11"/>
  <c r="J161" i="11"/>
  <c r="E161" i="11"/>
  <c r="D161" i="11"/>
  <c r="AH160" i="11"/>
  <c r="O160" i="11"/>
  <c r="M160" i="11"/>
  <c r="N160" i="11" s="1"/>
  <c r="K160" i="11"/>
  <c r="J160" i="11"/>
  <c r="E160" i="11"/>
  <c r="D160" i="11"/>
  <c r="AH159" i="11"/>
  <c r="O159" i="11"/>
  <c r="N159" i="11"/>
  <c r="M159" i="11"/>
  <c r="K159" i="11"/>
  <c r="J159" i="11"/>
  <c r="E159" i="11"/>
  <c r="D159" i="11"/>
  <c r="AH158" i="11"/>
  <c r="O158" i="11"/>
  <c r="M158" i="11"/>
  <c r="N158" i="11" s="1"/>
  <c r="K158" i="11"/>
  <c r="J158" i="11"/>
  <c r="E158" i="11"/>
  <c r="D158" i="11"/>
  <c r="AH157" i="11"/>
  <c r="O157" i="11"/>
  <c r="M157" i="11"/>
  <c r="N157" i="11" s="1"/>
  <c r="K157" i="11"/>
  <c r="J157" i="11"/>
  <c r="E157" i="11"/>
  <c r="D157" i="11"/>
  <c r="AH156" i="11"/>
  <c r="O156" i="11"/>
  <c r="N156" i="11"/>
  <c r="M156" i="11"/>
  <c r="K156" i="11"/>
  <c r="J156" i="11"/>
  <c r="E156" i="11"/>
  <c r="D156" i="11"/>
  <c r="AH155" i="11"/>
  <c r="O155" i="11"/>
  <c r="M155" i="11"/>
  <c r="N155" i="11" s="1"/>
  <c r="K155" i="11"/>
  <c r="J155" i="11"/>
  <c r="E155" i="11"/>
  <c r="D155" i="11"/>
  <c r="AH154" i="11"/>
  <c r="O154" i="11"/>
  <c r="N154" i="11"/>
  <c r="M154" i="11"/>
  <c r="K154" i="11"/>
  <c r="J154" i="11"/>
  <c r="E154" i="11"/>
  <c r="D154" i="11"/>
  <c r="AH153" i="11"/>
  <c r="O153" i="11"/>
  <c r="M153" i="11"/>
  <c r="N153" i="11" s="1"/>
  <c r="K153" i="11"/>
  <c r="J153" i="11"/>
  <c r="E153" i="11"/>
  <c r="D153" i="11"/>
  <c r="AH152" i="11"/>
  <c r="O152" i="11"/>
  <c r="N152" i="11"/>
  <c r="M152" i="11"/>
  <c r="K152" i="11"/>
  <c r="J152" i="11"/>
  <c r="E152" i="11"/>
  <c r="D152" i="11"/>
  <c r="AH151" i="11"/>
  <c r="O151" i="11"/>
  <c r="N151" i="11"/>
  <c r="M151" i="11"/>
  <c r="K151" i="11"/>
  <c r="J151" i="11"/>
  <c r="E151" i="11"/>
  <c r="D151" i="11"/>
  <c r="AH150" i="11"/>
  <c r="O150" i="11"/>
  <c r="M150" i="11"/>
  <c r="N150" i="11" s="1"/>
  <c r="K150" i="11"/>
  <c r="J150" i="11"/>
  <c r="E150" i="11"/>
  <c r="D150" i="11"/>
  <c r="AH149" i="11"/>
  <c r="O149" i="11"/>
  <c r="M149" i="11"/>
  <c r="N149" i="11" s="1"/>
  <c r="K149" i="11"/>
  <c r="J149" i="11"/>
  <c r="E149" i="11"/>
  <c r="D149" i="11"/>
  <c r="AH148" i="11"/>
  <c r="O148" i="11"/>
  <c r="N148" i="11"/>
  <c r="M148" i="11"/>
  <c r="K148" i="11"/>
  <c r="J148" i="11"/>
  <c r="E148" i="11"/>
  <c r="D148" i="11"/>
  <c r="AH147" i="11"/>
  <c r="O147" i="11"/>
  <c r="M147" i="11"/>
  <c r="N147" i="11" s="1"/>
  <c r="K147" i="11"/>
  <c r="J147" i="11"/>
  <c r="E147" i="11"/>
  <c r="D147" i="11"/>
  <c r="AH146" i="11"/>
  <c r="O146" i="11"/>
  <c r="N146" i="11"/>
  <c r="M146" i="11"/>
  <c r="K146" i="11"/>
  <c r="J146" i="11"/>
  <c r="E146" i="11"/>
  <c r="D146" i="11"/>
  <c r="AH145" i="11"/>
  <c r="O145" i="11"/>
  <c r="M145" i="11"/>
  <c r="N145" i="11" s="1"/>
  <c r="K145" i="11"/>
  <c r="J145" i="11"/>
  <c r="E145" i="11"/>
  <c r="D145" i="11"/>
  <c r="AH144" i="11"/>
  <c r="O144" i="11"/>
  <c r="M144" i="11"/>
  <c r="N144" i="11" s="1"/>
  <c r="K144" i="11"/>
  <c r="J144" i="11"/>
  <c r="E144" i="11"/>
  <c r="D144" i="11"/>
  <c r="AH143" i="11"/>
  <c r="O143" i="11"/>
  <c r="N143" i="11"/>
  <c r="M143" i="11"/>
  <c r="K143" i="11"/>
  <c r="J143" i="11"/>
  <c r="E143" i="11"/>
  <c r="D143" i="11"/>
  <c r="AH142" i="11"/>
  <c r="O142" i="11"/>
  <c r="M142" i="11"/>
  <c r="N142" i="11" s="1"/>
  <c r="K142" i="11"/>
  <c r="J142" i="11"/>
  <c r="E142" i="11"/>
  <c r="D142" i="11"/>
  <c r="AH141" i="11"/>
  <c r="O141" i="11"/>
  <c r="N141" i="11"/>
  <c r="M141" i="11"/>
  <c r="K141" i="11"/>
  <c r="J141" i="11"/>
  <c r="E141" i="11"/>
  <c r="D141" i="11"/>
  <c r="AH140" i="11"/>
  <c r="O140" i="11"/>
  <c r="N140" i="11"/>
  <c r="M140" i="11"/>
  <c r="K140" i="11"/>
  <c r="J140" i="11"/>
  <c r="E140" i="11"/>
  <c r="D140" i="11"/>
  <c r="AH139" i="11"/>
  <c r="O139" i="11"/>
  <c r="M139" i="11"/>
  <c r="N139" i="11" s="1"/>
  <c r="K139" i="11"/>
  <c r="J139" i="11"/>
  <c r="E139" i="11"/>
  <c r="D139" i="11"/>
  <c r="AH138" i="11"/>
  <c r="O138" i="11"/>
  <c r="N138" i="11"/>
  <c r="M138" i="11"/>
  <c r="K138" i="11"/>
  <c r="J138" i="11"/>
  <c r="E138" i="11"/>
  <c r="D138" i="11"/>
  <c r="AH137" i="11"/>
  <c r="O137" i="11"/>
  <c r="M137" i="11"/>
  <c r="N137" i="11" s="1"/>
  <c r="K137" i="11"/>
  <c r="J137" i="11"/>
  <c r="E137" i="11"/>
  <c r="D137" i="11"/>
  <c r="AH136" i="11"/>
  <c r="O136" i="11"/>
  <c r="N136" i="11"/>
  <c r="M136" i="11"/>
  <c r="K136" i="11"/>
  <c r="J136" i="11"/>
  <c r="E136" i="11"/>
  <c r="D136" i="11"/>
  <c r="AH135" i="11"/>
  <c r="O135" i="11"/>
  <c r="N135" i="11"/>
  <c r="M135" i="11"/>
  <c r="K135" i="11"/>
  <c r="J135" i="11"/>
  <c r="E135" i="11"/>
  <c r="D135" i="11"/>
  <c r="AH134" i="11"/>
  <c r="O134" i="11"/>
  <c r="N134" i="11"/>
  <c r="M134" i="11"/>
  <c r="K134" i="11"/>
  <c r="J134" i="11"/>
  <c r="E134" i="11"/>
  <c r="D134" i="11"/>
  <c r="AH133" i="11"/>
  <c r="O133" i="11"/>
  <c r="N133" i="11"/>
  <c r="M133" i="11"/>
  <c r="K133" i="11"/>
  <c r="J133" i="11"/>
  <c r="E133" i="11"/>
  <c r="D133" i="11"/>
  <c r="AH132" i="11"/>
  <c r="O132" i="11"/>
  <c r="N132" i="11"/>
  <c r="M132" i="11"/>
  <c r="K132" i="11"/>
  <c r="J132" i="11"/>
  <c r="E132" i="11"/>
  <c r="D132" i="11"/>
  <c r="AH131" i="11"/>
  <c r="O131" i="11"/>
  <c r="M131" i="11"/>
  <c r="N131" i="11" s="1"/>
  <c r="K131" i="11"/>
  <c r="J131" i="11"/>
  <c r="E131" i="11"/>
  <c r="D131" i="11"/>
  <c r="AH130" i="11"/>
  <c r="O130" i="11"/>
  <c r="N130" i="11"/>
  <c r="M130" i="11"/>
  <c r="K130" i="11"/>
  <c r="J130" i="11"/>
  <c r="E130" i="11"/>
  <c r="D130" i="11"/>
  <c r="AH129" i="11"/>
  <c r="O129" i="11"/>
  <c r="M129" i="11"/>
  <c r="N129" i="11" s="1"/>
  <c r="K129" i="11"/>
  <c r="J129" i="11"/>
  <c r="E129" i="11"/>
  <c r="D129" i="11"/>
  <c r="AH128" i="11"/>
  <c r="O128" i="11"/>
  <c r="M128" i="11"/>
  <c r="N128" i="11" s="1"/>
  <c r="K128" i="11"/>
  <c r="J128" i="11"/>
  <c r="E128" i="11"/>
  <c r="D128" i="11"/>
  <c r="AH127" i="11"/>
  <c r="O127" i="11"/>
  <c r="M127" i="11"/>
  <c r="N127" i="11" s="1"/>
  <c r="K127" i="11"/>
  <c r="J127" i="11"/>
  <c r="E127" i="11"/>
  <c r="D127" i="11"/>
  <c r="AH126" i="11"/>
  <c r="O126" i="11"/>
  <c r="M126" i="11"/>
  <c r="N126" i="11" s="1"/>
  <c r="K126" i="11"/>
  <c r="J126" i="11"/>
  <c r="E126" i="11"/>
  <c r="D126" i="11"/>
  <c r="AH125" i="11"/>
  <c r="O125" i="11"/>
  <c r="M125" i="11"/>
  <c r="N125" i="11" s="1"/>
  <c r="K125" i="11"/>
  <c r="J125" i="11"/>
  <c r="E125" i="11"/>
  <c r="D125" i="11"/>
  <c r="AH124" i="11"/>
  <c r="O124" i="11"/>
  <c r="M124" i="11"/>
  <c r="N124" i="11" s="1"/>
  <c r="K124" i="11"/>
  <c r="J124" i="11"/>
  <c r="E124" i="11"/>
  <c r="D124" i="11"/>
  <c r="AH123" i="11"/>
  <c r="O123" i="11"/>
  <c r="N123" i="11"/>
  <c r="M123" i="11"/>
  <c r="K123" i="11"/>
  <c r="J123" i="11"/>
  <c r="E123" i="11"/>
  <c r="D123" i="11"/>
  <c r="AH122" i="11"/>
  <c r="O122" i="11"/>
  <c r="N122" i="11"/>
  <c r="M122" i="11"/>
  <c r="K122" i="11"/>
  <c r="J122" i="11"/>
  <c r="E122" i="11"/>
  <c r="D122" i="11"/>
  <c r="AH121" i="11"/>
  <c r="O121" i="11"/>
  <c r="M121" i="11"/>
  <c r="N121" i="11" s="1"/>
  <c r="K121" i="11"/>
  <c r="J121" i="11"/>
  <c r="E121" i="11"/>
  <c r="D121" i="11"/>
  <c r="AH120" i="11"/>
  <c r="O120" i="11"/>
  <c r="M120" i="11"/>
  <c r="N120" i="11" s="1"/>
  <c r="K120" i="11"/>
  <c r="J120" i="11"/>
  <c r="E120" i="11"/>
  <c r="D120" i="11"/>
  <c r="AH119" i="11"/>
  <c r="O119" i="11"/>
  <c r="M119" i="11"/>
  <c r="N119" i="11" s="1"/>
  <c r="K119" i="11"/>
  <c r="J119" i="11"/>
  <c r="E119" i="11"/>
  <c r="D119" i="11"/>
  <c r="AH118" i="11"/>
  <c r="O118" i="11"/>
  <c r="N118" i="11"/>
  <c r="M118" i="11"/>
  <c r="K118" i="11"/>
  <c r="J118" i="11"/>
  <c r="E118" i="11"/>
  <c r="D118" i="11"/>
  <c r="AH117" i="11"/>
  <c r="O117" i="11"/>
  <c r="M117" i="11"/>
  <c r="N117" i="11" s="1"/>
  <c r="K117" i="11"/>
  <c r="J117" i="11"/>
  <c r="E117" i="11"/>
  <c r="D117" i="11"/>
  <c r="AH116" i="11"/>
  <c r="O116" i="11"/>
  <c r="N116" i="11"/>
  <c r="M116" i="11"/>
  <c r="K116" i="11"/>
  <c r="J116" i="11"/>
  <c r="E116" i="11"/>
  <c r="D116" i="11"/>
  <c r="AH115" i="11"/>
  <c r="O115" i="11"/>
  <c r="N115" i="11"/>
  <c r="M115" i="11"/>
  <c r="K115" i="11"/>
  <c r="J115" i="11"/>
  <c r="E115" i="11"/>
  <c r="D115" i="11"/>
  <c r="AH114" i="11"/>
  <c r="O114" i="11"/>
  <c r="N114" i="11"/>
  <c r="M114" i="11"/>
  <c r="K114" i="11"/>
  <c r="J114" i="11"/>
  <c r="E114" i="11"/>
  <c r="D114" i="11"/>
  <c r="AH113" i="11"/>
  <c r="O113" i="11"/>
  <c r="M113" i="11"/>
  <c r="N113" i="11" s="1"/>
  <c r="K113" i="11"/>
  <c r="J113" i="11"/>
  <c r="E113" i="11"/>
  <c r="D113" i="11"/>
  <c r="AH112" i="11"/>
  <c r="O112" i="11"/>
  <c r="N112" i="11"/>
  <c r="M112" i="11"/>
  <c r="K112" i="11"/>
  <c r="J112" i="11"/>
  <c r="E112" i="11"/>
  <c r="D112" i="11"/>
  <c r="AH111" i="11"/>
  <c r="O111" i="11"/>
  <c r="M111" i="11"/>
  <c r="N111" i="11" s="1"/>
  <c r="K111" i="11"/>
  <c r="J111" i="11"/>
  <c r="E111" i="11"/>
  <c r="D111" i="11"/>
  <c r="AH110" i="11"/>
  <c r="O110" i="11"/>
  <c r="N110" i="11"/>
  <c r="M110" i="11"/>
  <c r="K110" i="11"/>
  <c r="J110" i="11"/>
  <c r="E110" i="11"/>
  <c r="D110" i="11"/>
  <c r="AH109" i="11"/>
  <c r="O109" i="11"/>
  <c r="M109" i="11"/>
  <c r="N109" i="11" s="1"/>
  <c r="K109" i="11"/>
  <c r="J109" i="11"/>
  <c r="E109" i="11"/>
  <c r="D109" i="11"/>
  <c r="AH108" i="11"/>
  <c r="O108" i="11"/>
  <c r="N108" i="11"/>
  <c r="M108" i="11"/>
  <c r="K108" i="11"/>
  <c r="J108" i="11"/>
  <c r="E108" i="11"/>
  <c r="D108" i="11"/>
  <c r="AH107" i="11"/>
  <c r="O107" i="11"/>
  <c r="N107" i="11"/>
  <c r="M107" i="11"/>
  <c r="K107" i="11"/>
  <c r="J107" i="11"/>
  <c r="E107" i="11"/>
  <c r="D107" i="11"/>
  <c r="AH106" i="11"/>
  <c r="O106" i="11"/>
  <c r="N106" i="11"/>
  <c r="M106" i="11"/>
  <c r="K106" i="11"/>
  <c r="J106" i="11"/>
  <c r="E106" i="11"/>
  <c r="D106" i="11"/>
  <c r="AH105" i="11"/>
  <c r="O105" i="11"/>
  <c r="N105" i="11"/>
  <c r="M105" i="11"/>
  <c r="K105" i="11"/>
  <c r="J105" i="11"/>
  <c r="E105" i="11"/>
  <c r="D105" i="11"/>
  <c r="AH104" i="11"/>
  <c r="O104" i="11"/>
  <c r="N104" i="11"/>
  <c r="M104" i="11"/>
  <c r="K104" i="11"/>
  <c r="J104" i="11"/>
  <c r="E104" i="11"/>
  <c r="D104" i="11"/>
  <c r="AH103" i="11"/>
  <c r="O103" i="11"/>
  <c r="N103" i="11"/>
  <c r="M103" i="11"/>
  <c r="K103" i="11"/>
  <c r="J103" i="11"/>
  <c r="E103" i="11"/>
  <c r="D103" i="11"/>
  <c r="AH102" i="11"/>
  <c r="O102" i="11"/>
  <c r="N102" i="11"/>
  <c r="M102" i="11"/>
  <c r="K102" i="11"/>
  <c r="J102" i="11"/>
  <c r="E102" i="11"/>
  <c r="D102" i="11"/>
  <c r="AH101" i="11"/>
  <c r="O101" i="11"/>
  <c r="M101" i="11"/>
  <c r="N101" i="11" s="1"/>
  <c r="K101" i="11"/>
  <c r="J101" i="11"/>
  <c r="E101" i="11"/>
  <c r="D101" i="11"/>
  <c r="AH100" i="11"/>
  <c r="O100" i="11"/>
  <c r="N100" i="11"/>
  <c r="M100" i="11"/>
  <c r="K100" i="11"/>
  <c r="J100" i="11"/>
  <c r="E100" i="11"/>
  <c r="D100" i="11"/>
  <c r="AH99" i="11"/>
  <c r="O99" i="11"/>
  <c r="N99" i="11"/>
  <c r="M99" i="11"/>
  <c r="K99" i="11"/>
  <c r="J99" i="11"/>
  <c r="E99" i="11"/>
  <c r="D99" i="11"/>
  <c r="AH98" i="11"/>
  <c r="O98" i="11"/>
  <c r="N98" i="11"/>
  <c r="M98" i="11"/>
  <c r="K98" i="11"/>
  <c r="J98" i="11"/>
  <c r="E98" i="11"/>
  <c r="D98" i="11"/>
  <c r="AH97" i="11"/>
  <c r="O97" i="11"/>
  <c r="N97" i="11"/>
  <c r="M97" i="11"/>
  <c r="K97" i="11"/>
  <c r="J97" i="11"/>
  <c r="E97" i="11"/>
  <c r="D97" i="11"/>
  <c r="AH96" i="11"/>
  <c r="O96" i="11"/>
  <c r="N96" i="11"/>
  <c r="M96" i="11"/>
  <c r="K96" i="11"/>
  <c r="J96" i="11"/>
  <c r="E96" i="11"/>
  <c r="D96" i="11"/>
  <c r="AH95" i="11"/>
  <c r="O95" i="11"/>
  <c r="N95" i="11"/>
  <c r="M95" i="11"/>
  <c r="K95" i="11"/>
  <c r="J95" i="11"/>
  <c r="E95" i="11"/>
  <c r="D95" i="11"/>
  <c r="AH94" i="11"/>
  <c r="O94" i="11"/>
  <c r="N94" i="11"/>
  <c r="M94" i="11"/>
  <c r="K94" i="11"/>
  <c r="J94" i="11"/>
  <c r="E94" i="11"/>
  <c r="D94" i="11"/>
  <c r="AH93" i="11"/>
  <c r="O93" i="11"/>
  <c r="N93" i="11"/>
  <c r="M93" i="11"/>
  <c r="K93" i="11"/>
  <c r="J93" i="11"/>
  <c r="E93" i="11"/>
  <c r="D93" i="11"/>
  <c r="AH92" i="11"/>
  <c r="O92" i="11"/>
  <c r="M92" i="11"/>
  <c r="N92" i="11" s="1"/>
  <c r="K92" i="11"/>
  <c r="J92" i="11"/>
  <c r="E92" i="11"/>
  <c r="D92" i="11"/>
  <c r="AH91" i="11"/>
  <c r="O91" i="11"/>
  <c r="N91" i="11"/>
  <c r="M91" i="11"/>
  <c r="K91" i="11"/>
  <c r="J91" i="11"/>
  <c r="E91" i="11"/>
  <c r="D91" i="11"/>
  <c r="AH90" i="11"/>
  <c r="O90" i="11"/>
  <c r="N90" i="11"/>
  <c r="M90" i="11"/>
  <c r="K90" i="11"/>
  <c r="J90" i="11"/>
  <c r="E90" i="11"/>
  <c r="D90" i="11"/>
  <c r="AH89" i="11"/>
  <c r="O89" i="11"/>
  <c r="M89" i="11"/>
  <c r="N89" i="11" s="1"/>
  <c r="K89" i="11"/>
  <c r="J89" i="11"/>
  <c r="E89" i="11"/>
  <c r="D89" i="11"/>
  <c r="AH88" i="11"/>
  <c r="O88" i="11"/>
  <c r="N88" i="11"/>
  <c r="M88" i="11"/>
  <c r="K88" i="11"/>
  <c r="J88" i="11"/>
  <c r="E88" i="11"/>
  <c r="D88" i="11"/>
  <c r="AH87" i="11"/>
  <c r="O87" i="11"/>
  <c r="N87" i="11"/>
  <c r="M87" i="11"/>
  <c r="K87" i="11"/>
  <c r="J87" i="11"/>
  <c r="E87" i="11"/>
  <c r="D87" i="11"/>
  <c r="AH86" i="11"/>
  <c r="O86" i="11"/>
  <c r="N86" i="11"/>
  <c r="M86" i="11"/>
  <c r="K86" i="11"/>
  <c r="J86" i="11"/>
  <c r="E86" i="11"/>
  <c r="D86" i="11"/>
  <c r="AH85" i="11"/>
  <c r="O85" i="11"/>
  <c r="N85" i="11"/>
  <c r="M85" i="11"/>
  <c r="K85" i="11"/>
  <c r="J85" i="11"/>
  <c r="E85" i="11"/>
  <c r="D85" i="11"/>
  <c r="AH84" i="11"/>
  <c r="O84" i="11"/>
  <c r="M84" i="11"/>
  <c r="N84" i="11" s="1"/>
  <c r="K84" i="11"/>
  <c r="J84" i="11"/>
  <c r="E84" i="11"/>
  <c r="D84" i="11"/>
  <c r="AH83" i="11"/>
  <c r="O83" i="11"/>
  <c r="N83" i="11"/>
  <c r="M83" i="11"/>
  <c r="K83" i="11"/>
  <c r="J83" i="11"/>
  <c r="E83" i="11"/>
  <c r="D83" i="11"/>
  <c r="AH82" i="11"/>
  <c r="O82" i="11"/>
  <c r="N82" i="11"/>
  <c r="M82" i="11"/>
  <c r="K82" i="11"/>
  <c r="J82" i="11"/>
  <c r="E82" i="11"/>
  <c r="D82" i="11"/>
  <c r="AH81" i="11"/>
  <c r="O81" i="11"/>
  <c r="N81" i="11"/>
  <c r="M81" i="11"/>
  <c r="K81" i="11"/>
  <c r="J81" i="11"/>
  <c r="E81" i="11"/>
  <c r="D81" i="11"/>
  <c r="AH80" i="11"/>
  <c r="O80" i="11"/>
  <c r="N80" i="11"/>
  <c r="M80" i="11"/>
  <c r="K80" i="11"/>
  <c r="J80" i="11"/>
  <c r="E80" i="11"/>
  <c r="D80" i="11"/>
  <c r="AH79" i="11"/>
  <c r="O79" i="11"/>
  <c r="N79" i="11"/>
  <c r="M79" i="11"/>
  <c r="K79" i="11"/>
  <c r="J79" i="11"/>
  <c r="E79" i="11"/>
  <c r="D79" i="11"/>
  <c r="AH78" i="11"/>
  <c r="O78" i="11"/>
  <c r="N78" i="11"/>
  <c r="M78" i="11"/>
  <c r="K78" i="11"/>
  <c r="J78" i="11"/>
  <c r="E78" i="11"/>
  <c r="D78" i="11"/>
  <c r="AH77" i="11"/>
  <c r="O77" i="11"/>
  <c r="M77" i="11"/>
  <c r="N77" i="11" s="1"/>
  <c r="K77" i="11"/>
  <c r="J77" i="11"/>
  <c r="E77" i="11"/>
  <c r="D77" i="11"/>
  <c r="AH76" i="11"/>
  <c r="O76" i="11"/>
  <c r="M76" i="11"/>
  <c r="N76" i="11" s="1"/>
  <c r="K76" i="11"/>
  <c r="J76" i="11"/>
  <c r="E76" i="11"/>
  <c r="D76" i="11"/>
  <c r="AH75" i="11"/>
  <c r="O75" i="11"/>
  <c r="N75" i="11"/>
  <c r="M75" i="11"/>
  <c r="K75" i="11"/>
  <c r="J75" i="11"/>
  <c r="E75" i="11"/>
  <c r="D75" i="11"/>
  <c r="AH74" i="11"/>
  <c r="O74" i="11"/>
  <c r="N74" i="11"/>
  <c r="M74" i="11"/>
  <c r="K74" i="11"/>
  <c r="J74" i="11"/>
  <c r="E74" i="11"/>
  <c r="D74" i="11"/>
  <c r="AH73" i="11"/>
  <c r="O73" i="11"/>
  <c r="M73" i="11"/>
  <c r="N73" i="11" s="1"/>
  <c r="K73" i="11"/>
  <c r="J73" i="11"/>
  <c r="E73" i="11"/>
  <c r="D73" i="11"/>
  <c r="AH72" i="11"/>
  <c r="O72" i="11"/>
  <c r="M72" i="11"/>
  <c r="N72" i="11" s="1"/>
  <c r="K72" i="11"/>
  <c r="J72" i="11"/>
  <c r="E72" i="11"/>
  <c r="D72" i="11"/>
  <c r="AH71" i="11"/>
  <c r="O71" i="11"/>
  <c r="M71" i="11"/>
  <c r="N71" i="11" s="1"/>
  <c r="K71" i="11"/>
  <c r="J71" i="11"/>
  <c r="E71" i="11"/>
  <c r="D71" i="11"/>
  <c r="AH70" i="11"/>
  <c r="O70" i="11"/>
  <c r="N70" i="11"/>
  <c r="M70" i="11"/>
  <c r="K70" i="11"/>
  <c r="J70" i="11"/>
  <c r="E70" i="11"/>
  <c r="D70" i="11"/>
  <c r="M69" i="11"/>
  <c r="N69" i="11" s="1"/>
  <c r="O69" i="11" s="1"/>
  <c r="K69" i="11"/>
  <c r="J69" i="11"/>
  <c r="E69" i="11"/>
  <c r="D69" i="11"/>
  <c r="M68" i="11"/>
  <c r="N68" i="11" s="1"/>
  <c r="O68" i="11" s="1"/>
  <c r="K68" i="11"/>
  <c r="J68" i="11"/>
  <c r="E68" i="11"/>
  <c r="D68" i="11"/>
  <c r="M67" i="11"/>
  <c r="N67" i="11" s="1"/>
  <c r="O67" i="11" s="1"/>
  <c r="K67" i="11"/>
  <c r="J67" i="11"/>
  <c r="E67" i="11"/>
  <c r="D67" i="11"/>
  <c r="M66" i="11"/>
  <c r="N66" i="11" s="1"/>
  <c r="O66" i="11" s="1"/>
  <c r="K66" i="11"/>
  <c r="J66" i="11"/>
  <c r="E66" i="11"/>
  <c r="D66" i="11"/>
  <c r="M65" i="11"/>
  <c r="N65" i="11" s="1"/>
  <c r="O65" i="11" s="1"/>
  <c r="K65" i="11"/>
  <c r="J65" i="11"/>
  <c r="D65" i="11"/>
  <c r="E65" i="11" s="1"/>
  <c r="Y64" i="11"/>
  <c r="V64" i="11"/>
  <c r="M64" i="11"/>
  <c r="L64" i="11" a="1"/>
  <c r="L64" i="11" s="1"/>
  <c r="J64" i="11"/>
  <c r="H64" i="11"/>
  <c r="D64" i="11"/>
  <c r="Y63" i="11"/>
  <c r="V63" i="11"/>
  <c r="M63" i="11"/>
  <c r="R63" i="11" s="1"/>
  <c r="L63" i="11" a="1"/>
  <c r="L63" i="11" s="1"/>
  <c r="J63" i="11"/>
  <c r="H63" i="11"/>
  <c r="V147" i="11" s="1"/>
  <c r="D63" i="11"/>
  <c r="Y62" i="11"/>
  <c r="V62" i="11"/>
  <c r="R62" i="11"/>
  <c r="M62" i="11"/>
  <c r="N62" i="11" s="1"/>
  <c r="L62" i="11" a="1"/>
  <c r="L62" i="11" s="1"/>
  <c r="J62" i="11"/>
  <c r="H62" i="11"/>
  <c r="V146" i="11" s="1"/>
  <c r="D62" i="11"/>
  <c r="Y61" i="11"/>
  <c r="V61" i="11"/>
  <c r="R61" i="11"/>
  <c r="M61" i="11"/>
  <c r="L61" i="11" a="1"/>
  <c r="L61" i="11" s="1"/>
  <c r="J61" i="11"/>
  <c r="H61" i="11"/>
  <c r="V145" i="11" s="1"/>
  <c r="D61" i="11"/>
  <c r="Y60" i="11"/>
  <c r="V60" i="11"/>
  <c r="M60" i="11"/>
  <c r="R60" i="11" s="1"/>
  <c r="L60" i="11" a="1"/>
  <c r="L60" i="11" s="1"/>
  <c r="J60" i="11"/>
  <c r="H60" i="11"/>
  <c r="V144" i="11" s="1"/>
  <c r="D60" i="11"/>
  <c r="Y59" i="11"/>
  <c r="V59" i="11"/>
  <c r="M59" i="11"/>
  <c r="N60" i="11" s="1"/>
  <c r="L59" i="11" a="1"/>
  <c r="L59" i="11" s="1"/>
  <c r="J59" i="11"/>
  <c r="H59" i="11"/>
  <c r="V143" i="11" s="1"/>
  <c r="D59" i="11"/>
  <c r="Y58" i="11"/>
  <c r="V58" i="11"/>
  <c r="R58" i="11"/>
  <c r="N58" i="11"/>
  <c r="M58" i="11"/>
  <c r="L58" i="11" a="1"/>
  <c r="L58" i="11" s="1"/>
  <c r="J58" i="11"/>
  <c r="K64" i="11" s="1"/>
  <c r="H58" i="11"/>
  <c r="D58" i="11"/>
  <c r="Y57" i="11"/>
  <c r="V57" i="11"/>
  <c r="M57" i="11"/>
  <c r="R57" i="11" s="1"/>
  <c r="L57" i="11" a="1"/>
  <c r="L57" i="11" s="1"/>
  <c r="J57" i="11"/>
  <c r="K63" i="11" s="1"/>
  <c r="H57" i="11"/>
  <c r="D57" i="11"/>
  <c r="Y56" i="11"/>
  <c r="V56" i="11"/>
  <c r="M56" i="11"/>
  <c r="L56" i="11" a="1"/>
  <c r="L56" i="11" s="1"/>
  <c r="J56" i="11"/>
  <c r="H56" i="11"/>
  <c r="D56" i="11"/>
  <c r="E62" i="11" s="1"/>
  <c r="Y55" i="11"/>
  <c r="V55" i="11"/>
  <c r="N55" i="11"/>
  <c r="M55" i="11"/>
  <c r="R55" i="11" s="1"/>
  <c r="L55" i="11" a="1"/>
  <c r="L55" i="11" s="1"/>
  <c r="J55" i="11"/>
  <c r="H55" i="11"/>
  <c r="V139" i="11" s="1"/>
  <c r="D55" i="11"/>
  <c r="Y54" i="11"/>
  <c r="V54" i="11"/>
  <c r="R54" i="11"/>
  <c r="M54" i="11"/>
  <c r="N54" i="11" s="1"/>
  <c r="L54" i="11" a="1"/>
  <c r="L54" i="11" s="1"/>
  <c r="J54" i="11"/>
  <c r="H54" i="11"/>
  <c r="V138" i="11" s="1"/>
  <c r="D54" i="11"/>
  <c r="Y53" i="11"/>
  <c r="V53" i="11"/>
  <c r="R53" i="11"/>
  <c r="N53" i="11"/>
  <c r="M53" i="11"/>
  <c r="L53" i="11" a="1"/>
  <c r="L53" i="11" s="1"/>
  <c r="J53" i="11"/>
  <c r="K58" i="11" s="1"/>
  <c r="H53" i="11"/>
  <c r="V137" i="11" s="1"/>
  <c r="D53" i="11"/>
  <c r="Y52" i="11"/>
  <c r="V52" i="11"/>
  <c r="N52" i="11"/>
  <c r="M52" i="11"/>
  <c r="R52" i="11" s="1"/>
  <c r="L52" i="11" a="1"/>
  <c r="L52" i="11" s="1"/>
  <c r="J52" i="11"/>
  <c r="H52" i="11"/>
  <c r="V136" i="11" s="1"/>
  <c r="D52" i="11"/>
  <c r="AH51" i="11"/>
  <c r="AG51" i="11"/>
  <c r="Y51" i="11"/>
  <c r="V51" i="11"/>
  <c r="N51" i="11"/>
  <c r="M51" i="11"/>
  <c r="R51" i="11" s="1"/>
  <c r="L51" i="11" a="1"/>
  <c r="L51" i="11" s="1"/>
  <c r="J51" i="11"/>
  <c r="H51" i="11"/>
  <c r="V135" i="11" s="1"/>
  <c r="D51" i="11"/>
  <c r="Y50" i="11"/>
  <c r="V50" i="11"/>
  <c r="R50" i="11"/>
  <c r="N50" i="11"/>
  <c r="M50" i="11"/>
  <c r="L50" i="11" a="1"/>
  <c r="L50" i="11" s="1"/>
  <c r="J50" i="11"/>
  <c r="H50" i="11"/>
  <c r="D50" i="11"/>
  <c r="AH49" i="11"/>
  <c r="Y49" i="11"/>
  <c r="V49" i="11"/>
  <c r="N49" i="11"/>
  <c r="M49" i="11"/>
  <c r="R49" i="11" s="1"/>
  <c r="L49" i="11" a="1"/>
  <c r="L49" i="11" s="1"/>
  <c r="J49" i="11"/>
  <c r="H49" i="11"/>
  <c r="V133" i="11" s="1"/>
  <c r="D49" i="11"/>
  <c r="Y48" i="11"/>
  <c r="V48" i="11"/>
  <c r="M48" i="11"/>
  <c r="L48" i="11" a="1"/>
  <c r="L48" i="11" s="1"/>
  <c r="J48" i="11"/>
  <c r="K54" i="11" s="1"/>
  <c r="H48" i="11"/>
  <c r="D48" i="11"/>
  <c r="E54" i="11" s="1"/>
  <c r="Y47" i="11"/>
  <c r="V47" i="11"/>
  <c r="M47" i="11"/>
  <c r="R47" i="11" s="1"/>
  <c r="L47" i="11" a="1"/>
  <c r="L47" i="11" s="1"/>
  <c r="J47" i="11"/>
  <c r="H47" i="11"/>
  <c r="V131" i="11" s="1"/>
  <c r="D47" i="11"/>
  <c r="Y46" i="11"/>
  <c r="V46" i="11"/>
  <c r="M46" i="11"/>
  <c r="N46" i="11" s="1"/>
  <c r="L46" i="11" a="1"/>
  <c r="L46" i="11" s="1"/>
  <c r="J46" i="11"/>
  <c r="H46" i="11"/>
  <c r="V130" i="11" s="1"/>
  <c r="E46" i="11"/>
  <c r="D46" i="11"/>
  <c r="Y45" i="11"/>
  <c r="V45" i="11"/>
  <c r="W45" i="11" s="1"/>
  <c r="R45" i="11"/>
  <c r="M45" i="11"/>
  <c r="L45" i="11" a="1"/>
  <c r="L45" i="11" s="1"/>
  <c r="J45" i="11"/>
  <c r="H45" i="11"/>
  <c r="V129" i="11" s="1"/>
  <c r="D45" i="11"/>
  <c r="AG44" i="11"/>
  <c r="AH44" i="11" s="1"/>
  <c r="Y44" i="11"/>
  <c r="V44" i="11"/>
  <c r="M44" i="11"/>
  <c r="L44" i="11" a="1"/>
  <c r="L44" i="11" s="1"/>
  <c r="J44" i="11"/>
  <c r="K48" i="11" s="1"/>
  <c r="H44" i="11"/>
  <c r="D44" i="11"/>
  <c r="AG43" i="11"/>
  <c r="AH43" i="11" s="1"/>
  <c r="Y43" i="11"/>
  <c r="V43" i="11"/>
  <c r="R43" i="11"/>
  <c r="M43" i="11"/>
  <c r="N43" i="11" s="1"/>
  <c r="L43" i="11" a="1"/>
  <c r="L43" i="11" s="1"/>
  <c r="J43" i="11"/>
  <c r="H43" i="11"/>
  <c r="V127" i="11" s="1"/>
  <c r="E43" i="11"/>
  <c r="D43" i="11"/>
  <c r="AG42" i="11"/>
  <c r="AH42" i="11" s="1"/>
  <c r="Y42" i="11"/>
  <c r="V42" i="11"/>
  <c r="R42" i="11"/>
  <c r="N42" i="11"/>
  <c r="M42" i="11"/>
  <c r="L42" i="11" a="1"/>
  <c r="L42" i="11" s="1"/>
  <c r="J42" i="11"/>
  <c r="H42" i="11"/>
  <c r="D42" i="11"/>
  <c r="Y41" i="11"/>
  <c r="V41" i="11"/>
  <c r="M41" i="11"/>
  <c r="L41" i="11" a="1"/>
  <c r="L41" i="11" s="1"/>
  <c r="J41" i="11"/>
  <c r="K47" i="11" s="1"/>
  <c r="H41" i="11"/>
  <c r="V125" i="11" s="1"/>
  <c r="D41" i="11"/>
  <c r="E47" i="11" s="1"/>
  <c r="Y40" i="11"/>
  <c r="V40" i="11"/>
  <c r="M40" i="11"/>
  <c r="R40" i="11" s="1"/>
  <c r="L40" i="11" a="1"/>
  <c r="L40" i="11" s="1"/>
  <c r="J40" i="11"/>
  <c r="H40" i="11"/>
  <c r="D40" i="11"/>
  <c r="Y39" i="11"/>
  <c r="V39" i="11"/>
  <c r="R39" i="11"/>
  <c r="M39" i="11"/>
  <c r="L39" i="11" a="1"/>
  <c r="L39" i="11" s="1"/>
  <c r="J39" i="11"/>
  <c r="H39" i="11"/>
  <c r="V123" i="11" s="1"/>
  <c r="D39" i="11"/>
  <c r="E45" i="11" s="1"/>
  <c r="B39" i="11"/>
  <c r="Y38" i="11"/>
  <c r="V38" i="11"/>
  <c r="R38" i="11"/>
  <c r="M38" i="11"/>
  <c r="L38" i="11" a="1"/>
  <c r="L38" i="11" s="1"/>
  <c r="J38" i="11"/>
  <c r="H38" i="11"/>
  <c r="V122" i="11" s="1"/>
  <c r="D38" i="11"/>
  <c r="Y37" i="11"/>
  <c r="V37" i="11"/>
  <c r="M37" i="11"/>
  <c r="L37" i="11" a="1"/>
  <c r="L37" i="11" s="1"/>
  <c r="J37" i="11"/>
  <c r="H37" i="11"/>
  <c r="V121" i="11" s="1"/>
  <c r="D37" i="11"/>
  <c r="AH36" i="11"/>
  <c r="AG36" i="11"/>
  <c r="Y36" i="11"/>
  <c r="V36" i="11"/>
  <c r="R36" i="11"/>
  <c r="U36" i="11" s="1"/>
  <c r="N36" i="11"/>
  <c r="M36" i="11"/>
  <c r="L36" i="11" a="1"/>
  <c r="L36" i="11" s="1"/>
  <c r="J36" i="11"/>
  <c r="H36" i="11"/>
  <c r="V120" i="11" s="1"/>
  <c r="D36" i="11"/>
  <c r="Y35" i="11"/>
  <c r="V35" i="11"/>
  <c r="M35" i="11"/>
  <c r="R35" i="11" s="1"/>
  <c r="L35" i="11" a="1"/>
  <c r="L35" i="11" s="1"/>
  <c r="J35" i="11"/>
  <c r="H35" i="11"/>
  <c r="V119" i="11" s="1"/>
  <c r="D35" i="11"/>
  <c r="AG34" i="11"/>
  <c r="AH34" i="11" s="1"/>
  <c r="Y34" i="11"/>
  <c r="V34" i="11"/>
  <c r="S34" i="11"/>
  <c r="M34" i="11"/>
  <c r="L34" i="11" a="1"/>
  <c r="L34" i="11" s="1"/>
  <c r="J34" i="11"/>
  <c r="H34" i="11"/>
  <c r="V118" i="11" s="1"/>
  <c r="D34" i="11"/>
  <c r="Y33" i="11"/>
  <c r="V33" i="11"/>
  <c r="M33" i="11"/>
  <c r="R33" i="11" s="1"/>
  <c r="L33" i="11" a="1"/>
  <c r="L33" i="11" s="1"/>
  <c r="J33" i="11"/>
  <c r="K39" i="11" s="1"/>
  <c r="H33" i="11"/>
  <c r="D33" i="11"/>
  <c r="AH32" i="11"/>
  <c r="AG32" i="11"/>
  <c r="Y32" i="11"/>
  <c r="V32" i="11"/>
  <c r="S32" i="11"/>
  <c r="R32" i="11"/>
  <c r="M32" i="11"/>
  <c r="L32" i="11" a="1"/>
  <c r="L32" i="11" s="1"/>
  <c r="J32" i="11"/>
  <c r="K38" i="11" s="1"/>
  <c r="H32" i="11"/>
  <c r="V116" i="11" s="1"/>
  <c r="D32" i="11"/>
  <c r="AG31" i="11"/>
  <c r="AH31" i="11" s="1"/>
  <c r="Y31" i="11"/>
  <c r="V31" i="11"/>
  <c r="Z31" i="11" s="1"/>
  <c r="AA31" i="11" s="1"/>
  <c r="AD31" i="11" s="1"/>
  <c r="U31" i="11"/>
  <c r="X31" i="11" s="1"/>
  <c r="M31" i="11"/>
  <c r="N32" i="11" s="1"/>
  <c r="L31" i="11" a="1"/>
  <c r="L31" i="11" s="1"/>
  <c r="H31" i="11"/>
  <c r="V115" i="11" s="1"/>
  <c r="I30" i="11"/>
  <c r="H30" i="11"/>
  <c r="V114" i="11" s="1"/>
  <c r="C30" i="11"/>
  <c r="H29" i="11" s="1"/>
  <c r="V113" i="11" s="1"/>
  <c r="AG29" i="11"/>
  <c r="I29" i="11"/>
  <c r="C29" i="11"/>
  <c r="AG49" i="11" s="1"/>
  <c r="AG28" i="11"/>
  <c r="I28" i="11"/>
  <c r="H28" i="11"/>
  <c r="V112" i="11" s="1"/>
  <c r="C28" i="11"/>
  <c r="AG27" i="11"/>
  <c r="AH27" i="11" s="1"/>
  <c r="I27" i="11"/>
  <c r="C27" i="11"/>
  <c r="I26" i="11"/>
  <c r="C26" i="11"/>
  <c r="AG25" i="11"/>
  <c r="I25" i="11"/>
  <c r="C25" i="11"/>
  <c r="H24" i="11" s="1"/>
  <c r="V108" i="11" s="1"/>
  <c r="I24" i="11"/>
  <c r="C24" i="11"/>
  <c r="AG23" i="11"/>
  <c r="AH23" i="11" s="1"/>
  <c r="H23" i="11"/>
  <c r="V107" i="11" s="1"/>
  <c r="AG22" i="11"/>
  <c r="H22" i="11"/>
  <c r="V106" i="11" s="1"/>
  <c r="C22" i="11"/>
  <c r="AH22" i="11" s="1"/>
  <c r="H21" i="11"/>
  <c r="V105" i="11" s="1"/>
  <c r="C21" i="11"/>
  <c r="AG41" i="11" s="1"/>
  <c r="AH41" i="11" s="1"/>
  <c r="C20" i="11"/>
  <c r="AG40" i="11" s="1"/>
  <c r="AH40" i="11" s="1"/>
  <c r="C19" i="11"/>
  <c r="AG39" i="11" s="1"/>
  <c r="AH39" i="11" s="1"/>
  <c r="H18" i="11"/>
  <c r="V102" i="11" s="1"/>
  <c r="C18" i="11"/>
  <c r="AG38" i="11" s="1"/>
  <c r="AH38" i="11" s="1"/>
  <c r="H17" i="11"/>
  <c r="V101" i="11" s="1"/>
  <c r="C17" i="11"/>
  <c r="H15" i="11"/>
  <c r="C15" i="11"/>
  <c r="H14" i="11" s="1"/>
  <c r="C14" i="11"/>
  <c r="C13" i="11"/>
  <c r="H13" i="11" s="1"/>
  <c r="C12" i="11"/>
  <c r="B12" i="11"/>
  <c r="H11" i="11"/>
  <c r="C11" i="11"/>
  <c r="H10" i="11"/>
  <c r="C10" i="11"/>
  <c r="H9" i="11" s="1"/>
  <c r="C8" i="11"/>
  <c r="H8" i="11" s="1"/>
  <c r="C7" i="11"/>
  <c r="H7" i="11" s="1"/>
  <c r="C6" i="11"/>
  <c r="B6" i="11"/>
  <c r="C5" i="11"/>
  <c r="H4" i="11"/>
  <c r="C4" i="11"/>
  <c r="AG24" i="11" s="1"/>
  <c r="AH24" i="11" s="1"/>
  <c r="C3" i="11"/>
  <c r="H2" i="11"/>
  <c r="AH385" i="10"/>
  <c r="O385" i="10"/>
  <c r="M385" i="10"/>
  <c r="N385" i="10" s="1"/>
  <c r="K385" i="10"/>
  <c r="J385" i="10"/>
  <c r="E385" i="10"/>
  <c r="D385" i="10"/>
  <c r="AH384" i="10"/>
  <c r="O384" i="10"/>
  <c r="M384" i="10"/>
  <c r="N384" i="10" s="1"/>
  <c r="K384" i="10"/>
  <c r="J384" i="10"/>
  <c r="E384" i="10"/>
  <c r="D384" i="10"/>
  <c r="AH383" i="10"/>
  <c r="O383" i="10"/>
  <c r="N383" i="10"/>
  <c r="M383" i="10"/>
  <c r="K383" i="10"/>
  <c r="J383" i="10"/>
  <c r="E383" i="10"/>
  <c r="D383" i="10"/>
  <c r="AH382" i="10"/>
  <c r="O382" i="10"/>
  <c r="M382" i="10"/>
  <c r="N382" i="10" s="1"/>
  <c r="K382" i="10"/>
  <c r="J382" i="10"/>
  <c r="E382" i="10"/>
  <c r="D382" i="10"/>
  <c r="AH381" i="10"/>
  <c r="O381" i="10"/>
  <c r="M381" i="10"/>
  <c r="N381" i="10" s="1"/>
  <c r="K381" i="10"/>
  <c r="J381" i="10"/>
  <c r="E381" i="10"/>
  <c r="D381" i="10"/>
  <c r="AH380" i="10"/>
  <c r="O380" i="10"/>
  <c r="M380" i="10"/>
  <c r="N380" i="10" s="1"/>
  <c r="K380" i="10"/>
  <c r="J380" i="10"/>
  <c r="E380" i="10"/>
  <c r="D380" i="10"/>
  <c r="AH379" i="10"/>
  <c r="O379" i="10"/>
  <c r="N379" i="10"/>
  <c r="M379" i="10"/>
  <c r="K379" i="10"/>
  <c r="J379" i="10"/>
  <c r="E379" i="10"/>
  <c r="D379" i="10"/>
  <c r="AH378" i="10"/>
  <c r="O378" i="10"/>
  <c r="N378" i="10"/>
  <c r="M378" i="10"/>
  <c r="K378" i="10"/>
  <c r="J378" i="10"/>
  <c r="E378" i="10"/>
  <c r="D378" i="10"/>
  <c r="AH377" i="10"/>
  <c r="O377" i="10"/>
  <c r="M377" i="10"/>
  <c r="N377" i="10" s="1"/>
  <c r="K377" i="10"/>
  <c r="J377" i="10"/>
  <c r="E377" i="10"/>
  <c r="D377" i="10"/>
  <c r="AH376" i="10"/>
  <c r="O376" i="10"/>
  <c r="N376" i="10"/>
  <c r="M376" i="10"/>
  <c r="K376" i="10"/>
  <c r="J376" i="10"/>
  <c r="E376" i="10"/>
  <c r="D376" i="10"/>
  <c r="AH375" i="10"/>
  <c r="O375" i="10"/>
  <c r="N375" i="10"/>
  <c r="M375" i="10"/>
  <c r="K375" i="10"/>
  <c r="J375" i="10"/>
  <c r="E375" i="10"/>
  <c r="D375" i="10"/>
  <c r="AH374" i="10"/>
  <c r="O374" i="10"/>
  <c r="M374" i="10"/>
  <c r="N374" i="10" s="1"/>
  <c r="K374" i="10"/>
  <c r="J374" i="10"/>
  <c r="E374" i="10"/>
  <c r="D374" i="10"/>
  <c r="AH373" i="10"/>
  <c r="O373" i="10"/>
  <c r="M373" i="10"/>
  <c r="N373" i="10" s="1"/>
  <c r="K373" i="10"/>
  <c r="J373" i="10"/>
  <c r="E373" i="10"/>
  <c r="D373" i="10"/>
  <c r="AH372" i="10"/>
  <c r="O372" i="10"/>
  <c r="N372" i="10"/>
  <c r="M372" i="10"/>
  <c r="K372" i="10"/>
  <c r="J372" i="10"/>
  <c r="E372" i="10"/>
  <c r="D372" i="10"/>
  <c r="AH371" i="10"/>
  <c r="O371" i="10"/>
  <c r="M371" i="10"/>
  <c r="N371" i="10" s="1"/>
  <c r="K371" i="10"/>
  <c r="J371" i="10"/>
  <c r="E371" i="10"/>
  <c r="D371" i="10"/>
  <c r="AH370" i="10"/>
  <c r="O370" i="10"/>
  <c r="N370" i="10"/>
  <c r="M370" i="10"/>
  <c r="K370" i="10"/>
  <c r="J370" i="10"/>
  <c r="E370" i="10"/>
  <c r="D370" i="10"/>
  <c r="AH369" i="10"/>
  <c r="O369" i="10"/>
  <c r="M369" i="10"/>
  <c r="N369" i="10" s="1"/>
  <c r="K369" i="10"/>
  <c r="J369" i="10"/>
  <c r="E369" i="10"/>
  <c r="D369" i="10"/>
  <c r="AH368" i="10"/>
  <c r="O368" i="10"/>
  <c r="N368" i="10"/>
  <c r="M368" i="10"/>
  <c r="K368" i="10"/>
  <c r="J368" i="10"/>
  <c r="E368" i="10"/>
  <c r="D368" i="10"/>
  <c r="AH367" i="10"/>
  <c r="O367" i="10"/>
  <c r="N367" i="10"/>
  <c r="M367" i="10"/>
  <c r="K367" i="10"/>
  <c r="J367" i="10"/>
  <c r="E367" i="10"/>
  <c r="D367" i="10"/>
  <c r="AH366" i="10"/>
  <c r="O366" i="10"/>
  <c r="M366" i="10"/>
  <c r="N366" i="10" s="1"/>
  <c r="K366" i="10"/>
  <c r="J366" i="10"/>
  <c r="E366" i="10"/>
  <c r="D366" i="10"/>
  <c r="AH365" i="10"/>
  <c r="O365" i="10"/>
  <c r="M365" i="10"/>
  <c r="N365" i="10" s="1"/>
  <c r="K365" i="10"/>
  <c r="J365" i="10"/>
  <c r="E365" i="10"/>
  <c r="D365" i="10"/>
  <c r="AH364" i="10"/>
  <c r="O364" i="10"/>
  <c r="N364" i="10"/>
  <c r="M364" i="10"/>
  <c r="K364" i="10"/>
  <c r="J364" i="10"/>
  <c r="E364" i="10"/>
  <c r="D364" i="10"/>
  <c r="AH363" i="10"/>
  <c r="O363" i="10"/>
  <c r="M363" i="10"/>
  <c r="N363" i="10" s="1"/>
  <c r="K363" i="10"/>
  <c r="J363" i="10"/>
  <c r="E363" i="10"/>
  <c r="D363" i="10"/>
  <c r="AH362" i="10"/>
  <c r="O362" i="10"/>
  <c r="N362" i="10"/>
  <c r="M362" i="10"/>
  <c r="K362" i="10"/>
  <c r="J362" i="10"/>
  <c r="E362" i="10"/>
  <c r="D362" i="10"/>
  <c r="AH361" i="10"/>
  <c r="O361" i="10"/>
  <c r="M361" i="10"/>
  <c r="N361" i="10" s="1"/>
  <c r="K361" i="10"/>
  <c r="J361" i="10"/>
  <c r="E361" i="10"/>
  <c r="D361" i="10"/>
  <c r="AH360" i="10"/>
  <c r="O360" i="10"/>
  <c r="N360" i="10"/>
  <c r="M360" i="10"/>
  <c r="K360" i="10"/>
  <c r="J360" i="10"/>
  <c r="E360" i="10"/>
  <c r="D360" i="10"/>
  <c r="AH359" i="10"/>
  <c r="O359" i="10"/>
  <c r="N359" i="10"/>
  <c r="M359" i="10"/>
  <c r="K359" i="10"/>
  <c r="J359" i="10"/>
  <c r="E359" i="10"/>
  <c r="D359" i="10"/>
  <c r="AH358" i="10"/>
  <c r="O358" i="10"/>
  <c r="M358" i="10"/>
  <c r="N358" i="10" s="1"/>
  <c r="K358" i="10"/>
  <c r="J358" i="10"/>
  <c r="E358" i="10"/>
  <c r="D358" i="10"/>
  <c r="AH357" i="10"/>
  <c r="O357" i="10"/>
  <c r="M357" i="10"/>
  <c r="N357" i="10" s="1"/>
  <c r="K357" i="10"/>
  <c r="J357" i="10"/>
  <c r="E357" i="10"/>
  <c r="D357" i="10"/>
  <c r="AH356" i="10"/>
  <c r="O356" i="10"/>
  <c r="N356" i="10"/>
  <c r="M356" i="10"/>
  <c r="K356" i="10"/>
  <c r="J356" i="10"/>
  <c r="E356" i="10"/>
  <c r="D356" i="10"/>
  <c r="AH355" i="10"/>
  <c r="O355" i="10"/>
  <c r="M355" i="10"/>
  <c r="N355" i="10" s="1"/>
  <c r="K355" i="10"/>
  <c r="J355" i="10"/>
  <c r="E355" i="10"/>
  <c r="D355" i="10"/>
  <c r="AH354" i="10"/>
  <c r="O354" i="10"/>
  <c r="N354" i="10"/>
  <c r="M354" i="10"/>
  <c r="K354" i="10"/>
  <c r="J354" i="10"/>
  <c r="E354" i="10"/>
  <c r="D354" i="10"/>
  <c r="AH353" i="10"/>
  <c r="O353" i="10"/>
  <c r="M353" i="10"/>
  <c r="N353" i="10" s="1"/>
  <c r="K353" i="10"/>
  <c r="J353" i="10"/>
  <c r="E353" i="10"/>
  <c r="D353" i="10"/>
  <c r="AH352" i="10"/>
  <c r="O352" i="10"/>
  <c r="N352" i="10"/>
  <c r="M352" i="10"/>
  <c r="K352" i="10"/>
  <c r="J352" i="10"/>
  <c r="E352" i="10"/>
  <c r="D352" i="10"/>
  <c r="AH351" i="10"/>
  <c r="O351" i="10"/>
  <c r="N351" i="10"/>
  <c r="M351" i="10"/>
  <c r="K351" i="10"/>
  <c r="J351" i="10"/>
  <c r="E351" i="10"/>
  <c r="D351" i="10"/>
  <c r="AH350" i="10"/>
  <c r="O350" i="10"/>
  <c r="M350" i="10"/>
  <c r="N350" i="10" s="1"/>
  <c r="K350" i="10"/>
  <c r="J350" i="10"/>
  <c r="E350" i="10"/>
  <c r="D350" i="10"/>
  <c r="AH349" i="10"/>
  <c r="O349" i="10"/>
  <c r="M349" i="10"/>
  <c r="N349" i="10" s="1"/>
  <c r="K349" i="10"/>
  <c r="J349" i="10"/>
  <c r="E349" i="10"/>
  <c r="D349" i="10"/>
  <c r="AH348" i="10"/>
  <c r="O348" i="10"/>
  <c r="N348" i="10"/>
  <c r="M348" i="10"/>
  <c r="K348" i="10"/>
  <c r="J348" i="10"/>
  <c r="E348" i="10"/>
  <c r="D348" i="10"/>
  <c r="AH347" i="10"/>
  <c r="O347" i="10"/>
  <c r="M347" i="10"/>
  <c r="N347" i="10" s="1"/>
  <c r="K347" i="10"/>
  <c r="J347" i="10"/>
  <c r="E347" i="10"/>
  <c r="D347" i="10"/>
  <c r="AH346" i="10"/>
  <c r="O346" i="10"/>
  <c r="N346" i="10"/>
  <c r="M346" i="10"/>
  <c r="K346" i="10"/>
  <c r="J346" i="10"/>
  <c r="E346" i="10"/>
  <c r="D346" i="10"/>
  <c r="AH345" i="10"/>
  <c r="O345" i="10"/>
  <c r="M345" i="10"/>
  <c r="N345" i="10" s="1"/>
  <c r="K345" i="10"/>
  <c r="J345" i="10"/>
  <c r="E345" i="10"/>
  <c r="D345" i="10"/>
  <c r="AH344" i="10"/>
  <c r="O344" i="10"/>
  <c r="N344" i="10"/>
  <c r="M344" i="10"/>
  <c r="K344" i="10"/>
  <c r="J344" i="10"/>
  <c r="E344" i="10"/>
  <c r="D344" i="10"/>
  <c r="AH343" i="10"/>
  <c r="O343" i="10"/>
  <c r="N343" i="10"/>
  <c r="M343" i="10"/>
  <c r="K343" i="10"/>
  <c r="J343" i="10"/>
  <c r="E343" i="10"/>
  <c r="D343" i="10"/>
  <c r="AH342" i="10"/>
  <c r="O342" i="10"/>
  <c r="N342" i="10"/>
  <c r="M342" i="10"/>
  <c r="K342" i="10"/>
  <c r="J342" i="10"/>
  <c r="E342" i="10"/>
  <c r="D342" i="10"/>
  <c r="AH341" i="10"/>
  <c r="O341" i="10"/>
  <c r="M341" i="10"/>
  <c r="N341" i="10" s="1"/>
  <c r="K341" i="10"/>
  <c r="J341" i="10"/>
  <c r="E341" i="10"/>
  <c r="D341" i="10"/>
  <c r="AH340" i="10"/>
  <c r="O340" i="10"/>
  <c r="N340" i="10"/>
  <c r="M340" i="10"/>
  <c r="K340" i="10"/>
  <c r="J340" i="10"/>
  <c r="E340" i="10"/>
  <c r="D340" i="10"/>
  <c r="AH339" i="10"/>
  <c r="O339" i="10"/>
  <c r="M339" i="10"/>
  <c r="N339" i="10" s="1"/>
  <c r="K339" i="10"/>
  <c r="J339" i="10"/>
  <c r="E339" i="10"/>
  <c r="D339" i="10"/>
  <c r="AH338" i="10"/>
  <c r="O338" i="10"/>
  <c r="N338" i="10"/>
  <c r="M338" i="10"/>
  <c r="K338" i="10"/>
  <c r="J338" i="10"/>
  <c r="E338" i="10"/>
  <c r="D338" i="10"/>
  <c r="AH337" i="10"/>
  <c r="O337" i="10"/>
  <c r="M337" i="10"/>
  <c r="N337" i="10" s="1"/>
  <c r="K337" i="10"/>
  <c r="J337" i="10"/>
  <c r="E337" i="10"/>
  <c r="D337" i="10"/>
  <c r="AH336" i="10"/>
  <c r="O336" i="10"/>
  <c r="N336" i="10"/>
  <c r="M336" i="10"/>
  <c r="K336" i="10"/>
  <c r="J336" i="10"/>
  <c r="E336" i="10"/>
  <c r="D336" i="10"/>
  <c r="AH335" i="10"/>
  <c r="O335" i="10"/>
  <c r="M335" i="10"/>
  <c r="N335" i="10" s="1"/>
  <c r="K335" i="10"/>
  <c r="J335" i="10"/>
  <c r="E335" i="10"/>
  <c r="D335" i="10"/>
  <c r="AH334" i="10"/>
  <c r="O334" i="10"/>
  <c r="M334" i="10"/>
  <c r="N334" i="10" s="1"/>
  <c r="K334" i="10"/>
  <c r="J334" i="10"/>
  <c r="E334" i="10"/>
  <c r="D334" i="10"/>
  <c r="AH333" i="10"/>
  <c r="O333" i="10"/>
  <c r="N333" i="10"/>
  <c r="M333" i="10"/>
  <c r="K333" i="10"/>
  <c r="J333" i="10"/>
  <c r="E333" i="10"/>
  <c r="D333" i="10"/>
  <c r="AH332" i="10"/>
  <c r="O332" i="10"/>
  <c r="M332" i="10"/>
  <c r="N332" i="10" s="1"/>
  <c r="K332" i="10"/>
  <c r="J332" i="10"/>
  <c r="E332" i="10"/>
  <c r="D332" i="10"/>
  <c r="AH331" i="10"/>
  <c r="O331" i="10"/>
  <c r="M331" i="10"/>
  <c r="N331" i="10" s="1"/>
  <c r="K331" i="10"/>
  <c r="J331" i="10"/>
  <c r="E331" i="10"/>
  <c r="D331" i="10"/>
  <c r="AH330" i="10"/>
  <c r="O330" i="10"/>
  <c r="M330" i="10"/>
  <c r="N330" i="10" s="1"/>
  <c r="K330" i="10"/>
  <c r="J330" i="10"/>
  <c r="E330" i="10"/>
  <c r="D330" i="10"/>
  <c r="AH329" i="10"/>
  <c r="O329" i="10"/>
  <c r="N329" i="10"/>
  <c r="M329" i="10"/>
  <c r="K329" i="10"/>
  <c r="J329" i="10"/>
  <c r="E329" i="10"/>
  <c r="D329" i="10"/>
  <c r="AH328" i="10"/>
  <c r="O328" i="10"/>
  <c r="M328" i="10"/>
  <c r="N328" i="10" s="1"/>
  <c r="K328" i="10"/>
  <c r="J328" i="10"/>
  <c r="E328" i="10"/>
  <c r="D328" i="10"/>
  <c r="AH327" i="10"/>
  <c r="O327" i="10"/>
  <c r="M327" i="10"/>
  <c r="N327" i="10" s="1"/>
  <c r="K327" i="10"/>
  <c r="J327" i="10"/>
  <c r="E327" i="10"/>
  <c r="D327" i="10"/>
  <c r="AH326" i="10"/>
  <c r="O326" i="10"/>
  <c r="N326" i="10"/>
  <c r="M326" i="10"/>
  <c r="K326" i="10"/>
  <c r="J326" i="10"/>
  <c r="E326" i="10"/>
  <c r="D326" i="10"/>
  <c r="AH325" i="10"/>
  <c r="O325" i="10"/>
  <c r="M325" i="10"/>
  <c r="N325" i="10" s="1"/>
  <c r="K325" i="10"/>
  <c r="J325" i="10"/>
  <c r="E325" i="10"/>
  <c r="D325" i="10"/>
  <c r="AH324" i="10"/>
  <c r="O324" i="10"/>
  <c r="N324" i="10"/>
  <c r="M324" i="10"/>
  <c r="K324" i="10"/>
  <c r="J324" i="10"/>
  <c r="E324" i="10"/>
  <c r="D324" i="10"/>
  <c r="AH323" i="10"/>
  <c r="O323" i="10"/>
  <c r="N323" i="10"/>
  <c r="M323" i="10"/>
  <c r="K323" i="10"/>
  <c r="J323" i="10"/>
  <c r="E323" i="10"/>
  <c r="D323" i="10"/>
  <c r="AH322" i="10"/>
  <c r="O322" i="10"/>
  <c r="M322" i="10"/>
  <c r="N322" i="10" s="1"/>
  <c r="K322" i="10"/>
  <c r="J322" i="10"/>
  <c r="E322" i="10"/>
  <c r="D322" i="10"/>
  <c r="AH321" i="10"/>
  <c r="O321" i="10"/>
  <c r="N321" i="10"/>
  <c r="M321" i="10"/>
  <c r="K321" i="10"/>
  <c r="J321" i="10"/>
  <c r="E321" i="10"/>
  <c r="D321" i="10"/>
  <c r="AH320" i="10"/>
  <c r="O320" i="10"/>
  <c r="M320" i="10"/>
  <c r="N320" i="10" s="1"/>
  <c r="K320" i="10"/>
  <c r="J320" i="10"/>
  <c r="E320" i="10"/>
  <c r="D320" i="10"/>
  <c r="AH319" i="10"/>
  <c r="O319" i="10"/>
  <c r="M319" i="10"/>
  <c r="N319" i="10" s="1"/>
  <c r="K319" i="10"/>
  <c r="J319" i="10"/>
  <c r="E319" i="10"/>
  <c r="D319" i="10"/>
  <c r="AH318" i="10"/>
  <c r="O318" i="10"/>
  <c r="N318" i="10"/>
  <c r="M318" i="10"/>
  <c r="K318" i="10"/>
  <c r="J318" i="10"/>
  <c r="E318" i="10"/>
  <c r="D318" i="10"/>
  <c r="AH317" i="10"/>
  <c r="O317" i="10"/>
  <c r="M317" i="10"/>
  <c r="N317" i="10" s="1"/>
  <c r="K317" i="10"/>
  <c r="J317" i="10"/>
  <c r="E317" i="10"/>
  <c r="D317" i="10"/>
  <c r="AH316" i="10"/>
  <c r="O316" i="10"/>
  <c r="N316" i="10"/>
  <c r="M316" i="10"/>
  <c r="K316" i="10"/>
  <c r="J316" i="10"/>
  <c r="E316" i="10"/>
  <c r="D316" i="10"/>
  <c r="AH315" i="10"/>
  <c r="O315" i="10"/>
  <c r="N315" i="10"/>
  <c r="M315" i="10"/>
  <c r="K315" i="10"/>
  <c r="J315" i="10"/>
  <c r="E315" i="10"/>
  <c r="D315" i="10"/>
  <c r="AH314" i="10"/>
  <c r="O314" i="10"/>
  <c r="M314" i="10"/>
  <c r="N314" i="10" s="1"/>
  <c r="K314" i="10"/>
  <c r="J314" i="10"/>
  <c r="E314" i="10"/>
  <c r="D314" i="10"/>
  <c r="AH313" i="10"/>
  <c r="O313" i="10"/>
  <c r="N313" i="10"/>
  <c r="M313" i="10"/>
  <c r="K313" i="10"/>
  <c r="J313" i="10"/>
  <c r="E313" i="10"/>
  <c r="D313" i="10"/>
  <c r="AH312" i="10"/>
  <c r="O312" i="10"/>
  <c r="M312" i="10"/>
  <c r="N312" i="10" s="1"/>
  <c r="K312" i="10"/>
  <c r="J312" i="10"/>
  <c r="E312" i="10"/>
  <c r="D312" i="10"/>
  <c r="AH311" i="10"/>
  <c r="O311" i="10"/>
  <c r="M311" i="10"/>
  <c r="N311" i="10" s="1"/>
  <c r="K311" i="10"/>
  <c r="J311" i="10"/>
  <c r="E311" i="10"/>
  <c r="D311" i="10"/>
  <c r="AH310" i="10"/>
  <c r="O310" i="10"/>
  <c r="N310" i="10"/>
  <c r="M310" i="10"/>
  <c r="K310" i="10"/>
  <c r="J310" i="10"/>
  <c r="E310" i="10"/>
  <c r="D310" i="10"/>
  <c r="AH309" i="10"/>
  <c r="O309" i="10"/>
  <c r="M309" i="10"/>
  <c r="N309" i="10" s="1"/>
  <c r="K309" i="10"/>
  <c r="J309" i="10"/>
  <c r="E309" i="10"/>
  <c r="D309" i="10"/>
  <c r="AH308" i="10"/>
  <c r="O308" i="10"/>
  <c r="N308" i="10"/>
  <c r="M308" i="10"/>
  <c r="K308" i="10"/>
  <c r="J308" i="10"/>
  <c r="E308" i="10"/>
  <c r="D308" i="10"/>
  <c r="AH307" i="10"/>
  <c r="O307" i="10"/>
  <c r="N307" i="10"/>
  <c r="M307" i="10"/>
  <c r="K307" i="10"/>
  <c r="J307" i="10"/>
  <c r="E307" i="10"/>
  <c r="D307" i="10"/>
  <c r="AH306" i="10"/>
  <c r="O306" i="10"/>
  <c r="M306" i="10"/>
  <c r="N306" i="10" s="1"/>
  <c r="K306" i="10"/>
  <c r="J306" i="10"/>
  <c r="E306" i="10"/>
  <c r="D306" i="10"/>
  <c r="AH305" i="10"/>
  <c r="O305" i="10"/>
  <c r="N305" i="10"/>
  <c r="M305" i="10"/>
  <c r="K305" i="10"/>
  <c r="J305" i="10"/>
  <c r="E305" i="10"/>
  <c r="D305" i="10"/>
  <c r="AH304" i="10"/>
  <c r="O304" i="10"/>
  <c r="M304" i="10"/>
  <c r="N304" i="10" s="1"/>
  <c r="K304" i="10"/>
  <c r="J304" i="10"/>
  <c r="E304" i="10"/>
  <c r="D304" i="10"/>
  <c r="AH303" i="10"/>
  <c r="O303" i="10"/>
  <c r="M303" i="10"/>
  <c r="N303" i="10" s="1"/>
  <c r="K303" i="10"/>
  <c r="J303" i="10"/>
  <c r="E303" i="10"/>
  <c r="D303" i="10"/>
  <c r="AH302" i="10"/>
  <c r="O302" i="10"/>
  <c r="N302" i="10"/>
  <c r="M302" i="10"/>
  <c r="K302" i="10"/>
  <c r="J302" i="10"/>
  <c r="E302" i="10"/>
  <c r="D302" i="10"/>
  <c r="AH301" i="10"/>
  <c r="O301" i="10"/>
  <c r="M301" i="10"/>
  <c r="N301" i="10" s="1"/>
  <c r="K301" i="10"/>
  <c r="J301" i="10"/>
  <c r="E301" i="10"/>
  <c r="D301" i="10"/>
  <c r="AH300" i="10"/>
  <c r="O300" i="10"/>
  <c r="N300" i="10"/>
  <c r="M300" i="10"/>
  <c r="K300" i="10"/>
  <c r="J300" i="10"/>
  <c r="E300" i="10"/>
  <c r="D300" i="10"/>
  <c r="AH299" i="10"/>
  <c r="O299" i="10"/>
  <c r="N299" i="10"/>
  <c r="M299" i="10"/>
  <c r="K299" i="10"/>
  <c r="J299" i="10"/>
  <c r="E299" i="10"/>
  <c r="D299" i="10"/>
  <c r="AH298" i="10"/>
  <c r="O298" i="10"/>
  <c r="M298" i="10"/>
  <c r="N298" i="10" s="1"/>
  <c r="K298" i="10"/>
  <c r="J298" i="10"/>
  <c r="E298" i="10"/>
  <c r="D298" i="10"/>
  <c r="AH297" i="10"/>
  <c r="O297" i="10"/>
  <c r="N297" i="10"/>
  <c r="M297" i="10"/>
  <c r="K297" i="10"/>
  <c r="J297" i="10"/>
  <c r="E297" i="10"/>
  <c r="D297" i="10"/>
  <c r="AH296" i="10"/>
  <c r="O296" i="10"/>
  <c r="M296" i="10"/>
  <c r="N296" i="10" s="1"/>
  <c r="K296" i="10"/>
  <c r="J296" i="10"/>
  <c r="E296" i="10"/>
  <c r="D296" i="10"/>
  <c r="AH295" i="10"/>
  <c r="O295" i="10"/>
  <c r="M295" i="10"/>
  <c r="N295" i="10" s="1"/>
  <c r="K295" i="10"/>
  <c r="J295" i="10"/>
  <c r="E295" i="10"/>
  <c r="D295" i="10"/>
  <c r="AH294" i="10"/>
  <c r="O294" i="10"/>
  <c r="M294" i="10"/>
  <c r="N294" i="10" s="1"/>
  <c r="K294" i="10"/>
  <c r="J294" i="10"/>
  <c r="E294" i="10"/>
  <c r="D294" i="10"/>
  <c r="AH293" i="10"/>
  <c r="O293" i="10"/>
  <c r="N293" i="10"/>
  <c r="M293" i="10"/>
  <c r="K293" i="10"/>
  <c r="J293" i="10"/>
  <c r="E293" i="10"/>
  <c r="D293" i="10"/>
  <c r="AH292" i="10"/>
  <c r="O292" i="10"/>
  <c r="M292" i="10"/>
  <c r="N292" i="10" s="1"/>
  <c r="K292" i="10"/>
  <c r="J292" i="10"/>
  <c r="E292" i="10"/>
  <c r="D292" i="10"/>
  <c r="AH291" i="10"/>
  <c r="O291" i="10"/>
  <c r="N291" i="10"/>
  <c r="M291" i="10"/>
  <c r="K291" i="10"/>
  <c r="J291" i="10"/>
  <c r="E291" i="10"/>
  <c r="D291" i="10"/>
  <c r="AH290" i="10"/>
  <c r="O290" i="10"/>
  <c r="M290" i="10"/>
  <c r="N290" i="10" s="1"/>
  <c r="K290" i="10"/>
  <c r="J290" i="10"/>
  <c r="E290" i="10"/>
  <c r="D290" i="10"/>
  <c r="AH289" i="10"/>
  <c r="O289" i="10"/>
  <c r="M289" i="10"/>
  <c r="N289" i="10" s="1"/>
  <c r="K289" i="10"/>
  <c r="J289" i="10"/>
  <c r="E289" i="10"/>
  <c r="D289" i="10"/>
  <c r="AH288" i="10"/>
  <c r="O288" i="10"/>
  <c r="N288" i="10"/>
  <c r="M288" i="10"/>
  <c r="K288" i="10"/>
  <c r="J288" i="10"/>
  <c r="E288" i="10"/>
  <c r="D288" i="10"/>
  <c r="AH287" i="10"/>
  <c r="O287" i="10"/>
  <c r="N287" i="10"/>
  <c r="M287" i="10"/>
  <c r="K287" i="10"/>
  <c r="J287" i="10"/>
  <c r="E287" i="10"/>
  <c r="D287" i="10"/>
  <c r="AH286" i="10"/>
  <c r="O286" i="10"/>
  <c r="M286" i="10"/>
  <c r="N286" i="10" s="1"/>
  <c r="K286" i="10"/>
  <c r="J286" i="10"/>
  <c r="E286" i="10"/>
  <c r="D286" i="10"/>
  <c r="AH285" i="10"/>
  <c r="O285" i="10"/>
  <c r="N285" i="10"/>
  <c r="M285" i="10"/>
  <c r="K285" i="10"/>
  <c r="J285" i="10"/>
  <c r="E285" i="10"/>
  <c r="D285" i="10"/>
  <c r="AH284" i="10"/>
  <c r="O284" i="10"/>
  <c r="M284" i="10"/>
  <c r="N284" i="10" s="1"/>
  <c r="K284" i="10"/>
  <c r="J284" i="10"/>
  <c r="E284" i="10"/>
  <c r="D284" i="10"/>
  <c r="AH283" i="10"/>
  <c r="O283" i="10"/>
  <c r="M283" i="10"/>
  <c r="N283" i="10" s="1"/>
  <c r="K283" i="10"/>
  <c r="J283" i="10"/>
  <c r="E283" i="10"/>
  <c r="D283" i="10"/>
  <c r="AH282" i="10"/>
  <c r="O282" i="10"/>
  <c r="M282" i="10"/>
  <c r="N282" i="10" s="1"/>
  <c r="K282" i="10"/>
  <c r="J282" i="10"/>
  <c r="E282" i="10"/>
  <c r="D282" i="10"/>
  <c r="AH281" i="10"/>
  <c r="O281" i="10"/>
  <c r="M281" i="10"/>
  <c r="N281" i="10" s="1"/>
  <c r="K281" i="10"/>
  <c r="J281" i="10"/>
  <c r="E281" i="10"/>
  <c r="D281" i="10"/>
  <c r="AH280" i="10"/>
  <c r="O280" i="10"/>
  <c r="N280" i="10"/>
  <c r="M280" i="10"/>
  <c r="K280" i="10"/>
  <c r="J280" i="10"/>
  <c r="E280" i="10"/>
  <c r="D280" i="10"/>
  <c r="AH279" i="10"/>
  <c r="O279" i="10"/>
  <c r="N279" i="10"/>
  <c r="M279" i="10"/>
  <c r="K279" i="10"/>
  <c r="J279" i="10"/>
  <c r="E279" i="10"/>
  <c r="D279" i="10"/>
  <c r="AH278" i="10"/>
  <c r="O278" i="10"/>
  <c r="M278" i="10"/>
  <c r="N278" i="10" s="1"/>
  <c r="K278" i="10"/>
  <c r="J278" i="10"/>
  <c r="E278" i="10"/>
  <c r="D278" i="10"/>
  <c r="AH277" i="10"/>
  <c r="O277" i="10"/>
  <c r="N277" i="10"/>
  <c r="M277" i="10"/>
  <c r="K277" i="10"/>
  <c r="J277" i="10"/>
  <c r="E277" i="10"/>
  <c r="D277" i="10"/>
  <c r="AH276" i="10"/>
  <c r="O276" i="10"/>
  <c r="M276" i="10"/>
  <c r="N276" i="10" s="1"/>
  <c r="K276" i="10"/>
  <c r="J276" i="10"/>
  <c r="E276" i="10"/>
  <c r="D276" i="10"/>
  <c r="AH275" i="10"/>
  <c r="O275" i="10"/>
  <c r="M275" i="10"/>
  <c r="N275" i="10" s="1"/>
  <c r="K275" i="10"/>
  <c r="J275" i="10"/>
  <c r="E275" i="10"/>
  <c r="D275" i="10"/>
  <c r="AH274" i="10"/>
  <c r="O274" i="10"/>
  <c r="M274" i="10"/>
  <c r="N274" i="10" s="1"/>
  <c r="K274" i="10"/>
  <c r="J274" i="10"/>
  <c r="E274" i="10"/>
  <c r="D274" i="10"/>
  <c r="AH273" i="10"/>
  <c r="O273" i="10"/>
  <c r="M273" i="10"/>
  <c r="N273" i="10" s="1"/>
  <c r="K273" i="10"/>
  <c r="J273" i="10"/>
  <c r="E273" i="10"/>
  <c r="D273" i="10"/>
  <c r="AH272" i="10"/>
  <c r="O272" i="10"/>
  <c r="N272" i="10"/>
  <c r="M272" i="10"/>
  <c r="K272" i="10"/>
  <c r="J272" i="10"/>
  <c r="E272" i="10"/>
  <c r="D272" i="10"/>
  <c r="AH271" i="10"/>
  <c r="O271" i="10"/>
  <c r="N271" i="10"/>
  <c r="M271" i="10"/>
  <c r="K271" i="10"/>
  <c r="J271" i="10"/>
  <c r="E271" i="10"/>
  <c r="D271" i="10"/>
  <c r="AH270" i="10"/>
  <c r="O270" i="10"/>
  <c r="M270" i="10"/>
  <c r="N270" i="10" s="1"/>
  <c r="K270" i="10"/>
  <c r="J270" i="10"/>
  <c r="E270" i="10"/>
  <c r="D270" i="10"/>
  <c r="AH269" i="10"/>
  <c r="O269" i="10"/>
  <c r="N269" i="10"/>
  <c r="M269" i="10"/>
  <c r="K269" i="10"/>
  <c r="J269" i="10"/>
  <c r="E269" i="10"/>
  <c r="D269" i="10"/>
  <c r="AH268" i="10"/>
  <c r="O268" i="10"/>
  <c r="M268" i="10"/>
  <c r="N268" i="10" s="1"/>
  <c r="K268" i="10"/>
  <c r="J268" i="10"/>
  <c r="E268" i="10"/>
  <c r="D268" i="10"/>
  <c r="AH267" i="10"/>
  <c r="O267" i="10"/>
  <c r="M267" i="10"/>
  <c r="N267" i="10" s="1"/>
  <c r="K267" i="10"/>
  <c r="J267" i="10"/>
  <c r="E267" i="10"/>
  <c r="D267" i="10"/>
  <c r="AH266" i="10"/>
  <c r="O266" i="10"/>
  <c r="M266" i="10"/>
  <c r="N266" i="10" s="1"/>
  <c r="K266" i="10"/>
  <c r="J266" i="10"/>
  <c r="E266" i="10"/>
  <c r="D266" i="10"/>
  <c r="AH265" i="10"/>
  <c r="O265" i="10"/>
  <c r="M265" i="10"/>
  <c r="N265" i="10" s="1"/>
  <c r="K265" i="10"/>
  <c r="J265" i="10"/>
  <c r="E265" i="10"/>
  <c r="D265" i="10"/>
  <c r="AH264" i="10"/>
  <c r="O264" i="10"/>
  <c r="N264" i="10"/>
  <c r="M264" i="10"/>
  <c r="K264" i="10"/>
  <c r="J264" i="10"/>
  <c r="E264" i="10"/>
  <c r="D264" i="10"/>
  <c r="AH263" i="10"/>
  <c r="O263" i="10"/>
  <c r="M263" i="10"/>
  <c r="N263" i="10" s="1"/>
  <c r="K263" i="10"/>
  <c r="J263" i="10"/>
  <c r="E263" i="10"/>
  <c r="D263" i="10"/>
  <c r="AH262" i="10"/>
  <c r="O262" i="10"/>
  <c r="M262" i="10"/>
  <c r="N262" i="10" s="1"/>
  <c r="K262" i="10"/>
  <c r="J262" i="10"/>
  <c r="E262" i="10"/>
  <c r="D262" i="10"/>
  <c r="AH261" i="10"/>
  <c r="O261" i="10"/>
  <c r="N261" i="10"/>
  <c r="M261" i="10"/>
  <c r="K261" i="10"/>
  <c r="J261" i="10"/>
  <c r="E261" i="10"/>
  <c r="D261" i="10"/>
  <c r="AH260" i="10"/>
  <c r="O260" i="10"/>
  <c r="M260" i="10"/>
  <c r="N260" i="10" s="1"/>
  <c r="K260" i="10"/>
  <c r="J260" i="10"/>
  <c r="E260" i="10"/>
  <c r="D260" i="10"/>
  <c r="AH259" i="10"/>
  <c r="O259" i="10"/>
  <c r="M259" i="10"/>
  <c r="N259" i="10" s="1"/>
  <c r="K259" i="10"/>
  <c r="J259" i="10"/>
  <c r="E259" i="10"/>
  <c r="D259" i="10"/>
  <c r="AH258" i="10"/>
  <c r="O258" i="10"/>
  <c r="N258" i="10"/>
  <c r="M258" i="10"/>
  <c r="K258" i="10"/>
  <c r="J258" i="10"/>
  <c r="E258" i="10"/>
  <c r="D258" i="10"/>
  <c r="AH257" i="10"/>
  <c r="O257" i="10"/>
  <c r="M257" i="10"/>
  <c r="N257" i="10" s="1"/>
  <c r="K257" i="10"/>
  <c r="J257" i="10"/>
  <c r="E257" i="10"/>
  <c r="D257" i="10"/>
  <c r="AH256" i="10"/>
  <c r="O256" i="10"/>
  <c r="M256" i="10"/>
  <c r="N256" i="10" s="1"/>
  <c r="K256" i="10"/>
  <c r="J256" i="10"/>
  <c r="E256" i="10"/>
  <c r="D256" i="10"/>
  <c r="AH255" i="10"/>
  <c r="O255" i="10"/>
  <c r="N255" i="10"/>
  <c r="M255" i="10"/>
  <c r="K255" i="10"/>
  <c r="J255" i="10"/>
  <c r="E255" i="10"/>
  <c r="D255" i="10"/>
  <c r="AH254" i="10"/>
  <c r="O254" i="10"/>
  <c r="M254" i="10"/>
  <c r="N254" i="10" s="1"/>
  <c r="K254" i="10"/>
  <c r="J254" i="10"/>
  <c r="E254" i="10"/>
  <c r="D254" i="10"/>
  <c r="AH253" i="10"/>
  <c r="O253" i="10"/>
  <c r="N253" i="10"/>
  <c r="M253" i="10"/>
  <c r="K253" i="10"/>
  <c r="J253" i="10"/>
  <c r="E253" i="10"/>
  <c r="D253" i="10"/>
  <c r="AH252" i="10"/>
  <c r="O252" i="10"/>
  <c r="N252" i="10"/>
  <c r="M252" i="10"/>
  <c r="K252" i="10"/>
  <c r="J252" i="10"/>
  <c r="E252" i="10"/>
  <c r="D252" i="10"/>
  <c r="AH251" i="10"/>
  <c r="O251" i="10"/>
  <c r="M251" i="10"/>
  <c r="N251" i="10" s="1"/>
  <c r="K251" i="10"/>
  <c r="J251" i="10"/>
  <c r="E251" i="10"/>
  <c r="D251" i="10"/>
  <c r="AH250" i="10"/>
  <c r="O250" i="10"/>
  <c r="N250" i="10"/>
  <c r="M250" i="10"/>
  <c r="K250" i="10"/>
  <c r="J250" i="10"/>
  <c r="E250" i="10"/>
  <c r="D250" i="10"/>
  <c r="AH249" i="10"/>
  <c r="O249" i="10"/>
  <c r="M249" i="10"/>
  <c r="N249" i="10" s="1"/>
  <c r="K249" i="10"/>
  <c r="J249" i="10"/>
  <c r="E249" i="10"/>
  <c r="D249" i="10"/>
  <c r="AH248" i="10"/>
  <c r="O248" i="10"/>
  <c r="N248" i="10"/>
  <c r="M248" i="10"/>
  <c r="K248" i="10"/>
  <c r="J248" i="10"/>
  <c r="E248" i="10"/>
  <c r="D248" i="10"/>
  <c r="AH247" i="10"/>
  <c r="O247" i="10"/>
  <c r="M247" i="10"/>
  <c r="N247" i="10" s="1"/>
  <c r="K247" i="10"/>
  <c r="J247" i="10"/>
  <c r="E247" i="10"/>
  <c r="D247" i="10"/>
  <c r="AH246" i="10"/>
  <c r="O246" i="10"/>
  <c r="M246" i="10"/>
  <c r="N246" i="10" s="1"/>
  <c r="K246" i="10"/>
  <c r="J246" i="10"/>
  <c r="E246" i="10"/>
  <c r="D246" i="10"/>
  <c r="AH245" i="10"/>
  <c r="O245" i="10"/>
  <c r="M245" i="10"/>
  <c r="N245" i="10" s="1"/>
  <c r="K245" i="10"/>
  <c r="J245" i="10"/>
  <c r="E245" i="10"/>
  <c r="D245" i="10"/>
  <c r="AH244" i="10"/>
  <c r="O244" i="10"/>
  <c r="M244" i="10"/>
  <c r="N244" i="10" s="1"/>
  <c r="K244" i="10"/>
  <c r="J244" i="10"/>
  <c r="E244" i="10"/>
  <c r="D244" i="10"/>
  <c r="AH243" i="10"/>
  <c r="O243" i="10"/>
  <c r="N243" i="10"/>
  <c r="M243" i="10"/>
  <c r="K243" i="10"/>
  <c r="J243" i="10"/>
  <c r="E243" i="10"/>
  <c r="D243" i="10"/>
  <c r="AH242" i="10"/>
  <c r="O242" i="10"/>
  <c r="N242" i="10"/>
  <c r="M242" i="10"/>
  <c r="K242" i="10"/>
  <c r="J242" i="10"/>
  <c r="E242" i="10"/>
  <c r="D242" i="10"/>
  <c r="AH241" i="10"/>
  <c r="O241" i="10"/>
  <c r="M241" i="10"/>
  <c r="N241" i="10" s="1"/>
  <c r="K241" i="10"/>
  <c r="J241" i="10"/>
  <c r="E241" i="10"/>
  <c r="D241" i="10"/>
  <c r="AH240" i="10"/>
  <c r="O240" i="10"/>
  <c r="M240" i="10"/>
  <c r="N240" i="10" s="1"/>
  <c r="K240" i="10"/>
  <c r="J240" i="10"/>
  <c r="E240" i="10"/>
  <c r="D240" i="10"/>
  <c r="AH239" i="10"/>
  <c r="O239" i="10"/>
  <c r="M239" i="10"/>
  <c r="N239" i="10" s="1"/>
  <c r="K239" i="10"/>
  <c r="J239" i="10"/>
  <c r="E239" i="10"/>
  <c r="D239" i="10"/>
  <c r="AH238" i="10"/>
  <c r="O238" i="10"/>
  <c r="M238" i="10"/>
  <c r="N238" i="10" s="1"/>
  <c r="K238" i="10"/>
  <c r="J238" i="10"/>
  <c r="E238" i="10"/>
  <c r="D238" i="10"/>
  <c r="AH237" i="10"/>
  <c r="O237" i="10"/>
  <c r="M237" i="10"/>
  <c r="N237" i="10" s="1"/>
  <c r="K237" i="10"/>
  <c r="J237" i="10"/>
  <c r="E237" i="10"/>
  <c r="D237" i="10"/>
  <c r="AH236" i="10"/>
  <c r="O236" i="10"/>
  <c r="M236" i="10"/>
  <c r="N236" i="10" s="1"/>
  <c r="K236" i="10"/>
  <c r="J236" i="10"/>
  <c r="E236" i="10"/>
  <c r="D236" i="10"/>
  <c r="AH235" i="10"/>
  <c r="O235" i="10"/>
  <c r="N235" i="10"/>
  <c r="M235" i="10"/>
  <c r="K235" i="10"/>
  <c r="J235" i="10"/>
  <c r="E235" i="10"/>
  <c r="D235" i="10"/>
  <c r="AH234" i="10"/>
  <c r="O234" i="10"/>
  <c r="N234" i="10"/>
  <c r="M234" i="10"/>
  <c r="K234" i="10"/>
  <c r="J234" i="10"/>
  <c r="E234" i="10"/>
  <c r="D234" i="10"/>
  <c r="AH233" i="10"/>
  <c r="O233" i="10"/>
  <c r="M233" i="10"/>
  <c r="N233" i="10" s="1"/>
  <c r="K233" i="10"/>
  <c r="J233" i="10"/>
  <c r="E233" i="10"/>
  <c r="D233" i="10"/>
  <c r="AH232" i="10"/>
  <c r="O232" i="10"/>
  <c r="M232" i="10"/>
  <c r="N232" i="10" s="1"/>
  <c r="K232" i="10"/>
  <c r="J232" i="10"/>
  <c r="E232" i="10"/>
  <c r="D232" i="10"/>
  <c r="AH231" i="10"/>
  <c r="O231" i="10"/>
  <c r="M231" i="10"/>
  <c r="N231" i="10" s="1"/>
  <c r="K231" i="10"/>
  <c r="J231" i="10"/>
  <c r="E231" i="10"/>
  <c r="D231" i="10"/>
  <c r="AH230" i="10"/>
  <c r="O230" i="10"/>
  <c r="M230" i="10"/>
  <c r="N230" i="10" s="1"/>
  <c r="K230" i="10"/>
  <c r="J230" i="10"/>
  <c r="E230" i="10"/>
  <c r="D230" i="10"/>
  <c r="AH229" i="10"/>
  <c r="O229" i="10"/>
  <c r="M229" i="10"/>
  <c r="N229" i="10" s="1"/>
  <c r="K229" i="10"/>
  <c r="J229" i="10"/>
  <c r="E229" i="10"/>
  <c r="D229" i="10"/>
  <c r="AH228" i="10"/>
  <c r="O228" i="10"/>
  <c r="M228" i="10"/>
  <c r="N228" i="10" s="1"/>
  <c r="K228" i="10"/>
  <c r="J228" i="10"/>
  <c r="E228" i="10"/>
  <c r="D228" i="10"/>
  <c r="AH227" i="10"/>
  <c r="O227" i="10"/>
  <c r="N227" i="10"/>
  <c r="M227" i="10"/>
  <c r="K227" i="10"/>
  <c r="J227" i="10"/>
  <c r="E227" i="10"/>
  <c r="D227" i="10"/>
  <c r="AH226" i="10"/>
  <c r="O226" i="10"/>
  <c r="N226" i="10"/>
  <c r="M226" i="10"/>
  <c r="K226" i="10"/>
  <c r="J226" i="10"/>
  <c r="E226" i="10"/>
  <c r="D226" i="10"/>
  <c r="AH225" i="10"/>
  <c r="O225" i="10"/>
  <c r="M225" i="10"/>
  <c r="N225" i="10" s="1"/>
  <c r="K225" i="10"/>
  <c r="J225" i="10"/>
  <c r="E225" i="10"/>
  <c r="D225" i="10"/>
  <c r="AH224" i="10"/>
  <c r="O224" i="10"/>
  <c r="M224" i="10"/>
  <c r="N224" i="10" s="1"/>
  <c r="K224" i="10"/>
  <c r="J224" i="10"/>
  <c r="E224" i="10"/>
  <c r="D224" i="10"/>
  <c r="AH223" i="10"/>
  <c r="O223" i="10"/>
  <c r="M223" i="10"/>
  <c r="N223" i="10" s="1"/>
  <c r="K223" i="10"/>
  <c r="J223" i="10"/>
  <c r="E223" i="10"/>
  <c r="D223" i="10"/>
  <c r="AH222" i="10"/>
  <c r="O222" i="10"/>
  <c r="M222" i="10"/>
  <c r="N222" i="10" s="1"/>
  <c r="K222" i="10"/>
  <c r="J222" i="10"/>
  <c r="E222" i="10"/>
  <c r="D222" i="10"/>
  <c r="AH221" i="10"/>
  <c r="O221" i="10"/>
  <c r="M221" i="10"/>
  <c r="N221" i="10" s="1"/>
  <c r="K221" i="10"/>
  <c r="J221" i="10"/>
  <c r="E221" i="10"/>
  <c r="D221" i="10"/>
  <c r="AH220" i="10"/>
  <c r="O220" i="10"/>
  <c r="N220" i="10"/>
  <c r="M220" i="10"/>
  <c r="K220" i="10"/>
  <c r="J220" i="10"/>
  <c r="E220" i="10"/>
  <c r="D220" i="10"/>
  <c r="AH219" i="10"/>
  <c r="O219" i="10"/>
  <c r="N219" i="10"/>
  <c r="M219" i="10"/>
  <c r="K219" i="10"/>
  <c r="J219" i="10"/>
  <c r="E219" i="10"/>
  <c r="D219" i="10"/>
  <c r="AH218" i="10"/>
  <c r="O218" i="10"/>
  <c r="N218" i="10"/>
  <c r="M218" i="10"/>
  <c r="K218" i="10"/>
  <c r="J218" i="10"/>
  <c r="E218" i="10"/>
  <c r="D218" i="10"/>
  <c r="AH217" i="10"/>
  <c r="O217" i="10"/>
  <c r="N217" i="10"/>
  <c r="M217" i="10"/>
  <c r="K217" i="10"/>
  <c r="J217" i="10"/>
  <c r="E217" i="10"/>
  <c r="D217" i="10"/>
  <c r="AH216" i="10"/>
  <c r="O216" i="10"/>
  <c r="M216" i="10"/>
  <c r="N216" i="10" s="1"/>
  <c r="K216" i="10"/>
  <c r="J216" i="10"/>
  <c r="E216" i="10"/>
  <c r="D216" i="10"/>
  <c r="AH215" i="10"/>
  <c r="O215" i="10"/>
  <c r="M215" i="10"/>
  <c r="N215" i="10" s="1"/>
  <c r="K215" i="10"/>
  <c r="J215" i="10"/>
  <c r="E215" i="10"/>
  <c r="D215" i="10"/>
  <c r="AH214" i="10"/>
  <c r="O214" i="10"/>
  <c r="M214" i="10"/>
  <c r="N214" i="10" s="1"/>
  <c r="K214" i="10"/>
  <c r="J214" i="10"/>
  <c r="E214" i="10"/>
  <c r="D214" i="10"/>
  <c r="AH213" i="10"/>
  <c r="O213" i="10"/>
  <c r="M213" i="10"/>
  <c r="N213" i="10" s="1"/>
  <c r="K213" i="10"/>
  <c r="J213" i="10"/>
  <c r="E213" i="10"/>
  <c r="D213" i="10"/>
  <c r="AH212" i="10"/>
  <c r="O212" i="10"/>
  <c r="N212" i="10"/>
  <c r="M212" i="10"/>
  <c r="K212" i="10"/>
  <c r="J212" i="10"/>
  <c r="E212" i="10"/>
  <c r="D212" i="10"/>
  <c r="AH211" i="10"/>
  <c r="O211" i="10"/>
  <c r="N211" i="10"/>
  <c r="M211" i="10"/>
  <c r="K211" i="10"/>
  <c r="J211" i="10"/>
  <c r="E211" i="10"/>
  <c r="D211" i="10"/>
  <c r="AH210" i="10"/>
  <c r="O210" i="10"/>
  <c r="N210" i="10"/>
  <c r="M210" i="10"/>
  <c r="K210" i="10"/>
  <c r="J210" i="10"/>
  <c r="E210" i="10"/>
  <c r="D210" i="10"/>
  <c r="AH209" i="10"/>
  <c r="O209" i="10"/>
  <c r="N209" i="10"/>
  <c r="M209" i="10"/>
  <c r="K209" i="10"/>
  <c r="J209" i="10"/>
  <c r="E209" i="10"/>
  <c r="D209" i="10"/>
  <c r="AH208" i="10"/>
  <c r="O208" i="10"/>
  <c r="M208" i="10"/>
  <c r="N208" i="10" s="1"/>
  <c r="K208" i="10"/>
  <c r="J208" i="10"/>
  <c r="E208" i="10"/>
  <c r="D208" i="10"/>
  <c r="AH207" i="10"/>
  <c r="O207" i="10"/>
  <c r="N207" i="10"/>
  <c r="M207" i="10"/>
  <c r="K207" i="10"/>
  <c r="J207" i="10"/>
  <c r="E207" i="10"/>
  <c r="D207" i="10"/>
  <c r="AH206" i="10"/>
  <c r="O206" i="10"/>
  <c r="M206" i="10"/>
  <c r="N206" i="10" s="1"/>
  <c r="K206" i="10"/>
  <c r="J206" i="10"/>
  <c r="E206" i="10"/>
  <c r="D206" i="10"/>
  <c r="AH205" i="10"/>
  <c r="O205" i="10"/>
  <c r="N205" i="10"/>
  <c r="M205" i="10"/>
  <c r="K205" i="10"/>
  <c r="J205" i="10"/>
  <c r="E205" i="10"/>
  <c r="D205" i="10"/>
  <c r="AH204" i="10"/>
  <c r="O204" i="10"/>
  <c r="N204" i="10"/>
  <c r="M204" i="10"/>
  <c r="K204" i="10"/>
  <c r="J204" i="10"/>
  <c r="E204" i="10"/>
  <c r="D204" i="10"/>
  <c r="AH203" i="10"/>
  <c r="O203" i="10"/>
  <c r="M203" i="10"/>
  <c r="N203" i="10" s="1"/>
  <c r="K203" i="10"/>
  <c r="J203" i="10"/>
  <c r="E203" i="10"/>
  <c r="D203" i="10"/>
  <c r="AH202" i="10"/>
  <c r="O202" i="10"/>
  <c r="M202" i="10"/>
  <c r="N202" i="10" s="1"/>
  <c r="K202" i="10"/>
  <c r="J202" i="10"/>
  <c r="E202" i="10"/>
  <c r="D202" i="10"/>
  <c r="AH201" i="10"/>
  <c r="O201" i="10"/>
  <c r="N201" i="10"/>
  <c r="M201" i="10"/>
  <c r="K201" i="10"/>
  <c r="J201" i="10"/>
  <c r="E201" i="10"/>
  <c r="D201" i="10"/>
  <c r="AH200" i="10"/>
  <c r="O200" i="10"/>
  <c r="M200" i="10"/>
  <c r="N200" i="10" s="1"/>
  <c r="K200" i="10"/>
  <c r="J200" i="10"/>
  <c r="E200" i="10"/>
  <c r="D200" i="10"/>
  <c r="AH199" i="10"/>
  <c r="O199" i="10"/>
  <c r="M199" i="10"/>
  <c r="N199" i="10" s="1"/>
  <c r="K199" i="10"/>
  <c r="J199" i="10"/>
  <c r="E199" i="10"/>
  <c r="D199" i="10"/>
  <c r="AH198" i="10"/>
  <c r="O198" i="10"/>
  <c r="M198" i="10"/>
  <c r="N198" i="10" s="1"/>
  <c r="K198" i="10"/>
  <c r="J198" i="10"/>
  <c r="E198" i="10"/>
  <c r="D198" i="10"/>
  <c r="AH197" i="10"/>
  <c r="O197" i="10"/>
  <c r="M197" i="10"/>
  <c r="N197" i="10" s="1"/>
  <c r="K197" i="10"/>
  <c r="J197" i="10"/>
  <c r="E197" i="10"/>
  <c r="D197" i="10"/>
  <c r="AH196" i="10"/>
  <c r="O196" i="10"/>
  <c r="N196" i="10"/>
  <c r="M196" i="10"/>
  <c r="K196" i="10"/>
  <c r="J196" i="10"/>
  <c r="E196" i="10"/>
  <c r="D196" i="10"/>
  <c r="AH195" i="10"/>
  <c r="O195" i="10"/>
  <c r="M195" i="10"/>
  <c r="N195" i="10" s="1"/>
  <c r="K195" i="10"/>
  <c r="J195" i="10"/>
  <c r="E195" i="10"/>
  <c r="D195" i="10"/>
  <c r="AH194" i="10"/>
  <c r="O194" i="10"/>
  <c r="M194" i="10"/>
  <c r="N194" i="10" s="1"/>
  <c r="K194" i="10"/>
  <c r="J194" i="10"/>
  <c r="E194" i="10"/>
  <c r="D194" i="10"/>
  <c r="AH193" i="10"/>
  <c r="O193" i="10"/>
  <c r="N193" i="10"/>
  <c r="M193" i="10"/>
  <c r="K193" i="10"/>
  <c r="J193" i="10"/>
  <c r="E193" i="10"/>
  <c r="D193" i="10"/>
  <c r="AH192" i="10"/>
  <c r="O192" i="10"/>
  <c r="M192" i="10"/>
  <c r="N192" i="10" s="1"/>
  <c r="K192" i="10"/>
  <c r="J192" i="10"/>
  <c r="E192" i="10"/>
  <c r="D192" i="10"/>
  <c r="AH191" i="10"/>
  <c r="O191" i="10"/>
  <c r="M191" i="10"/>
  <c r="N191" i="10" s="1"/>
  <c r="K191" i="10"/>
  <c r="J191" i="10"/>
  <c r="E191" i="10"/>
  <c r="D191" i="10"/>
  <c r="AH190" i="10"/>
  <c r="O190" i="10"/>
  <c r="M190" i="10"/>
  <c r="N190" i="10" s="1"/>
  <c r="K190" i="10"/>
  <c r="J190" i="10"/>
  <c r="E190" i="10"/>
  <c r="D190" i="10"/>
  <c r="AH189" i="10"/>
  <c r="O189" i="10"/>
  <c r="M189" i="10"/>
  <c r="N189" i="10" s="1"/>
  <c r="K189" i="10"/>
  <c r="J189" i="10"/>
  <c r="E189" i="10"/>
  <c r="D189" i="10"/>
  <c r="AH188" i="10"/>
  <c r="O188" i="10"/>
  <c r="N188" i="10"/>
  <c r="M188" i="10"/>
  <c r="K188" i="10"/>
  <c r="J188" i="10"/>
  <c r="E188" i="10"/>
  <c r="D188" i="10"/>
  <c r="AH187" i="10"/>
  <c r="O187" i="10"/>
  <c r="N187" i="10"/>
  <c r="M187" i="10"/>
  <c r="K187" i="10"/>
  <c r="J187" i="10"/>
  <c r="E187" i="10"/>
  <c r="D187" i="10"/>
  <c r="AH186" i="10"/>
  <c r="O186" i="10"/>
  <c r="N186" i="10"/>
  <c r="M186" i="10"/>
  <c r="K186" i="10"/>
  <c r="J186" i="10"/>
  <c r="E186" i="10"/>
  <c r="D186" i="10"/>
  <c r="AH185" i="10"/>
  <c r="O185" i="10"/>
  <c r="N185" i="10"/>
  <c r="M185" i="10"/>
  <c r="K185" i="10"/>
  <c r="J185" i="10"/>
  <c r="E185" i="10"/>
  <c r="D185" i="10"/>
  <c r="AH184" i="10"/>
  <c r="O184" i="10"/>
  <c r="M184" i="10"/>
  <c r="N184" i="10" s="1"/>
  <c r="K184" i="10"/>
  <c r="J184" i="10"/>
  <c r="E184" i="10"/>
  <c r="D184" i="10"/>
  <c r="AH183" i="10"/>
  <c r="O183" i="10"/>
  <c r="M183" i="10"/>
  <c r="N183" i="10" s="1"/>
  <c r="K183" i="10"/>
  <c r="J183" i="10"/>
  <c r="E183" i="10"/>
  <c r="D183" i="10"/>
  <c r="AH182" i="10"/>
  <c r="O182" i="10"/>
  <c r="M182" i="10"/>
  <c r="N182" i="10" s="1"/>
  <c r="K182" i="10"/>
  <c r="J182" i="10"/>
  <c r="E182" i="10"/>
  <c r="D182" i="10"/>
  <c r="AH181" i="10"/>
  <c r="O181" i="10"/>
  <c r="M181" i="10"/>
  <c r="N181" i="10" s="1"/>
  <c r="K181" i="10"/>
  <c r="J181" i="10"/>
  <c r="E181" i="10"/>
  <c r="D181" i="10"/>
  <c r="AH180" i="10"/>
  <c r="O180" i="10"/>
  <c r="N180" i="10"/>
  <c r="M180" i="10"/>
  <c r="K180" i="10"/>
  <c r="J180" i="10"/>
  <c r="E180" i="10"/>
  <c r="D180" i="10"/>
  <c r="AH179" i="10"/>
  <c r="O179" i="10"/>
  <c r="N179" i="10"/>
  <c r="M179" i="10"/>
  <c r="K179" i="10"/>
  <c r="J179" i="10"/>
  <c r="E179" i="10"/>
  <c r="D179" i="10"/>
  <c r="AH178" i="10"/>
  <c r="O178" i="10"/>
  <c r="N178" i="10"/>
  <c r="M178" i="10"/>
  <c r="K178" i="10"/>
  <c r="J178" i="10"/>
  <c r="E178" i="10"/>
  <c r="D178" i="10"/>
  <c r="AH177" i="10"/>
  <c r="O177" i="10"/>
  <c r="N177" i="10"/>
  <c r="M177" i="10"/>
  <c r="K177" i="10"/>
  <c r="J177" i="10"/>
  <c r="E177" i="10"/>
  <c r="D177" i="10"/>
  <c r="AH176" i="10"/>
  <c r="O176" i="10"/>
  <c r="M176" i="10"/>
  <c r="N176" i="10" s="1"/>
  <c r="K176" i="10"/>
  <c r="J176" i="10"/>
  <c r="E176" i="10"/>
  <c r="D176" i="10"/>
  <c r="AH175" i="10"/>
  <c r="O175" i="10"/>
  <c r="M175" i="10"/>
  <c r="N175" i="10" s="1"/>
  <c r="K175" i="10"/>
  <c r="J175" i="10"/>
  <c r="E175" i="10"/>
  <c r="D175" i="10"/>
  <c r="AH174" i="10"/>
  <c r="O174" i="10"/>
  <c r="M174" i="10"/>
  <c r="N174" i="10" s="1"/>
  <c r="K174" i="10"/>
  <c r="J174" i="10"/>
  <c r="E174" i="10"/>
  <c r="D174" i="10"/>
  <c r="AH173" i="10"/>
  <c r="O173" i="10"/>
  <c r="M173" i="10"/>
  <c r="N173" i="10" s="1"/>
  <c r="K173" i="10"/>
  <c r="J173" i="10"/>
  <c r="E173" i="10"/>
  <c r="D173" i="10"/>
  <c r="AH172" i="10"/>
  <c r="O172" i="10"/>
  <c r="N172" i="10"/>
  <c r="M172" i="10"/>
  <c r="K172" i="10"/>
  <c r="J172" i="10"/>
  <c r="E172" i="10"/>
  <c r="D172" i="10"/>
  <c r="AH171" i="10"/>
  <c r="O171" i="10"/>
  <c r="N171" i="10"/>
  <c r="M171" i="10"/>
  <c r="K171" i="10"/>
  <c r="J171" i="10"/>
  <c r="E171" i="10"/>
  <c r="D171" i="10"/>
  <c r="AH170" i="10"/>
  <c r="O170" i="10"/>
  <c r="M170" i="10"/>
  <c r="N170" i="10" s="1"/>
  <c r="K170" i="10"/>
  <c r="J170" i="10"/>
  <c r="E170" i="10"/>
  <c r="D170" i="10"/>
  <c r="AH169" i="10"/>
  <c r="O169" i="10"/>
  <c r="N169" i="10"/>
  <c r="M169" i="10"/>
  <c r="K169" i="10"/>
  <c r="J169" i="10"/>
  <c r="E169" i="10"/>
  <c r="D169" i="10"/>
  <c r="AH168" i="10"/>
  <c r="O168" i="10"/>
  <c r="M168" i="10"/>
  <c r="N168" i="10" s="1"/>
  <c r="K168" i="10"/>
  <c r="J168" i="10"/>
  <c r="E168" i="10"/>
  <c r="D168" i="10"/>
  <c r="AH167" i="10"/>
  <c r="O167" i="10"/>
  <c r="M167" i="10"/>
  <c r="N167" i="10" s="1"/>
  <c r="K167" i="10"/>
  <c r="J167" i="10"/>
  <c r="E167" i="10"/>
  <c r="D167" i="10"/>
  <c r="AH166" i="10"/>
  <c r="O166" i="10"/>
  <c r="M166" i="10"/>
  <c r="N166" i="10" s="1"/>
  <c r="K166" i="10"/>
  <c r="J166" i="10"/>
  <c r="E166" i="10"/>
  <c r="D166" i="10"/>
  <c r="AH165" i="10"/>
  <c r="O165" i="10"/>
  <c r="M165" i="10"/>
  <c r="N165" i="10" s="1"/>
  <c r="K165" i="10"/>
  <c r="J165" i="10"/>
  <c r="E165" i="10"/>
  <c r="D165" i="10"/>
  <c r="AH164" i="10"/>
  <c r="O164" i="10"/>
  <c r="N164" i="10"/>
  <c r="M164" i="10"/>
  <c r="K164" i="10"/>
  <c r="J164" i="10"/>
  <c r="E164" i="10"/>
  <c r="D164" i="10"/>
  <c r="AH163" i="10"/>
  <c r="O163" i="10"/>
  <c r="N163" i="10"/>
  <c r="M163" i="10"/>
  <c r="K163" i="10"/>
  <c r="J163" i="10"/>
  <c r="E163" i="10"/>
  <c r="D163" i="10"/>
  <c r="AH162" i="10"/>
  <c r="O162" i="10"/>
  <c r="M162" i="10"/>
  <c r="N162" i="10" s="1"/>
  <c r="K162" i="10"/>
  <c r="J162" i="10"/>
  <c r="E162" i="10"/>
  <c r="D162" i="10"/>
  <c r="AH161" i="10"/>
  <c r="O161" i="10"/>
  <c r="M161" i="10"/>
  <c r="N161" i="10" s="1"/>
  <c r="K161" i="10"/>
  <c r="J161" i="10"/>
  <c r="E161" i="10"/>
  <c r="D161" i="10"/>
  <c r="AH160" i="10"/>
  <c r="O160" i="10"/>
  <c r="M160" i="10"/>
  <c r="N160" i="10" s="1"/>
  <c r="K160" i="10"/>
  <c r="J160" i="10"/>
  <c r="E160" i="10"/>
  <c r="D160" i="10"/>
  <c r="AH159" i="10"/>
  <c r="O159" i="10"/>
  <c r="M159" i="10"/>
  <c r="N159" i="10" s="1"/>
  <c r="K159" i="10"/>
  <c r="J159" i="10"/>
  <c r="E159" i="10"/>
  <c r="D159" i="10"/>
  <c r="AH158" i="10"/>
  <c r="O158" i="10"/>
  <c r="M158" i="10"/>
  <c r="N158" i="10" s="1"/>
  <c r="K158" i="10"/>
  <c r="J158" i="10"/>
  <c r="E158" i="10"/>
  <c r="D158" i="10"/>
  <c r="AH157" i="10"/>
  <c r="O157" i="10"/>
  <c r="M157" i="10"/>
  <c r="N157" i="10" s="1"/>
  <c r="K157" i="10"/>
  <c r="J157" i="10"/>
  <c r="E157" i="10"/>
  <c r="D157" i="10"/>
  <c r="AH156" i="10"/>
  <c r="O156" i="10"/>
  <c r="N156" i="10"/>
  <c r="M156" i="10"/>
  <c r="K156" i="10"/>
  <c r="J156" i="10"/>
  <c r="E156" i="10"/>
  <c r="D156" i="10"/>
  <c r="AH155" i="10"/>
  <c r="O155" i="10"/>
  <c r="N155" i="10"/>
  <c r="M155" i="10"/>
  <c r="K155" i="10"/>
  <c r="J155" i="10"/>
  <c r="E155" i="10"/>
  <c r="D155" i="10"/>
  <c r="AH154" i="10"/>
  <c r="O154" i="10"/>
  <c r="N154" i="10"/>
  <c r="M154" i="10"/>
  <c r="K154" i="10"/>
  <c r="J154" i="10"/>
  <c r="E154" i="10"/>
  <c r="D154" i="10"/>
  <c r="AH153" i="10"/>
  <c r="O153" i="10"/>
  <c r="N153" i="10"/>
  <c r="M153" i="10"/>
  <c r="K153" i="10"/>
  <c r="J153" i="10"/>
  <c r="E153" i="10"/>
  <c r="D153" i="10"/>
  <c r="AH152" i="10"/>
  <c r="O152" i="10"/>
  <c r="N152" i="10"/>
  <c r="M152" i="10"/>
  <c r="K152" i="10"/>
  <c r="J152" i="10"/>
  <c r="E152" i="10"/>
  <c r="D152" i="10"/>
  <c r="AH151" i="10"/>
  <c r="O151" i="10"/>
  <c r="M151" i="10"/>
  <c r="N151" i="10" s="1"/>
  <c r="K151" i="10"/>
  <c r="J151" i="10"/>
  <c r="E151" i="10"/>
  <c r="D151" i="10"/>
  <c r="AH150" i="10"/>
  <c r="O150" i="10"/>
  <c r="M150" i="10"/>
  <c r="N150" i="10" s="1"/>
  <c r="K150" i="10"/>
  <c r="J150" i="10"/>
  <c r="E150" i="10"/>
  <c r="D150" i="10"/>
  <c r="AH149" i="10"/>
  <c r="O149" i="10"/>
  <c r="N149" i="10"/>
  <c r="M149" i="10"/>
  <c r="K149" i="10"/>
  <c r="J149" i="10"/>
  <c r="E149" i="10"/>
  <c r="D149" i="10"/>
  <c r="AH148" i="10"/>
  <c r="O148" i="10"/>
  <c r="N148" i="10"/>
  <c r="M148" i="10"/>
  <c r="K148" i="10"/>
  <c r="J148" i="10"/>
  <c r="E148" i="10"/>
  <c r="D148" i="10"/>
  <c r="AH147" i="10"/>
  <c r="O147" i="10"/>
  <c r="M147" i="10"/>
  <c r="N147" i="10" s="1"/>
  <c r="K147" i="10"/>
  <c r="J147" i="10"/>
  <c r="E147" i="10"/>
  <c r="D147" i="10"/>
  <c r="AH146" i="10"/>
  <c r="O146" i="10"/>
  <c r="M146" i="10"/>
  <c r="N146" i="10" s="1"/>
  <c r="K146" i="10"/>
  <c r="J146" i="10"/>
  <c r="E146" i="10"/>
  <c r="D146" i="10"/>
  <c r="AH145" i="10"/>
  <c r="O145" i="10"/>
  <c r="M145" i="10"/>
  <c r="N145" i="10" s="1"/>
  <c r="K145" i="10"/>
  <c r="J145" i="10"/>
  <c r="E145" i="10"/>
  <c r="D145" i="10"/>
  <c r="AH144" i="10"/>
  <c r="O144" i="10"/>
  <c r="M144" i="10"/>
  <c r="N144" i="10" s="1"/>
  <c r="K144" i="10"/>
  <c r="J144" i="10"/>
  <c r="E144" i="10"/>
  <c r="D144" i="10"/>
  <c r="AH143" i="10"/>
  <c r="O143" i="10"/>
  <c r="N143" i="10"/>
  <c r="M143" i="10"/>
  <c r="K143" i="10"/>
  <c r="J143" i="10"/>
  <c r="E143" i="10"/>
  <c r="D143" i="10"/>
  <c r="AH142" i="10"/>
  <c r="O142" i="10"/>
  <c r="M142" i="10"/>
  <c r="N142" i="10" s="1"/>
  <c r="K142" i="10"/>
  <c r="J142" i="10"/>
  <c r="E142" i="10"/>
  <c r="D142" i="10"/>
  <c r="AH141" i="10"/>
  <c r="O141" i="10"/>
  <c r="N141" i="10"/>
  <c r="M141" i="10"/>
  <c r="K141" i="10"/>
  <c r="J141" i="10"/>
  <c r="E141" i="10"/>
  <c r="D141" i="10"/>
  <c r="AH140" i="10"/>
  <c r="O140" i="10"/>
  <c r="M140" i="10"/>
  <c r="N140" i="10" s="1"/>
  <c r="K140" i="10"/>
  <c r="J140" i="10"/>
  <c r="E140" i="10"/>
  <c r="D140" i="10"/>
  <c r="AH139" i="10"/>
  <c r="O139" i="10"/>
  <c r="N139" i="10"/>
  <c r="M139" i="10"/>
  <c r="K139" i="10"/>
  <c r="J139" i="10"/>
  <c r="E139" i="10"/>
  <c r="D139" i="10"/>
  <c r="AH138" i="10"/>
  <c r="O138" i="10"/>
  <c r="M138" i="10"/>
  <c r="N138" i="10" s="1"/>
  <c r="K138" i="10"/>
  <c r="J138" i="10"/>
  <c r="E138" i="10"/>
  <c r="D138" i="10"/>
  <c r="AH137" i="10"/>
  <c r="O137" i="10"/>
  <c r="M137" i="10"/>
  <c r="N137" i="10" s="1"/>
  <c r="K137" i="10"/>
  <c r="J137" i="10"/>
  <c r="E137" i="10"/>
  <c r="D137" i="10"/>
  <c r="AH136" i="10"/>
  <c r="O136" i="10"/>
  <c r="M136" i="10"/>
  <c r="N136" i="10" s="1"/>
  <c r="K136" i="10"/>
  <c r="J136" i="10"/>
  <c r="E136" i="10"/>
  <c r="D136" i="10"/>
  <c r="AH135" i="10"/>
  <c r="O135" i="10"/>
  <c r="N135" i="10"/>
  <c r="M135" i="10"/>
  <c r="K135" i="10"/>
  <c r="J135" i="10"/>
  <c r="E135" i="10"/>
  <c r="D135" i="10"/>
  <c r="AH134" i="10"/>
  <c r="O134" i="10"/>
  <c r="M134" i="10"/>
  <c r="N134" i="10" s="1"/>
  <c r="K134" i="10"/>
  <c r="J134" i="10"/>
  <c r="E134" i="10"/>
  <c r="D134" i="10"/>
  <c r="AH133" i="10"/>
  <c r="O133" i="10"/>
  <c r="M133" i="10"/>
  <c r="N133" i="10" s="1"/>
  <c r="K133" i="10"/>
  <c r="J133" i="10"/>
  <c r="E133" i="10"/>
  <c r="D133" i="10"/>
  <c r="AH132" i="10"/>
  <c r="O132" i="10"/>
  <c r="M132" i="10"/>
  <c r="N132" i="10" s="1"/>
  <c r="K132" i="10"/>
  <c r="J132" i="10"/>
  <c r="E132" i="10"/>
  <c r="D132" i="10"/>
  <c r="AH131" i="10"/>
  <c r="O131" i="10"/>
  <c r="N131" i="10"/>
  <c r="M131" i="10"/>
  <c r="K131" i="10"/>
  <c r="J131" i="10"/>
  <c r="E131" i="10"/>
  <c r="D131" i="10"/>
  <c r="AH130" i="10"/>
  <c r="O130" i="10"/>
  <c r="M130" i="10"/>
  <c r="N130" i="10" s="1"/>
  <c r="K130" i="10"/>
  <c r="J130" i="10"/>
  <c r="E130" i="10"/>
  <c r="D130" i="10"/>
  <c r="AH129" i="10"/>
  <c r="O129" i="10"/>
  <c r="M129" i="10"/>
  <c r="N129" i="10" s="1"/>
  <c r="K129" i="10"/>
  <c r="J129" i="10"/>
  <c r="E129" i="10"/>
  <c r="D129" i="10"/>
  <c r="AH128" i="10"/>
  <c r="O128" i="10"/>
  <c r="N128" i="10"/>
  <c r="M128" i="10"/>
  <c r="K128" i="10"/>
  <c r="J128" i="10"/>
  <c r="E128" i="10"/>
  <c r="D128" i="10"/>
  <c r="AH127" i="10"/>
  <c r="O127" i="10"/>
  <c r="N127" i="10"/>
  <c r="M127" i="10"/>
  <c r="K127" i="10"/>
  <c r="J127" i="10"/>
  <c r="E127" i="10"/>
  <c r="D127" i="10"/>
  <c r="AH126" i="10"/>
  <c r="O126" i="10"/>
  <c r="M126" i="10"/>
  <c r="N126" i="10" s="1"/>
  <c r="K126" i="10"/>
  <c r="J126" i="10"/>
  <c r="E126" i="10"/>
  <c r="D126" i="10"/>
  <c r="AH125" i="10"/>
  <c r="O125" i="10"/>
  <c r="M125" i="10"/>
  <c r="N125" i="10" s="1"/>
  <c r="K125" i="10"/>
  <c r="J125" i="10"/>
  <c r="E125" i="10"/>
  <c r="D125" i="10"/>
  <c r="AH124" i="10"/>
  <c r="O124" i="10"/>
  <c r="N124" i="10"/>
  <c r="M124" i="10"/>
  <c r="K124" i="10"/>
  <c r="J124" i="10"/>
  <c r="E124" i="10"/>
  <c r="D124" i="10"/>
  <c r="AH123" i="10"/>
  <c r="O123" i="10"/>
  <c r="N123" i="10"/>
  <c r="M123" i="10"/>
  <c r="K123" i="10"/>
  <c r="J123" i="10"/>
  <c r="E123" i="10"/>
  <c r="D123" i="10"/>
  <c r="AH122" i="10"/>
  <c r="O122" i="10"/>
  <c r="N122" i="10"/>
  <c r="M122" i="10"/>
  <c r="K122" i="10"/>
  <c r="J122" i="10"/>
  <c r="E122" i="10"/>
  <c r="D122" i="10"/>
  <c r="AH121" i="10"/>
  <c r="O121" i="10"/>
  <c r="M121" i="10"/>
  <c r="N121" i="10" s="1"/>
  <c r="K121" i="10"/>
  <c r="J121" i="10"/>
  <c r="E121" i="10"/>
  <c r="D121" i="10"/>
  <c r="AH120" i="10"/>
  <c r="O120" i="10"/>
  <c r="M120" i="10"/>
  <c r="N120" i="10" s="1"/>
  <c r="K120" i="10"/>
  <c r="J120" i="10"/>
  <c r="E120" i="10"/>
  <c r="D120" i="10"/>
  <c r="AH119" i="10"/>
  <c r="O119" i="10"/>
  <c r="N119" i="10"/>
  <c r="M119" i="10"/>
  <c r="K119" i="10"/>
  <c r="J119" i="10"/>
  <c r="E119" i="10"/>
  <c r="D119" i="10"/>
  <c r="AH118" i="10"/>
  <c r="O118" i="10"/>
  <c r="M118" i="10"/>
  <c r="N118" i="10" s="1"/>
  <c r="K118" i="10"/>
  <c r="J118" i="10"/>
  <c r="E118" i="10"/>
  <c r="D118" i="10"/>
  <c r="AH117" i="10"/>
  <c r="O117" i="10"/>
  <c r="N117" i="10"/>
  <c r="M117" i="10"/>
  <c r="K117" i="10"/>
  <c r="J117" i="10"/>
  <c r="E117" i="10"/>
  <c r="D117" i="10"/>
  <c r="AH116" i="10"/>
  <c r="O116" i="10"/>
  <c r="N116" i="10"/>
  <c r="M116" i="10"/>
  <c r="K116" i="10"/>
  <c r="J116" i="10"/>
  <c r="E116" i="10"/>
  <c r="D116" i="10"/>
  <c r="AH115" i="10"/>
  <c r="O115" i="10"/>
  <c r="M115" i="10"/>
  <c r="N115" i="10" s="1"/>
  <c r="K115" i="10"/>
  <c r="J115" i="10"/>
  <c r="E115" i="10"/>
  <c r="D115" i="10"/>
  <c r="AH114" i="10"/>
  <c r="O114" i="10"/>
  <c r="N114" i="10"/>
  <c r="M114" i="10"/>
  <c r="K114" i="10"/>
  <c r="J114" i="10"/>
  <c r="E114" i="10"/>
  <c r="D114" i="10"/>
  <c r="AH113" i="10"/>
  <c r="O113" i="10"/>
  <c r="M113" i="10"/>
  <c r="N113" i="10" s="1"/>
  <c r="K113" i="10"/>
  <c r="J113" i="10"/>
  <c r="E113" i="10"/>
  <c r="D113" i="10"/>
  <c r="AH112" i="10"/>
  <c r="O112" i="10"/>
  <c r="N112" i="10"/>
  <c r="M112" i="10"/>
  <c r="K112" i="10"/>
  <c r="J112" i="10"/>
  <c r="E112" i="10"/>
  <c r="D112" i="10"/>
  <c r="AH111" i="10"/>
  <c r="O111" i="10"/>
  <c r="N111" i="10"/>
  <c r="M111" i="10"/>
  <c r="K111" i="10"/>
  <c r="J111" i="10"/>
  <c r="E111" i="10"/>
  <c r="D111" i="10"/>
  <c r="AH110" i="10"/>
  <c r="O110" i="10"/>
  <c r="M110" i="10"/>
  <c r="N110" i="10" s="1"/>
  <c r="K110" i="10"/>
  <c r="J110" i="10"/>
  <c r="E110" i="10"/>
  <c r="D110" i="10"/>
  <c r="AH109" i="10"/>
  <c r="O109" i="10"/>
  <c r="N109" i="10"/>
  <c r="M109" i="10"/>
  <c r="K109" i="10"/>
  <c r="J109" i="10"/>
  <c r="E109" i="10"/>
  <c r="D109" i="10"/>
  <c r="AH108" i="10"/>
  <c r="O108" i="10"/>
  <c r="N108" i="10"/>
  <c r="M108" i="10"/>
  <c r="K108" i="10"/>
  <c r="J108" i="10"/>
  <c r="E108" i="10"/>
  <c r="D108" i="10"/>
  <c r="AH107" i="10"/>
  <c r="O107" i="10"/>
  <c r="N107" i="10"/>
  <c r="M107" i="10"/>
  <c r="K107" i="10"/>
  <c r="J107" i="10"/>
  <c r="E107" i="10"/>
  <c r="D107" i="10"/>
  <c r="AH106" i="10"/>
  <c r="O106" i="10"/>
  <c r="N106" i="10"/>
  <c r="M106" i="10"/>
  <c r="K106" i="10"/>
  <c r="J106" i="10"/>
  <c r="E106" i="10"/>
  <c r="D106" i="10"/>
  <c r="AH105" i="10"/>
  <c r="O105" i="10"/>
  <c r="M105" i="10"/>
  <c r="N105" i="10" s="1"/>
  <c r="K105" i="10"/>
  <c r="J105" i="10"/>
  <c r="E105" i="10"/>
  <c r="D105" i="10"/>
  <c r="AH104" i="10"/>
  <c r="O104" i="10"/>
  <c r="M104" i="10"/>
  <c r="N104" i="10" s="1"/>
  <c r="K104" i="10"/>
  <c r="J104" i="10"/>
  <c r="E104" i="10"/>
  <c r="D104" i="10"/>
  <c r="AH103" i="10"/>
  <c r="O103" i="10"/>
  <c r="N103" i="10"/>
  <c r="M103" i="10"/>
  <c r="K103" i="10"/>
  <c r="J103" i="10"/>
  <c r="E103" i="10"/>
  <c r="D103" i="10"/>
  <c r="AH102" i="10"/>
  <c r="O102" i="10"/>
  <c r="M102" i="10"/>
  <c r="N102" i="10" s="1"/>
  <c r="K102" i="10"/>
  <c r="J102" i="10"/>
  <c r="E102" i="10"/>
  <c r="D102" i="10"/>
  <c r="AH101" i="10"/>
  <c r="O101" i="10"/>
  <c r="N101" i="10"/>
  <c r="M101" i="10"/>
  <c r="K101" i="10"/>
  <c r="J101" i="10"/>
  <c r="E101" i="10"/>
  <c r="D101" i="10"/>
  <c r="AH100" i="10"/>
  <c r="O100" i="10"/>
  <c r="M100" i="10"/>
  <c r="N100" i="10" s="1"/>
  <c r="K100" i="10"/>
  <c r="J100" i="10"/>
  <c r="E100" i="10"/>
  <c r="D100" i="10"/>
  <c r="AH99" i="10"/>
  <c r="O99" i="10"/>
  <c r="M99" i="10"/>
  <c r="N99" i="10" s="1"/>
  <c r="K99" i="10"/>
  <c r="J99" i="10"/>
  <c r="E99" i="10"/>
  <c r="D99" i="10"/>
  <c r="AH98" i="10"/>
  <c r="O98" i="10"/>
  <c r="N98" i="10"/>
  <c r="M98" i="10"/>
  <c r="K98" i="10"/>
  <c r="J98" i="10"/>
  <c r="E98" i="10"/>
  <c r="D98" i="10"/>
  <c r="AH97" i="10"/>
  <c r="O97" i="10"/>
  <c r="M97" i="10"/>
  <c r="N97" i="10" s="1"/>
  <c r="K97" i="10"/>
  <c r="J97" i="10"/>
  <c r="E97" i="10"/>
  <c r="D97" i="10"/>
  <c r="AH96" i="10"/>
  <c r="O96" i="10"/>
  <c r="N96" i="10"/>
  <c r="M96" i="10"/>
  <c r="K96" i="10"/>
  <c r="J96" i="10"/>
  <c r="E96" i="10"/>
  <c r="D96" i="10"/>
  <c r="AH95" i="10"/>
  <c r="O95" i="10"/>
  <c r="M95" i="10"/>
  <c r="N95" i="10" s="1"/>
  <c r="K95" i="10"/>
  <c r="J95" i="10"/>
  <c r="E95" i="10"/>
  <c r="D95" i="10"/>
  <c r="AH94" i="10"/>
  <c r="O94" i="10"/>
  <c r="M94" i="10"/>
  <c r="N94" i="10" s="1"/>
  <c r="K94" i="10"/>
  <c r="J94" i="10"/>
  <c r="E94" i="10"/>
  <c r="D94" i="10"/>
  <c r="AH93" i="10"/>
  <c r="O93" i="10"/>
  <c r="M93" i="10"/>
  <c r="N93" i="10" s="1"/>
  <c r="K93" i="10"/>
  <c r="J93" i="10"/>
  <c r="E93" i="10"/>
  <c r="D93" i="10"/>
  <c r="AH92" i="10"/>
  <c r="O92" i="10"/>
  <c r="M92" i="10"/>
  <c r="N92" i="10" s="1"/>
  <c r="K92" i="10"/>
  <c r="J92" i="10"/>
  <c r="E92" i="10"/>
  <c r="D92" i="10"/>
  <c r="AH91" i="10"/>
  <c r="O91" i="10"/>
  <c r="N91" i="10"/>
  <c r="M91" i="10"/>
  <c r="K91" i="10"/>
  <c r="J91" i="10"/>
  <c r="E91" i="10"/>
  <c r="D91" i="10"/>
  <c r="AH90" i="10"/>
  <c r="O90" i="10"/>
  <c r="M90" i="10"/>
  <c r="N90" i="10" s="1"/>
  <c r="K90" i="10"/>
  <c r="J90" i="10"/>
  <c r="E90" i="10"/>
  <c r="D90" i="10"/>
  <c r="AH89" i="10"/>
  <c r="O89" i="10"/>
  <c r="N89" i="10"/>
  <c r="M89" i="10"/>
  <c r="K89" i="10"/>
  <c r="J89" i="10"/>
  <c r="E89" i="10"/>
  <c r="D89" i="10"/>
  <c r="AH88" i="10"/>
  <c r="O88" i="10"/>
  <c r="N88" i="10"/>
  <c r="M88" i="10"/>
  <c r="K88" i="10"/>
  <c r="J88" i="10"/>
  <c r="E88" i="10"/>
  <c r="D88" i="10"/>
  <c r="AH87" i="10"/>
  <c r="O87" i="10"/>
  <c r="M87" i="10"/>
  <c r="N87" i="10" s="1"/>
  <c r="K87" i="10"/>
  <c r="J87" i="10"/>
  <c r="E87" i="10"/>
  <c r="D87" i="10"/>
  <c r="AH86" i="10"/>
  <c r="O86" i="10"/>
  <c r="M86" i="10"/>
  <c r="N86" i="10" s="1"/>
  <c r="K86" i="10"/>
  <c r="J86" i="10"/>
  <c r="E86" i="10"/>
  <c r="D86" i="10"/>
  <c r="AH85" i="10"/>
  <c r="O85" i="10"/>
  <c r="M85" i="10"/>
  <c r="N85" i="10" s="1"/>
  <c r="K85" i="10"/>
  <c r="J85" i="10"/>
  <c r="E85" i="10"/>
  <c r="D85" i="10"/>
  <c r="AH84" i="10"/>
  <c r="O84" i="10"/>
  <c r="M84" i="10"/>
  <c r="N84" i="10" s="1"/>
  <c r="K84" i="10"/>
  <c r="J84" i="10"/>
  <c r="E84" i="10"/>
  <c r="D84" i="10"/>
  <c r="AH83" i="10"/>
  <c r="O83" i="10"/>
  <c r="N83" i="10"/>
  <c r="M83" i="10"/>
  <c r="K83" i="10"/>
  <c r="J83" i="10"/>
  <c r="E83" i="10"/>
  <c r="D83" i="10"/>
  <c r="AH82" i="10"/>
  <c r="O82" i="10"/>
  <c r="N82" i="10"/>
  <c r="M82" i="10"/>
  <c r="K82" i="10"/>
  <c r="J82" i="10"/>
  <c r="E82" i="10"/>
  <c r="D82" i="10"/>
  <c r="AH81" i="10"/>
  <c r="O81" i="10"/>
  <c r="M81" i="10"/>
  <c r="N81" i="10" s="1"/>
  <c r="K81" i="10"/>
  <c r="J81" i="10"/>
  <c r="E81" i="10"/>
  <c r="D81" i="10"/>
  <c r="AH80" i="10"/>
  <c r="O80" i="10"/>
  <c r="N80" i="10"/>
  <c r="M80" i="10"/>
  <c r="K80" i="10"/>
  <c r="J80" i="10"/>
  <c r="E80" i="10"/>
  <c r="D80" i="10"/>
  <c r="AH79" i="10"/>
  <c r="O79" i="10"/>
  <c r="M79" i="10"/>
  <c r="N79" i="10" s="1"/>
  <c r="K79" i="10"/>
  <c r="J79" i="10"/>
  <c r="E79" i="10"/>
  <c r="D79" i="10"/>
  <c r="AH78" i="10"/>
  <c r="O78" i="10"/>
  <c r="M78" i="10"/>
  <c r="N78" i="10" s="1"/>
  <c r="K78" i="10"/>
  <c r="J78" i="10"/>
  <c r="E78" i="10"/>
  <c r="D78" i="10"/>
  <c r="AH77" i="10"/>
  <c r="O77" i="10"/>
  <c r="M77" i="10"/>
  <c r="N77" i="10" s="1"/>
  <c r="K77" i="10"/>
  <c r="J77" i="10"/>
  <c r="E77" i="10"/>
  <c r="D77" i="10"/>
  <c r="AH76" i="10"/>
  <c r="O76" i="10"/>
  <c r="M76" i="10"/>
  <c r="N76" i="10" s="1"/>
  <c r="K76" i="10"/>
  <c r="J76" i="10"/>
  <c r="E76" i="10"/>
  <c r="D76" i="10"/>
  <c r="AH75" i="10"/>
  <c r="O75" i="10"/>
  <c r="N75" i="10"/>
  <c r="M75" i="10"/>
  <c r="K75" i="10"/>
  <c r="J75" i="10"/>
  <c r="E75" i="10"/>
  <c r="D75" i="10"/>
  <c r="AH74" i="10"/>
  <c r="O74" i="10"/>
  <c r="N74" i="10"/>
  <c r="M74" i="10"/>
  <c r="K74" i="10"/>
  <c r="J74" i="10"/>
  <c r="E74" i="10"/>
  <c r="D74" i="10"/>
  <c r="AH73" i="10"/>
  <c r="O73" i="10"/>
  <c r="M73" i="10"/>
  <c r="N73" i="10" s="1"/>
  <c r="K73" i="10"/>
  <c r="J73" i="10"/>
  <c r="E73" i="10"/>
  <c r="D73" i="10"/>
  <c r="AH72" i="10"/>
  <c r="O72" i="10"/>
  <c r="N72" i="10"/>
  <c r="M72" i="10"/>
  <c r="K72" i="10"/>
  <c r="J72" i="10"/>
  <c r="E72" i="10"/>
  <c r="D72" i="10"/>
  <c r="AH71" i="10"/>
  <c r="O71" i="10"/>
  <c r="N71" i="10"/>
  <c r="M71" i="10"/>
  <c r="K71" i="10"/>
  <c r="J71" i="10"/>
  <c r="E71" i="10"/>
  <c r="D71" i="10"/>
  <c r="AH70" i="10"/>
  <c r="O70" i="10"/>
  <c r="M70" i="10"/>
  <c r="N70" i="10" s="1"/>
  <c r="K70" i="10"/>
  <c r="J70" i="10"/>
  <c r="E70" i="10"/>
  <c r="D70" i="10"/>
  <c r="M69" i="10"/>
  <c r="N69" i="10" s="1"/>
  <c r="O69" i="10" s="1"/>
  <c r="K69" i="10"/>
  <c r="J69" i="10"/>
  <c r="D69" i="10"/>
  <c r="E69" i="10" s="1"/>
  <c r="O68" i="10"/>
  <c r="M68" i="10"/>
  <c r="N68" i="10" s="1"/>
  <c r="K68" i="10"/>
  <c r="J68" i="10"/>
  <c r="E68" i="10"/>
  <c r="D68" i="10"/>
  <c r="N67" i="10"/>
  <c r="O67" i="10" s="1"/>
  <c r="M67" i="10"/>
  <c r="J67" i="10"/>
  <c r="K67" i="10" s="1"/>
  <c r="E67" i="10"/>
  <c r="D67" i="10"/>
  <c r="M66" i="10"/>
  <c r="N66" i="10" s="1"/>
  <c r="O66" i="10" s="1"/>
  <c r="K66" i="10"/>
  <c r="J66" i="10"/>
  <c r="E66" i="10"/>
  <c r="D66" i="10"/>
  <c r="M65" i="10"/>
  <c r="N65" i="10" s="1"/>
  <c r="O65" i="10" s="1"/>
  <c r="J65" i="10"/>
  <c r="K65" i="10" s="1"/>
  <c r="E65" i="10"/>
  <c r="D65" i="10"/>
  <c r="Y64" i="10"/>
  <c r="V64" i="10"/>
  <c r="R64" i="10"/>
  <c r="M64" i="10"/>
  <c r="N64" i="10" s="1"/>
  <c r="L64" i="10" a="1"/>
  <c r="L64" i="10" s="1"/>
  <c r="J64" i="10"/>
  <c r="H64" i="10"/>
  <c r="V148" i="10" s="1"/>
  <c r="D64" i="10"/>
  <c r="Y63" i="10"/>
  <c r="Z63" i="10" s="1"/>
  <c r="AA63" i="10" s="1"/>
  <c r="AD63" i="10" s="1"/>
  <c r="V63" i="10"/>
  <c r="M63" i="10"/>
  <c r="N63" i="10" s="1"/>
  <c r="L63" i="10" a="1"/>
  <c r="L63" i="10" s="1"/>
  <c r="J63" i="10"/>
  <c r="H63" i="10"/>
  <c r="V147" i="10" s="1"/>
  <c r="D63" i="10"/>
  <c r="Y62" i="10"/>
  <c r="V62" i="10"/>
  <c r="R62" i="10"/>
  <c r="M62" i="10"/>
  <c r="N62" i="10" s="1"/>
  <c r="L62" i="10" a="1"/>
  <c r="L62" i="10" s="1"/>
  <c r="J62" i="10"/>
  <c r="H62" i="10"/>
  <c r="D62" i="10"/>
  <c r="Y61" i="10"/>
  <c r="V61" i="10"/>
  <c r="M61" i="10"/>
  <c r="R61" i="10" s="1"/>
  <c r="L61" i="10" a="1"/>
  <c r="L61" i="10" s="1"/>
  <c r="J61" i="10"/>
  <c r="H61" i="10"/>
  <c r="D61" i="10"/>
  <c r="Y60" i="10"/>
  <c r="V60" i="10"/>
  <c r="M60" i="10"/>
  <c r="N60" i="10" s="1"/>
  <c r="L60" i="10" a="1"/>
  <c r="L60" i="10" s="1"/>
  <c r="J60" i="10"/>
  <c r="H60" i="10"/>
  <c r="V144" i="10" s="1"/>
  <c r="D60" i="10"/>
  <c r="Y59" i="10"/>
  <c r="V59" i="10"/>
  <c r="R59" i="10"/>
  <c r="M59" i="10"/>
  <c r="L59" i="10" a="1"/>
  <c r="L59" i="10" s="1"/>
  <c r="J59" i="10"/>
  <c r="H59" i="10"/>
  <c r="V143" i="10" s="1"/>
  <c r="D59" i="10"/>
  <c r="Y58" i="10"/>
  <c r="V58" i="10"/>
  <c r="M58" i="10"/>
  <c r="N59" i="10" s="1"/>
  <c r="L58" i="10" a="1"/>
  <c r="L58" i="10" s="1"/>
  <c r="J58" i="10"/>
  <c r="K61" i="10" s="1"/>
  <c r="H58" i="10"/>
  <c r="V142" i="10" s="1"/>
  <c r="D58" i="10"/>
  <c r="Y57" i="10"/>
  <c r="V57" i="10"/>
  <c r="M57" i="10"/>
  <c r="R57" i="10" s="1"/>
  <c r="L57" i="10" a="1"/>
  <c r="L57" i="10" s="1"/>
  <c r="K57" i="10"/>
  <c r="J57" i="10"/>
  <c r="K63" i="10" s="1"/>
  <c r="H57" i="10"/>
  <c r="V141" i="10" s="1"/>
  <c r="D57" i="10"/>
  <c r="Y56" i="10"/>
  <c r="V56" i="10"/>
  <c r="M56" i="10"/>
  <c r="R56" i="10" s="1"/>
  <c r="L56" i="10" a="1"/>
  <c r="L56" i="10" s="1"/>
  <c r="J56" i="10"/>
  <c r="K62" i="10" s="1"/>
  <c r="H56" i="10"/>
  <c r="V140" i="10" s="1"/>
  <c r="D56" i="10"/>
  <c r="E57" i="10" s="1"/>
  <c r="Y55" i="10"/>
  <c r="V55" i="10"/>
  <c r="R55" i="10"/>
  <c r="M55" i="10"/>
  <c r="L55" i="10" a="1"/>
  <c r="L55" i="10" s="1"/>
  <c r="J55" i="10"/>
  <c r="K60" i="10" s="1"/>
  <c r="H55" i="10"/>
  <c r="V139" i="10" s="1"/>
  <c r="D55" i="10"/>
  <c r="E61" i="10" s="1"/>
  <c r="Y54" i="10"/>
  <c r="V54" i="10"/>
  <c r="R54" i="10"/>
  <c r="M54" i="10"/>
  <c r="N54" i="10" s="1"/>
  <c r="L54" i="10" a="1"/>
  <c r="L54" i="10" s="1"/>
  <c r="J54" i="10"/>
  <c r="H54" i="10"/>
  <c r="V138" i="10" s="1"/>
  <c r="D54" i="10"/>
  <c r="Y53" i="10"/>
  <c r="V53" i="10"/>
  <c r="N53" i="10"/>
  <c r="M53" i="10"/>
  <c r="R53" i="10" s="1"/>
  <c r="L53" i="10" a="1"/>
  <c r="L53" i="10" s="1"/>
  <c r="J53" i="10"/>
  <c r="K59" i="10" s="1"/>
  <c r="H53" i="10"/>
  <c r="V137" i="10" s="1"/>
  <c r="D53" i="10"/>
  <c r="E58" i="10" s="1"/>
  <c r="Y52" i="10"/>
  <c r="V52" i="10"/>
  <c r="M52" i="10"/>
  <c r="R52" i="10" s="1"/>
  <c r="L52" i="10" a="1"/>
  <c r="L52" i="10" s="1"/>
  <c r="J52" i="10"/>
  <c r="K58" i="10" s="1"/>
  <c r="H52" i="10"/>
  <c r="V136" i="10" s="1"/>
  <c r="D52" i="10"/>
  <c r="AH51" i="10"/>
  <c r="AG51" i="10"/>
  <c r="Y51" i="10"/>
  <c r="Z51" i="10" s="1"/>
  <c r="V51" i="10"/>
  <c r="R51" i="10"/>
  <c r="M51" i="10"/>
  <c r="N51" i="10" s="1"/>
  <c r="L51" i="10" a="1"/>
  <c r="L51" i="10" s="1"/>
  <c r="K51" i="10"/>
  <c r="J51" i="10"/>
  <c r="H51" i="10"/>
  <c r="V135" i="10" s="1"/>
  <c r="D51" i="10"/>
  <c r="Y50" i="10"/>
  <c r="V50" i="10"/>
  <c r="W50" i="10" s="1"/>
  <c r="M50" i="10"/>
  <c r="R50" i="10" s="1"/>
  <c r="L50" i="10" a="1"/>
  <c r="L50" i="10" s="1"/>
  <c r="J50" i="10"/>
  <c r="K56" i="10" s="1"/>
  <c r="H50" i="10"/>
  <c r="V134" i="10" s="1"/>
  <c r="D50" i="10"/>
  <c r="Y49" i="10"/>
  <c r="V49" i="10"/>
  <c r="M49" i="10"/>
  <c r="R49" i="10" s="1"/>
  <c r="L49" i="10" a="1"/>
  <c r="L49" i="10" s="1"/>
  <c r="J49" i="10"/>
  <c r="K55" i="10" s="1"/>
  <c r="H49" i="10"/>
  <c r="V133" i="10" s="1"/>
  <c r="E49" i="10"/>
  <c r="D49" i="10"/>
  <c r="E55" i="10" s="1"/>
  <c r="Y48" i="10"/>
  <c r="V48" i="10"/>
  <c r="W49" i="10" s="1"/>
  <c r="R48" i="10"/>
  <c r="N48" i="10"/>
  <c r="M48" i="10"/>
  <c r="L48" i="10" a="1"/>
  <c r="L48" i="10" s="1"/>
  <c r="J48" i="10"/>
  <c r="K54" i="10" s="1"/>
  <c r="H48" i="10"/>
  <c r="V132" i="10" s="1"/>
  <c r="D48" i="10"/>
  <c r="E54" i="10" s="1"/>
  <c r="Y47" i="10"/>
  <c r="V47" i="10"/>
  <c r="R47" i="10"/>
  <c r="M47" i="10"/>
  <c r="L47" i="10" a="1"/>
  <c r="L47" i="10" s="1"/>
  <c r="J47" i="10"/>
  <c r="K52" i="10" s="1"/>
  <c r="H47" i="10"/>
  <c r="V131" i="10" s="1"/>
  <c r="D47" i="10"/>
  <c r="E53" i="10" s="1"/>
  <c r="AG46" i="10"/>
  <c r="AH46" i="10" s="1"/>
  <c r="Y46" i="10"/>
  <c r="V46" i="10"/>
  <c r="R46" i="10"/>
  <c r="M46" i="10"/>
  <c r="N46" i="10" s="1"/>
  <c r="L46" i="10" a="1"/>
  <c r="L46" i="10" s="1"/>
  <c r="J46" i="10"/>
  <c r="H46" i="10"/>
  <c r="V130" i="10" s="1"/>
  <c r="D46" i="10"/>
  <c r="E52" i="10" s="1"/>
  <c r="Y45" i="10"/>
  <c r="V45" i="10"/>
  <c r="N45" i="10"/>
  <c r="M45" i="10"/>
  <c r="R45" i="10" s="1"/>
  <c r="L45" i="10" a="1"/>
  <c r="L45" i="10" s="1"/>
  <c r="J45" i="10"/>
  <c r="H45" i="10"/>
  <c r="V129" i="10" s="1"/>
  <c r="D45" i="10"/>
  <c r="E50" i="10" s="1"/>
  <c r="Y44" i="10"/>
  <c r="Z44" i="10" s="1"/>
  <c r="AA44" i="10" s="1"/>
  <c r="V44" i="10"/>
  <c r="M44" i="10"/>
  <c r="R44" i="10" s="1"/>
  <c r="L44" i="10" a="1"/>
  <c r="L44" i="10" s="1"/>
  <c r="J44" i="10"/>
  <c r="K50" i="10" s="1"/>
  <c r="H44" i="10"/>
  <c r="V128" i="10" s="1"/>
  <c r="D44" i="10"/>
  <c r="AH43" i="10"/>
  <c r="AG43" i="10"/>
  <c r="Y43" i="10"/>
  <c r="V43" i="10"/>
  <c r="R43" i="10"/>
  <c r="M43" i="10"/>
  <c r="N43" i="10" s="1"/>
  <c r="L43" i="10" a="1"/>
  <c r="L43" i="10" s="1"/>
  <c r="K43" i="10"/>
  <c r="J43" i="10"/>
  <c r="K49" i="10" s="1"/>
  <c r="H43" i="10"/>
  <c r="V127" i="10" s="1"/>
  <c r="D43" i="10"/>
  <c r="Y42" i="10"/>
  <c r="V42" i="10"/>
  <c r="M42" i="10"/>
  <c r="R42" i="10" s="1"/>
  <c r="L42" i="10" a="1"/>
  <c r="L42" i="10" s="1"/>
  <c r="J42" i="10"/>
  <c r="K48" i="10" s="1"/>
  <c r="H42" i="10"/>
  <c r="V126" i="10" s="1"/>
  <c r="D42" i="10"/>
  <c r="E48" i="10" s="1"/>
  <c r="Y41" i="10"/>
  <c r="V41" i="10"/>
  <c r="W41" i="10" s="1"/>
  <c r="M41" i="10"/>
  <c r="R41" i="10" s="1"/>
  <c r="L41" i="10" a="1"/>
  <c r="L41" i="10" s="1"/>
  <c r="J41" i="10"/>
  <c r="K47" i="10" s="1"/>
  <c r="H41" i="10"/>
  <c r="V125" i="10" s="1"/>
  <c r="E41" i="10"/>
  <c r="D41" i="10"/>
  <c r="E47" i="10" s="1"/>
  <c r="AH40" i="10"/>
  <c r="AG40" i="10"/>
  <c r="Y40" i="10"/>
  <c r="V40" i="10"/>
  <c r="R40" i="10"/>
  <c r="N40" i="10"/>
  <c r="M40" i="10"/>
  <c r="L40" i="10" a="1"/>
  <c r="L40" i="10" s="1"/>
  <c r="J40" i="10"/>
  <c r="K46" i="10" s="1"/>
  <c r="H40" i="10"/>
  <c r="V124" i="10" s="1"/>
  <c r="D40" i="10"/>
  <c r="E46" i="10" s="1"/>
  <c r="Y39" i="10"/>
  <c r="V39" i="10"/>
  <c r="R39" i="10"/>
  <c r="M39" i="10"/>
  <c r="L39" i="10" a="1"/>
  <c r="L39" i="10" s="1"/>
  <c r="J39" i="10"/>
  <c r="K44" i="10" s="1"/>
  <c r="H39" i="10"/>
  <c r="V123" i="10" s="1"/>
  <c r="D39" i="10"/>
  <c r="E45" i="10" s="1"/>
  <c r="AG38" i="10"/>
  <c r="AH38" i="10" s="1"/>
  <c r="Y38" i="10"/>
  <c r="V38" i="10"/>
  <c r="R38" i="10"/>
  <c r="M38" i="10"/>
  <c r="N38" i="10" s="1"/>
  <c r="L38" i="10" a="1"/>
  <c r="L38" i="10" s="1"/>
  <c r="J38" i="10"/>
  <c r="H38" i="10"/>
  <c r="V122" i="10" s="1"/>
  <c r="D38" i="10"/>
  <c r="E42" i="10" s="1"/>
  <c r="Y37" i="10"/>
  <c r="V37" i="10"/>
  <c r="M37" i="10"/>
  <c r="N37" i="10" s="1"/>
  <c r="L37" i="10" a="1"/>
  <c r="L37" i="10" s="1"/>
  <c r="J37" i="10"/>
  <c r="H37" i="10"/>
  <c r="V121" i="10" s="1"/>
  <c r="D37" i="10"/>
  <c r="E43" i="10" s="1"/>
  <c r="AG36" i="10"/>
  <c r="AH36" i="10" s="1"/>
  <c r="Y36" i="10"/>
  <c r="V36" i="10"/>
  <c r="R36" i="10"/>
  <c r="U36" i="10" s="1"/>
  <c r="N36" i="10"/>
  <c r="M36" i="10"/>
  <c r="L36" i="10" a="1"/>
  <c r="L36" i="10" s="1"/>
  <c r="J36" i="10"/>
  <c r="H36" i="10"/>
  <c r="V120" i="10" s="1"/>
  <c r="D36" i="10"/>
  <c r="AG35" i="10"/>
  <c r="AH35" i="10" s="1"/>
  <c r="Y35" i="10"/>
  <c r="V35" i="10"/>
  <c r="W35" i="10" s="1"/>
  <c r="M35" i="10"/>
  <c r="R35" i="10" s="1"/>
  <c r="U35" i="10" s="1"/>
  <c r="L35" i="10" a="1"/>
  <c r="L35" i="10" s="1"/>
  <c r="J35" i="10"/>
  <c r="K41" i="10" s="1"/>
  <c r="H35" i="10"/>
  <c r="V119" i="10" s="1"/>
  <c r="D35" i="10"/>
  <c r="E40" i="10" s="1"/>
  <c r="AG34" i="10"/>
  <c r="AH34" i="10" s="1"/>
  <c r="Y34" i="10"/>
  <c r="V34" i="10"/>
  <c r="M34" i="10"/>
  <c r="R34" i="10" s="1"/>
  <c r="U34" i="10" s="1"/>
  <c r="L34" i="10" a="1"/>
  <c r="L34" i="10" s="1"/>
  <c r="J34" i="10"/>
  <c r="K40" i="10" s="1"/>
  <c r="H34" i="10"/>
  <c r="V118" i="10" s="1"/>
  <c r="D34" i="10"/>
  <c r="Y33" i="10"/>
  <c r="V33" i="10"/>
  <c r="R33" i="10"/>
  <c r="U33" i="10" s="1"/>
  <c r="N33" i="10"/>
  <c r="M33" i="10"/>
  <c r="L33" i="10" a="1"/>
  <c r="L33" i="10" s="1"/>
  <c r="J33" i="10"/>
  <c r="K38" i="10" s="1"/>
  <c r="H33" i="10"/>
  <c r="V117" i="10" s="1"/>
  <c r="D33" i="10"/>
  <c r="E39" i="10" s="1"/>
  <c r="Y32" i="10"/>
  <c r="V32" i="10"/>
  <c r="R32" i="10"/>
  <c r="M32" i="10"/>
  <c r="L32" i="10" a="1"/>
  <c r="L32" i="10" s="1"/>
  <c r="J32" i="10"/>
  <c r="H32" i="10"/>
  <c r="V116" i="10" s="1"/>
  <c r="D32" i="10"/>
  <c r="E38" i="10" s="1"/>
  <c r="AG31" i="10"/>
  <c r="AH31" i="10" s="1"/>
  <c r="Y31" i="10"/>
  <c r="V31" i="10"/>
  <c r="U31" i="10"/>
  <c r="X31" i="10" s="1"/>
  <c r="M31" i="10"/>
  <c r="N32" i="10" s="1"/>
  <c r="L31" i="10" a="1"/>
  <c r="L31" i="10" s="1"/>
  <c r="H31" i="10"/>
  <c r="V115" i="10" s="1"/>
  <c r="AH30" i="10"/>
  <c r="AG30" i="10"/>
  <c r="I30" i="10"/>
  <c r="H30" i="10"/>
  <c r="V114" i="10" s="1"/>
  <c r="C30" i="10"/>
  <c r="AG50" i="10" s="1"/>
  <c r="AH50" i="10" s="1"/>
  <c r="AG29" i="10"/>
  <c r="I29" i="10"/>
  <c r="H29" i="10"/>
  <c r="V113" i="10" s="1"/>
  <c r="C29" i="10"/>
  <c r="AG49" i="10" s="1"/>
  <c r="AH49" i="10" s="1"/>
  <c r="I28" i="10"/>
  <c r="C28" i="10"/>
  <c r="AG48" i="10" s="1"/>
  <c r="AH48" i="10" s="1"/>
  <c r="AG27" i="10"/>
  <c r="AH27" i="10" s="1"/>
  <c r="I27" i="10"/>
  <c r="C27" i="10"/>
  <c r="AG47" i="10" s="1"/>
  <c r="AH47" i="10" s="1"/>
  <c r="I26" i="10"/>
  <c r="H26" i="10"/>
  <c r="V110" i="10" s="1"/>
  <c r="C26" i="10"/>
  <c r="AG25" i="10"/>
  <c r="AH25" i="10" s="1"/>
  <c r="I25" i="10"/>
  <c r="B28" i="10" s="1"/>
  <c r="H25" i="10"/>
  <c r="V109" i="10" s="1"/>
  <c r="C25" i="10"/>
  <c r="H24" i="10" s="1"/>
  <c r="V108" i="10" s="1"/>
  <c r="I24" i="10"/>
  <c r="B36" i="10" s="1"/>
  <c r="C24" i="10"/>
  <c r="AG44" i="10" s="1"/>
  <c r="AH44" i="10" s="1"/>
  <c r="AG23" i="10"/>
  <c r="AH23" i="10" s="1"/>
  <c r="H23" i="10"/>
  <c r="V107" i="10" s="1"/>
  <c r="AG22" i="10"/>
  <c r="AH22" i="10" s="1"/>
  <c r="H22" i="10"/>
  <c r="V106" i="10" s="1"/>
  <c r="C22" i="10"/>
  <c r="AG42" i="10" s="1"/>
  <c r="AH42" i="10" s="1"/>
  <c r="H21" i="10"/>
  <c r="V105" i="10" s="1"/>
  <c r="C21" i="10"/>
  <c r="AG41" i="10" s="1"/>
  <c r="AH41" i="10" s="1"/>
  <c r="C20" i="10"/>
  <c r="H19" i="10"/>
  <c r="V103" i="10" s="1"/>
  <c r="C19" i="10"/>
  <c r="AG39" i="10" s="1"/>
  <c r="AH39" i="10" s="1"/>
  <c r="C18" i="10"/>
  <c r="C17" i="10"/>
  <c r="H16" i="10" s="1"/>
  <c r="H15" i="10"/>
  <c r="C15" i="10"/>
  <c r="H14" i="10" s="1"/>
  <c r="C14" i="10"/>
  <c r="C13" i="10"/>
  <c r="H13" i="10" s="1"/>
  <c r="C12" i="10"/>
  <c r="AG32" i="10" s="1"/>
  <c r="AH32" i="10" s="1"/>
  <c r="H11" i="10"/>
  <c r="C11" i="10"/>
  <c r="H10" i="10"/>
  <c r="C10" i="10"/>
  <c r="H9" i="10" s="1"/>
  <c r="C8" i="10"/>
  <c r="H8" i="10" s="1"/>
  <c r="C7" i="10"/>
  <c r="C6" i="10"/>
  <c r="H5" i="10" s="1"/>
  <c r="B6" i="10"/>
  <c r="C5" i="10"/>
  <c r="H4" i="10" s="1"/>
  <c r="C4" i="10"/>
  <c r="AG24" i="10" s="1"/>
  <c r="AH24" i="10" s="1"/>
  <c r="C3" i="10"/>
  <c r="H2" i="10"/>
  <c r="AH385" i="9"/>
  <c r="O385" i="9"/>
  <c r="N385" i="9"/>
  <c r="M385" i="9"/>
  <c r="K385" i="9"/>
  <c r="J385" i="9"/>
  <c r="E385" i="9"/>
  <c r="D385" i="9"/>
  <c r="AH384" i="9"/>
  <c r="O384" i="9"/>
  <c r="N384" i="9"/>
  <c r="M384" i="9"/>
  <c r="K384" i="9"/>
  <c r="J384" i="9"/>
  <c r="E384" i="9"/>
  <c r="D384" i="9"/>
  <c r="AH383" i="9"/>
  <c r="O383" i="9"/>
  <c r="N383" i="9"/>
  <c r="M383" i="9"/>
  <c r="K383" i="9"/>
  <c r="J383" i="9"/>
  <c r="E383" i="9"/>
  <c r="D383" i="9"/>
  <c r="AH382" i="9"/>
  <c r="O382" i="9"/>
  <c r="M382" i="9"/>
  <c r="N382" i="9" s="1"/>
  <c r="K382" i="9"/>
  <c r="J382" i="9"/>
  <c r="E382" i="9"/>
  <c r="D382" i="9"/>
  <c r="AH381" i="9"/>
  <c r="O381" i="9"/>
  <c r="M381" i="9"/>
  <c r="N381" i="9" s="1"/>
  <c r="K381" i="9"/>
  <c r="J381" i="9"/>
  <c r="E381" i="9"/>
  <c r="D381" i="9"/>
  <c r="AH380" i="9"/>
  <c r="O380" i="9"/>
  <c r="M380" i="9"/>
  <c r="N380" i="9" s="1"/>
  <c r="K380" i="9"/>
  <c r="J380" i="9"/>
  <c r="E380" i="9"/>
  <c r="D380" i="9"/>
  <c r="AH379" i="9"/>
  <c r="O379" i="9"/>
  <c r="N379" i="9"/>
  <c r="M379" i="9"/>
  <c r="K379" i="9"/>
  <c r="J379" i="9"/>
  <c r="E379" i="9"/>
  <c r="D379" i="9"/>
  <c r="AH378" i="9"/>
  <c r="O378" i="9"/>
  <c r="N378" i="9"/>
  <c r="M378" i="9"/>
  <c r="K378" i="9"/>
  <c r="J378" i="9"/>
  <c r="E378" i="9"/>
  <c r="D378" i="9"/>
  <c r="AH377" i="9"/>
  <c r="O377" i="9"/>
  <c r="N377" i="9"/>
  <c r="M377" i="9"/>
  <c r="K377" i="9"/>
  <c r="J377" i="9"/>
  <c r="E377" i="9"/>
  <c r="D377" i="9"/>
  <c r="AH376" i="9"/>
  <c r="O376" i="9"/>
  <c r="N376" i="9"/>
  <c r="M376" i="9"/>
  <c r="K376" i="9"/>
  <c r="J376" i="9"/>
  <c r="E376" i="9"/>
  <c r="D376" i="9"/>
  <c r="AH375" i="9"/>
  <c r="O375" i="9"/>
  <c r="N375" i="9"/>
  <c r="M375" i="9"/>
  <c r="K375" i="9"/>
  <c r="J375" i="9"/>
  <c r="E375" i="9"/>
  <c r="D375" i="9"/>
  <c r="AH374" i="9"/>
  <c r="O374" i="9"/>
  <c r="M374" i="9"/>
  <c r="N374" i="9" s="1"/>
  <c r="K374" i="9"/>
  <c r="J374" i="9"/>
  <c r="E374" i="9"/>
  <c r="D374" i="9"/>
  <c r="AH373" i="9"/>
  <c r="O373" i="9"/>
  <c r="M373" i="9"/>
  <c r="N373" i="9" s="1"/>
  <c r="K373" i="9"/>
  <c r="J373" i="9"/>
  <c r="E373" i="9"/>
  <c r="D373" i="9"/>
  <c r="AH372" i="9"/>
  <c r="O372" i="9"/>
  <c r="N372" i="9"/>
  <c r="M372" i="9"/>
  <c r="K372" i="9"/>
  <c r="J372" i="9"/>
  <c r="E372" i="9"/>
  <c r="D372" i="9"/>
  <c r="AH371" i="9"/>
  <c r="O371" i="9"/>
  <c r="N371" i="9"/>
  <c r="M371" i="9"/>
  <c r="K371" i="9"/>
  <c r="J371" i="9"/>
  <c r="E371" i="9"/>
  <c r="D371" i="9"/>
  <c r="AH370" i="9"/>
  <c r="O370" i="9"/>
  <c r="N370" i="9"/>
  <c r="M370" i="9"/>
  <c r="K370" i="9"/>
  <c r="J370" i="9"/>
  <c r="E370" i="9"/>
  <c r="D370" i="9"/>
  <c r="AH369" i="9"/>
  <c r="O369" i="9"/>
  <c r="N369" i="9"/>
  <c r="M369" i="9"/>
  <c r="K369" i="9"/>
  <c r="J369" i="9"/>
  <c r="E369" i="9"/>
  <c r="D369" i="9"/>
  <c r="AH368" i="9"/>
  <c r="O368" i="9"/>
  <c r="N368" i="9"/>
  <c r="M368" i="9"/>
  <c r="K368" i="9"/>
  <c r="J368" i="9"/>
  <c r="E368" i="9"/>
  <c r="D368" i="9"/>
  <c r="AH367" i="9"/>
  <c r="O367" i="9"/>
  <c r="N367" i="9"/>
  <c r="M367" i="9"/>
  <c r="K367" i="9"/>
  <c r="J367" i="9"/>
  <c r="E367" i="9"/>
  <c r="D367" i="9"/>
  <c r="AH366" i="9"/>
  <c r="O366" i="9"/>
  <c r="M366" i="9"/>
  <c r="N366" i="9" s="1"/>
  <c r="K366" i="9"/>
  <c r="J366" i="9"/>
  <c r="E366" i="9"/>
  <c r="D366" i="9"/>
  <c r="AH365" i="9"/>
  <c r="O365" i="9"/>
  <c r="M365" i="9"/>
  <c r="N365" i="9" s="1"/>
  <c r="K365" i="9"/>
  <c r="J365" i="9"/>
  <c r="E365" i="9"/>
  <c r="D365" i="9"/>
  <c r="AH364" i="9"/>
  <c r="O364" i="9"/>
  <c r="N364" i="9"/>
  <c r="M364" i="9"/>
  <c r="K364" i="9"/>
  <c r="J364" i="9"/>
  <c r="E364" i="9"/>
  <c r="D364" i="9"/>
  <c r="AH363" i="9"/>
  <c r="O363" i="9"/>
  <c r="N363" i="9"/>
  <c r="M363" i="9"/>
  <c r="K363" i="9"/>
  <c r="J363" i="9"/>
  <c r="E363" i="9"/>
  <c r="D363" i="9"/>
  <c r="AH362" i="9"/>
  <c r="O362" i="9"/>
  <c r="N362" i="9"/>
  <c r="M362" i="9"/>
  <c r="K362" i="9"/>
  <c r="J362" i="9"/>
  <c r="E362" i="9"/>
  <c r="D362" i="9"/>
  <c r="AH361" i="9"/>
  <c r="O361" i="9"/>
  <c r="N361" i="9"/>
  <c r="M361" i="9"/>
  <c r="K361" i="9"/>
  <c r="J361" i="9"/>
  <c r="E361" i="9"/>
  <c r="D361" i="9"/>
  <c r="AH360" i="9"/>
  <c r="O360" i="9"/>
  <c r="N360" i="9"/>
  <c r="M360" i="9"/>
  <c r="K360" i="9"/>
  <c r="J360" i="9"/>
  <c r="E360" i="9"/>
  <c r="D360" i="9"/>
  <c r="AH359" i="9"/>
  <c r="O359" i="9"/>
  <c r="N359" i="9"/>
  <c r="M359" i="9"/>
  <c r="K359" i="9"/>
  <c r="J359" i="9"/>
  <c r="E359" i="9"/>
  <c r="D359" i="9"/>
  <c r="AH358" i="9"/>
  <c r="O358" i="9"/>
  <c r="M358" i="9"/>
  <c r="N358" i="9" s="1"/>
  <c r="K358" i="9"/>
  <c r="J358" i="9"/>
  <c r="E358" i="9"/>
  <c r="D358" i="9"/>
  <c r="AH357" i="9"/>
  <c r="O357" i="9"/>
  <c r="M357" i="9"/>
  <c r="N357" i="9" s="1"/>
  <c r="K357" i="9"/>
  <c r="J357" i="9"/>
  <c r="E357" i="9"/>
  <c r="D357" i="9"/>
  <c r="AH356" i="9"/>
  <c r="O356" i="9"/>
  <c r="N356" i="9"/>
  <c r="M356" i="9"/>
  <c r="K356" i="9"/>
  <c r="J356" i="9"/>
  <c r="E356" i="9"/>
  <c r="D356" i="9"/>
  <c r="AH355" i="9"/>
  <c r="O355" i="9"/>
  <c r="N355" i="9"/>
  <c r="M355" i="9"/>
  <c r="K355" i="9"/>
  <c r="J355" i="9"/>
  <c r="E355" i="9"/>
  <c r="D355" i="9"/>
  <c r="AH354" i="9"/>
  <c r="O354" i="9"/>
  <c r="N354" i="9"/>
  <c r="M354" i="9"/>
  <c r="K354" i="9"/>
  <c r="J354" i="9"/>
  <c r="E354" i="9"/>
  <c r="D354" i="9"/>
  <c r="AH353" i="9"/>
  <c r="O353" i="9"/>
  <c r="N353" i="9"/>
  <c r="M353" i="9"/>
  <c r="K353" i="9"/>
  <c r="J353" i="9"/>
  <c r="E353" i="9"/>
  <c r="D353" i="9"/>
  <c r="AH352" i="9"/>
  <c r="O352" i="9"/>
  <c r="N352" i="9"/>
  <c r="M352" i="9"/>
  <c r="K352" i="9"/>
  <c r="J352" i="9"/>
  <c r="E352" i="9"/>
  <c r="D352" i="9"/>
  <c r="AH351" i="9"/>
  <c r="O351" i="9"/>
  <c r="N351" i="9"/>
  <c r="M351" i="9"/>
  <c r="K351" i="9"/>
  <c r="J351" i="9"/>
  <c r="E351" i="9"/>
  <c r="D351" i="9"/>
  <c r="AH350" i="9"/>
  <c r="O350" i="9"/>
  <c r="M350" i="9"/>
  <c r="N350" i="9" s="1"/>
  <c r="K350" i="9"/>
  <c r="J350" i="9"/>
  <c r="E350" i="9"/>
  <c r="D350" i="9"/>
  <c r="AH349" i="9"/>
  <c r="O349" i="9"/>
  <c r="M349" i="9"/>
  <c r="N349" i="9" s="1"/>
  <c r="K349" i="9"/>
  <c r="J349" i="9"/>
  <c r="E349" i="9"/>
  <c r="D349" i="9"/>
  <c r="AH348" i="9"/>
  <c r="O348" i="9"/>
  <c r="N348" i="9"/>
  <c r="M348" i="9"/>
  <c r="K348" i="9"/>
  <c r="J348" i="9"/>
  <c r="E348" i="9"/>
  <c r="D348" i="9"/>
  <c r="AH347" i="9"/>
  <c r="O347" i="9"/>
  <c r="N347" i="9"/>
  <c r="M347" i="9"/>
  <c r="K347" i="9"/>
  <c r="J347" i="9"/>
  <c r="E347" i="9"/>
  <c r="D347" i="9"/>
  <c r="AH346" i="9"/>
  <c r="O346" i="9"/>
  <c r="N346" i="9"/>
  <c r="M346" i="9"/>
  <c r="K346" i="9"/>
  <c r="J346" i="9"/>
  <c r="E346" i="9"/>
  <c r="D346" i="9"/>
  <c r="AH345" i="9"/>
  <c r="O345" i="9"/>
  <c r="N345" i="9"/>
  <c r="M345" i="9"/>
  <c r="K345" i="9"/>
  <c r="J345" i="9"/>
  <c r="E345" i="9"/>
  <c r="D345" i="9"/>
  <c r="AH344" i="9"/>
  <c r="O344" i="9"/>
  <c r="N344" i="9"/>
  <c r="M344" i="9"/>
  <c r="K344" i="9"/>
  <c r="J344" i="9"/>
  <c r="E344" i="9"/>
  <c r="D344" i="9"/>
  <c r="AH343" i="9"/>
  <c r="O343" i="9"/>
  <c r="N343" i="9"/>
  <c r="M343" i="9"/>
  <c r="K343" i="9"/>
  <c r="J343" i="9"/>
  <c r="E343" i="9"/>
  <c r="D343" i="9"/>
  <c r="AH342" i="9"/>
  <c r="O342" i="9"/>
  <c r="M342" i="9"/>
  <c r="N342" i="9" s="1"/>
  <c r="K342" i="9"/>
  <c r="J342" i="9"/>
  <c r="E342" i="9"/>
  <c r="D342" i="9"/>
  <c r="AH341" i="9"/>
  <c r="O341" i="9"/>
  <c r="M341" i="9"/>
  <c r="N341" i="9" s="1"/>
  <c r="K341" i="9"/>
  <c r="J341" i="9"/>
  <c r="E341" i="9"/>
  <c r="D341" i="9"/>
  <c r="AH340" i="9"/>
  <c r="O340" i="9"/>
  <c r="N340" i="9"/>
  <c r="M340" i="9"/>
  <c r="K340" i="9"/>
  <c r="J340" i="9"/>
  <c r="E340" i="9"/>
  <c r="D340" i="9"/>
  <c r="AH339" i="9"/>
  <c r="O339" i="9"/>
  <c r="N339" i="9"/>
  <c r="M339" i="9"/>
  <c r="K339" i="9"/>
  <c r="J339" i="9"/>
  <c r="E339" i="9"/>
  <c r="D339" i="9"/>
  <c r="AH338" i="9"/>
  <c r="O338" i="9"/>
  <c r="N338" i="9"/>
  <c r="M338" i="9"/>
  <c r="K338" i="9"/>
  <c r="J338" i="9"/>
  <c r="E338" i="9"/>
  <c r="D338" i="9"/>
  <c r="AH337" i="9"/>
  <c r="O337" i="9"/>
  <c r="N337" i="9"/>
  <c r="M337" i="9"/>
  <c r="K337" i="9"/>
  <c r="J337" i="9"/>
  <c r="E337" i="9"/>
  <c r="D337" i="9"/>
  <c r="AH336" i="9"/>
  <c r="O336" i="9"/>
  <c r="N336" i="9"/>
  <c r="M336" i="9"/>
  <c r="K336" i="9"/>
  <c r="J336" i="9"/>
  <c r="E336" i="9"/>
  <c r="D336" i="9"/>
  <c r="AH335" i="9"/>
  <c r="O335" i="9"/>
  <c r="N335" i="9"/>
  <c r="M335" i="9"/>
  <c r="K335" i="9"/>
  <c r="J335" i="9"/>
  <c r="E335" i="9"/>
  <c r="D335" i="9"/>
  <c r="AH334" i="9"/>
  <c r="O334" i="9"/>
  <c r="M334" i="9"/>
  <c r="N334" i="9" s="1"/>
  <c r="K334" i="9"/>
  <c r="J334" i="9"/>
  <c r="E334" i="9"/>
  <c r="D334" i="9"/>
  <c r="AH333" i="9"/>
  <c r="O333" i="9"/>
  <c r="M333" i="9"/>
  <c r="N333" i="9" s="1"/>
  <c r="K333" i="9"/>
  <c r="J333" i="9"/>
  <c r="E333" i="9"/>
  <c r="D333" i="9"/>
  <c r="AH332" i="9"/>
  <c r="O332" i="9"/>
  <c r="M332" i="9"/>
  <c r="N332" i="9" s="1"/>
  <c r="K332" i="9"/>
  <c r="J332" i="9"/>
  <c r="E332" i="9"/>
  <c r="D332" i="9"/>
  <c r="AH331" i="9"/>
  <c r="O331" i="9"/>
  <c r="N331" i="9"/>
  <c r="M331" i="9"/>
  <c r="K331" i="9"/>
  <c r="J331" i="9"/>
  <c r="E331" i="9"/>
  <c r="D331" i="9"/>
  <c r="AH330" i="9"/>
  <c r="O330" i="9"/>
  <c r="N330" i="9"/>
  <c r="M330" i="9"/>
  <c r="K330" i="9"/>
  <c r="J330" i="9"/>
  <c r="E330" i="9"/>
  <c r="D330" i="9"/>
  <c r="AH329" i="9"/>
  <c r="O329" i="9"/>
  <c r="N329" i="9"/>
  <c r="M329" i="9"/>
  <c r="K329" i="9"/>
  <c r="J329" i="9"/>
  <c r="E329" i="9"/>
  <c r="D329" i="9"/>
  <c r="AH328" i="9"/>
  <c r="O328" i="9"/>
  <c r="N328" i="9"/>
  <c r="M328" i="9"/>
  <c r="K328" i="9"/>
  <c r="J328" i="9"/>
  <c r="E328" i="9"/>
  <c r="D328" i="9"/>
  <c r="AH327" i="9"/>
  <c r="O327" i="9"/>
  <c r="N327" i="9"/>
  <c r="M327" i="9"/>
  <c r="K327" i="9"/>
  <c r="J327" i="9"/>
  <c r="E327" i="9"/>
  <c r="D327" i="9"/>
  <c r="AH326" i="9"/>
  <c r="O326" i="9"/>
  <c r="N326" i="9"/>
  <c r="M326" i="9"/>
  <c r="K326" i="9"/>
  <c r="J326" i="9"/>
  <c r="E326" i="9"/>
  <c r="D326" i="9"/>
  <c r="AH325" i="9"/>
  <c r="O325" i="9"/>
  <c r="N325" i="9"/>
  <c r="M325" i="9"/>
  <c r="K325" i="9"/>
  <c r="J325" i="9"/>
  <c r="E325" i="9"/>
  <c r="D325" i="9"/>
  <c r="AH324" i="9"/>
  <c r="O324" i="9"/>
  <c r="M324" i="9"/>
  <c r="N324" i="9" s="1"/>
  <c r="K324" i="9"/>
  <c r="J324" i="9"/>
  <c r="E324" i="9"/>
  <c r="D324" i="9"/>
  <c r="AH323" i="9"/>
  <c r="O323" i="9"/>
  <c r="N323" i="9"/>
  <c r="M323" i="9"/>
  <c r="K323" i="9"/>
  <c r="J323" i="9"/>
  <c r="E323" i="9"/>
  <c r="D323" i="9"/>
  <c r="AH322" i="9"/>
  <c r="O322" i="9"/>
  <c r="N322" i="9"/>
  <c r="M322" i="9"/>
  <c r="K322" i="9"/>
  <c r="J322" i="9"/>
  <c r="E322" i="9"/>
  <c r="D322" i="9"/>
  <c r="AH321" i="9"/>
  <c r="O321" i="9"/>
  <c r="N321" i="9"/>
  <c r="M321" i="9"/>
  <c r="K321" i="9"/>
  <c r="J321" i="9"/>
  <c r="E321" i="9"/>
  <c r="D321" i="9"/>
  <c r="AH320" i="9"/>
  <c r="O320" i="9"/>
  <c r="M320" i="9"/>
  <c r="N320" i="9" s="1"/>
  <c r="K320" i="9"/>
  <c r="J320" i="9"/>
  <c r="E320" i="9"/>
  <c r="D320" i="9"/>
  <c r="AH319" i="9"/>
  <c r="O319" i="9"/>
  <c r="N319" i="9"/>
  <c r="M319" i="9"/>
  <c r="K319" i="9"/>
  <c r="J319" i="9"/>
  <c r="E319" i="9"/>
  <c r="D319" i="9"/>
  <c r="AH318" i="9"/>
  <c r="O318" i="9"/>
  <c r="M318" i="9"/>
  <c r="N318" i="9" s="1"/>
  <c r="K318" i="9"/>
  <c r="J318" i="9"/>
  <c r="E318" i="9"/>
  <c r="D318" i="9"/>
  <c r="AH317" i="9"/>
  <c r="O317" i="9"/>
  <c r="M317" i="9"/>
  <c r="N317" i="9" s="1"/>
  <c r="K317" i="9"/>
  <c r="J317" i="9"/>
  <c r="E317" i="9"/>
  <c r="D317" i="9"/>
  <c r="AH316" i="9"/>
  <c r="O316" i="9"/>
  <c r="M316" i="9"/>
  <c r="N316" i="9" s="1"/>
  <c r="K316" i="9"/>
  <c r="J316" i="9"/>
  <c r="E316" i="9"/>
  <c r="D316" i="9"/>
  <c r="AH315" i="9"/>
  <c r="O315" i="9"/>
  <c r="N315" i="9"/>
  <c r="M315" i="9"/>
  <c r="K315" i="9"/>
  <c r="J315" i="9"/>
  <c r="E315" i="9"/>
  <c r="D315" i="9"/>
  <c r="AH314" i="9"/>
  <c r="O314" i="9"/>
  <c r="N314" i="9"/>
  <c r="M314" i="9"/>
  <c r="K314" i="9"/>
  <c r="J314" i="9"/>
  <c r="E314" i="9"/>
  <c r="D314" i="9"/>
  <c r="AH313" i="9"/>
  <c r="O313" i="9"/>
  <c r="M313" i="9"/>
  <c r="N313" i="9" s="1"/>
  <c r="K313" i="9"/>
  <c r="J313" i="9"/>
  <c r="E313" i="9"/>
  <c r="D313" i="9"/>
  <c r="AH312" i="9"/>
  <c r="O312" i="9"/>
  <c r="N312" i="9"/>
  <c r="M312" i="9"/>
  <c r="K312" i="9"/>
  <c r="J312" i="9"/>
  <c r="E312" i="9"/>
  <c r="D312" i="9"/>
  <c r="AH311" i="9"/>
  <c r="O311" i="9"/>
  <c r="M311" i="9"/>
  <c r="N311" i="9" s="1"/>
  <c r="K311" i="9"/>
  <c r="J311" i="9"/>
  <c r="E311" i="9"/>
  <c r="D311" i="9"/>
  <c r="AH310" i="9"/>
  <c r="O310" i="9"/>
  <c r="M310" i="9"/>
  <c r="N310" i="9" s="1"/>
  <c r="K310" i="9"/>
  <c r="J310" i="9"/>
  <c r="E310" i="9"/>
  <c r="D310" i="9"/>
  <c r="AH309" i="9"/>
  <c r="O309" i="9"/>
  <c r="M309" i="9"/>
  <c r="N309" i="9" s="1"/>
  <c r="K309" i="9"/>
  <c r="J309" i="9"/>
  <c r="E309" i="9"/>
  <c r="D309" i="9"/>
  <c r="AH308" i="9"/>
  <c r="O308" i="9"/>
  <c r="M308" i="9"/>
  <c r="N308" i="9" s="1"/>
  <c r="K308" i="9"/>
  <c r="J308" i="9"/>
  <c r="E308" i="9"/>
  <c r="D308" i="9"/>
  <c r="AH307" i="9"/>
  <c r="O307" i="9"/>
  <c r="M307" i="9"/>
  <c r="N307" i="9" s="1"/>
  <c r="K307" i="9"/>
  <c r="J307" i="9"/>
  <c r="E307" i="9"/>
  <c r="D307" i="9"/>
  <c r="AH306" i="9"/>
  <c r="O306" i="9"/>
  <c r="N306" i="9"/>
  <c r="M306" i="9"/>
  <c r="K306" i="9"/>
  <c r="J306" i="9"/>
  <c r="E306" i="9"/>
  <c r="D306" i="9"/>
  <c r="AH305" i="9"/>
  <c r="O305" i="9"/>
  <c r="N305" i="9"/>
  <c r="M305" i="9"/>
  <c r="K305" i="9"/>
  <c r="J305" i="9"/>
  <c r="E305" i="9"/>
  <c r="D305" i="9"/>
  <c r="AH304" i="9"/>
  <c r="O304" i="9"/>
  <c r="N304" i="9"/>
  <c r="M304" i="9"/>
  <c r="K304" i="9"/>
  <c r="J304" i="9"/>
  <c r="E304" i="9"/>
  <c r="D304" i="9"/>
  <c r="AH303" i="9"/>
  <c r="O303" i="9"/>
  <c r="M303" i="9"/>
  <c r="N303" i="9" s="1"/>
  <c r="K303" i="9"/>
  <c r="J303" i="9"/>
  <c r="E303" i="9"/>
  <c r="D303" i="9"/>
  <c r="AH302" i="9"/>
  <c r="O302" i="9"/>
  <c r="M302" i="9"/>
  <c r="N302" i="9" s="1"/>
  <c r="K302" i="9"/>
  <c r="J302" i="9"/>
  <c r="E302" i="9"/>
  <c r="D302" i="9"/>
  <c r="AH301" i="9"/>
  <c r="O301" i="9"/>
  <c r="M301" i="9"/>
  <c r="N301" i="9" s="1"/>
  <c r="K301" i="9"/>
  <c r="J301" i="9"/>
  <c r="E301" i="9"/>
  <c r="D301" i="9"/>
  <c r="AH300" i="9"/>
  <c r="O300" i="9"/>
  <c r="M300" i="9"/>
  <c r="N300" i="9" s="1"/>
  <c r="K300" i="9"/>
  <c r="J300" i="9"/>
  <c r="E300" i="9"/>
  <c r="D300" i="9"/>
  <c r="AH299" i="9"/>
  <c r="O299" i="9"/>
  <c r="M299" i="9"/>
  <c r="N299" i="9" s="1"/>
  <c r="K299" i="9"/>
  <c r="J299" i="9"/>
  <c r="E299" i="9"/>
  <c r="D299" i="9"/>
  <c r="AH298" i="9"/>
  <c r="O298" i="9"/>
  <c r="N298" i="9"/>
  <c r="M298" i="9"/>
  <c r="K298" i="9"/>
  <c r="J298" i="9"/>
  <c r="E298" i="9"/>
  <c r="D298" i="9"/>
  <c r="AH297" i="9"/>
  <c r="O297" i="9"/>
  <c r="M297" i="9"/>
  <c r="N297" i="9" s="1"/>
  <c r="K297" i="9"/>
  <c r="J297" i="9"/>
  <c r="E297" i="9"/>
  <c r="D297" i="9"/>
  <c r="AH296" i="9"/>
  <c r="O296" i="9"/>
  <c r="N296" i="9"/>
  <c r="M296" i="9"/>
  <c r="K296" i="9"/>
  <c r="J296" i="9"/>
  <c r="E296" i="9"/>
  <c r="D296" i="9"/>
  <c r="AH295" i="9"/>
  <c r="O295" i="9"/>
  <c r="M295" i="9"/>
  <c r="N295" i="9" s="1"/>
  <c r="K295" i="9"/>
  <c r="J295" i="9"/>
  <c r="E295" i="9"/>
  <c r="D295" i="9"/>
  <c r="AH294" i="9"/>
  <c r="O294" i="9"/>
  <c r="M294" i="9"/>
  <c r="N294" i="9" s="1"/>
  <c r="K294" i="9"/>
  <c r="J294" i="9"/>
  <c r="E294" i="9"/>
  <c r="D294" i="9"/>
  <c r="AH293" i="9"/>
  <c r="O293" i="9"/>
  <c r="M293" i="9"/>
  <c r="N293" i="9" s="1"/>
  <c r="K293" i="9"/>
  <c r="J293" i="9"/>
  <c r="E293" i="9"/>
  <c r="D293" i="9"/>
  <c r="AH292" i="9"/>
  <c r="O292" i="9"/>
  <c r="N292" i="9"/>
  <c r="M292" i="9"/>
  <c r="K292" i="9"/>
  <c r="J292" i="9"/>
  <c r="E292" i="9"/>
  <c r="D292" i="9"/>
  <c r="AH291" i="9"/>
  <c r="O291" i="9"/>
  <c r="N291" i="9"/>
  <c r="M291" i="9"/>
  <c r="K291" i="9"/>
  <c r="J291" i="9"/>
  <c r="E291" i="9"/>
  <c r="D291" i="9"/>
  <c r="AH290" i="9"/>
  <c r="O290" i="9"/>
  <c r="N290" i="9"/>
  <c r="M290" i="9"/>
  <c r="K290" i="9"/>
  <c r="J290" i="9"/>
  <c r="E290" i="9"/>
  <c r="D290" i="9"/>
  <c r="AH289" i="9"/>
  <c r="O289" i="9"/>
  <c r="N289" i="9"/>
  <c r="M289" i="9"/>
  <c r="K289" i="9"/>
  <c r="J289" i="9"/>
  <c r="E289" i="9"/>
  <c r="D289" i="9"/>
  <c r="AH288" i="9"/>
  <c r="O288" i="9"/>
  <c r="N288" i="9"/>
  <c r="M288" i="9"/>
  <c r="K288" i="9"/>
  <c r="J288" i="9"/>
  <c r="E288" i="9"/>
  <c r="D288" i="9"/>
  <c r="AH287" i="9"/>
  <c r="O287" i="9"/>
  <c r="M287" i="9"/>
  <c r="N287" i="9" s="1"/>
  <c r="K287" i="9"/>
  <c r="J287" i="9"/>
  <c r="E287" i="9"/>
  <c r="D287" i="9"/>
  <c r="AH286" i="9"/>
  <c r="O286" i="9"/>
  <c r="M286" i="9"/>
  <c r="N286" i="9" s="1"/>
  <c r="K286" i="9"/>
  <c r="J286" i="9"/>
  <c r="E286" i="9"/>
  <c r="D286" i="9"/>
  <c r="AH285" i="9"/>
  <c r="O285" i="9"/>
  <c r="N285" i="9"/>
  <c r="M285" i="9"/>
  <c r="K285" i="9"/>
  <c r="J285" i="9"/>
  <c r="E285" i="9"/>
  <c r="D285" i="9"/>
  <c r="AH284" i="9"/>
  <c r="O284" i="9"/>
  <c r="M284" i="9"/>
  <c r="N284" i="9" s="1"/>
  <c r="K284" i="9"/>
  <c r="J284" i="9"/>
  <c r="E284" i="9"/>
  <c r="D284" i="9"/>
  <c r="AH283" i="9"/>
  <c r="O283" i="9"/>
  <c r="N283" i="9"/>
  <c r="M283" i="9"/>
  <c r="K283" i="9"/>
  <c r="J283" i="9"/>
  <c r="E283" i="9"/>
  <c r="D283" i="9"/>
  <c r="AH282" i="9"/>
  <c r="O282" i="9"/>
  <c r="N282" i="9"/>
  <c r="M282" i="9"/>
  <c r="K282" i="9"/>
  <c r="J282" i="9"/>
  <c r="E282" i="9"/>
  <c r="D282" i="9"/>
  <c r="AH281" i="9"/>
  <c r="O281" i="9"/>
  <c r="N281" i="9"/>
  <c r="M281" i="9"/>
  <c r="K281" i="9"/>
  <c r="J281" i="9"/>
  <c r="E281" i="9"/>
  <c r="D281" i="9"/>
  <c r="AH280" i="9"/>
  <c r="O280" i="9"/>
  <c r="N280" i="9"/>
  <c r="M280" i="9"/>
  <c r="K280" i="9"/>
  <c r="J280" i="9"/>
  <c r="E280" i="9"/>
  <c r="D280" i="9"/>
  <c r="AH279" i="9"/>
  <c r="O279" i="9"/>
  <c r="M279" i="9"/>
  <c r="N279" i="9" s="1"/>
  <c r="K279" i="9"/>
  <c r="J279" i="9"/>
  <c r="E279" i="9"/>
  <c r="D279" i="9"/>
  <c r="AH278" i="9"/>
  <c r="O278" i="9"/>
  <c r="M278" i="9"/>
  <c r="N278" i="9" s="1"/>
  <c r="K278" i="9"/>
  <c r="J278" i="9"/>
  <c r="E278" i="9"/>
  <c r="D278" i="9"/>
  <c r="AH277" i="9"/>
  <c r="O277" i="9"/>
  <c r="N277" i="9"/>
  <c r="M277" i="9"/>
  <c r="K277" i="9"/>
  <c r="J277" i="9"/>
  <c r="E277" i="9"/>
  <c r="D277" i="9"/>
  <c r="AH276" i="9"/>
  <c r="O276" i="9"/>
  <c r="M276" i="9"/>
  <c r="N276" i="9" s="1"/>
  <c r="K276" i="9"/>
  <c r="J276" i="9"/>
  <c r="E276" i="9"/>
  <c r="D276" i="9"/>
  <c r="AH275" i="9"/>
  <c r="O275" i="9"/>
  <c r="M275" i="9"/>
  <c r="N275" i="9" s="1"/>
  <c r="K275" i="9"/>
  <c r="J275" i="9"/>
  <c r="E275" i="9"/>
  <c r="D275" i="9"/>
  <c r="AH274" i="9"/>
  <c r="O274" i="9"/>
  <c r="N274" i="9"/>
  <c r="M274" i="9"/>
  <c r="K274" i="9"/>
  <c r="J274" i="9"/>
  <c r="E274" i="9"/>
  <c r="D274" i="9"/>
  <c r="AH273" i="9"/>
  <c r="O273" i="9"/>
  <c r="N273" i="9"/>
  <c r="M273" i="9"/>
  <c r="K273" i="9"/>
  <c r="J273" i="9"/>
  <c r="E273" i="9"/>
  <c r="D273" i="9"/>
  <c r="AH272" i="9"/>
  <c r="O272" i="9"/>
  <c r="N272" i="9"/>
  <c r="M272" i="9"/>
  <c r="K272" i="9"/>
  <c r="J272" i="9"/>
  <c r="E272" i="9"/>
  <c r="D272" i="9"/>
  <c r="AH271" i="9"/>
  <c r="O271" i="9"/>
  <c r="M271" i="9"/>
  <c r="N271" i="9" s="1"/>
  <c r="K271" i="9"/>
  <c r="J271" i="9"/>
  <c r="E271" i="9"/>
  <c r="D271" i="9"/>
  <c r="AH270" i="9"/>
  <c r="O270" i="9"/>
  <c r="M270" i="9"/>
  <c r="N270" i="9" s="1"/>
  <c r="K270" i="9"/>
  <c r="J270" i="9"/>
  <c r="E270" i="9"/>
  <c r="D270" i="9"/>
  <c r="AH269" i="9"/>
  <c r="O269" i="9"/>
  <c r="N269" i="9"/>
  <c r="M269" i="9"/>
  <c r="K269" i="9"/>
  <c r="J269" i="9"/>
  <c r="E269" i="9"/>
  <c r="D269" i="9"/>
  <c r="AH268" i="9"/>
  <c r="O268" i="9"/>
  <c r="M268" i="9"/>
  <c r="N268" i="9" s="1"/>
  <c r="K268" i="9"/>
  <c r="J268" i="9"/>
  <c r="E268" i="9"/>
  <c r="D268" i="9"/>
  <c r="AH267" i="9"/>
  <c r="O267" i="9"/>
  <c r="M267" i="9"/>
  <c r="N267" i="9" s="1"/>
  <c r="K267" i="9"/>
  <c r="J267" i="9"/>
  <c r="E267" i="9"/>
  <c r="D267" i="9"/>
  <c r="AH266" i="9"/>
  <c r="O266" i="9"/>
  <c r="N266" i="9"/>
  <c r="M266" i="9"/>
  <c r="K266" i="9"/>
  <c r="J266" i="9"/>
  <c r="E266" i="9"/>
  <c r="D266" i="9"/>
  <c r="AH265" i="9"/>
  <c r="O265" i="9"/>
  <c r="N265" i="9"/>
  <c r="M265" i="9"/>
  <c r="K265" i="9"/>
  <c r="J265" i="9"/>
  <c r="E265" i="9"/>
  <c r="D265" i="9"/>
  <c r="AH264" i="9"/>
  <c r="O264" i="9"/>
  <c r="N264" i="9"/>
  <c r="M264" i="9"/>
  <c r="K264" i="9"/>
  <c r="J264" i="9"/>
  <c r="E264" i="9"/>
  <c r="D264" i="9"/>
  <c r="AH263" i="9"/>
  <c r="O263" i="9"/>
  <c r="M263" i="9"/>
  <c r="N263" i="9" s="1"/>
  <c r="K263" i="9"/>
  <c r="J263" i="9"/>
  <c r="E263" i="9"/>
  <c r="D263" i="9"/>
  <c r="AH262" i="9"/>
  <c r="O262" i="9"/>
  <c r="M262" i="9"/>
  <c r="N262" i="9" s="1"/>
  <c r="K262" i="9"/>
  <c r="J262" i="9"/>
  <c r="E262" i="9"/>
  <c r="D262" i="9"/>
  <c r="AH261" i="9"/>
  <c r="O261" i="9"/>
  <c r="N261" i="9"/>
  <c r="M261" i="9"/>
  <c r="K261" i="9"/>
  <c r="J261" i="9"/>
  <c r="E261" i="9"/>
  <c r="D261" i="9"/>
  <c r="AH260" i="9"/>
  <c r="O260" i="9"/>
  <c r="M260" i="9"/>
  <c r="N260" i="9" s="1"/>
  <c r="K260" i="9"/>
  <c r="J260" i="9"/>
  <c r="E260" i="9"/>
  <c r="D260" i="9"/>
  <c r="AH259" i="9"/>
  <c r="O259" i="9"/>
  <c r="M259" i="9"/>
  <c r="N259" i="9" s="1"/>
  <c r="K259" i="9"/>
  <c r="J259" i="9"/>
  <c r="E259" i="9"/>
  <c r="D259" i="9"/>
  <c r="AH258" i="9"/>
  <c r="O258" i="9"/>
  <c r="M258" i="9"/>
  <c r="N258" i="9" s="1"/>
  <c r="K258" i="9"/>
  <c r="J258" i="9"/>
  <c r="E258" i="9"/>
  <c r="D258" i="9"/>
  <c r="AH257" i="9"/>
  <c r="O257" i="9"/>
  <c r="N257" i="9"/>
  <c r="M257" i="9"/>
  <c r="K257" i="9"/>
  <c r="J257" i="9"/>
  <c r="E257" i="9"/>
  <c r="D257" i="9"/>
  <c r="AH256" i="9"/>
  <c r="O256" i="9"/>
  <c r="M256" i="9"/>
  <c r="N256" i="9" s="1"/>
  <c r="K256" i="9"/>
  <c r="J256" i="9"/>
  <c r="E256" i="9"/>
  <c r="D256" i="9"/>
  <c r="AH255" i="9"/>
  <c r="O255" i="9"/>
  <c r="M255" i="9"/>
  <c r="N255" i="9" s="1"/>
  <c r="K255" i="9"/>
  <c r="J255" i="9"/>
  <c r="E255" i="9"/>
  <c r="D255" i="9"/>
  <c r="AH254" i="9"/>
  <c r="O254" i="9"/>
  <c r="M254" i="9"/>
  <c r="N254" i="9" s="1"/>
  <c r="K254" i="9"/>
  <c r="J254" i="9"/>
  <c r="E254" i="9"/>
  <c r="D254" i="9"/>
  <c r="AH253" i="9"/>
  <c r="O253" i="9"/>
  <c r="N253" i="9"/>
  <c r="M253" i="9"/>
  <c r="K253" i="9"/>
  <c r="J253" i="9"/>
  <c r="E253" i="9"/>
  <c r="D253" i="9"/>
  <c r="AH252" i="9"/>
  <c r="O252" i="9"/>
  <c r="M252" i="9"/>
  <c r="N252" i="9" s="1"/>
  <c r="K252" i="9"/>
  <c r="J252" i="9"/>
  <c r="E252" i="9"/>
  <c r="D252" i="9"/>
  <c r="AH251" i="9"/>
  <c r="O251" i="9"/>
  <c r="N251" i="9"/>
  <c r="M251" i="9"/>
  <c r="K251" i="9"/>
  <c r="J251" i="9"/>
  <c r="E251" i="9"/>
  <c r="D251" i="9"/>
  <c r="AH250" i="9"/>
  <c r="O250" i="9"/>
  <c r="M250" i="9"/>
  <c r="N250" i="9" s="1"/>
  <c r="K250" i="9"/>
  <c r="J250" i="9"/>
  <c r="E250" i="9"/>
  <c r="D250" i="9"/>
  <c r="AH249" i="9"/>
  <c r="O249" i="9"/>
  <c r="M249" i="9"/>
  <c r="N249" i="9" s="1"/>
  <c r="K249" i="9"/>
  <c r="J249" i="9"/>
  <c r="E249" i="9"/>
  <c r="D249" i="9"/>
  <c r="AH248" i="9"/>
  <c r="O248" i="9"/>
  <c r="M248" i="9"/>
  <c r="N248" i="9" s="1"/>
  <c r="K248" i="9"/>
  <c r="J248" i="9"/>
  <c r="E248" i="9"/>
  <c r="D248" i="9"/>
  <c r="AH247" i="9"/>
  <c r="O247" i="9"/>
  <c r="M247" i="9"/>
  <c r="N247" i="9" s="1"/>
  <c r="K247" i="9"/>
  <c r="J247" i="9"/>
  <c r="E247" i="9"/>
  <c r="D247" i="9"/>
  <c r="AH246" i="9"/>
  <c r="O246" i="9"/>
  <c r="N246" i="9"/>
  <c r="M246" i="9"/>
  <c r="K246" i="9"/>
  <c r="J246" i="9"/>
  <c r="E246" i="9"/>
  <c r="D246" i="9"/>
  <c r="AH245" i="9"/>
  <c r="O245" i="9"/>
  <c r="M245" i="9"/>
  <c r="N245" i="9" s="1"/>
  <c r="K245" i="9"/>
  <c r="J245" i="9"/>
  <c r="E245" i="9"/>
  <c r="D245" i="9"/>
  <c r="AH244" i="9"/>
  <c r="O244" i="9"/>
  <c r="M244" i="9"/>
  <c r="N244" i="9" s="1"/>
  <c r="K244" i="9"/>
  <c r="J244" i="9"/>
  <c r="E244" i="9"/>
  <c r="D244" i="9"/>
  <c r="AH243" i="9"/>
  <c r="O243" i="9"/>
  <c r="M243" i="9"/>
  <c r="N243" i="9" s="1"/>
  <c r="K243" i="9"/>
  <c r="J243" i="9"/>
  <c r="E243" i="9"/>
  <c r="D243" i="9"/>
  <c r="AH242" i="9"/>
  <c r="O242" i="9"/>
  <c r="N242" i="9"/>
  <c r="M242" i="9"/>
  <c r="K242" i="9"/>
  <c r="J242" i="9"/>
  <c r="E242" i="9"/>
  <c r="D242" i="9"/>
  <c r="AH241" i="9"/>
  <c r="O241" i="9"/>
  <c r="M241" i="9"/>
  <c r="N241" i="9" s="1"/>
  <c r="K241" i="9"/>
  <c r="J241" i="9"/>
  <c r="E241" i="9"/>
  <c r="D241" i="9"/>
  <c r="AH240" i="9"/>
  <c r="O240" i="9"/>
  <c r="M240" i="9"/>
  <c r="N240" i="9" s="1"/>
  <c r="K240" i="9"/>
  <c r="J240" i="9"/>
  <c r="E240" i="9"/>
  <c r="D240" i="9"/>
  <c r="AH239" i="9"/>
  <c r="O239" i="9"/>
  <c r="M239" i="9"/>
  <c r="N239" i="9" s="1"/>
  <c r="K239" i="9"/>
  <c r="J239" i="9"/>
  <c r="E239" i="9"/>
  <c r="D239" i="9"/>
  <c r="AH238" i="9"/>
  <c r="O238" i="9"/>
  <c r="N238" i="9"/>
  <c r="M238" i="9"/>
  <c r="K238" i="9"/>
  <c r="J238" i="9"/>
  <c r="E238" i="9"/>
  <c r="D238" i="9"/>
  <c r="AH237" i="9"/>
  <c r="O237" i="9"/>
  <c r="M237" i="9"/>
  <c r="N237" i="9" s="1"/>
  <c r="K237" i="9"/>
  <c r="J237" i="9"/>
  <c r="E237" i="9"/>
  <c r="D237" i="9"/>
  <c r="AH236" i="9"/>
  <c r="O236" i="9"/>
  <c r="N236" i="9"/>
  <c r="M236" i="9"/>
  <c r="K236" i="9"/>
  <c r="J236" i="9"/>
  <c r="E236" i="9"/>
  <c r="D236" i="9"/>
  <c r="AH235" i="9"/>
  <c r="O235" i="9"/>
  <c r="N235" i="9"/>
  <c r="M235" i="9"/>
  <c r="K235" i="9"/>
  <c r="J235" i="9"/>
  <c r="E235" i="9"/>
  <c r="D235" i="9"/>
  <c r="AH234" i="9"/>
  <c r="O234" i="9"/>
  <c r="N234" i="9"/>
  <c r="M234" i="9"/>
  <c r="K234" i="9"/>
  <c r="J234" i="9"/>
  <c r="E234" i="9"/>
  <c r="D234" i="9"/>
  <c r="AH233" i="9"/>
  <c r="O233" i="9"/>
  <c r="M233" i="9"/>
  <c r="N233" i="9" s="1"/>
  <c r="K233" i="9"/>
  <c r="J233" i="9"/>
  <c r="E233" i="9"/>
  <c r="D233" i="9"/>
  <c r="AH232" i="9"/>
  <c r="O232" i="9"/>
  <c r="M232" i="9"/>
  <c r="N232" i="9" s="1"/>
  <c r="K232" i="9"/>
  <c r="J232" i="9"/>
  <c r="E232" i="9"/>
  <c r="D232" i="9"/>
  <c r="AH231" i="9"/>
  <c r="O231" i="9"/>
  <c r="M231" i="9"/>
  <c r="N231" i="9" s="1"/>
  <c r="K231" i="9"/>
  <c r="J231" i="9"/>
  <c r="E231" i="9"/>
  <c r="D231" i="9"/>
  <c r="AH230" i="9"/>
  <c r="O230" i="9"/>
  <c r="N230" i="9"/>
  <c r="M230" i="9"/>
  <c r="K230" i="9"/>
  <c r="J230" i="9"/>
  <c r="E230" i="9"/>
  <c r="D230" i="9"/>
  <c r="AH229" i="9"/>
  <c r="O229" i="9"/>
  <c r="M229" i="9"/>
  <c r="N229" i="9" s="1"/>
  <c r="K229" i="9"/>
  <c r="J229" i="9"/>
  <c r="E229" i="9"/>
  <c r="D229" i="9"/>
  <c r="AH228" i="9"/>
  <c r="O228" i="9"/>
  <c r="N228" i="9"/>
  <c r="M228" i="9"/>
  <c r="K228" i="9"/>
  <c r="J228" i="9"/>
  <c r="E228" i="9"/>
  <c r="D228" i="9"/>
  <c r="AH227" i="9"/>
  <c r="O227" i="9"/>
  <c r="N227" i="9"/>
  <c r="M227" i="9"/>
  <c r="K227" i="9"/>
  <c r="J227" i="9"/>
  <c r="E227" i="9"/>
  <c r="D227" i="9"/>
  <c r="AH226" i="9"/>
  <c r="O226" i="9"/>
  <c r="N226" i="9"/>
  <c r="M226" i="9"/>
  <c r="K226" i="9"/>
  <c r="J226" i="9"/>
  <c r="E226" i="9"/>
  <c r="D226" i="9"/>
  <c r="AH225" i="9"/>
  <c r="O225" i="9"/>
  <c r="M225" i="9"/>
  <c r="N225" i="9" s="1"/>
  <c r="K225" i="9"/>
  <c r="J225" i="9"/>
  <c r="E225" i="9"/>
  <c r="D225" i="9"/>
  <c r="AH224" i="9"/>
  <c r="O224" i="9"/>
  <c r="M224" i="9"/>
  <c r="N224" i="9" s="1"/>
  <c r="K224" i="9"/>
  <c r="J224" i="9"/>
  <c r="E224" i="9"/>
  <c r="D224" i="9"/>
  <c r="AH223" i="9"/>
  <c r="O223" i="9"/>
  <c r="M223" i="9"/>
  <c r="N223" i="9" s="1"/>
  <c r="K223" i="9"/>
  <c r="J223" i="9"/>
  <c r="E223" i="9"/>
  <c r="D223" i="9"/>
  <c r="AH222" i="9"/>
  <c r="O222" i="9"/>
  <c r="N222" i="9"/>
  <c r="M222" i="9"/>
  <c r="K222" i="9"/>
  <c r="J222" i="9"/>
  <c r="E222" i="9"/>
  <c r="D222" i="9"/>
  <c r="AH221" i="9"/>
  <c r="O221" i="9"/>
  <c r="M221" i="9"/>
  <c r="N221" i="9" s="1"/>
  <c r="K221" i="9"/>
  <c r="J221" i="9"/>
  <c r="E221" i="9"/>
  <c r="D221" i="9"/>
  <c r="AH220" i="9"/>
  <c r="O220" i="9"/>
  <c r="N220" i="9"/>
  <c r="M220" i="9"/>
  <c r="K220" i="9"/>
  <c r="J220" i="9"/>
  <c r="E220" i="9"/>
  <c r="D220" i="9"/>
  <c r="AH219" i="9"/>
  <c r="O219" i="9"/>
  <c r="N219" i="9"/>
  <c r="M219" i="9"/>
  <c r="K219" i="9"/>
  <c r="J219" i="9"/>
  <c r="E219" i="9"/>
  <c r="D219" i="9"/>
  <c r="AH218" i="9"/>
  <c r="O218" i="9"/>
  <c r="M218" i="9"/>
  <c r="N218" i="9" s="1"/>
  <c r="K218" i="9"/>
  <c r="J218" i="9"/>
  <c r="E218" i="9"/>
  <c r="D218" i="9"/>
  <c r="AH217" i="9"/>
  <c r="O217" i="9"/>
  <c r="N217" i="9"/>
  <c r="M217" i="9"/>
  <c r="K217" i="9"/>
  <c r="J217" i="9"/>
  <c r="E217" i="9"/>
  <c r="D217" i="9"/>
  <c r="AH216" i="9"/>
  <c r="O216" i="9"/>
  <c r="M216" i="9"/>
  <c r="N216" i="9" s="1"/>
  <c r="K216" i="9"/>
  <c r="J216" i="9"/>
  <c r="E216" i="9"/>
  <c r="D216" i="9"/>
  <c r="AH215" i="9"/>
  <c r="O215" i="9"/>
  <c r="M215" i="9"/>
  <c r="N215" i="9" s="1"/>
  <c r="K215" i="9"/>
  <c r="J215" i="9"/>
  <c r="E215" i="9"/>
  <c r="D215" i="9"/>
  <c r="AH214" i="9"/>
  <c r="O214" i="9"/>
  <c r="M214" i="9"/>
  <c r="N214" i="9" s="1"/>
  <c r="K214" i="9"/>
  <c r="J214" i="9"/>
  <c r="E214" i="9"/>
  <c r="D214" i="9"/>
  <c r="AH213" i="9"/>
  <c r="O213" i="9"/>
  <c r="N213" i="9"/>
  <c r="M213" i="9"/>
  <c r="K213" i="9"/>
  <c r="J213" i="9"/>
  <c r="E213" i="9"/>
  <c r="D213" i="9"/>
  <c r="AH212" i="9"/>
  <c r="O212" i="9"/>
  <c r="M212" i="9"/>
  <c r="N212" i="9" s="1"/>
  <c r="K212" i="9"/>
  <c r="J212" i="9"/>
  <c r="E212" i="9"/>
  <c r="D212" i="9"/>
  <c r="AH211" i="9"/>
  <c r="O211" i="9"/>
  <c r="M211" i="9"/>
  <c r="N211" i="9" s="1"/>
  <c r="K211" i="9"/>
  <c r="J211" i="9"/>
  <c r="E211" i="9"/>
  <c r="D211" i="9"/>
  <c r="AH210" i="9"/>
  <c r="O210" i="9"/>
  <c r="N210" i="9"/>
  <c r="M210" i="9"/>
  <c r="K210" i="9"/>
  <c r="J210" i="9"/>
  <c r="E210" i="9"/>
  <c r="D210" i="9"/>
  <c r="AH209" i="9"/>
  <c r="O209" i="9"/>
  <c r="M209" i="9"/>
  <c r="N209" i="9" s="1"/>
  <c r="K209" i="9"/>
  <c r="J209" i="9"/>
  <c r="E209" i="9"/>
  <c r="D209" i="9"/>
  <c r="AH208" i="9"/>
  <c r="O208" i="9"/>
  <c r="N208" i="9"/>
  <c r="M208" i="9"/>
  <c r="K208" i="9"/>
  <c r="J208" i="9"/>
  <c r="E208" i="9"/>
  <c r="D208" i="9"/>
  <c r="AH207" i="9"/>
  <c r="O207" i="9"/>
  <c r="M207" i="9"/>
  <c r="N207" i="9" s="1"/>
  <c r="K207" i="9"/>
  <c r="J207" i="9"/>
  <c r="E207" i="9"/>
  <c r="D207" i="9"/>
  <c r="AH206" i="9"/>
  <c r="O206" i="9"/>
  <c r="M206" i="9"/>
  <c r="N206" i="9" s="1"/>
  <c r="K206" i="9"/>
  <c r="J206" i="9"/>
  <c r="E206" i="9"/>
  <c r="D206" i="9"/>
  <c r="AH205" i="9"/>
  <c r="O205" i="9"/>
  <c r="N205" i="9"/>
  <c r="M205" i="9"/>
  <c r="K205" i="9"/>
  <c r="J205" i="9"/>
  <c r="E205" i="9"/>
  <c r="D205" i="9"/>
  <c r="AH204" i="9"/>
  <c r="O204" i="9"/>
  <c r="M204" i="9"/>
  <c r="N204" i="9" s="1"/>
  <c r="K204" i="9"/>
  <c r="J204" i="9"/>
  <c r="E204" i="9"/>
  <c r="D204" i="9"/>
  <c r="AH203" i="9"/>
  <c r="O203" i="9"/>
  <c r="N203" i="9"/>
  <c r="M203" i="9"/>
  <c r="K203" i="9"/>
  <c r="J203" i="9"/>
  <c r="E203" i="9"/>
  <c r="D203" i="9"/>
  <c r="AH202" i="9"/>
  <c r="O202" i="9"/>
  <c r="N202" i="9"/>
  <c r="M202" i="9"/>
  <c r="K202" i="9"/>
  <c r="J202" i="9"/>
  <c r="E202" i="9"/>
  <c r="D202" i="9"/>
  <c r="AH201" i="9"/>
  <c r="O201" i="9"/>
  <c r="M201" i="9"/>
  <c r="N201" i="9" s="1"/>
  <c r="K201" i="9"/>
  <c r="J201" i="9"/>
  <c r="E201" i="9"/>
  <c r="D201" i="9"/>
  <c r="AH200" i="9"/>
  <c r="O200" i="9"/>
  <c r="N200" i="9"/>
  <c r="M200" i="9"/>
  <c r="K200" i="9"/>
  <c r="J200" i="9"/>
  <c r="E200" i="9"/>
  <c r="D200" i="9"/>
  <c r="AH199" i="9"/>
  <c r="O199" i="9"/>
  <c r="N199" i="9"/>
  <c r="M199" i="9"/>
  <c r="K199" i="9"/>
  <c r="J199" i="9"/>
  <c r="E199" i="9"/>
  <c r="D199" i="9"/>
  <c r="AH198" i="9"/>
  <c r="O198" i="9"/>
  <c r="M198" i="9"/>
  <c r="N198" i="9" s="1"/>
  <c r="K198" i="9"/>
  <c r="J198" i="9"/>
  <c r="E198" i="9"/>
  <c r="D198" i="9"/>
  <c r="AH197" i="9"/>
  <c r="O197" i="9"/>
  <c r="M197" i="9"/>
  <c r="N197" i="9" s="1"/>
  <c r="K197" i="9"/>
  <c r="J197" i="9"/>
  <c r="E197" i="9"/>
  <c r="D197" i="9"/>
  <c r="AH196" i="9"/>
  <c r="O196" i="9"/>
  <c r="M196" i="9"/>
  <c r="N196" i="9" s="1"/>
  <c r="K196" i="9"/>
  <c r="J196" i="9"/>
  <c r="E196" i="9"/>
  <c r="D196" i="9"/>
  <c r="AH195" i="9"/>
  <c r="O195" i="9"/>
  <c r="N195" i="9"/>
  <c r="M195" i="9"/>
  <c r="K195" i="9"/>
  <c r="J195" i="9"/>
  <c r="E195" i="9"/>
  <c r="D195" i="9"/>
  <c r="AH194" i="9"/>
  <c r="O194" i="9"/>
  <c r="N194" i="9"/>
  <c r="M194" i="9"/>
  <c r="K194" i="9"/>
  <c r="J194" i="9"/>
  <c r="E194" i="9"/>
  <c r="D194" i="9"/>
  <c r="AH193" i="9"/>
  <c r="O193" i="9"/>
  <c r="M193" i="9"/>
  <c r="N193" i="9" s="1"/>
  <c r="K193" i="9"/>
  <c r="J193" i="9"/>
  <c r="E193" i="9"/>
  <c r="D193" i="9"/>
  <c r="AH192" i="9"/>
  <c r="O192" i="9"/>
  <c r="N192" i="9"/>
  <c r="M192" i="9"/>
  <c r="K192" i="9"/>
  <c r="J192" i="9"/>
  <c r="E192" i="9"/>
  <c r="D192" i="9"/>
  <c r="AH191" i="9"/>
  <c r="O191" i="9"/>
  <c r="M191" i="9"/>
  <c r="N191" i="9" s="1"/>
  <c r="K191" i="9"/>
  <c r="J191" i="9"/>
  <c r="E191" i="9"/>
  <c r="D191" i="9"/>
  <c r="AH190" i="9"/>
  <c r="O190" i="9"/>
  <c r="N190" i="9"/>
  <c r="M190" i="9"/>
  <c r="K190" i="9"/>
  <c r="J190" i="9"/>
  <c r="E190" i="9"/>
  <c r="D190" i="9"/>
  <c r="AH189" i="9"/>
  <c r="O189" i="9"/>
  <c r="N189" i="9"/>
  <c r="M189" i="9"/>
  <c r="K189" i="9"/>
  <c r="J189" i="9"/>
  <c r="E189" i="9"/>
  <c r="D189" i="9"/>
  <c r="AH188" i="9"/>
  <c r="O188" i="9"/>
  <c r="M188" i="9"/>
  <c r="N188" i="9" s="1"/>
  <c r="K188" i="9"/>
  <c r="J188" i="9"/>
  <c r="E188" i="9"/>
  <c r="D188" i="9"/>
  <c r="AH187" i="9"/>
  <c r="O187" i="9"/>
  <c r="N187" i="9"/>
  <c r="M187" i="9"/>
  <c r="K187" i="9"/>
  <c r="J187" i="9"/>
  <c r="E187" i="9"/>
  <c r="D187" i="9"/>
  <c r="AH186" i="9"/>
  <c r="O186" i="9"/>
  <c r="N186" i="9"/>
  <c r="M186" i="9"/>
  <c r="K186" i="9"/>
  <c r="J186" i="9"/>
  <c r="E186" i="9"/>
  <c r="D186" i="9"/>
  <c r="AH185" i="9"/>
  <c r="O185" i="9"/>
  <c r="M185" i="9"/>
  <c r="N185" i="9" s="1"/>
  <c r="K185" i="9"/>
  <c r="J185" i="9"/>
  <c r="E185" i="9"/>
  <c r="D185" i="9"/>
  <c r="AH184" i="9"/>
  <c r="O184" i="9"/>
  <c r="N184" i="9"/>
  <c r="M184" i="9"/>
  <c r="K184" i="9"/>
  <c r="J184" i="9"/>
  <c r="E184" i="9"/>
  <c r="D184" i="9"/>
  <c r="AH183" i="9"/>
  <c r="O183" i="9"/>
  <c r="N183" i="9"/>
  <c r="M183" i="9"/>
  <c r="K183" i="9"/>
  <c r="J183" i="9"/>
  <c r="E183" i="9"/>
  <c r="D183" i="9"/>
  <c r="AH182" i="9"/>
  <c r="O182" i="9"/>
  <c r="M182" i="9"/>
  <c r="N182" i="9" s="1"/>
  <c r="K182" i="9"/>
  <c r="J182" i="9"/>
  <c r="E182" i="9"/>
  <c r="D182" i="9"/>
  <c r="AH181" i="9"/>
  <c r="O181" i="9"/>
  <c r="M181" i="9"/>
  <c r="N181" i="9" s="1"/>
  <c r="K181" i="9"/>
  <c r="J181" i="9"/>
  <c r="E181" i="9"/>
  <c r="D181" i="9"/>
  <c r="AH180" i="9"/>
  <c r="O180" i="9"/>
  <c r="N180" i="9"/>
  <c r="M180" i="9"/>
  <c r="K180" i="9"/>
  <c r="J180" i="9"/>
  <c r="E180" i="9"/>
  <c r="D180" i="9"/>
  <c r="AH179" i="9"/>
  <c r="O179" i="9"/>
  <c r="M179" i="9"/>
  <c r="N179" i="9" s="1"/>
  <c r="K179" i="9"/>
  <c r="J179" i="9"/>
  <c r="E179" i="9"/>
  <c r="D179" i="9"/>
  <c r="AH178" i="9"/>
  <c r="O178" i="9"/>
  <c r="N178" i="9"/>
  <c r="M178" i="9"/>
  <c r="K178" i="9"/>
  <c r="J178" i="9"/>
  <c r="E178" i="9"/>
  <c r="D178" i="9"/>
  <c r="AH177" i="9"/>
  <c r="O177" i="9"/>
  <c r="M177" i="9"/>
  <c r="N177" i="9" s="1"/>
  <c r="K177" i="9"/>
  <c r="J177" i="9"/>
  <c r="E177" i="9"/>
  <c r="D177" i="9"/>
  <c r="AH176" i="9"/>
  <c r="O176" i="9"/>
  <c r="N176" i="9"/>
  <c r="M176" i="9"/>
  <c r="K176" i="9"/>
  <c r="J176" i="9"/>
  <c r="E176" i="9"/>
  <c r="D176" i="9"/>
  <c r="AH175" i="9"/>
  <c r="O175" i="9"/>
  <c r="M175" i="9"/>
  <c r="N175" i="9" s="1"/>
  <c r="K175" i="9"/>
  <c r="J175" i="9"/>
  <c r="E175" i="9"/>
  <c r="D175" i="9"/>
  <c r="AH174" i="9"/>
  <c r="O174" i="9"/>
  <c r="M174" i="9"/>
  <c r="N174" i="9" s="1"/>
  <c r="K174" i="9"/>
  <c r="J174" i="9"/>
  <c r="E174" i="9"/>
  <c r="D174" i="9"/>
  <c r="AH173" i="9"/>
  <c r="O173" i="9"/>
  <c r="N173" i="9"/>
  <c r="M173" i="9"/>
  <c r="K173" i="9"/>
  <c r="J173" i="9"/>
  <c r="E173" i="9"/>
  <c r="D173" i="9"/>
  <c r="AH172" i="9"/>
  <c r="O172" i="9"/>
  <c r="M172" i="9"/>
  <c r="N172" i="9" s="1"/>
  <c r="K172" i="9"/>
  <c r="J172" i="9"/>
  <c r="E172" i="9"/>
  <c r="D172" i="9"/>
  <c r="AH171" i="9"/>
  <c r="O171" i="9"/>
  <c r="M171" i="9"/>
  <c r="N171" i="9" s="1"/>
  <c r="K171" i="9"/>
  <c r="J171" i="9"/>
  <c r="E171" i="9"/>
  <c r="D171" i="9"/>
  <c r="AH170" i="9"/>
  <c r="O170" i="9"/>
  <c r="N170" i="9"/>
  <c r="M170" i="9"/>
  <c r="K170" i="9"/>
  <c r="J170" i="9"/>
  <c r="E170" i="9"/>
  <c r="D170" i="9"/>
  <c r="AH169" i="9"/>
  <c r="O169" i="9"/>
  <c r="N169" i="9"/>
  <c r="M169" i="9"/>
  <c r="K169" i="9"/>
  <c r="J169" i="9"/>
  <c r="E169" i="9"/>
  <c r="D169" i="9"/>
  <c r="AH168" i="9"/>
  <c r="O168" i="9"/>
  <c r="N168" i="9"/>
  <c r="M168" i="9"/>
  <c r="K168" i="9"/>
  <c r="J168" i="9"/>
  <c r="E168" i="9"/>
  <c r="D168" i="9"/>
  <c r="AH167" i="9"/>
  <c r="O167" i="9"/>
  <c r="M167" i="9"/>
  <c r="N167" i="9" s="1"/>
  <c r="K167" i="9"/>
  <c r="J167" i="9"/>
  <c r="E167" i="9"/>
  <c r="D167" i="9"/>
  <c r="AH166" i="9"/>
  <c r="O166" i="9"/>
  <c r="M166" i="9"/>
  <c r="N166" i="9" s="1"/>
  <c r="K166" i="9"/>
  <c r="J166" i="9"/>
  <c r="E166" i="9"/>
  <c r="D166" i="9"/>
  <c r="AH165" i="9"/>
  <c r="O165" i="9"/>
  <c r="M165" i="9"/>
  <c r="N165" i="9" s="1"/>
  <c r="K165" i="9"/>
  <c r="J165" i="9"/>
  <c r="E165" i="9"/>
  <c r="D165" i="9"/>
  <c r="AH164" i="9"/>
  <c r="O164" i="9"/>
  <c r="M164" i="9"/>
  <c r="N164" i="9" s="1"/>
  <c r="K164" i="9"/>
  <c r="J164" i="9"/>
  <c r="E164" i="9"/>
  <c r="D164" i="9"/>
  <c r="AH163" i="9"/>
  <c r="O163" i="9"/>
  <c r="M163" i="9"/>
  <c r="N163" i="9" s="1"/>
  <c r="K163" i="9"/>
  <c r="J163" i="9"/>
  <c r="E163" i="9"/>
  <c r="D163" i="9"/>
  <c r="AH162" i="9"/>
  <c r="O162" i="9"/>
  <c r="N162" i="9"/>
  <c r="M162" i="9"/>
  <c r="K162" i="9"/>
  <c r="J162" i="9"/>
  <c r="E162" i="9"/>
  <c r="D162" i="9"/>
  <c r="AH161" i="9"/>
  <c r="O161" i="9"/>
  <c r="M161" i="9"/>
  <c r="N161" i="9" s="1"/>
  <c r="K161" i="9"/>
  <c r="J161" i="9"/>
  <c r="E161" i="9"/>
  <c r="D161" i="9"/>
  <c r="AH160" i="9"/>
  <c r="O160" i="9"/>
  <c r="N160" i="9"/>
  <c r="M160" i="9"/>
  <c r="K160" i="9"/>
  <c r="J160" i="9"/>
  <c r="E160" i="9"/>
  <c r="D160" i="9"/>
  <c r="AH159" i="9"/>
  <c r="O159" i="9"/>
  <c r="N159" i="9"/>
  <c r="M159" i="9"/>
  <c r="K159" i="9"/>
  <c r="J159" i="9"/>
  <c r="E159" i="9"/>
  <c r="D159" i="9"/>
  <c r="AH158" i="9"/>
  <c r="O158" i="9"/>
  <c r="M158" i="9"/>
  <c r="N158" i="9" s="1"/>
  <c r="K158" i="9"/>
  <c r="J158" i="9"/>
  <c r="E158" i="9"/>
  <c r="D158" i="9"/>
  <c r="AH157" i="9"/>
  <c r="O157" i="9"/>
  <c r="N157" i="9"/>
  <c r="M157" i="9"/>
  <c r="K157" i="9"/>
  <c r="J157" i="9"/>
  <c r="E157" i="9"/>
  <c r="D157" i="9"/>
  <c r="AH156" i="9"/>
  <c r="O156" i="9"/>
  <c r="M156" i="9"/>
  <c r="N156" i="9" s="1"/>
  <c r="K156" i="9"/>
  <c r="J156" i="9"/>
  <c r="E156" i="9"/>
  <c r="D156" i="9"/>
  <c r="AH155" i="9"/>
  <c r="O155" i="9"/>
  <c r="M155" i="9"/>
  <c r="N155" i="9" s="1"/>
  <c r="K155" i="9"/>
  <c r="J155" i="9"/>
  <c r="E155" i="9"/>
  <c r="D155" i="9"/>
  <c r="AH154" i="9"/>
  <c r="O154" i="9"/>
  <c r="M154" i="9"/>
  <c r="N154" i="9" s="1"/>
  <c r="K154" i="9"/>
  <c r="J154" i="9"/>
  <c r="E154" i="9"/>
  <c r="D154" i="9"/>
  <c r="AH153" i="9"/>
  <c r="O153" i="9"/>
  <c r="M153" i="9"/>
  <c r="N153" i="9" s="1"/>
  <c r="K153" i="9"/>
  <c r="J153" i="9"/>
  <c r="E153" i="9"/>
  <c r="D153" i="9"/>
  <c r="AH152" i="9"/>
  <c r="O152" i="9"/>
  <c r="N152" i="9"/>
  <c r="M152" i="9"/>
  <c r="K152" i="9"/>
  <c r="J152" i="9"/>
  <c r="E152" i="9"/>
  <c r="D152" i="9"/>
  <c r="AH151" i="9"/>
  <c r="O151" i="9"/>
  <c r="M151" i="9"/>
  <c r="N151" i="9" s="1"/>
  <c r="K151" i="9"/>
  <c r="J151" i="9"/>
  <c r="E151" i="9"/>
  <c r="D151" i="9"/>
  <c r="AH150" i="9"/>
  <c r="O150" i="9"/>
  <c r="N150" i="9"/>
  <c r="M150" i="9"/>
  <c r="K150" i="9"/>
  <c r="J150" i="9"/>
  <c r="E150" i="9"/>
  <c r="D150" i="9"/>
  <c r="AH149" i="9"/>
  <c r="O149" i="9"/>
  <c r="N149" i="9"/>
  <c r="M149" i="9"/>
  <c r="K149" i="9"/>
  <c r="J149" i="9"/>
  <c r="E149" i="9"/>
  <c r="D149" i="9"/>
  <c r="AH148" i="9"/>
  <c r="O148" i="9"/>
  <c r="M148" i="9"/>
  <c r="N148" i="9" s="1"/>
  <c r="K148" i="9"/>
  <c r="J148" i="9"/>
  <c r="E148" i="9"/>
  <c r="D148" i="9"/>
  <c r="AH147" i="9"/>
  <c r="O147" i="9"/>
  <c r="M147" i="9"/>
  <c r="N147" i="9" s="1"/>
  <c r="K147" i="9"/>
  <c r="J147" i="9"/>
  <c r="E147" i="9"/>
  <c r="D147" i="9"/>
  <c r="AH146" i="9"/>
  <c r="O146" i="9"/>
  <c r="N146" i="9"/>
  <c r="M146" i="9"/>
  <c r="K146" i="9"/>
  <c r="J146" i="9"/>
  <c r="E146" i="9"/>
  <c r="D146" i="9"/>
  <c r="AH145" i="9"/>
  <c r="O145" i="9"/>
  <c r="M145" i="9"/>
  <c r="N145" i="9" s="1"/>
  <c r="K145" i="9"/>
  <c r="J145" i="9"/>
  <c r="E145" i="9"/>
  <c r="D145" i="9"/>
  <c r="AH144" i="9"/>
  <c r="O144" i="9"/>
  <c r="M144" i="9"/>
  <c r="N144" i="9" s="1"/>
  <c r="K144" i="9"/>
  <c r="J144" i="9"/>
  <c r="E144" i="9"/>
  <c r="D144" i="9"/>
  <c r="AH143" i="9"/>
  <c r="O143" i="9"/>
  <c r="N143" i="9"/>
  <c r="M143" i="9"/>
  <c r="K143" i="9"/>
  <c r="J143" i="9"/>
  <c r="E143" i="9"/>
  <c r="D143" i="9"/>
  <c r="AH142" i="9"/>
  <c r="O142" i="9"/>
  <c r="N142" i="9"/>
  <c r="M142" i="9"/>
  <c r="K142" i="9"/>
  <c r="J142" i="9"/>
  <c r="E142" i="9"/>
  <c r="D142" i="9"/>
  <c r="AH141" i="9"/>
  <c r="O141" i="9"/>
  <c r="N141" i="9"/>
  <c r="M141" i="9"/>
  <c r="K141" i="9"/>
  <c r="J141" i="9"/>
  <c r="E141" i="9"/>
  <c r="D141" i="9"/>
  <c r="AH140" i="9"/>
  <c r="O140" i="9"/>
  <c r="M140" i="9"/>
  <c r="N140" i="9" s="1"/>
  <c r="K140" i="9"/>
  <c r="J140" i="9"/>
  <c r="E140" i="9"/>
  <c r="D140" i="9"/>
  <c r="AH139" i="9"/>
  <c r="O139" i="9"/>
  <c r="M139" i="9"/>
  <c r="N139" i="9" s="1"/>
  <c r="K139" i="9"/>
  <c r="J139" i="9"/>
  <c r="E139" i="9"/>
  <c r="D139" i="9"/>
  <c r="AH138" i="9"/>
  <c r="O138" i="9"/>
  <c r="N138" i="9"/>
  <c r="M138" i="9"/>
  <c r="K138" i="9"/>
  <c r="J138" i="9"/>
  <c r="E138" i="9"/>
  <c r="D138" i="9"/>
  <c r="AH137" i="9"/>
  <c r="O137" i="9"/>
  <c r="M137" i="9"/>
  <c r="N137" i="9" s="1"/>
  <c r="K137" i="9"/>
  <c r="J137" i="9"/>
  <c r="E137" i="9"/>
  <c r="D137" i="9"/>
  <c r="AH136" i="9"/>
  <c r="O136" i="9"/>
  <c r="M136" i="9"/>
  <c r="N136" i="9" s="1"/>
  <c r="K136" i="9"/>
  <c r="J136" i="9"/>
  <c r="E136" i="9"/>
  <c r="D136" i="9"/>
  <c r="AH135" i="9"/>
  <c r="O135" i="9"/>
  <c r="N135" i="9"/>
  <c r="M135" i="9"/>
  <c r="K135" i="9"/>
  <c r="J135" i="9"/>
  <c r="E135" i="9"/>
  <c r="D135" i="9"/>
  <c r="AH134" i="9"/>
  <c r="O134" i="9"/>
  <c r="N134" i="9"/>
  <c r="M134" i="9"/>
  <c r="K134" i="9"/>
  <c r="J134" i="9"/>
  <c r="E134" i="9"/>
  <c r="D134" i="9"/>
  <c r="AH133" i="9"/>
  <c r="O133" i="9"/>
  <c r="N133" i="9"/>
  <c r="M133" i="9"/>
  <c r="K133" i="9"/>
  <c r="J133" i="9"/>
  <c r="E133" i="9"/>
  <c r="D133" i="9"/>
  <c r="AH132" i="9"/>
  <c r="O132" i="9"/>
  <c r="M132" i="9"/>
  <c r="N132" i="9" s="1"/>
  <c r="K132" i="9"/>
  <c r="J132" i="9"/>
  <c r="E132" i="9"/>
  <c r="D132" i="9"/>
  <c r="AH131" i="9"/>
  <c r="O131" i="9"/>
  <c r="M131" i="9"/>
  <c r="N131" i="9" s="1"/>
  <c r="K131" i="9"/>
  <c r="J131" i="9"/>
  <c r="E131" i="9"/>
  <c r="D131" i="9"/>
  <c r="AH130" i="9"/>
  <c r="O130" i="9"/>
  <c r="N130" i="9"/>
  <c r="M130" i="9"/>
  <c r="K130" i="9"/>
  <c r="J130" i="9"/>
  <c r="E130" i="9"/>
  <c r="D130" i="9"/>
  <c r="AH129" i="9"/>
  <c r="O129" i="9"/>
  <c r="M129" i="9"/>
  <c r="N129" i="9" s="1"/>
  <c r="K129" i="9"/>
  <c r="J129" i="9"/>
  <c r="E129" i="9"/>
  <c r="D129" i="9"/>
  <c r="AH128" i="9"/>
  <c r="O128" i="9"/>
  <c r="M128" i="9"/>
  <c r="N128" i="9" s="1"/>
  <c r="K128" i="9"/>
  <c r="J128" i="9"/>
  <c r="E128" i="9"/>
  <c r="D128" i="9"/>
  <c r="AH127" i="9"/>
  <c r="O127" i="9"/>
  <c r="N127" i="9"/>
  <c r="M127" i="9"/>
  <c r="K127" i="9"/>
  <c r="J127" i="9"/>
  <c r="E127" i="9"/>
  <c r="D127" i="9"/>
  <c r="AH126" i="9"/>
  <c r="O126" i="9"/>
  <c r="N126" i="9"/>
  <c r="M126" i="9"/>
  <c r="K126" i="9"/>
  <c r="J126" i="9"/>
  <c r="E126" i="9"/>
  <c r="D126" i="9"/>
  <c r="AH125" i="9"/>
  <c r="O125" i="9"/>
  <c r="N125" i="9"/>
  <c r="M125" i="9"/>
  <c r="K125" i="9"/>
  <c r="J125" i="9"/>
  <c r="E125" i="9"/>
  <c r="D125" i="9"/>
  <c r="AH124" i="9"/>
  <c r="O124" i="9"/>
  <c r="M124" i="9"/>
  <c r="N124" i="9" s="1"/>
  <c r="K124" i="9"/>
  <c r="J124" i="9"/>
  <c r="E124" i="9"/>
  <c r="D124" i="9"/>
  <c r="AH123" i="9"/>
  <c r="O123" i="9"/>
  <c r="M123" i="9"/>
  <c r="N123" i="9" s="1"/>
  <c r="K123" i="9"/>
  <c r="J123" i="9"/>
  <c r="E123" i="9"/>
  <c r="D123" i="9"/>
  <c r="AH122" i="9"/>
  <c r="O122" i="9"/>
  <c r="N122" i="9"/>
  <c r="M122" i="9"/>
  <c r="K122" i="9"/>
  <c r="J122" i="9"/>
  <c r="E122" i="9"/>
  <c r="D122" i="9"/>
  <c r="AH121" i="9"/>
  <c r="O121" i="9"/>
  <c r="M121" i="9"/>
  <c r="N121" i="9" s="1"/>
  <c r="K121" i="9"/>
  <c r="J121" i="9"/>
  <c r="E121" i="9"/>
  <c r="D121" i="9"/>
  <c r="AH120" i="9"/>
  <c r="O120" i="9"/>
  <c r="M120" i="9"/>
  <c r="N120" i="9" s="1"/>
  <c r="K120" i="9"/>
  <c r="J120" i="9"/>
  <c r="E120" i="9"/>
  <c r="D120" i="9"/>
  <c r="AH119" i="9"/>
  <c r="O119" i="9"/>
  <c r="N119" i="9"/>
  <c r="M119" i="9"/>
  <c r="K119" i="9"/>
  <c r="J119" i="9"/>
  <c r="E119" i="9"/>
  <c r="D119" i="9"/>
  <c r="AH118" i="9"/>
  <c r="W118" i="9"/>
  <c r="O118" i="9"/>
  <c r="N118" i="9"/>
  <c r="M118" i="9"/>
  <c r="K118" i="9"/>
  <c r="J118" i="9"/>
  <c r="E118" i="9"/>
  <c r="D118" i="9"/>
  <c r="AH117" i="9"/>
  <c r="O117" i="9"/>
  <c r="M117" i="9"/>
  <c r="N117" i="9" s="1"/>
  <c r="K117" i="9"/>
  <c r="J117" i="9"/>
  <c r="E117" i="9"/>
  <c r="D117" i="9"/>
  <c r="AH116" i="9"/>
  <c r="O116" i="9"/>
  <c r="M116" i="9"/>
  <c r="N116" i="9" s="1"/>
  <c r="K116" i="9"/>
  <c r="J116" i="9"/>
  <c r="E116" i="9"/>
  <c r="D116" i="9"/>
  <c r="AH115" i="9"/>
  <c r="O115" i="9"/>
  <c r="M115" i="9"/>
  <c r="N115" i="9" s="1"/>
  <c r="K115" i="9"/>
  <c r="J115" i="9"/>
  <c r="E115" i="9"/>
  <c r="D115" i="9"/>
  <c r="AH114" i="9"/>
  <c r="O114" i="9"/>
  <c r="M114" i="9"/>
  <c r="N114" i="9" s="1"/>
  <c r="K114" i="9"/>
  <c r="J114" i="9"/>
  <c r="E114" i="9"/>
  <c r="D114" i="9"/>
  <c r="AH113" i="9"/>
  <c r="O113" i="9"/>
  <c r="M113" i="9"/>
  <c r="N113" i="9" s="1"/>
  <c r="K113" i="9"/>
  <c r="J113" i="9"/>
  <c r="E113" i="9"/>
  <c r="D113" i="9"/>
  <c r="AH112" i="9"/>
  <c r="O112" i="9"/>
  <c r="N112" i="9"/>
  <c r="M112" i="9"/>
  <c r="K112" i="9"/>
  <c r="J112" i="9"/>
  <c r="E112" i="9"/>
  <c r="D112" i="9"/>
  <c r="AH111" i="9"/>
  <c r="O111" i="9"/>
  <c r="N111" i="9"/>
  <c r="M111" i="9"/>
  <c r="K111" i="9"/>
  <c r="J111" i="9"/>
  <c r="E111" i="9"/>
  <c r="D111" i="9"/>
  <c r="AH110" i="9"/>
  <c r="O110" i="9"/>
  <c r="N110" i="9"/>
  <c r="M110" i="9"/>
  <c r="K110" i="9"/>
  <c r="J110" i="9"/>
  <c r="E110" i="9"/>
  <c r="D110" i="9"/>
  <c r="AH109" i="9"/>
  <c r="O109" i="9"/>
  <c r="M109" i="9"/>
  <c r="N109" i="9" s="1"/>
  <c r="K109" i="9"/>
  <c r="J109" i="9"/>
  <c r="E109" i="9"/>
  <c r="D109" i="9"/>
  <c r="AH108" i="9"/>
  <c r="O108" i="9"/>
  <c r="N108" i="9"/>
  <c r="M108" i="9"/>
  <c r="K108" i="9"/>
  <c r="J108" i="9"/>
  <c r="E108" i="9"/>
  <c r="D108" i="9"/>
  <c r="AH107" i="9"/>
  <c r="O107" i="9"/>
  <c r="N107" i="9"/>
  <c r="M107" i="9"/>
  <c r="K107" i="9"/>
  <c r="J107" i="9"/>
  <c r="E107" i="9"/>
  <c r="D107" i="9"/>
  <c r="AH106" i="9"/>
  <c r="O106" i="9"/>
  <c r="N106" i="9"/>
  <c r="M106" i="9"/>
  <c r="K106" i="9"/>
  <c r="J106" i="9"/>
  <c r="E106" i="9"/>
  <c r="D106" i="9"/>
  <c r="AH105" i="9"/>
  <c r="O105" i="9"/>
  <c r="N105" i="9"/>
  <c r="M105" i="9"/>
  <c r="K105" i="9"/>
  <c r="J105" i="9"/>
  <c r="E105" i="9"/>
  <c r="D105" i="9"/>
  <c r="AH104" i="9"/>
  <c r="O104" i="9"/>
  <c r="M104" i="9"/>
  <c r="N104" i="9" s="1"/>
  <c r="K104" i="9"/>
  <c r="J104" i="9"/>
  <c r="E104" i="9"/>
  <c r="D104" i="9"/>
  <c r="AH103" i="9"/>
  <c r="O103" i="9"/>
  <c r="N103" i="9"/>
  <c r="M103" i="9"/>
  <c r="K103" i="9"/>
  <c r="J103" i="9"/>
  <c r="E103" i="9"/>
  <c r="D103" i="9"/>
  <c r="AH102" i="9"/>
  <c r="O102" i="9"/>
  <c r="M102" i="9"/>
  <c r="N102" i="9" s="1"/>
  <c r="K102" i="9"/>
  <c r="J102" i="9"/>
  <c r="E102" i="9"/>
  <c r="D102" i="9"/>
  <c r="AH101" i="9"/>
  <c r="O101" i="9"/>
  <c r="N101" i="9"/>
  <c r="M101" i="9"/>
  <c r="K101" i="9"/>
  <c r="J101" i="9"/>
  <c r="E101" i="9"/>
  <c r="D101" i="9"/>
  <c r="AH100" i="9"/>
  <c r="O100" i="9"/>
  <c r="N100" i="9"/>
  <c r="M100" i="9"/>
  <c r="K100" i="9"/>
  <c r="J100" i="9"/>
  <c r="E100" i="9"/>
  <c r="D100" i="9"/>
  <c r="AH99" i="9"/>
  <c r="O99" i="9"/>
  <c r="N99" i="9"/>
  <c r="M99" i="9"/>
  <c r="K99" i="9"/>
  <c r="J99" i="9"/>
  <c r="E99" i="9"/>
  <c r="D99" i="9"/>
  <c r="AH98" i="9"/>
  <c r="O98" i="9"/>
  <c r="M98" i="9"/>
  <c r="N98" i="9" s="1"/>
  <c r="K98" i="9"/>
  <c r="J98" i="9"/>
  <c r="E98" i="9"/>
  <c r="D98" i="9"/>
  <c r="AH97" i="9"/>
  <c r="O97" i="9"/>
  <c r="N97" i="9"/>
  <c r="M97" i="9"/>
  <c r="K97" i="9"/>
  <c r="J97" i="9"/>
  <c r="E97" i="9"/>
  <c r="D97" i="9"/>
  <c r="AH96" i="9"/>
  <c r="O96" i="9"/>
  <c r="N96" i="9"/>
  <c r="M96" i="9"/>
  <c r="K96" i="9"/>
  <c r="J96" i="9"/>
  <c r="E96" i="9"/>
  <c r="D96" i="9"/>
  <c r="AH95" i="9"/>
  <c r="O95" i="9"/>
  <c r="M95" i="9"/>
  <c r="N95" i="9" s="1"/>
  <c r="K95" i="9"/>
  <c r="J95" i="9"/>
  <c r="E95" i="9"/>
  <c r="D95" i="9"/>
  <c r="AH94" i="9"/>
  <c r="O94" i="9"/>
  <c r="M94" i="9"/>
  <c r="N94" i="9" s="1"/>
  <c r="K94" i="9"/>
  <c r="J94" i="9"/>
  <c r="E94" i="9"/>
  <c r="D94" i="9"/>
  <c r="AH93" i="9"/>
  <c r="O93" i="9"/>
  <c r="M93" i="9"/>
  <c r="N93" i="9" s="1"/>
  <c r="K93" i="9"/>
  <c r="J93" i="9"/>
  <c r="E93" i="9"/>
  <c r="D93" i="9"/>
  <c r="AH92" i="9"/>
  <c r="O92" i="9"/>
  <c r="M92" i="9"/>
  <c r="N92" i="9" s="1"/>
  <c r="K92" i="9"/>
  <c r="J92" i="9"/>
  <c r="E92" i="9"/>
  <c r="D92" i="9"/>
  <c r="AH91" i="9"/>
  <c r="O91" i="9"/>
  <c r="N91" i="9"/>
  <c r="M91" i="9"/>
  <c r="K91" i="9"/>
  <c r="J91" i="9"/>
  <c r="E91" i="9"/>
  <c r="D91" i="9"/>
  <c r="AH90" i="9"/>
  <c r="O90" i="9"/>
  <c r="M90" i="9"/>
  <c r="N90" i="9" s="1"/>
  <c r="K90" i="9"/>
  <c r="J90" i="9"/>
  <c r="E90" i="9"/>
  <c r="D90" i="9"/>
  <c r="AH89" i="9"/>
  <c r="O89" i="9"/>
  <c r="N89" i="9"/>
  <c r="M89" i="9"/>
  <c r="K89" i="9"/>
  <c r="J89" i="9"/>
  <c r="E89" i="9"/>
  <c r="D89" i="9"/>
  <c r="AH88" i="9"/>
  <c r="O88" i="9"/>
  <c r="N88" i="9"/>
  <c r="M88" i="9"/>
  <c r="K88" i="9"/>
  <c r="J88" i="9"/>
  <c r="E88" i="9"/>
  <c r="D88" i="9"/>
  <c r="AH87" i="9"/>
  <c r="O87" i="9"/>
  <c r="N87" i="9"/>
  <c r="M87" i="9"/>
  <c r="K87" i="9"/>
  <c r="J87" i="9"/>
  <c r="E87" i="9"/>
  <c r="D87" i="9"/>
  <c r="AH86" i="9"/>
  <c r="O86" i="9"/>
  <c r="M86" i="9"/>
  <c r="N86" i="9" s="1"/>
  <c r="K86" i="9"/>
  <c r="J86" i="9"/>
  <c r="E86" i="9"/>
  <c r="D86" i="9"/>
  <c r="AH85" i="9"/>
  <c r="O85" i="9"/>
  <c r="M85" i="9"/>
  <c r="N85" i="9" s="1"/>
  <c r="K85" i="9"/>
  <c r="J85" i="9"/>
  <c r="E85" i="9"/>
  <c r="D85" i="9"/>
  <c r="AH84" i="9"/>
  <c r="O84" i="9"/>
  <c r="M84" i="9"/>
  <c r="N84" i="9" s="1"/>
  <c r="K84" i="9"/>
  <c r="J84" i="9"/>
  <c r="E84" i="9"/>
  <c r="D84" i="9"/>
  <c r="AH83" i="9"/>
  <c r="O83" i="9"/>
  <c r="N83" i="9"/>
  <c r="M83" i="9"/>
  <c r="K83" i="9"/>
  <c r="J83" i="9"/>
  <c r="E83" i="9"/>
  <c r="D83" i="9"/>
  <c r="AH82" i="9"/>
  <c r="O82" i="9"/>
  <c r="M82" i="9"/>
  <c r="N82" i="9" s="1"/>
  <c r="K82" i="9"/>
  <c r="J82" i="9"/>
  <c r="E82" i="9"/>
  <c r="D82" i="9"/>
  <c r="AH81" i="9"/>
  <c r="O81" i="9"/>
  <c r="N81" i="9"/>
  <c r="M81" i="9"/>
  <c r="K81" i="9"/>
  <c r="J81" i="9"/>
  <c r="E81" i="9"/>
  <c r="D81" i="9"/>
  <c r="AH80" i="9"/>
  <c r="O80" i="9"/>
  <c r="N80" i="9"/>
  <c r="M80" i="9"/>
  <c r="K80" i="9"/>
  <c r="J80" i="9"/>
  <c r="E80" i="9"/>
  <c r="D80" i="9"/>
  <c r="AH79" i="9"/>
  <c r="O79" i="9"/>
  <c r="M79" i="9"/>
  <c r="N79" i="9" s="1"/>
  <c r="K79" i="9"/>
  <c r="J79" i="9"/>
  <c r="E79" i="9"/>
  <c r="D79" i="9"/>
  <c r="AH78" i="9"/>
  <c r="O78" i="9"/>
  <c r="M78" i="9"/>
  <c r="N78" i="9" s="1"/>
  <c r="K78" i="9"/>
  <c r="J78" i="9"/>
  <c r="E78" i="9"/>
  <c r="D78" i="9"/>
  <c r="AH77" i="9"/>
  <c r="O77" i="9"/>
  <c r="M77" i="9"/>
  <c r="N77" i="9" s="1"/>
  <c r="K77" i="9"/>
  <c r="J77" i="9"/>
  <c r="E77" i="9"/>
  <c r="D77" i="9"/>
  <c r="AH76" i="9"/>
  <c r="O76" i="9"/>
  <c r="N76" i="9"/>
  <c r="M76" i="9"/>
  <c r="K76" i="9"/>
  <c r="J76" i="9"/>
  <c r="E76" i="9"/>
  <c r="D76" i="9"/>
  <c r="AH75" i="9"/>
  <c r="O75" i="9"/>
  <c r="N75" i="9"/>
  <c r="M75" i="9"/>
  <c r="K75" i="9"/>
  <c r="J75" i="9"/>
  <c r="E75" i="9"/>
  <c r="D75" i="9"/>
  <c r="AH74" i="9"/>
  <c r="O74" i="9"/>
  <c r="M74" i="9"/>
  <c r="N74" i="9" s="1"/>
  <c r="K74" i="9"/>
  <c r="J74" i="9"/>
  <c r="E74" i="9"/>
  <c r="D74" i="9"/>
  <c r="AH73" i="9"/>
  <c r="O73" i="9"/>
  <c r="N73" i="9"/>
  <c r="M73" i="9"/>
  <c r="K73" i="9"/>
  <c r="J73" i="9"/>
  <c r="E73" i="9"/>
  <c r="D73" i="9"/>
  <c r="AH72" i="9"/>
  <c r="O72" i="9"/>
  <c r="N72" i="9"/>
  <c r="M72" i="9"/>
  <c r="K72" i="9"/>
  <c r="J72" i="9"/>
  <c r="E72" i="9"/>
  <c r="D72" i="9"/>
  <c r="AH71" i="9"/>
  <c r="O71" i="9"/>
  <c r="M71" i="9"/>
  <c r="N71" i="9" s="1"/>
  <c r="K71" i="9"/>
  <c r="J71" i="9"/>
  <c r="E71" i="9"/>
  <c r="D71" i="9"/>
  <c r="AH70" i="9"/>
  <c r="O70" i="9"/>
  <c r="N70" i="9"/>
  <c r="M70" i="9"/>
  <c r="K70" i="9"/>
  <c r="J70" i="9"/>
  <c r="E70" i="9"/>
  <c r="D70" i="9"/>
  <c r="M69" i="9"/>
  <c r="N69" i="9" s="1"/>
  <c r="O69" i="9" s="1"/>
  <c r="K69" i="9"/>
  <c r="J69" i="9"/>
  <c r="D69" i="9"/>
  <c r="E69" i="9" s="1"/>
  <c r="M68" i="9"/>
  <c r="N68" i="9" s="1"/>
  <c r="O68" i="9" s="1"/>
  <c r="K68" i="9"/>
  <c r="J68" i="9"/>
  <c r="D68" i="9"/>
  <c r="E68" i="9" s="1"/>
  <c r="M67" i="9"/>
  <c r="N67" i="9" s="1"/>
  <c r="O67" i="9" s="1"/>
  <c r="J67" i="9"/>
  <c r="K67" i="9" s="1"/>
  <c r="E67" i="9"/>
  <c r="D67" i="9"/>
  <c r="O66" i="9"/>
  <c r="M66" i="9"/>
  <c r="N66" i="9" s="1"/>
  <c r="K66" i="9"/>
  <c r="J66" i="9"/>
  <c r="D66" i="9"/>
  <c r="E66" i="9" s="1"/>
  <c r="M65" i="9"/>
  <c r="N65" i="9" s="1"/>
  <c r="O65" i="9" s="1"/>
  <c r="K65" i="9"/>
  <c r="J65" i="9"/>
  <c r="D65" i="9"/>
  <c r="E65" i="9" s="1"/>
  <c r="Y64" i="9"/>
  <c r="V64" i="9"/>
  <c r="W64" i="9" s="1"/>
  <c r="M64" i="9"/>
  <c r="R64" i="9" s="1"/>
  <c r="L64" i="9" a="1"/>
  <c r="L64" i="9" s="1"/>
  <c r="J64" i="9"/>
  <c r="H64" i="9"/>
  <c r="V148" i="9" s="1"/>
  <c r="D64" i="9"/>
  <c r="Y63" i="9"/>
  <c r="V63" i="9"/>
  <c r="R63" i="9"/>
  <c r="M63" i="9"/>
  <c r="N63" i="9" s="1"/>
  <c r="L63" i="9" a="1"/>
  <c r="L63" i="9" s="1"/>
  <c r="J63" i="9"/>
  <c r="H63" i="9"/>
  <c r="V147" i="9" s="1"/>
  <c r="D63" i="9"/>
  <c r="Y62" i="9"/>
  <c r="V62" i="9"/>
  <c r="R62" i="9"/>
  <c r="M62" i="9"/>
  <c r="L62" i="9" a="1"/>
  <c r="L62" i="9" s="1"/>
  <c r="J62" i="9"/>
  <c r="H62" i="9"/>
  <c r="V146" i="9" s="1"/>
  <c r="D62" i="9"/>
  <c r="Y61" i="9"/>
  <c r="V61" i="9"/>
  <c r="M61" i="9"/>
  <c r="N62" i="9" s="1"/>
  <c r="L61" i="9" a="1"/>
  <c r="L61" i="9" s="1"/>
  <c r="J61" i="9"/>
  <c r="H61" i="9"/>
  <c r="V145" i="9" s="1"/>
  <c r="D61" i="9"/>
  <c r="Y60" i="9"/>
  <c r="V60" i="9"/>
  <c r="R60" i="9"/>
  <c r="M60" i="9"/>
  <c r="N60" i="9" s="1"/>
  <c r="L60" i="9" a="1"/>
  <c r="L60" i="9" s="1"/>
  <c r="J60" i="9"/>
  <c r="H60" i="9"/>
  <c r="D60" i="9"/>
  <c r="Y59" i="9"/>
  <c r="V59" i="9"/>
  <c r="M59" i="9"/>
  <c r="R59" i="9" s="1"/>
  <c r="L59" i="9" a="1"/>
  <c r="L59" i="9" s="1"/>
  <c r="J59" i="9"/>
  <c r="H59" i="9"/>
  <c r="V143" i="9" s="1"/>
  <c r="D59" i="9"/>
  <c r="E64" i="9" s="1"/>
  <c r="Y58" i="9"/>
  <c r="V58" i="9"/>
  <c r="R58" i="9"/>
  <c r="M58" i="9"/>
  <c r="L58" i="9" a="1"/>
  <c r="L58" i="9" s="1"/>
  <c r="J58" i="9"/>
  <c r="K63" i="9" s="1"/>
  <c r="H58" i="9"/>
  <c r="V142" i="9" s="1"/>
  <c r="D58" i="9"/>
  <c r="Y57" i="9"/>
  <c r="V57" i="9"/>
  <c r="M57" i="9"/>
  <c r="R57" i="9" s="1"/>
  <c r="L57" i="9" a="1"/>
  <c r="L57" i="9" s="1"/>
  <c r="J57" i="9"/>
  <c r="H57" i="9"/>
  <c r="V141" i="9" s="1"/>
  <c r="D57" i="9"/>
  <c r="E63" i="9" s="1"/>
  <c r="Y56" i="9"/>
  <c r="V56" i="9"/>
  <c r="R56" i="9"/>
  <c r="M56" i="9"/>
  <c r="L56" i="9" a="1"/>
  <c r="L56" i="9" s="1"/>
  <c r="J56" i="9"/>
  <c r="K62" i="9" s="1"/>
  <c r="H56" i="9"/>
  <c r="V140" i="9" s="1"/>
  <c r="D56" i="9"/>
  <c r="Y55" i="9"/>
  <c r="V55" i="9"/>
  <c r="M55" i="9"/>
  <c r="R55" i="9" s="1"/>
  <c r="L55" i="9" a="1"/>
  <c r="L55" i="9" s="1"/>
  <c r="J55" i="9"/>
  <c r="K61" i="9" s="1"/>
  <c r="H55" i="9"/>
  <c r="V139" i="9" s="1"/>
  <c r="E55" i="9"/>
  <c r="D55" i="9"/>
  <c r="E61" i="9" s="1"/>
  <c r="Y54" i="9"/>
  <c r="V54" i="9"/>
  <c r="R54" i="9"/>
  <c r="M54" i="9"/>
  <c r="N54" i="9" s="1"/>
  <c r="L54" i="9" a="1"/>
  <c r="L54" i="9" s="1"/>
  <c r="J54" i="9"/>
  <c r="H54" i="9"/>
  <c r="V138" i="9" s="1"/>
  <c r="D54" i="9"/>
  <c r="E60" i="9" s="1"/>
  <c r="Y53" i="9"/>
  <c r="V53" i="9"/>
  <c r="R53" i="9"/>
  <c r="N53" i="9"/>
  <c r="M53" i="9"/>
  <c r="L53" i="9" a="1"/>
  <c r="L53" i="9" s="1"/>
  <c r="J53" i="9"/>
  <c r="K59" i="9" s="1"/>
  <c r="H53" i="9"/>
  <c r="V137" i="9" s="1"/>
  <c r="D53" i="9"/>
  <c r="Y52" i="9"/>
  <c r="V52" i="9"/>
  <c r="M52" i="9"/>
  <c r="R52" i="9" s="1"/>
  <c r="L52" i="9" a="1"/>
  <c r="L52" i="9" s="1"/>
  <c r="J52" i="9"/>
  <c r="K58" i="9" s="1"/>
  <c r="H52" i="9"/>
  <c r="D52" i="9"/>
  <c r="E58" i="9" s="1"/>
  <c r="AH51" i="9"/>
  <c r="AG51" i="9"/>
  <c r="Y51" i="9"/>
  <c r="V51" i="9"/>
  <c r="M51" i="9"/>
  <c r="R51" i="9" s="1"/>
  <c r="L51" i="9" a="1"/>
  <c r="L51" i="9" s="1"/>
  <c r="J51" i="9"/>
  <c r="K57" i="9" s="1"/>
  <c r="H51" i="9"/>
  <c r="V135" i="9" s="1"/>
  <c r="D51" i="9"/>
  <c r="E57" i="9" s="1"/>
  <c r="Y50" i="9"/>
  <c r="V50" i="9"/>
  <c r="M50" i="9"/>
  <c r="N50" i="9" s="1"/>
  <c r="L50" i="9" a="1"/>
  <c r="L50" i="9" s="1"/>
  <c r="J50" i="9"/>
  <c r="H50" i="9"/>
  <c r="V134" i="9" s="1"/>
  <c r="D50" i="9"/>
  <c r="E56" i="9" s="1"/>
  <c r="Y49" i="9"/>
  <c r="V49" i="9"/>
  <c r="R49" i="9"/>
  <c r="M49" i="9"/>
  <c r="N49" i="9" s="1"/>
  <c r="L49" i="9" a="1"/>
  <c r="L49" i="9" s="1"/>
  <c r="J49" i="9"/>
  <c r="K55" i="9" s="1"/>
  <c r="H49" i="9"/>
  <c r="V133" i="9" s="1"/>
  <c r="D49" i="9"/>
  <c r="AG48" i="9"/>
  <c r="AH48" i="9" s="1"/>
  <c r="Y48" i="9"/>
  <c r="V48" i="9"/>
  <c r="R48" i="9"/>
  <c r="M48" i="9"/>
  <c r="L48" i="9" a="1"/>
  <c r="L48" i="9" s="1"/>
  <c r="J48" i="9"/>
  <c r="K54" i="9" s="1"/>
  <c r="H48" i="9"/>
  <c r="V132" i="9" s="1"/>
  <c r="D48" i="9"/>
  <c r="Y47" i="9"/>
  <c r="V47" i="9"/>
  <c r="N47" i="9"/>
  <c r="M47" i="9"/>
  <c r="N48" i="9" s="1"/>
  <c r="L47" i="9"/>
  <c r="L47" i="9" a="1"/>
  <c r="J47" i="9"/>
  <c r="K53" i="9" s="1"/>
  <c r="H47" i="9"/>
  <c r="V131" i="9" s="1"/>
  <c r="D47" i="9"/>
  <c r="E53" i="9" s="1"/>
  <c r="Y46" i="9"/>
  <c r="V46" i="9"/>
  <c r="M46" i="9"/>
  <c r="R46" i="9" s="1"/>
  <c r="L46" i="9" a="1"/>
  <c r="L46" i="9" s="1"/>
  <c r="J46" i="9"/>
  <c r="H46" i="9"/>
  <c r="V130" i="9" s="1"/>
  <c r="D46" i="9"/>
  <c r="E51" i="9" s="1"/>
  <c r="Y45" i="9"/>
  <c r="V45" i="9"/>
  <c r="R45" i="9"/>
  <c r="M45" i="9"/>
  <c r="N45" i="9" s="1"/>
  <c r="L45" i="9" a="1"/>
  <c r="L45" i="9" s="1"/>
  <c r="K45" i="9"/>
  <c r="J45" i="9"/>
  <c r="K51" i="9" s="1"/>
  <c r="H45" i="9"/>
  <c r="V129" i="9" s="1"/>
  <c r="D45" i="9"/>
  <c r="Y44" i="9"/>
  <c r="V44" i="9"/>
  <c r="R44" i="9"/>
  <c r="M44" i="9"/>
  <c r="N44" i="9" s="1"/>
  <c r="L44" i="9" a="1"/>
  <c r="L44" i="9" s="1"/>
  <c r="J44" i="9"/>
  <c r="K50" i="9" s="1"/>
  <c r="H44" i="9"/>
  <c r="V128" i="9" s="1"/>
  <c r="D44" i="9"/>
  <c r="AG43" i="9"/>
  <c r="AH43" i="9" s="1"/>
  <c r="Y43" i="9"/>
  <c r="V43" i="9"/>
  <c r="M43" i="9"/>
  <c r="R43" i="9" s="1"/>
  <c r="L43" i="9" a="1"/>
  <c r="L43" i="9" s="1"/>
  <c r="J43" i="9"/>
  <c r="K49" i="9" s="1"/>
  <c r="H43" i="9"/>
  <c r="V127" i="9" s="1"/>
  <c r="E43" i="9"/>
  <c r="D43" i="9"/>
  <c r="E49" i="9" s="1"/>
  <c r="Y42" i="9"/>
  <c r="V42" i="9"/>
  <c r="M42" i="9"/>
  <c r="R42" i="9" s="1"/>
  <c r="L42" i="9" a="1"/>
  <c r="L42" i="9" s="1"/>
  <c r="J42" i="9"/>
  <c r="K48" i="9" s="1"/>
  <c r="H42" i="9"/>
  <c r="V126" i="9" s="1"/>
  <c r="D42" i="9"/>
  <c r="E48" i="9" s="1"/>
  <c r="B42" i="9"/>
  <c r="Y41" i="9"/>
  <c r="V41" i="9"/>
  <c r="R41" i="9"/>
  <c r="M41" i="9"/>
  <c r="N41" i="9" s="1"/>
  <c r="L41" i="9" a="1"/>
  <c r="L41" i="9" s="1"/>
  <c r="J41" i="9"/>
  <c r="K47" i="9" s="1"/>
  <c r="H41" i="9"/>
  <c r="V125" i="9" s="1"/>
  <c r="D41" i="9"/>
  <c r="E47" i="9" s="1"/>
  <c r="AG40" i="9"/>
  <c r="AH40" i="9" s="1"/>
  <c r="Y40" i="9"/>
  <c r="Z40" i="9" s="1"/>
  <c r="AC39" i="9" s="1"/>
  <c r="V40" i="9"/>
  <c r="R40" i="9"/>
  <c r="M40" i="9"/>
  <c r="L40" i="9" a="1"/>
  <c r="L40" i="9" s="1"/>
  <c r="J40" i="9"/>
  <c r="K46" i="9" s="1"/>
  <c r="H40" i="9"/>
  <c r="V124" i="9" s="1"/>
  <c r="D40" i="9"/>
  <c r="E46" i="9" s="1"/>
  <c r="AG39" i="9"/>
  <c r="AH39" i="9" s="1"/>
  <c r="Y39" i="9"/>
  <c r="V39" i="9"/>
  <c r="N39" i="9"/>
  <c r="M39" i="9"/>
  <c r="N40" i="9" s="1"/>
  <c r="L39" i="9" a="1"/>
  <c r="L39" i="9" s="1"/>
  <c r="J39" i="9"/>
  <c r="H39" i="9"/>
  <c r="V123" i="9" s="1"/>
  <c r="D39" i="9"/>
  <c r="E45" i="9" s="1"/>
  <c r="Y38" i="9"/>
  <c r="V38" i="9"/>
  <c r="M38" i="9"/>
  <c r="R38" i="9" s="1"/>
  <c r="L38" i="9" a="1"/>
  <c r="L38" i="9" s="1"/>
  <c r="J38" i="9"/>
  <c r="H38" i="9"/>
  <c r="V122" i="9" s="1"/>
  <c r="D38" i="9"/>
  <c r="E44" i="9" s="1"/>
  <c r="Y37" i="9"/>
  <c r="V37" i="9"/>
  <c r="M37" i="9"/>
  <c r="R37" i="9" s="1"/>
  <c r="U37" i="9" s="1"/>
  <c r="L37" i="9" a="1"/>
  <c r="L37" i="9" s="1"/>
  <c r="J37" i="9"/>
  <c r="K43" i="9" s="1"/>
  <c r="H37" i="9"/>
  <c r="V121" i="9" s="1"/>
  <c r="D37" i="9"/>
  <c r="E42" i="9" s="1"/>
  <c r="AH36" i="9"/>
  <c r="AG36" i="9"/>
  <c r="Y36" i="9"/>
  <c r="V36" i="9"/>
  <c r="R36" i="9"/>
  <c r="U36" i="9" s="1"/>
  <c r="M36" i="9"/>
  <c r="N36" i="9" s="1"/>
  <c r="L36" i="9" a="1"/>
  <c r="L36" i="9" s="1"/>
  <c r="J36" i="9"/>
  <c r="K42" i="9" s="1"/>
  <c r="H36" i="9"/>
  <c r="V120" i="9" s="1"/>
  <c r="D36" i="9"/>
  <c r="Y35" i="9"/>
  <c r="V35" i="9"/>
  <c r="M35" i="9"/>
  <c r="R35" i="9" s="1"/>
  <c r="L35" i="9" a="1"/>
  <c r="L35" i="9" s="1"/>
  <c r="J35" i="9"/>
  <c r="K41" i="9" s="1"/>
  <c r="H35" i="9"/>
  <c r="V119" i="9" s="1"/>
  <c r="D35" i="9"/>
  <c r="E41" i="9" s="1"/>
  <c r="AG34" i="9"/>
  <c r="AH34" i="9" s="1"/>
  <c r="Y34" i="9"/>
  <c r="V34" i="9"/>
  <c r="Z34" i="9" s="1"/>
  <c r="M34" i="9"/>
  <c r="R34" i="9" s="1"/>
  <c r="U34" i="9" s="1"/>
  <c r="L34" i="9" a="1"/>
  <c r="L34" i="9" s="1"/>
  <c r="J34" i="9"/>
  <c r="K40" i="9" s="1"/>
  <c r="H34" i="9"/>
  <c r="V118" i="9" s="1"/>
  <c r="D34" i="9"/>
  <c r="E40" i="9" s="1"/>
  <c r="Y33" i="9"/>
  <c r="V33" i="9"/>
  <c r="M33" i="9"/>
  <c r="R33" i="9" s="1"/>
  <c r="U33" i="9" s="1"/>
  <c r="L33" i="9" a="1"/>
  <c r="L33" i="9" s="1"/>
  <c r="J33" i="9"/>
  <c r="K38" i="9" s="1"/>
  <c r="H33" i="9"/>
  <c r="V117" i="9" s="1"/>
  <c r="D33" i="9"/>
  <c r="E39" i="9" s="1"/>
  <c r="AG32" i="9"/>
  <c r="AH32" i="9" s="1"/>
  <c r="Y32" i="9"/>
  <c r="V32" i="9"/>
  <c r="S32" i="9"/>
  <c r="R32" i="9"/>
  <c r="U32" i="9" s="1"/>
  <c r="N32" i="9"/>
  <c r="M32" i="9"/>
  <c r="N33" i="9" s="1"/>
  <c r="L32" i="9" a="1"/>
  <c r="L32" i="9" s="1"/>
  <c r="J32" i="9"/>
  <c r="H32" i="9"/>
  <c r="V116" i="9" s="1"/>
  <c r="D32" i="9"/>
  <c r="E38" i="9" s="1"/>
  <c r="AG31" i="9"/>
  <c r="AH31" i="9" s="1"/>
  <c r="Y31" i="9"/>
  <c r="X31" i="9"/>
  <c r="V31" i="9"/>
  <c r="Z31" i="9" s="1"/>
  <c r="AA31" i="9" s="1"/>
  <c r="AD31" i="9" s="1"/>
  <c r="U31" i="9"/>
  <c r="M31" i="9"/>
  <c r="R31" i="9" s="1"/>
  <c r="L31" i="9" a="1"/>
  <c r="L31" i="9" s="1"/>
  <c r="H31" i="9"/>
  <c r="V115" i="9" s="1"/>
  <c r="I30" i="9"/>
  <c r="C30" i="9"/>
  <c r="H29" i="9" s="1"/>
  <c r="V113" i="9" s="1"/>
  <c r="AH29" i="9"/>
  <c r="AG29" i="9"/>
  <c r="I29" i="9"/>
  <c r="C29" i="9"/>
  <c r="AG49" i="9" s="1"/>
  <c r="AH49" i="9" s="1"/>
  <c r="AG28" i="9"/>
  <c r="I28" i="9"/>
  <c r="C28" i="9"/>
  <c r="AH28" i="9" s="1"/>
  <c r="AG27" i="9"/>
  <c r="AH27" i="9" s="1"/>
  <c r="I27" i="9"/>
  <c r="B59" i="9" s="1"/>
  <c r="H27" i="9"/>
  <c r="V111" i="9" s="1"/>
  <c r="C27" i="9"/>
  <c r="AG47" i="9" s="1"/>
  <c r="AH47" i="9" s="1"/>
  <c r="I26" i="9"/>
  <c r="H26" i="9"/>
  <c r="V110" i="9" s="1"/>
  <c r="C26" i="9"/>
  <c r="I25" i="9"/>
  <c r="B15" i="9" s="1"/>
  <c r="C25" i="9"/>
  <c r="H24" i="9" s="1"/>
  <c r="V108" i="9" s="1"/>
  <c r="I24" i="9"/>
  <c r="B178" i="9" s="1"/>
  <c r="C24" i="9"/>
  <c r="AG23" i="9"/>
  <c r="AH23" i="9" s="1"/>
  <c r="H23" i="9"/>
  <c r="V107" i="9" s="1"/>
  <c r="AG22" i="9"/>
  <c r="H22" i="9"/>
  <c r="V106" i="9" s="1"/>
  <c r="C22" i="9"/>
  <c r="AG42" i="9" s="1"/>
  <c r="AH42" i="9" s="1"/>
  <c r="C21" i="9"/>
  <c r="AG41" i="9" s="1"/>
  <c r="AH41" i="9" s="1"/>
  <c r="C20" i="9"/>
  <c r="H19" i="9" s="1"/>
  <c r="V103" i="9" s="1"/>
  <c r="C19" i="9"/>
  <c r="C18" i="9"/>
  <c r="H18" i="9" s="1"/>
  <c r="V102" i="9" s="1"/>
  <c r="C17" i="9"/>
  <c r="AG37" i="9" s="1"/>
  <c r="AH37" i="9" s="1"/>
  <c r="H15" i="9"/>
  <c r="C15" i="9"/>
  <c r="H14" i="9" s="1"/>
  <c r="C14" i="9"/>
  <c r="C13" i="9"/>
  <c r="H13" i="9" s="1"/>
  <c r="H12" i="9"/>
  <c r="C12" i="9"/>
  <c r="H11" i="9"/>
  <c r="C11" i="9"/>
  <c r="C10" i="9"/>
  <c r="H9" i="9" s="1"/>
  <c r="C8" i="9"/>
  <c r="H8" i="9" s="1"/>
  <c r="H7" i="9"/>
  <c r="C7" i="9"/>
  <c r="H6" i="9" s="1"/>
  <c r="C6" i="9"/>
  <c r="AG26" i="9" s="1"/>
  <c r="C5" i="9"/>
  <c r="AG25" i="9" s="1"/>
  <c r="H4" i="9"/>
  <c r="C4" i="9"/>
  <c r="H3" i="9" s="1"/>
  <c r="C3" i="9"/>
  <c r="H2" i="9"/>
  <c r="AH385" i="8"/>
  <c r="O385" i="8"/>
  <c r="N385" i="8"/>
  <c r="M385" i="8"/>
  <c r="K385" i="8"/>
  <c r="J385" i="8"/>
  <c r="E385" i="8"/>
  <c r="D385" i="8"/>
  <c r="AH384" i="8"/>
  <c r="O384" i="8"/>
  <c r="M384" i="8"/>
  <c r="N384" i="8" s="1"/>
  <c r="K384" i="8"/>
  <c r="J384" i="8"/>
  <c r="E384" i="8"/>
  <c r="D384" i="8"/>
  <c r="AH383" i="8"/>
  <c r="O383" i="8"/>
  <c r="N383" i="8"/>
  <c r="M383" i="8"/>
  <c r="K383" i="8"/>
  <c r="J383" i="8"/>
  <c r="E383" i="8"/>
  <c r="D383" i="8"/>
  <c r="AH382" i="8"/>
  <c r="O382" i="8"/>
  <c r="M382" i="8"/>
  <c r="N382" i="8" s="1"/>
  <c r="K382" i="8"/>
  <c r="J382" i="8"/>
  <c r="E382" i="8"/>
  <c r="D382" i="8"/>
  <c r="AH381" i="8"/>
  <c r="O381" i="8"/>
  <c r="M381" i="8"/>
  <c r="N381" i="8" s="1"/>
  <c r="K381" i="8"/>
  <c r="J381" i="8"/>
  <c r="E381" i="8"/>
  <c r="D381" i="8"/>
  <c r="AH380" i="8"/>
  <c r="O380" i="8"/>
  <c r="N380" i="8"/>
  <c r="M380" i="8"/>
  <c r="K380" i="8"/>
  <c r="J380" i="8"/>
  <c r="E380" i="8"/>
  <c r="D380" i="8"/>
  <c r="AH379" i="8"/>
  <c r="O379" i="8"/>
  <c r="N379" i="8"/>
  <c r="M379" i="8"/>
  <c r="K379" i="8"/>
  <c r="J379" i="8"/>
  <c r="E379" i="8"/>
  <c r="D379" i="8"/>
  <c r="AH378" i="8"/>
  <c r="O378" i="8"/>
  <c r="M378" i="8"/>
  <c r="N378" i="8" s="1"/>
  <c r="K378" i="8"/>
  <c r="J378" i="8"/>
  <c r="E378" i="8"/>
  <c r="D378" i="8"/>
  <c r="AH377" i="8"/>
  <c r="O377" i="8"/>
  <c r="N377" i="8"/>
  <c r="M377" i="8"/>
  <c r="K377" i="8"/>
  <c r="J377" i="8"/>
  <c r="E377" i="8"/>
  <c r="D377" i="8"/>
  <c r="AH376" i="8"/>
  <c r="O376" i="8"/>
  <c r="N376" i="8"/>
  <c r="M376" i="8"/>
  <c r="K376" i="8"/>
  <c r="J376" i="8"/>
  <c r="E376" i="8"/>
  <c r="D376" i="8"/>
  <c r="AH375" i="8"/>
  <c r="O375" i="8"/>
  <c r="N375" i="8"/>
  <c r="M375" i="8"/>
  <c r="K375" i="8"/>
  <c r="J375" i="8"/>
  <c r="E375" i="8"/>
  <c r="D375" i="8"/>
  <c r="AH374" i="8"/>
  <c r="O374" i="8"/>
  <c r="M374" i="8"/>
  <c r="N374" i="8" s="1"/>
  <c r="K374" i="8"/>
  <c r="J374" i="8"/>
  <c r="E374" i="8"/>
  <c r="D374" i="8"/>
  <c r="AH373" i="8"/>
  <c r="O373" i="8"/>
  <c r="N373" i="8"/>
  <c r="M373" i="8"/>
  <c r="K373" i="8"/>
  <c r="J373" i="8"/>
  <c r="E373" i="8"/>
  <c r="D373" i="8"/>
  <c r="AH372" i="8"/>
  <c r="O372" i="8"/>
  <c r="N372" i="8"/>
  <c r="M372" i="8"/>
  <c r="K372" i="8"/>
  <c r="J372" i="8"/>
  <c r="E372" i="8"/>
  <c r="D372" i="8"/>
  <c r="AH371" i="8"/>
  <c r="O371" i="8"/>
  <c r="M371" i="8"/>
  <c r="N371" i="8" s="1"/>
  <c r="K371" i="8"/>
  <c r="J371" i="8"/>
  <c r="E371" i="8"/>
  <c r="D371" i="8"/>
  <c r="AH370" i="8"/>
  <c r="O370" i="8"/>
  <c r="M370" i="8"/>
  <c r="N370" i="8" s="1"/>
  <c r="K370" i="8"/>
  <c r="J370" i="8"/>
  <c r="E370" i="8"/>
  <c r="D370" i="8"/>
  <c r="AH369" i="8"/>
  <c r="O369" i="8"/>
  <c r="N369" i="8"/>
  <c r="M369" i="8"/>
  <c r="K369" i="8"/>
  <c r="J369" i="8"/>
  <c r="E369" i="8"/>
  <c r="D369" i="8"/>
  <c r="AH368" i="8"/>
  <c r="O368" i="8"/>
  <c r="N368" i="8"/>
  <c r="M368" i="8"/>
  <c r="K368" i="8"/>
  <c r="J368" i="8"/>
  <c r="E368" i="8"/>
  <c r="D368" i="8"/>
  <c r="AH367" i="8"/>
  <c r="O367" i="8"/>
  <c r="N367" i="8"/>
  <c r="M367" i="8"/>
  <c r="K367" i="8"/>
  <c r="J367" i="8"/>
  <c r="E367" i="8"/>
  <c r="D367" i="8"/>
  <c r="AH366" i="8"/>
  <c r="O366" i="8"/>
  <c r="M366" i="8"/>
  <c r="N366" i="8" s="1"/>
  <c r="K366" i="8"/>
  <c r="J366" i="8"/>
  <c r="E366" i="8"/>
  <c r="D366" i="8"/>
  <c r="AH365" i="8"/>
  <c r="O365" i="8"/>
  <c r="N365" i="8"/>
  <c r="M365" i="8"/>
  <c r="K365" i="8"/>
  <c r="J365" i="8"/>
  <c r="E365" i="8"/>
  <c r="D365" i="8"/>
  <c r="AH364" i="8"/>
  <c r="O364" i="8"/>
  <c r="N364" i="8"/>
  <c r="M364" i="8"/>
  <c r="K364" i="8"/>
  <c r="J364" i="8"/>
  <c r="E364" i="8"/>
  <c r="D364" i="8"/>
  <c r="AH363" i="8"/>
  <c r="O363" i="8"/>
  <c r="N363" i="8"/>
  <c r="M363" i="8"/>
  <c r="K363" i="8"/>
  <c r="J363" i="8"/>
  <c r="E363" i="8"/>
  <c r="D363" i="8"/>
  <c r="AH362" i="8"/>
  <c r="O362" i="8"/>
  <c r="N362" i="8"/>
  <c r="M362" i="8"/>
  <c r="K362" i="8"/>
  <c r="J362" i="8"/>
  <c r="E362" i="8"/>
  <c r="D362" i="8"/>
  <c r="AH361" i="8"/>
  <c r="O361" i="8"/>
  <c r="N361" i="8"/>
  <c r="M361" i="8"/>
  <c r="K361" i="8"/>
  <c r="J361" i="8"/>
  <c r="E361" i="8"/>
  <c r="D361" i="8"/>
  <c r="AH360" i="8"/>
  <c r="O360" i="8"/>
  <c r="N360" i="8"/>
  <c r="M360" i="8"/>
  <c r="K360" i="8"/>
  <c r="J360" i="8"/>
  <c r="E360" i="8"/>
  <c r="D360" i="8"/>
  <c r="AH359" i="8"/>
  <c r="O359" i="8"/>
  <c r="N359" i="8"/>
  <c r="M359" i="8"/>
  <c r="K359" i="8"/>
  <c r="J359" i="8"/>
  <c r="E359" i="8"/>
  <c r="D359" i="8"/>
  <c r="AH358" i="8"/>
  <c r="O358" i="8"/>
  <c r="M358" i="8"/>
  <c r="N358" i="8" s="1"/>
  <c r="K358" i="8"/>
  <c r="J358" i="8"/>
  <c r="E358" i="8"/>
  <c r="D358" i="8"/>
  <c r="AH357" i="8"/>
  <c r="O357" i="8"/>
  <c r="N357" i="8"/>
  <c r="M357" i="8"/>
  <c r="K357" i="8"/>
  <c r="J357" i="8"/>
  <c r="E357" i="8"/>
  <c r="D357" i="8"/>
  <c r="AH356" i="8"/>
  <c r="O356" i="8"/>
  <c r="N356" i="8"/>
  <c r="M356" i="8"/>
  <c r="K356" i="8"/>
  <c r="J356" i="8"/>
  <c r="E356" i="8"/>
  <c r="D356" i="8"/>
  <c r="AH355" i="8"/>
  <c r="O355" i="8"/>
  <c r="M355" i="8"/>
  <c r="N355" i="8" s="1"/>
  <c r="K355" i="8"/>
  <c r="J355" i="8"/>
  <c r="E355" i="8"/>
  <c r="D355" i="8"/>
  <c r="AH354" i="8"/>
  <c r="O354" i="8"/>
  <c r="N354" i="8"/>
  <c r="M354" i="8"/>
  <c r="K354" i="8"/>
  <c r="J354" i="8"/>
  <c r="E354" i="8"/>
  <c r="D354" i="8"/>
  <c r="AH353" i="8"/>
  <c r="O353" i="8"/>
  <c r="N353" i="8"/>
  <c r="M353" i="8"/>
  <c r="K353" i="8"/>
  <c r="J353" i="8"/>
  <c r="E353" i="8"/>
  <c r="D353" i="8"/>
  <c r="AH352" i="8"/>
  <c r="O352" i="8"/>
  <c r="N352" i="8"/>
  <c r="M352" i="8"/>
  <c r="K352" i="8"/>
  <c r="J352" i="8"/>
  <c r="E352" i="8"/>
  <c r="D352" i="8"/>
  <c r="AH351" i="8"/>
  <c r="O351" i="8"/>
  <c r="N351" i="8"/>
  <c r="M351" i="8"/>
  <c r="K351" i="8"/>
  <c r="J351" i="8"/>
  <c r="E351" i="8"/>
  <c r="D351" i="8"/>
  <c r="AH350" i="8"/>
  <c r="O350" i="8"/>
  <c r="M350" i="8"/>
  <c r="N350" i="8" s="1"/>
  <c r="K350" i="8"/>
  <c r="J350" i="8"/>
  <c r="E350" i="8"/>
  <c r="D350" i="8"/>
  <c r="AH349" i="8"/>
  <c r="O349" i="8"/>
  <c r="N349" i="8"/>
  <c r="M349" i="8"/>
  <c r="K349" i="8"/>
  <c r="J349" i="8"/>
  <c r="E349" i="8"/>
  <c r="D349" i="8"/>
  <c r="AH348" i="8"/>
  <c r="O348" i="8"/>
  <c r="M348" i="8"/>
  <c r="N348" i="8" s="1"/>
  <c r="K348" i="8"/>
  <c r="J348" i="8"/>
  <c r="E348" i="8"/>
  <c r="D348" i="8"/>
  <c r="AH347" i="8"/>
  <c r="O347" i="8"/>
  <c r="M347" i="8"/>
  <c r="N347" i="8" s="1"/>
  <c r="K347" i="8"/>
  <c r="J347" i="8"/>
  <c r="E347" i="8"/>
  <c r="D347" i="8"/>
  <c r="AH346" i="8"/>
  <c r="O346" i="8"/>
  <c r="N346" i="8"/>
  <c r="M346" i="8"/>
  <c r="K346" i="8"/>
  <c r="J346" i="8"/>
  <c r="E346" i="8"/>
  <c r="D346" i="8"/>
  <c r="AH345" i="8"/>
  <c r="O345" i="8"/>
  <c r="N345" i="8"/>
  <c r="M345" i="8"/>
  <c r="K345" i="8"/>
  <c r="J345" i="8"/>
  <c r="E345" i="8"/>
  <c r="D345" i="8"/>
  <c r="AH344" i="8"/>
  <c r="O344" i="8"/>
  <c r="N344" i="8"/>
  <c r="M344" i="8"/>
  <c r="K344" i="8"/>
  <c r="J344" i="8"/>
  <c r="E344" i="8"/>
  <c r="D344" i="8"/>
  <c r="AH343" i="8"/>
  <c r="O343" i="8"/>
  <c r="N343" i="8"/>
  <c r="M343" i="8"/>
  <c r="K343" i="8"/>
  <c r="J343" i="8"/>
  <c r="E343" i="8"/>
  <c r="D343" i="8"/>
  <c r="AH342" i="8"/>
  <c r="O342" i="8"/>
  <c r="M342" i="8"/>
  <c r="N342" i="8" s="1"/>
  <c r="K342" i="8"/>
  <c r="J342" i="8"/>
  <c r="E342" i="8"/>
  <c r="D342" i="8"/>
  <c r="AH341" i="8"/>
  <c r="O341" i="8"/>
  <c r="N341" i="8"/>
  <c r="M341" i="8"/>
  <c r="K341" i="8"/>
  <c r="J341" i="8"/>
  <c r="E341" i="8"/>
  <c r="D341" i="8"/>
  <c r="AH340" i="8"/>
  <c r="O340" i="8"/>
  <c r="N340" i="8"/>
  <c r="M340" i="8"/>
  <c r="K340" i="8"/>
  <c r="J340" i="8"/>
  <c r="E340" i="8"/>
  <c r="D340" i="8"/>
  <c r="AH339" i="8"/>
  <c r="O339" i="8"/>
  <c r="M339" i="8"/>
  <c r="N339" i="8" s="1"/>
  <c r="K339" i="8"/>
  <c r="J339" i="8"/>
  <c r="E339" i="8"/>
  <c r="D339" i="8"/>
  <c r="AH338" i="8"/>
  <c r="O338" i="8"/>
  <c r="N338" i="8"/>
  <c r="M338" i="8"/>
  <c r="K338" i="8"/>
  <c r="J338" i="8"/>
  <c r="E338" i="8"/>
  <c r="D338" i="8"/>
  <c r="AH337" i="8"/>
  <c r="O337" i="8"/>
  <c r="N337" i="8"/>
  <c r="M337" i="8"/>
  <c r="K337" i="8"/>
  <c r="J337" i="8"/>
  <c r="E337" i="8"/>
  <c r="D337" i="8"/>
  <c r="AH336" i="8"/>
  <c r="O336" i="8"/>
  <c r="N336" i="8"/>
  <c r="M336" i="8"/>
  <c r="K336" i="8"/>
  <c r="J336" i="8"/>
  <c r="E336" i="8"/>
  <c r="D336" i="8"/>
  <c r="AH335" i="8"/>
  <c r="O335" i="8"/>
  <c r="N335" i="8"/>
  <c r="M335" i="8"/>
  <c r="K335" i="8"/>
  <c r="J335" i="8"/>
  <c r="E335" i="8"/>
  <c r="D335" i="8"/>
  <c r="AH334" i="8"/>
  <c r="O334" i="8"/>
  <c r="M334" i="8"/>
  <c r="N334" i="8" s="1"/>
  <c r="K334" i="8"/>
  <c r="J334" i="8"/>
  <c r="E334" i="8"/>
  <c r="D334" i="8"/>
  <c r="AH333" i="8"/>
  <c r="O333" i="8"/>
  <c r="N333" i="8"/>
  <c r="M333" i="8"/>
  <c r="K333" i="8"/>
  <c r="J333" i="8"/>
  <c r="E333" i="8"/>
  <c r="D333" i="8"/>
  <c r="AH332" i="8"/>
  <c r="O332" i="8"/>
  <c r="N332" i="8"/>
  <c r="M332" i="8"/>
  <c r="K332" i="8"/>
  <c r="J332" i="8"/>
  <c r="E332" i="8"/>
  <c r="D332" i="8"/>
  <c r="AH331" i="8"/>
  <c r="O331" i="8"/>
  <c r="M331" i="8"/>
  <c r="N331" i="8" s="1"/>
  <c r="K331" i="8"/>
  <c r="J331" i="8"/>
  <c r="E331" i="8"/>
  <c r="D331" i="8"/>
  <c r="AH330" i="8"/>
  <c r="O330" i="8"/>
  <c r="N330" i="8"/>
  <c r="M330" i="8"/>
  <c r="K330" i="8"/>
  <c r="J330" i="8"/>
  <c r="E330" i="8"/>
  <c r="D330" i="8"/>
  <c r="AH329" i="8"/>
  <c r="O329" i="8"/>
  <c r="N329" i="8"/>
  <c r="M329" i="8"/>
  <c r="K329" i="8"/>
  <c r="J329" i="8"/>
  <c r="E329" i="8"/>
  <c r="D329" i="8"/>
  <c r="AH328" i="8"/>
  <c r="O328" i="8"/>
  <c r="N328" i="8"/>
  <c r="M328" i="8"/>
  <c r="K328" i="8"/>
  <c r="J328" i="8"/>
  <c r="E328" i="8"/>
  <c r="D328" i="8"/>
  <c r="AH327" i="8"/>
  <c r="O327" i="8"/>
  <c r="N327" i="8"/>
  <c r="M327" i="8"/>
  <c r="K327" i="8"/>
  <c r="J327" i="8"/>
  <c r="E327" i="8"/>
  <c r="D327" i="8"/>
  <c r="AH326" i="8"/>
  <c r="O326" i="8"/>
  <c r="N326" i="8"/>
  <c r="M326" i="8"/>
  <c r="K326" i="8"/>
  <c r="J326" i="8"/>
  <c r="E326" i="8"/>
  <c r="D326" i="8"/>
  <c r="AH325" i="8"/>
  <c r="O325" i="8"/>
  <c r="N325" i="8"/>
  <c r="M325" i="8"/>
  <c r="K325" i="8"/>
  <c r="J325" i="8"/>
  <c r="E325" i="8"/>
  <c r="D325" i="8"/>
  <c r="AH324" i="8"/>
  <c r="O324" i="8"/>
  <c r="N324" i="8"/>
  <c r="M324" i="8"/>
  <c r="K324" i="8"/>
  <c r="J324" i="8"/>
  <c r="E324" i="8"/>
  <c r="D324" i="8"/>
  <c r="AH323" i="8"/>
  <c r="O323" i="8"/>
  <c r="M323" i="8"/>
  <c r="N323" i="8" s="1"/>
  <c r="K323" i="8"/>
  <c r="J323" i="8"/>
  <c r="E323" i="8"/>
  <c r="D323" i="8"/>
  <c r="AH322" i="8"/>
  <c r="O322" i="8"/>
  <c r="N322" i="8"/>
  <c r="M322" i="8"/>
  <c r="K322" i="8"/>
  <c r="J322" i="8"/>
  <c r="E322" i="8"/>
  <c r="D322" i="8"/>
  <c r="AH321" i="8"/>
  <c r="O321" i="8"/>
  <c r="N321" i="8"/>
  <c r="M321" i="8"/>
  <c r="K321" i="8"/>
  <c r="J321" i="8"/>
  <c r="E321" i="8"/>
  <c r="D321" i="8"/>
  <c r="AH320" i="8"/>
  <c r="O320" i="8"/>
  <c r="N320" i="8"/>
  <c r="M320" i="8"/>
  <c r="K320" i="8"/>
  <c r="J320" i="8"/>
  <c r="E320" i="8"/>
  <c r="D320" i="8"/>
  <c r="AH319" i="8"/>
  <c r="O319" i="8"/>
  <c r="N319" i="8"/>
  <c r="M319" i="8"/>
  <c r="K319" i="8"/>
  <c r="J319" i="8"/>
  <c r="E319" i="8"/>
  <c r="D319" i="8"/>
  <c r="AH318" i="8"/>
  <c r="O318" i="8"/>
  <c r="M318" i="8"/>
  <c r="N318" i="8" s="1"/>
  <c r="K318" i="8"/>
  <c r="J318" i="8"/>
  <c r="E318" i="8"/>
  <c r="D318" i="8"/>
  <c r="AH317" i="8"/>
  <c r="O317" i="8"/>
  <c r="M317" i="8"/>
  <c r="N317" i="8" s="1"/>
  <c r="K317" i="8"/>
  <c r="J317" i="8"/>
  <c r="E317" i="8"/>
  <c r="D317" i="8"/>
  <c r="AH316" i="8"/>
  <c r="O316" i="8"/>
  <c r="N316" i="8"/>
  <c r="M316" i="8"/>
  <c r="K316" i="8"/>
  <c r="J316" i="8"/>
  <c r="E316" i="8"/>
  <c r="D316" i="8"/>
  <c r="AH315" i="8"/>
  <c r="O315" i="8"/>
  <c r="N315" i="8"/>
  <c r="M315" i="8"/>
  <c r="K315" i="8"/>
  <c r="J315" i="8"/>
  <c r="E315" i="8"/>
  <c r="D315" i="8"/>
  <c r="AH314" i="8"/>
  <c r="O314" i="8"/>
  <c r="M314" i="8"/>
  <c r="N314" i="8" s="1"/>
  <c r="K314" i="8"/>
  <c r="J314" i="8"/>
  <c r="E314" i="8"/>
  <c r="D314" i="8"/>
  <c r="AH313" i="8"/>
  <c r="O313" i="8"/>
  <c r="M313" i="8"/>
  <c r="N313" i="8" s="1"/>
  <c r="K313" i="8"/>
  <c r="J313" i="8"/>
  <c r="E313" i="8"/>
  <c r="D313" i="8"/>
  <c r="AH312" i="8"/>
  <c r="O312" i="8"/>
  <c r="M312" i="8"/>
  <c r="N312" i="8" s="1"/>
  <c r="K312" i="8"/>
  <c r="J312" i="8"/>
  <c r="E312" i="8"/>
  <c r="D312" i="8"/>
  <c r="AH311" i="8"/>
  <c r="O311" i="8"/>
  <c r="M311" i="8"/>
  <c r="N311" i="8" s="1"/>
  <c r="K311" i="8"/>
  <c r="J311" i="8"/>
  <c r="E311" i="8"/>
  <c r="D311" i="8"/>
  <c r="AH310" i="8"/>
  <c r="O310" i="8"/>
  <c r="M310" i="8"/>
  <c r="N310" i="8" s="1"/>
  <c r="K310" i="8"/>
  <c r="J310" i="8"/>
  <c r="E310" i="8"/>
  <c r="D310" i="8"/>
  <c r="AH309" i="8"/>
  <c r="O309" i="8"/>
  <c r="N309" i="8"/>
  <c r="M309" i="8"/>
  <c r="K309" i="8"/>
  <c r="J309" i="8"/>
  <c r="E309" i="8"/>
  <c r="D309" i="8"/>
  <c r="AH308" i="8"/>
  <c r="O308" i="8"/>
  <c r="N308" i="8"/>
  <c r="M308" i="8"/>
  <c r="K308" i="8"/>
  <c r="J308" i="8"/>
  <c r="E308" i="8"/>
  <c r="D308" i="8"/>
  <c r="AH307" i="8"/>
  <c r="O307" i="8"/>
  <c r="M307" i="8"/>
  <c r="N307" i="8" s="1"/>
  <c r="K307" i="8"/>
  <c r="J307" i="8"/>
  <c r="E307" i="8"/>
  <c r="D307" i="8"/>
  <c r="AH306" i="8"/>
  <c r="O306" i="8"/>
  <c r="M306" i="8"/>
  <c r="N306" i="8" s="1"/>
  <c r="K306" i="8"/>
  <c r="J306" i="8"/>
  <c r="E306" i="8"/>
  <c r="D306" i="8"/>
  <c r="AH305" i="8"/>
  <c r="O305" i="8"/>
  <c r="M305" i="8"/>
  <c r="N305" i="8" s="1"/>
  <c r="K305" i="8"/>
  <c r="J305" i="8"/>
  <c r="E305" i="8"/>
  <c r="D305" i="8"/>
  <c r="AH304" i="8"/>
  <c r="O304" i="8"/>
  <c r="N304" i="8"/>
  <c r="M304" i="8"/>
  <c r="K304" i="8"/>
  <c r="J304" i="8"/>
  <c r="E304" i="8"/>
  <c r="D304" i="8"/>
  <c r="AH303" i="8"/>
  <c r="O303" i="8"/>
  <c r="N303" i="8"/>
  <c r="M303" i="8"/>
  <c r="K303" i="8"/>
  <c r="J303" i="8"/>
  <c r="E303" i="8"/>
  <c r="D303" i="8"/>
  <c r="AH302" i="8"/>
  <c r="O302" i="8"/>
  <c r="M302" i="8"/>
  <c r="N302" i="8" s="1"/>
  <c r="K302" i="8"/>
  <c r="J302" i="8"/>
  <c r="E302" i="8"/>
  <c r="D302" i="8"/>
  <c r="AH301" i="8"/>
  <c r="O301" i="8"/>
  <c r="N301" i="8"/>
  <c r="M301" i="8"/>
  <c r="K301" i="8"/>
  <c r="J301" i="8"/>
  <c r="E301" i="8"/>
  <c r="D301" i="8"/>
  <c r="AH300" i="8"/>
  <c r="O300" i="8"/>
  <c r="N300" i="8"/>
  <c r="M300" i="8"/>
  <c r="K300" i="8"/>
  <c r="J300" i="8"/>
  <c r="E300" i="8"/>
  <c r="D300" i="8"/>
  <c r="AH299" i="8"/>
  <c r="O299" i="8"/>
  <c r="M299" i="8"/>
  <c r="N299" i="8" s="1"/>
  <c r="K299" i="8"/>
  <c r="J299" i="8"/>
  <c r="E299" i="8"/>
  <c r="D299" i="8"/>
  <c r="AH298" i="8"/>
  <c r="O298" i="8"/>
  <c r="M298" i="8"/>
  <c r="N298" i="8" s="1"/>
  <c r="K298" i="8"/>
  <c r="J298" i="8"/>
  <c r="E298" i="8"/>
  <c r="D298" i="8"/>
  <c r="AH297" i="8"/>
  <c r="O297" i="8"/>
  <c r="M297" i="8"/>
  <c r="N297" i="8" s="1"/>
  <c r="K297" i="8"/>
  <c r="J297" i="8"/>
  <c r="E297" i="8"/>
  <c r="D297" i="8"/>
  <c r="AH296" i="8"/>
  <c r="O296" i="8"/>
  <c r="M296" i="8"/>
  <c r="N296" i="8" s="1"/>
  <c r="K296" i="8"/>
  <c r="J296" i="8"/>
  <c r="E296" i="8"/>
  <c r="D296" i="8"/>
  <c r="AH295" i="8"/>
  <c r="O295" i="8"/>
  <c r="M295" i="8"/>
  <c r="N295" i="8" s="1"/>
  <c r="K295" i="8"/>
  <c r="J295" i="8"/>
  <c r="E295" i="8"/>
  <c r="D295" i="8"/>
  <c r="AH294" i="8"/>
  <c r="O294" i="8"/>
  <c r="M294" i="8"/>
  <c r="N294" i="8" s="1"/>
  <c r="K294" i="8"/>
  <c r="J294" i="8"/>
  <c r="E294" i="8"/>
  <c r="D294" i="8"/>
  <c r="AH293" i="8"/>
  <c r="O293" i="8"/>
  <c r="N293" i="8"/>
  <c r="M293" i="8"/>
  <c r="K293" i="8"/>
  <c r="J293" i="8"/>
  <c r="E293" i="8"/>
  <c r="D293" i="8"/>
  <c r="AH292" i="8"/>
  <c r="O292" i="8"/>
  <c r="N292" i="8"/>
  <c r="M292" i="8"/>
  <c r="K292" i="8"/>
  <c r="J292" i="8"/>
  <c r="E292" i="8"/>
  <c r="D292" i="8"/>
  <c r="AH291" i="8"/>
  <c r="O291" i="8"/>
  <c r="M291" i="8"/>
  <c r="N291" i="8" s="1"/>
  <c r="K291" i="8"/>
  <c r="J291" i="8"/>
  <c r="E291" i="8"/>
  <c r="D291" i="8"/>
  <c r="AH290" i="8"/>
  <c r="O290" i="8"/>
  <c r="N290" i="8"/>
  <c r="M290" i="8"/>
  <c r="K290" i="8"/>
  <c r="J290" i="8"/>
  <c r="E290" i="8"/>
  <c r="D290" i="8"/>
  <c r="AH289" i="8"/>
  <c r="O289" i="8"/>
  <c r="M289" i="8"/>
  <c r="N289" i="8" s="1"/>
  <c r="K289" i="8"/>
  <c r="J289" i="8"/>
  <c r="E289" i="8"/>
  <c r="D289" i="8"/>
  <c r="AH288" i="8"/>
  <c r="O288" i="8"/>
  <c r="M288" i="8"/>
  <c r="N288" i="8" s="1"/>
  <c r="K288" i="8"/>
  <c r="J288" i="8"/>
  <c r="E288" i="8"/>
  <c r="D288" i="8"/>
  <c r="AH287" i="8"/>
  <c r="O287" i="8"/>
  <c r="M287" i="8"/>
  <c r="N287" i="8" s="1"/>
  <c r="K287" i="8"/>
  <c r="J287" i="8"/>
  <c r="E287" i="8"/>
  <c r="D287" i="8"/>
  <c r="AH286" i="8"/>
  <c r="O286" i="8"/>
  <c r="N286" i="8"/>
  <c r="M286" i="8"/>
  <c r="K286" i="8"/>
  <c r="J286" i="8"/>
  <c r="E286" i="8"/>
  <c r="D286" i="8"/>
  <c r="AH285" i="8"/>
  <c r="O285" i="8"/>
  <c r="M285" i="8"/>
  <c r="N285" i="8" s="1"/>
  <c r="K285" i="8"/>
  <c r="J285" i="8"/>
  <c r="E285" i="8"/>
  <c r="D285" i="8"/>
  <c r="AH284" i="8"/>
  <c r="O284" i="8"/>
  <c r="M284" i="8"/>
  <c r="N284" i="8" s="1"/>
  <c r="K284" i="8"/>
  <c r="J284" i="8"/>
  <c r="E284" i="8"/>
  <c r="D284" i="8"/>
  <c r="AH283" i="8"/>
  <c r="O283" i="8"/>
  <c r="N283" i="8"/>
  <c r="M283" i="8"/>
  <c r="K283" i="8"/>
  <c r="J283" i="8"/>
  <c r="E283" i="8"/>
  <c r="D283" i="8"/>
  <c r="AH282" i="8"/>
  <c r="O282" i="8"/>
  <c r="M282" i="8"/>
  <c r="N282" i="8" s="1"/>
  <c r="K282" i="8"/>
  <c r="J282" i="8"/>
  <c r="E282" i="8"/>
  <c r="D282" i="8"/>
  <c r="AH281" i="8"/>
  <c r="O281" i="8"/>
  <c r="M281" i="8"/>
  <c r="N281" i="8" s="1"/>
  <c r="K281" i="8"/>
  <c r="J281" i="8"/>
  <c r="E281" i="8"/>
  <c r="D281" i="8"/>
  <c r="AH280" i="8"/>
  <c r="O280" i="8"/>
  <c r="M280" i="8"/>
  <c r="N280" i="8" s="1"/>
  <c r="K280" i="8"/>
  <c r="J280" i="8"/>
  <c r="E280" i="8"/>
  <c r="D280" i="8"/>
  <c r="AH279" i="8"/>
  <c r="O279" i="8"/>
  <c r="M279" i="8"/>
  <c r="N279" i="8" s="1"/>
  <c r="K279" i="8"/>
  <c r="J279" i="8"/>
  <c r="E279" i="8"/>
  <c r="D279" i="8"/>
  <c r="AH278" i="8"/>
  <c r="O278" i="8"/>
  <c r="M278" i="8"/>
  <c r="N278" i="8" s="1"/>
  <c r="K278" i="8"/>
  <c r="J278" i="8"/>
  <c r="E278" i="8"/>
  <c r="D278" i="8"/>
  <c r="AH277" i="8"/>
  <c r="O277" i="8"/>
  <c r="M277" i="8"/>
  <c r="N277" i="8" s="1"/>
  <c r="K277" i="8"/>
  <c r="J277" i="8"/>
  <c r="E277" i="8"/>
  <c r="D277" i="8"/>
  <c r="AH276" i="8"/>
  <c r="O276" i="8"/>
  <c r="N276" i="8"/>
  <c r="M276" i="8"/>
  <c r="K276" i="8"/>
  <c r="J276" i="8"/>
  <c r="E276" i="8"/>
  <c r="D276" i="8"/>
  <c r="AH275" i="8"/>
  <c r="O275" i="8"/>
  <c r="M275" i="8"/>
  <c r="N275" i="8" s="1"/>
  <c r="K275" i="8"/>
  <c r="J275" i="8"/>
  <c r="E275" i="8"/>
  <c r="D275" i="8"/>
  <c r="AH274" i="8"/>
  <c r="O274" i="8"/>
  <c r="M274" i="8"/>
  <c r="N274" i="8" s="1"/>
  <c r="K274" i="8"/>
  <c r="J274" i="8"/>
  <c r="E274" i="8"/>
  <c r="D274" i="8"/>
  <c r="AH273" i="8"/>
  <c r="O273" i="8"/>
  <c r="N273" i="8"/>
  <c r="M273" i="8"/>
  <c r="K273" i="8"/>
  <c r="J273" i="8"/>
  <c r="E273" i="8"/>
  <c r="D273" i="8"/>
  <c r="AH272" i="8"/>
  <c r="O272" i="8"/>
  <c r="M272" i="8"/>
  <c r="N272" i="8" s="1"/>
  <c r="K272" i="8"/>
  <c r="J272" i="8"/>
  <c r="E272" i="8"/>
  <c r="D272" i="8"/>
  <c r="AH271" i="8"/>
  <c r="O271" i="8"/>
  <c r="M271" i="8"/>
  <c r="N271" i="8" s="1"/>
  <c r="K271" i="8"/>
  <c r="J271" i="8"/>
  <c r="E271" i="8"/>
  <c r="D271" i="8"/>
  <c r="AH270" i="8"/>
  <c r="O270" i="8"/>
  <c r="N270" i="8"/>
  <c r="M270" i="8"/>
  <c r="K270" i="8"/>
  <c r="J270" i="8"/>
  <c r="E270" i="8"/>
  <c r="D270" i="8"/>
  <c r="AH269" i="8"/>
  <c r="O269" i="8"/>
  <c r="M269" i="8"/>
  <c r="N269" i="8" s="1"/>
  <c r="K269" i="8"/>
  <c r="J269" i="8"/>
  <c r="E269" i="8"/>
  <c r="D269" i="8"/>
  <c r="AH268" i="8"/>
  <c r="O268" i="8"/>
  <c r="M268" i="8"/>
  <c r="N268" i="8" s="1"/>
  <c r="K268" i="8"/>
  <c r="J268" i="8"/>
  <c r="E268" i="8"/>
  <c r="D268" i="8"/>
  <c r="AH267" i="8"/>
  <c r="O267" i="8"/>
  <c r="M267" i="8"/>
  <c r="N267" i="8" s="1"/>
  <c r="K267" i="8"/>
  <c r="J267" i="8"/>
  <c r="E267" i="8"/>
  <c r="D267" i="8"/>
  <c r="AH266" i="8"/>
  <c r="O266" i="8"/>
  <c r="M266" i="8"/>
  <c r="N266" i="8" s="1"/>
  <c r="K266" i="8"/>
  <c r="J266" i="8"/>
  <c r="E266" i="8"/>
  <c r="D266" i="8"/>
  <c r="AH265" i="8"/>
  <c r="O265" i="8"/>
  <c r="M265" i="8"/>
  <c r="N265" i="8" s="1"/>
  <c r="K265" i="8"/>
  <c r="J265" i="8"/>
  <c r="E265" i="8"/>
  <c r="D265" i="8"/>
  <c r="AH264" i="8"/>
  <c r="O264" i="8"/>
  <c r="M264" i="8"/>
  <c r="N264" i="8" s="1"/>
  <c r="K264" i="8"/>
  <c r="J264" i="8"/>
  <c r="E264" i="8"/>
  <c r="D264" i="8"/>
  <c r="AH263" i="8"/>
  <c r="O263" i="8"/>
  <c r="M263" i="8"/>
  <c r="N263" i="8" s="1"/>
  <c r="K263" i="8"/>
  <c r="J263" i="8"/>
  <c r="E263" i="8"/>
  <c r="D263" i="8"/>
  <c r="AH262" i="8"/>
  <c r="O262" i="8"/>
  <c r="M262" i="8"/>
  <c r="N262" i="8" s="1"/>
  <c r="K262" i="8"/>
  <c r="J262" i="8"/>
  <c r="E262" i="8"/>
  <c r="D262" i="8"/>
  <c r="AH261" i="8"/>
  <c r="O261" i="8"/>
  <c r="M261" i="8"/>
  <c r="N261" i="8" s="1"/>
  <c r="K261" i="8"/>
  <c r="J261" i="8"/>
  <c r="E261" i="8"/>
  <c r="D261" i="8"/>
  <c r="AH260" i="8"/>
  <c r="O260" i="8"/>
  <c r="N260" i="8"/>
  <c r="M260" i="8"/>
  <c r="K260" i="8"/>
  <c r="J260" i="8"/>
  <c r="E260" i="8"/>
  <c r="D260" i="8"/>
  <c r="AH259" i="8"/>
  <c r="O259" i="8"/>
  <c r="N259" i="8"/>
  <c r="M259" i="8"/>
  <c r="K259" i="8"/>
  <c r="J259" i="8"/>
  <c r="E259" i="8"/>
  <c r="D259" i="8"/>
  <c r="AH258" i="8"/>
  <c r="O258" i="8"/>
  <c r="M258" i="8"/>
  <c r="N258" i="8" s="1"/>
  <c r="K258" i="8"/>
  <c r="J258" i="8"/>
  <c r="E258" i="8"/>
  <c r="D258" i="8"/>
  <c r="AH257" i="8"/>
  <c r="O257" i="8"/>
  <c r="M257" i="8"/>
  <c r="N257" i="8" s="1"/>
  <c r="K257" i="8"/>
  <c r="J257" i="8"/>
  <c r="E257" i="8"/>
  <c r="D257" i="8"/>
  <c r="AH256" i="8"/>
  <c r="O256" i="8"/>
  <c r="M256" i="8"/>
  <c r="N256" i="8" s="1"/>
  <c r="K256" i="8"/>
  <c r="J256" i="8"/>
  <c r="E256" i="8"/>
  <c r="D256" i="8"/>
  <c r="AH255" i="8"/>
  <c r="O255" i="8"/>
  <c r="M255" i="8"/>
  <c r="N255" i="8" s="1"/>
  <c r="K255" i="8"/>
  <c r="J255" i="8"/>
  <c r="E255" i="8"/>
  <c r="D255" i="8"/>
  <c r="AH254" i="8"/>
  <c r="O254" i="8"/>
  <c r="N254" i="8"/>
  <c r="M254" i="8"/>
  <c r="K254" i="8"/>
  <c r="J254" i="8"/>
  <c r="E254" i="8"/>
  <c r="D254" i="8"/>
  <c r="AH253" i="8"/>
  <c r="O253" i="8"/>
  <c r="M253" i="8"/>
  <c r="N253" i="8" s="1"/>
  <c r="K253" i="8"/>
  <c r="J253" i="8"/>
  <c r="E253" i="8"/>
  <c r="D253" i="8"/>
  <c r="AH252" i="8"/>
  <c r="O252" i="8"/>
  <c r="M252" i="8"/>
  <c r="N252" i="8" s="1"/>
  <c r="K252" i="8"/>
  <c r="J252" i="8"/>
  <c r="E252" i="8"/>
  <c r="D252" i="8"/>
  <c r="AH251" i="8"/>
  <c r="O251" i="8"/>
  <c r="M251" i="8"/>
  <c r="N251" i="8" s="1"/>
  <c r="K251" i="8"/>
  <c r="J251" i="8"/>
  <c r="E251" i="8"/>
  <c r="D251" i="8"/>
  <c r="AH250" i="8"/>
  <c r="O250" i="8"/>
  <c r="N250" i="8"/>
  <c r="M250" i="8"/>
  <c r="K250" i="8"/>
  <c r="J250" i="8"/>
  <c r="E250" i="8"/>
  <c r="D250" i="8"/>
  <c r="AH249" i="8"/>
  <c r="O249" i="8"/>
  <c r="M249" i="8"/>
  <c r="N249" i="8" s="1"/>
  <c r="K249" i="8"/>
  <c r="J249" i="8"/>
  <c r="E249" i="8"/>
  <c r="D249" i="8"/>
  <c r="AH248" i="8"/>
  <c r="O248" i="8"/>
  <c r="M248" i="8"/>
  <c r="N248" i="8" s="1"/>
  <c r="K248" i="8"/>
  <c r="J248" i="8"/>
  <c r="E248" i="8"/>
  <c r="D248" i="8"/>
  <c r="AH247" i="8"/>
  <c r="O247" i="8"/>
  <c r="M247" i="8"/>
  <c r="N247" i="8" s="1"/>
  <c r="K247" i="8"/>
  <c r="J247" i="8"/>
  <c r="E247" i="8"/>
  <c r="D247" i="8"/>
  <c r="AH246" i="8"/>
  <c r="O246" i="8"/>
  <c r="M246" i="8"/>
  <c r="N246" i="8" s="1"/>
  <c r="K246" i="8"/>
  <c r="J246" i="8"/>
  <c r="E246" i="8"/>
  <c r="D246" i="8"/>
  <c r="AH245" i="8"/>
  <c r="O245" i="8"/>
  <c r="M245" i="8"/>
  <c r="N245" i="8" s="1"/>
  <c r="K245" i="8"/>
  <c r="J245" i="8"/>
  <c r="E245" i="8"/>
  <c r="D245" i="8"/>
  <c r="AH244" i="8"/>
  <c r="O244" i="8"/>
  <c r="M244" i="8"/>
  <c r="N244" i="8" s="1"/>
  <c r="K244" i="8"/>
  <c r="J244" i="8"/>
  <c r="E244" i="8"/>
  <c r="D244" i="8"/>
  <c r="AH243" i="8"/>
  <c r="O243" i="8"/>
  <c r="M243" i="8"/>
  <c r="N243" i="8" s="1"/>
  <c r="K243" i="8"/>
  <c r="J243" i="8"/>
  <c r="E243" i="8"/>
  <c r="D243" i="8"/>
  <c r="AH242" i="8"/>
  <c r="O242" i="8"/>
  <c r="N242" i="8"/>
  <c r="M242" i="8"/>
  <c r="K242" i="8"/>
  <c r="J242" i="8"/>
  <c r="E242" i="8"/>
  <c r="D242" i="8"/>
  <c r="AH241" i="8"/>
  <c r="O241" i="8"/>
  <c r="M241" i="8"/>
  <c r="N241" i="8" s="1"/>
  <c r="K241" i="8"/>
  <c r="J241" i="8"/>
  <c r="E241" i="8"/>
  <c r="D241" i="8"/>
  <c r="AH240" i="8"/>
  <c r="O240" i="8"/>
  <c r="M240" i="8"/>
  <c r="N240" i="8" s="1"/>
  <c r="K240" i="8"/>
  <c r="J240" i="8"/>
  <c r="E240" i="8"/>
  <c r="D240" i="8"/>
  <c r="AH239" i="8"/>
  <c r="O239" i="8"/>
  <c r="M239" i="8"/>
  <c r="N239" i="8" s="1"/>
  <c r="K239" i="8"/>
  <c r="J239" i="8"/>
  <c r="E239" i="8"/>
  <c r="D239" i="8"/>
  <c r="AH238" i="8"/>
  <c r="O238" i="8"/>
  <c r="N238" i="8"/>
  <c r="M238" i="8"/>
  <c r="K238" i="8"/>
  <c r="J238" i="8"/>
  <c r="E238" i="8"/>
  <c r="D238" i="8"/>
  <c r="AH237" i="8"/>
  <c r="O237" i="8"/>
  <c r="M237" i="8"/>
  <c r="N237" i="8" s="1"/>
  <c r="K237" i="8"/>
  <c r="J237" i="8"/>
  <c r="E237" i="8"/>
  <c r="D237" i="8"/>
  <c r="AH236" i="8"/>
  <c r="O236" i="8"/>
  <c r="M236" i="8"/>
  <c r="N236" i="8" s="1"/>
  <c r="K236" i="8"/>
  <c r="J236" i="8"/>
  <c r="E236" i="8"/>
  <c r="D236" i="8"/>
  <c r="AH235" i="8"/>
  <c r="O235" i="8"/>
  <c r="M235" i="8"/>
  <c r="N235" i="8" s="1"/>
  <c r="K235" i="8"/>
  <c r="J235" i="8"/>
  <c r="E235" i="8"/>
  <c r="D235" i="8"/>
  <c r="AH234" i="8"/>
  <c r="O234" i="8"/>
  <c r="M234" i="8"/>
  <c r="N234" i="8" s="1"/>
  <c r="K234" i="8"/>
  <c r="J234" i="8"/>
  <c r="E234" i="8"/>
  <c r="D234" i="8"/>
  <c r="AH233" i="8"/>
  <c r="O233" i="8"/>
  <c r="M233" i="8"/>
  <c r="N233" i="8" s="1"/>
  <c r="K233" i="8"/>
  <c r="J233" i="8"/>
  <c r="E233" i="8"/>
  <c r="D233" i="8"/>
  <c r="AH232" i="8"/>
  <c r="O232" i="8"/>
  <c r="N232" i="8"/>
  <c r="M232" i="8"/>
  <c r="K232" i="8"/>
  <c r="J232" i="8"/>
  <c r="E232" i="8"/>
  <c r="D232" i="8"/>
  <c r="AH231" i="8"/>
  <c r="O231" i="8"/>
  <c r="M231" i="8"/>
  <c r="N231" i="8" s="1"/>
  <c r="K231" i="8"/>
  <c r="J231" i="8"/>
  <c r="E231" i="8"/>
  <c r="D231" i="8"/>
  <c r="AH230" i="8"/>
  <c r="O230" i="8"/>
  <c r="N230" i="8"/>
  <c r="M230" i="8"/>
  <c r="K230" i="8"/>
  <c r="J230" i="8"/>
  <c r="E230" i="8"/>
  <c r="D230" i="8"/>
  <c r="AH229" i="8"/>
  <c r="O229" i="8"/>
  <c r="M229" i="8"/>
  <c r="N229" i="8" s="1"/>
  <c r="K229" i="8"/>
  <c r="J229" i="8"/>
  <c r="E229" i="8"/>
  <c r="D229" i="8"/>
  <c r="AH228" i="8"/>
  <c r="O228" i="8"/>
  <c r="M228" i="8"/>
  <c r="N228" i="8" s="1"/>
  <c r="K228" i="8"/>
  <c r="J228" i="8"/>
  <c r="E228" i="8"/>
  <c r="D228" i="8"/>
  <c r="AH227" i="8"/>
  <c r="O227" i="8"/>
  <c r="M227" i="8"/>
  <c r="N227" i="8" s="1"/>
  <c r="K227" i="8"/>
  <c r="J227" i="8"/>
  <c r="E227" i="8"/>
  <c r="D227" i="8"/>
  <c r="AH226" i="8"/>
  <c r="O226" i="8"/>
  <c r="N226" i="8"/>
  <c r="M226" i="8"/>
  <c r="K226" i="8"/>
  <c r="J226" i="8"/>
  <c r="E226" i="8"/>
  <c r="D226" i="8"/>
  <c r="AH225" i="8"/>
  <c r="O225" i="8"/>
  <c r="M225" i="8"/>
  <c r="N225" i="8" s="1"/>
  <c r="K225" i="8"/>
  <c r="J225" i="8"/>
  <c r="E225" i="8"/>
  <c r="D225" i="8"/>
  <c r="AH224" i="8"/>
  <c r="O224" i="8"/>
  <c r="M224" i="8"/>
  <c r="N224" i="8" s="1"/>
  <c r="K224" i="8"/>
  <c r="J224" i="8"/>
  <c r="E224" i="8"/>
  <c r="D224" i="8"/>
  <c r="AH223" i="8"/>
  <c r="O223" i="8"/>
  <c r="M223" i="8"/>
  <c r="N223" i="8" s="1"/>
  <c r="K223" i="8"/>
  <c r="J223" i="8"/>
  <c r="E223" i="8"/>
  <c r="D223" i="8"/>
  <c r="AH222" i="8"/>
  <c r="O222" i="8"/>
  <c r="M222" i="8"/>
  <c r="N222" i="8" s="1"/>
  <c r="K222" i="8"/>
  <c r="J222" i="8"/>
  <c r="E222" i="8"/>
  <c r="D222" i="8"/>
  <c r="AH221" i="8"/>
  <c r="O221" i="8"/>
  <c r="M221" i="8"/>
  <c r="N221" i="8" s="1"/>
  <c r="K221" i="8"/>
  <c r="J221" i="8"/>
  <c r="E221" i="8"/>
  <c r="D221" i="8"/>
  <c r="AH220" i="8"/>
  <c r="O220" i="8"/>
  <c r="M220" i="8"/>
  <c r="N220" i="8" s="1"/>
  <c r="K220" i="8"/>
  <c r="J220" i="8"/>
  <c r="E220" i="8"/>
  <c r="D220" i="8"/>
  <c r="AH219" i="8"/>
  <c r="O219" i="8"/>
  <c r="M219" i="8"/>
  <c r="N219" i="8" s="1"/>
  <c r="K219" i="8"/>
  <c r="J219" i="8"/>
  <c r="E219" i="8"/>
  <c r="D219" i="8"/>
  <c r="AH218" i="8"/>
  <c r="O218" i="8"/>
  <c r="N218" i="8"/>
  <c r="M218" i="8"/>
  <c r="K218" i="8"/>
  <c r="J218" i="8"/>
  <c r="E218" i="8"/>
  <c r="D218" i="8"/>
  <c r="AH217" i="8"/>
  <c r="O217" i="8"/>
  <c r="M217" i="8"/>
  <c r="N217" i="8" s="1"/>
  <c r="K217" i="8"/>
  <c r="J217" i="8"/>
  <c r="E217" i="8"/>
  <c r="D217" i="8"/>
  <c r="AH216" i="8"/>
  <c r="O216" i="8"/>
  <c r="N216" i="8"/>
  <c r="M216" i="8"/>
  <c r="K216" i="8"/>
  <c r="J216" i="8"/>
  <c r="E216" i="8"/>
  <c r="D216" i="8"/>
  <c r="AH215" i="8"/>
  <c r="O215" i="8"/>
  <c r="N215" i="8"/>
  <c r="M215" i="8"/>
  <c r="K215" i="8"/>
  <c r="J215" i="8"/>
  <c r="E215" i="8"/>
  <c r="D215" i="8"/>
  <c r="AH214" i="8"/>
  <c r="O214" i="8"/>
  <c r="M214" i="8"/>
  <c r="N214" i="8" s="1"/>
  <c r="K214" i="8"/>
  <c r="J214" i="8"/>
  <c r="E214" i="8"/>
  <c r="D214" i="8"/>
  <c r="AH213" i="8"/>
  <c r="O213" i="8"/>
  <c r="N213" i="8"/>
  <c r="M213" i="8"/>
  <c r="K213" i="8"/>
  <c r="J213" i="8"/>
  <c r="E213" i="8"/>
  <c r="D213" i="8"/>
  <c r="AH212" i="8"/>
  <c r="O212" i="8"/>
  <c r="N212" i="8"/>
  <c r="M212" i="8"/>
  <c r="K212" i="8"/>
  <c r="J212" i="8"/>
  <c r="E212" i="8"/>
  <c r="D212" i="8"/>
  <c r="AH211" i="8"/>
  <c r="O211" i="8"/>
  <c r="M211" i="8"/>
  <c r="N211" i="8" s="1"/>
  <c r="K211" i="8"/>
  <c r="J211" i="8"/>
  <c r="E211" i="8"/>
  <c r="D211" i="8"/>
  <c r="AH210" i="8"/>
  <c r="O210" i="8"/>
  <c r="N210" i="8"/>
  <c r="M210" i="8"/>
  <c r="K210" i="8"/>
  <c r="J210" i="8"/>
  <c r="E210" i="8"/>
  <c r="D210" i="8"/>
  <c r="AH209" i="8"/>
  <c r="O209" i="8"/>
  <c r="M209" i="8"/>
  <c r="N209" i="8" s="1"/>
  <c r="K209" i="8"/>
  <c r="J209" i="8"/>
  <c r="E209" i="8"/>
  <c r="D209" i="8"/>
  <c r="AH208" i="8"/>
  <c r="O208" i="8"/>
  <c r="N208" i="8"/>
  <c r="M208" i="8"/>
  <c r="K208" i="8"/>
  <c r="J208" i="8"/>
  <c r="E208" i="8"/>
  <c r="D208" i="8"/>
  <c r="AH207" i="8"/>
  <c r="O207" i="8"/>
  <c r="N207" i="8"/>
  <c r="M207" i="8"/>
  <c r="K207" i="8"/>
  <c r="J207" i="8"/>
  <c r="E207" i="8"/>
  <c r="D207" i="8"/>
  <c r="AH206" i="8"/>
  <c r="O206" i="8"/>
  <c r="M206" i="8"/>
  <c r="N206" i="8" s="1"/>
  <c r="K206" i="8"/>
  <c r="J206" i="8"/>
  <c r="E206" i="8"/>
  <c r="D206" i="8"/>
  <c r="AH205" i="8"/>
  <c r="O205" i="8"/>
  <c r="N205" i="8"/>
  <c r="M205" i="8"/>
  <c r="K205" i="8"/>
  <c r="J205" i="8"/>
  <c r="E205" i="8"/>
  <c r="D205" i="8"/>
  <c r="AH204" i="8"/>
  <c r="O204" i="8"/>
  <c r="N204" i="8"/>
  <c r="M204" i="8"/>
  <c r="K204" i="8"/>
  <c r="J204" i="8"/>
  <c r="E204" i="8"/>
  <c r="D204" i="8"/>
  <c r="AH203" i="8"/>
  <c r="O203" i="8"/>
  <c r="M203" i="8"/>
  <c r="N203" i="8" s="1"/>
  <c r="K203" i="8"/>
  <c r="J203" i="8"/>
  <c r="E203" i="8"/>
  <c r="D203" i="8"/>
  <c r="AH202" i="8"/>
  <c r="O202" i="8"/>
  <c r="N202" i="8"/>
  <c r="M202" i="8"/>
  <c r="K202" i="8"/>
  <c r="J202" i="8"/>
  <c r="E202" i="8"/>
  <c r="D202" i="8"/>
  <c r="AH201" i="8"/>
  <c r="O201" i="8"/>
  <c r="M201" i="8"/>
  <c r="N201" i="8" s="1"/>
  <c r="K201" i="8"/>
  <c r="J201" i="8"/>
  <c r="E201" i="8"/>
  <c r="D201" i="8"/>
  <c r="AH200" i="8"/>
  <c r="O200" i="8"/>
  <c r="N200" i="8"/>
  <c r="M200" i="8"/>
  <c r="K200" i="8"/>
  <c r="J200" i="8"/>
  <c r="E200" i="8"/>
  <c r="D200" i="8"/>
  <c r="AH199" i="8"/>
  <c r="O199" i="8"/>
  <c r="N199" i="8"/>
  <c r="M199" i="8"/>
  <c r="K199" i="8"/>
  <c r="J199" i="8"/>
  <c r="E199" i="8"/>
  <c r="D199" i="8"/>
  <c r="AH198" i="8"/>
  <c r="O198" i="8"/>
  <c r="M198" i="8"/>
  <c r="N198" i="8" s="1"/>
  <c r="K198" i="8"/>
  <c r="J198" i="8"/>
  <c r="E198" i="8"/>
  <c r="D198" i="8"/>
  <c r="AH197" i="8"/>
  <c r="O197" i="8"/>
  <c r="N197" i="8"/>
  <c r="M197" i="8"/>
  <c r="K197" i="8"/>
  <c r="J197" i="8"/>
  <c r="E197" i="8"/>
  <c r="D197" i="8"/>
  <c r="AH196" i="8"/>
  <c r="O196" i="8"/>
  <c r="N196" i="8"/>
  <c r="M196" i="8"/>
  <c r="K196" i="8"/>
  <c r="J196" i="8"/>
  <c r="E196" i="8"/>
  <c r="D196" i="8"/>
  <c r="AH195" i="8"/>
  <c r="O195" i="8"/>
  <c r="M195" i="8"/>
  <c r="N195" i="8" s="1"/>
  <c r="K195" i="8"/>
  <c r="J195" i="8"/>
  <c r="E195" i="8"/>
  <c r="D195" i="8"/>
  <c r="AH194" i="8"/>
  <c r="O194" i="8"/>
  <c r="N194" i="8"/>
  <c r="M194" i="8"/>
  <c r="K194" i="8"/>
  <c r="J194" i="8"/>
  <c r="E194" i="8"/>
  <c r="D194" i="8"/>
  <c r="AH193" i="8"/>
  <c r="O193" i="8"/>
  <c r="M193" i="8"/>
  <c r="N193" i="8" s="1"/>
  <c r="K193" i="8"/>
  <c r="J193" i="8"/>
  <c r="E193" i="8"/>
  <c r="D193" i="8"/>
  <c r="AH192" i="8"/>
  <c r="O192" i="8"/>
  <c r="N192" i="8"/>
  <c r="M192" i="8"/>
  <c r="K192" i="8"/>
  <c r="J192" i="8"/>
  <c r="E192" i="8"/>
  <c r="D192" i="8"/>
  <c r="AH191" i="8"/>
  <c r="O191" i="8"/>
  <c r="M191" i="8"/>
  <c r="N191" i="8" s="1"/>
  <c r="K191" i="8"/>
  <c r="J191" i="8"/>
  <c r="E191" i="8"/>
  <c r="D191" i="8"/>
  <c r="AH190" i="8"/>
  <c r="O190" i="8"/>
  <c r="M190" i="8"/>
  <c r="N190" i="8" s="1"/>
  <c r="K190" i="8"/>
  <c r="J190" i="8"/>
  <c r="E190" i="8"/>
  <c r="D190" i="8"/>
  <c r="AH189" i="8"/>
  <c r="O189" i="8"/>
  <c r="N189" i="8"/>
  <c r="M189" i="8"/>
  <c r="K189" i="8"/>
  <c r="J189" i="8"/>
  <c r="E189" i="8"/>
  <c r="D189" i="8"/>
  <c r="AH188" i="8"/>
  <c r="O188" i="8"/>
  <c r="N188" i="8"/>
  <c r="M188" i="8"/>
  <c r="K188" i="8"/>
  <c r="J188" i="8"/>
  <c r="E188" i="8"/>
  <c r="D188" i="8"/>
  <c r="AH187" i="8"/>
  <c r="O187" i="8"/>
  <c r="M187" i="8"/>
  <c r="N187" i="8" s="1"/>
  <c r="K187" i="8"/>
  <c r="J187" i="8"/>
  <c r="E187" i="8"/>
  <c r="D187" i="8"/>
  <c r="AH186" i="8"/>
  <c r="O186" i="8"/>
  <c r="N186" i="8"/>
  <c r="M186" i="8"/>
  <c r="K186" i="8"/>
  <c r="J186" i="8"/>
  <c r="E186" i="8"/>
  <c r="D186" i="8"/>
  <c r="AH185" i="8"/>
  <c r="O185" i="8"/>
  <c r="M185" i="8"/>
  <c r="N185" i="8" s="1"/>
  <c r="K185" i="8"/>
  <c r="J185" i="8"/>
  <c r="E185" i="8"/>
  <c r="D185" i="8"/>
  <c r="AH184" i="8"/>
  <c r="O184" i="8"/>
  <c r="M184" i="8"/>
  <c r="N184" i="8" s="1"/>
  <c r="K184" i="8"/>
  <c r="J184" i="8"/>
  <c r="E184" i="8"/>
  <c r="D184" i="8"/>
  <c r="AH183" i="8"/>
  <c r="O183" i="8"/>
  <c r="M183" i="8"/>
  <c r="N183" i="8" s="1"/>
  <c r="K183" i="8"/>
  <c r="J183" i="8"/>
  <c r="E183" i="8"/>
  <c r="D183" i="8"/>
  <c r="AH182" i="8"/>
  <c r="O182" i="8"/>
  <c r="M182" i="8"/>
  <c r="N182" i="8" s="1"/>
  <c r="K182" i="8"/>
  <c r="J182" i="8"/>
  <c r="E182" i="8"/>
  <c r="D182" i="8"/>
  <c r="AH181" i="8"/>
  <c r="O181" i="8"/>
  <c r="N181" i="8"/>
  <c r="M181" i="8"/>
  <c r="K181" i="8"/>
  <c r="J181" i="8"/>
  <c r="E181" i="8"/>
  <c r="D181" i="8"/>
  <c r="AH180" i="8"/>
  <c r="O180" i="8"/>
  <c r="N180" i="8"/>
  <c r="M180" i="8"/>
  <c r="K180" i="8"/>
  <c r="J180" i="8"/>
  <c r="E180" i="8"/>
  <c r="D180" i="8"/>
  <c r="AH179" i="8"/>
  <c r="O179" i="8"/>
  <c r="M179" i="8"/>
  <c r="N179" i="8" s="1"/>
  <c r="K179" i="8"/>
  <c r="J179" i="8"/>
  <c r="E179" i="8"/>
  <c r="D179" i="8"/>
  <c r="AH178" i="8"/>
  <c r="O178" i="8"/>
  <c r="N178" i="8"/>
  <c r="M178" i="8"/>
  <c r="K178" i="8"/>
  <c r="J178" i="8"/>
  <c r="E178" i="8"/>
  <c r="D178" i="8"/>
  <c r="AH177" i="8"/>
  <c r="O177" i="8"/>
  <c r="M177" i="8"/>
  <c r="N177" i="8" s="1"/>
  <c r="K177" i="8"/>
  <c r="J177" i="8"/>
  <c r="E177" i="8"/>
  <c r="D177" i="8"/>
  <c r="AH176" i="8"/>
  <c r="O176" i="8"/>
  <c r="N176" i="8"/>
  <c r="M176" i="8"/>
  <c r="K176" i="8"/>
  <c r="J176" i="8"/>
  <c r="E176" i="8"/>
  <c r="D176" i="8"/>
  <c r="AH175" i="8"/>
  <c r="O175" i="8"/>
  <c r="M175" i="8"/>
  <c r="N175" i="8" s="1"/>
  <c r="K175" i="8"/>
  <c r="J175" i="8"/>
  <c r="E175" i="8"/>
  <c r="D175" i="8"/>
  <c r="AH174" i="8"/>
  <c r="O174" i="8"/>
  <c r="M174" i="8"/>
  <c r="N174" i="8" s="1"/>
  <c r="K174" i="8"/>
  <c r="J174" i="8"/>
  <c r="E174" i="8"/>
  <c r="D174" i="8"/>
  <c r="AH173" i="8"/>
  <c r="O173" i="8"/>
  <c r="N173" i="8"/>
  <c r="M173" i="8"/>
  <c r="K173" i="8"/>
  <c r="J173" i="8"/>
  <c r="E173" i="8"/>
  <c r="D173" i="8"/>
  <c r="AH172" i="8"/>
  <c r="O172" i="8"/>
  <c r="M172" i="8"/>
  <c r="N172" i="8" s="1"/>
  <c r="K172" i="8"/>
  <c r="J172" i="8"/>
  <c r="E172" i="8"/>
  <c r="D172" i="8"/>
  <c r="AH171" i="8"/>
  <c r="O171" i="8"/>
  <c r="N171" i="8"/>
  <c r="M171" i="8"/>
  <c r="K171" i="8"/>
  <c r="J171" i="8"/>
  <c r="E171" i="8"/>
  <c r="D171" i="8"/>
  <c r="AH170" i="8"/>
  <c r="O170" i="8"/>
  <c r="M170" i="8"/>
  <c r="N170" i="8" s="1"/>
  <c r="K170" i="8"/>
  <c r="J170" i="8"/>
  <c r="E170" i="8"/>
  <c r="D170" i="8"/>
  <c r="AH169" i="8"/>
  <c r="O169" i="8"/>
  <c r="N169" i="8"/>
  <c r="M169" i="8"/>
  <c r="K169" i="8"/>
  <c r="J169" i="8"/>
  <c r="E169" i="8"/>
  <c r="D169" i="8"/>
  <c r="AH168" i="8"/>
  <c r="O168" i="8"/>
  <c r="M168" i="8"/>
  <c r="N168" i="8" s="1"/>
  <c r="K168" i="8"/>
  <c r="J168" i="8"/>
  <c r="E168" i="8"/>
  <c r="D168" i="8"/>
  <c r="AH167" i="8"/>
  <c r="O167" i="8"/>
  <c r="M167" i="8"/>
  <c r="N167" i="8" s="1"/>
  <c r="K167" i="8"/>
  <c r="J167" i="8"/>
  <c r="E167" i="8"/>
  <c r="D167" i="8"/>
  <c r="AH166" i="8"/>
  <c r="O166" i="8"/>
  <c r="M166" i="8"/>
  <c r="N166" i="8" s="1"/>
  <c r="K166" i="8"/>
  <c r="J166" i="8"/>
  <c r="E166" i="8"/>
  <c r="D166" i="8"/>
  <c r="AH165" i="8"/>
  <c r="O165" i="8"/>
  <c r="N165" i="8"/>
  <c r="M165" i="8"/>
  <c r="K165" i="8"/>
  <c r="J165" i="8"/>
  <c r="E165" i="8"/>
  <c r="D165" i="8"/>
  <c r="AH164" i="8"/>
  <c r="O164" i="8"/>
  <c r="N164" i="8"/>
  <c r="M164" i="8"/>
  <c r="K164" i="8"/>
  <c r="J164" i="8"/>
  <c r="E164" i="8"/>
  <c r="D164" i="8"/>
  <c r="AH163" i="8"/>
  <c r="O163" i="8"/>
  <c r="M163" i="8"/>
  <c r="N163" i="8" s="1"/>
  <c r="K163" i="8"/>
  <c r="J163" i="8"/>
  <c r="E163" i="8"/>
  <c r="D163" i="8"/>
  <c r="AH162" i="8"/>
  <c r="O162" i="8"/>
  <c r="M162" i="8"/>
  <c r="N162" i="8" s="1"/>
  <c r="K162" i="8"/>
  <c r="J162" i="8"/>
  <c r="E162" i="8"/>
  <c r="D162" i="8"/>
  <c r="AH161" i="8"/>
  <c r="O161" i="8"/>
  <c r="N161" i="8"/>
  <c r="M161" i="8"/>
  <c r="K161" i="8"/>
  <c r="J161" i="8"/>
  <c r="E161" i="8"/>
  <c r="D161" i="8"/>
  <c r="AH160" i="8"/>
  <c r="O160" i="8"/>
  <c r="M160" i="8"/>
  <c r="N160" i="8" s="1"/>
  <c r="K160" i="8"/>
  <c r="J160" i="8"/>
  <c r="E160" i="8"/>
  <c r="D160" i="8"/>
  <c r="AH159" i="8"/>
  <c r="O159" i="8"/>
  <c r="M159" i="8"/>
  <c r="N159" i="8" s="1"/>
  <c r="K159" i="8"/>
  <c r="J159" i="8"/>
  <c r="E159" i="8"/>
  <c r="D159" i="8"/>
  <c r="AH158" i="8"/>
  <c r="O158" i="8"/>
  <c r="M158" i="8"/>
  <c r="N158" i="8" s="1"/>
  <c r="K158" i="8"/>
  <c r="J158" i="8"/>
  <c r="E158" i="8"/>
  <c r="D158" i="8"/>
  <c r="AH157" i="8"/>
  <c r="O157" i="8"/>
  <c r="N157" i="8"/>
  <c r="M157" i="8"/>
  <c r="K157" i="8"/>
  <c r="J157" i="8"/>
  <c r="E157" i="8"/>
  <c r="D157" i="8"/>
  <c r="AH156" i="8"/>
  <c r="O156" i="8"/>
  <c r="N156" i="8"/>
  <c r="M156" i="8"/>
  <c r="K156" i="8"/>
  <c r="J156" i="8"/>
  <c r="E156" i="8"/>
  <c r="D156" i="8"/>
  <c r="AH155" i="8"/>
  <c r="O155" i="8"/>
  <c r="M155" i="8"/>
  <c r="N155" i="8" s="1"/>
  <c r="K155" i="8"/>
  <c r="J155" i="8"/>
  <c r="E155" i="8"/>
  <c r="D155" i="8"/>
  <c r="AH154" i="8"/>
  <c r="O154" i="8"/>
  <c r="M154" i="8"/>
  <c r="N154" i="8" s="1"/>
  <c r="K154" i="8"/>
  <c r="J154" i="8"/>
  <c r="E154" i="8"/>
  <c r="D154" i="8"/>
  <c r="AH153" i="8"/>
  <c r="O153" i="8"/>
  <c r="N153" i="8"/>
  <c r="M153" i="8"/>
  <c r="K153" i="8"/>
  <c r="J153" i="8"/>
  <c r="E153" i="8"/>
  <c r="D153" i="8"/>
  <c r="AH152" i="8"/>
  <c r="O152" i="8"/>
  <c r="M152" i="8"/>
  <c r="N152" i="8" s="1"/>
  <c r="K152" i="8"/>
  <c r="J152" i="8"/>
  <c r="E152" i="8"/>
  <c r="D152" i="8"/>
  <c r="AH151" i="8"/>
  <c r="O151" i="8"/>
  <c r="M151" i="8"/>
  <c r="N151" i="8" s="1"/>
  <c r="K151" i="8"/>
  <c r="J151" i="8"/>
  <c r="E151" i="8"/>
  <c r="D151" i="8"/>
  <c r="AH150" i="8"/>
  <c r="O150" i="8"/>
  <c r="M150" i="8"/>
  <c r="N150" i="8" s="1"/>
  <c r="K150" i="8"/>
  <c r="J150" i="8"/>
  <c r="E150" i="8"/>
  <c r="D150" i="8"/>
  <c r="AH149" i="8"/>
  <c r="O149" i="8"/>
  <c r="M149" i="8"/>
  <c r="N149" i="8" s="1"/>
  <c r="K149" i="8"/>
  <c r="J149" i="8"/>
  <c r="E149" i="8"/>
  <c r="D149" i="8"/>
  <c r="AH148" i="8"/>
  <c r="O148" i="8"/>
  <c r="N148" i="8"/>
  <c r="M148" i="8"/>
  <c r="K148" i="8"/>
  <c r="J148" i="8"/>
  <c r="E148" i="8"/>
  <c r="D148" i="8"/>
  <c r="AH147" i="8"/>
  <c r="O147" i="8"/>
  <c r="M147" i="8"/>
  <c r="N147" i="8" s="1"/>
  <c r="K147" i="8"/>
  <c r="J147" i="8"/>
  <c r="E147" i="8"/>
  <c r="D147" i="8"/>
  <c r="AH146" i="8"/>
  <c r="O146" i="8"/>
  <c r="M146" i="8"/>
  <c r="N146" i="8" s="1"/>
  <c r="K146" i="8"/>
  <c r="J146" i="8"/>
  <c r="E146" i="8"/>
  <c r="D146" i="8"/>
  <c r="AH145" i="8"/>
  <c r="O145" i="8"/>
  <c r="N145" i="8"/>
  <c r="M145" i="8"/>
  <c r="K145" i="8"/>
  <c r="J145" i="8"/>
  <c r="E145" i="8"/>
  <c r="D145" i="8"/>
  <c r="AH144" i="8"/>
  <c r="O144" i="8"/>
  <c r="N144" i="8"/>
  <c r="M144" i="8"/>
  <c r="K144" i="8"/>
  <c r="J144" i="8"/>
  <c r="E144" i="8"/>
  <c r="D144" i="8"/>
  <c r="AH143" i="8"/>
  <c r="O143" i="8"/>
  <c r="M143" i="8"/>
  <c r="N143" i="8" s="1"/>
  <c r="K143" i="8"/>
  <c r="J143" i="8"/>
  <c r="E143" i="8"/>
  <c r="D143" i="8"/>
  <c r="AH142" i="8"/>
  <c r="O142" i="8"/>
  <c r="M142" i="8"/>
  <c r="N142" i="8" s="1"/>
  <c r="K142" i="8"/>
  <c r="J142" i="8"/>
  <c r="E142" i="8"/>
  <c r="D142" i="8"/>
  <c r="AH141" i="8"/>
  <c r="O141" i="8"/>
  <c r="M141" i="8"/>
  <c r="N141" i="8" s="1"/>
  <c r="K141" i="8"/>
  <c r="J141" i="8"/>
  <c r="E141" i="8"/>
  <c r="D141" i="8"/>
  <c r="AH140" i="8"/>
  <c r="O140" i="8"/>
  <c r="M140" i="8"/>
  <c r="N140" i="8" s="1"/>
  <c r="K140" i="8"/>
  <c r="J140" i="8"/>
  <c r="E140" i="8"/>
  <c r="D140" i="8"/>
  <c r="AH139" i="8"/>
  <c r="O139" i="8"/>
  <c r="M139" i="8"/>
  <c r="N139" i="8" s="1"/>
  <c r="K139" i="8"/>
  <c r="J139" i="8"/>
  <c r="E139" i="8"/>
  <c r="D139" i="8"/>
  <c r="AH138" i="8"/>
  <c r="O138" i="8"/>
  <c r="M138" i="8"/>
  <c r="N138" i="8" s="1"/>
  <c r="K138" i="8"/>
  <c r="J138" i="8"/>
  <c r="E138" i="8"/>
  <c r="D138" i="8"/>
  <c r="AH137" i="8"/>
  <c r="O137" i="8"/>
  <c r="N137" i="8"/>
  <c r="M137" i="8"/>
  <c r="K137" i="8"/>
  <c r="J137" i="8"/>
  <c r="E137" i="8"/>
  <c r="D137" i="8"/>
  <c r="AH136" i="8"/>
  <c r="O136" i="8"/>
  <c r="N136" i="8"/>
  <c r="M136" i="8"/>
  <c r="K136" i="8"/>
  <c r="J136" i="8"/>
  <c r="E136" i="8"/>
  <c r="D136" i="8"/>
  <c r="AH135" i="8"/>
  <c r="O135" i="8"/>
  <c r="N135" i="8"/>
  <c r="M135" i="8"/>
  <c r="K135" i="8"/>
  <c r="J135" i="8"/>
  <c r="E135" i="8"/>
  <c r="D135" i="8"/>
  <c r="AH134" i="8"/>
  <c r="O134" i="8"/>
  <c r="N134" i="8"/>
  <c r="M134" i="8"/>
  <c r="K134" i="8"/>
  <c r="J134" i="8"/>
  <c r="E134" i="8"/>
  <c r="D134" i="8"/>
  <c r="AH133" i="8"/>
  <c r="O133" i="8"/>
  <c r="M133" i="8"/>
  <c r="N133" i="8" s="1"/>
  <c r="K133" i="8"/>
  <c r="J133" i="8"/>
  <c r="E133" i="8"/>
  <c r="D133" i="8"/>
  <c r="AH132" i="8"/>
  <c r="O132" i="8"/>
  <c r="M132" i="8"/>
  <c r="N132" i="8" s="1"/>
  <c r="K132" i="8"/>
  <c r="J132" i="8"/>
  <c r="E132" i="8"/>
  <c r="D132" i="8"/>
  <c r="AH131" i="8"/>
  <c r="O131" i="8"/>
  <c r="M131" i="8"/>
  <c r="N131" i="8" s="1"/>
  <c r="K131" i="8"/>
  <c r="J131" i="8"/>
  <c r="E131" i="8"/>
  <c r="D131" i="8"/>
  <c r="AH130" i="8"/>
  <c r="O130" i="8"/>
  <c r="M130" i="8"/>
  <c r="N130" i="8" s="1"/>
  <c r="K130" i="8"/>
  <c r="J130" i="8"/>
  <c r="E130" i="8"/>
  <c r="D130" i="8"/>
  <c r="AH129" i="8"/>
  <c r="O129" i="8"/>
  <c r="N129" i="8"/>
  <c r="M129" i="8"/>
  <c r="K129" i="8"/>
  <c r="J129" i="8"/>
  <c r="E129" i="8"/>
  <c r="D129" i="8"/>
  <c r="AH128" i="8"/>
  <c r="O128" i="8"/>
  <c r="M128" i="8"/>
  <c r="N128" i="8" s="1"/>
  <c r="K128" i="8"/>
  <c r="J128" i="8"/>
  <c r="E128" i="8"/>
  <c r="D128" i="8"/>
  <c r="AH127" i="8"/>
  <c r="O127" i="8"/>
  <c r="M127" i="8"/>
  <c r="N127" i="8" s="1"/>
  <c r="K127" i="8"/>
  <c r="J127" i="8"/>
  <c r="E127" i="8"/>
  <c r="D127" i="8"/>
  <c r="AH126" i="8"/>
  <c r="O126" i="8"/>
  <c r="N126" i="8"/>
  <c r="M126" i="8"/>
  <c r="K126" i="8"/>
  <c r="J126" i="8"/>
  <c r="E126" i="8"/>
  <c r="D126" i="8"/>
  <c r="AH125" i="8"/>
  <c r="O125" i="8"/>
  <c r="N125" i="8"/>
  <c r="M125" i="8"/>
  <c r="K125" i="8"/>
  <c r="J125" i="8"/>
  <c r="E125" i="8"/>
  <c r="D125" i="8"/>
  <c r="AH124" i="8"/>
  <c r="O124" i="8"/>
  <c r="N124" i="8"/>
  <c r="M124" i="8"/>
  <c r="K124" i="8"/>
  <c r="J124" i="8"/>
  <c r="E124" i="8"/>
  <c r="D124" i="8"/>
  <c r="AH123" i="8"/>
  <c r="O123" i="8"/>
  <c r="M123" i="8"/>
  <c r="N123" i="8" s="1"/>
  <c r="K123" i="8"/>
  <c r="J123" i="8"/>
  <c r="E123" i="8"/>
  <c r="D123" i="8"/>
  <c r="AH122" i="8"/>
  <c r="O122" i="8"/>
  <c r="M122" i="8"/>
  <c r="N122" i="8" s="1"/>
  <c r="K122" i="8"/>
  <c r="J122" i="8"/>
  <c r="E122" i="8"/>
  <c r="D122" i="8"/>
  <c r="AH121" i="8"/>
  <c r="O121" i="8"/>
  <c r="N121" i="8"/>
  <c r="M121" i="8"/>
  <c r="K121" i="8"/>
  <c r="J121" i="8"/>
  <c r="E121" i="8"/>
  <c r="D121" i="8"/>
  <c r="AH120" i="8"/>
  <c r="O120" i="8"/>
  <c r="M120" i="8"/>
  <c r="N120" i="8" s="1"/>
  <c r="K120" i="8"/>
  <c r="J120" i="8"/>
  <c r="E120" i="8"/>
  <c r="D120" i="8"/>
  <c r="AH119" i="8"/>
  <c r="O119" i="8"/>
  <c r="N119" i="8"/>
  <c r="M119" i="8"/>
  <c r="K119" i="8"/>
  <c r="J119" i="8"/>
  <c r="E119" i="8"/>
  <c r="D119" i="8"/>
  <c r="AH118" i="8"/>
  <c r="O118" i="8"/>
  <c r="N118" i="8"/>
  <c r="M118" i="8"/>
  <c r="K118" i="8"/>
  <c r="J118" i="8"/>
  <c r="E118" i="8"/>
  <c r="D118" i="8"/>
  <c r="AH117" i="8"/>
  <c r="O117" i="8"/>
  <c r="N117" i="8"/>
  <c r="M117" i="8"/>
  <c r="K117" i="8"/>
  <c r="J117" i="8"/>
  <c r="E117" i="8"/>
  <c r="D117" i="8"/>
  <c r="AH116" i="8"/>
  <c r="O116" i="8"/>
  <c r="N116" i="8"/>
  <c r="M116" i="8"/>
  <c r="K116" i="8"/>
  <c r="J116" i="8"/>
  <c r="E116" i="8"/>
  <c r="D116" i="8"/>
  <c r="AH115" i="8"/>
  <c r="O115" i="8"/>
  <c r="M115" i="8"/>
  <c r="N115" i="8" s="1"/>
  <c r="K115" i="8"/>
  <c r="J115" i="8"/>
  <c r="E115" i="8"/>
  <c r="D115" i="8"/>
  <c r="AH114" i="8"/>
  <c r="O114" i="8"/>
  <c r="M114" i="8"/>
  <c r="N114" i="8" s="1"/>
  <c r="K114" i="8"/>
  <c r="J114" i="8"/>
  <c r="E114" i="8"/>
  <c r="D114" i="8"/>
  <c r="AH113" i="8"/>
  <c r="O113" i="8"/>
  <c r="N113" i="8"/>
  <c r="M113" i="8"/>
  <c r="K113" i="8"/>
  <c r="J113" i="8"/>
  <c r="E113" i="8"/>
  <c r="D113" i="8"/>
  <c r="AH112" i="8"/>
  <c r="O112" i="8"/>
  <c r="M112" i="8"/>
  <c r="N112" i="8" s="1"/>
  <c r="K112" i="8"/>
  <c r="J112" i="8"/>
  <c r="E112" i="8"/>
  <c r="D112" i="8"/>
  <c r="AH111" i="8"/>
  <c r="O111" i="8"/>
  <c r="N111" i="8"/>
  <c r="M111" i="8"/>
  <c r="K111" i="8"/>
  <c r="J111" i="8"/>
  <c r="E111" i="8"/>
  <c r="D111" i="8"/>
  <c r="AH110" i="8"/>
  <c r="O110" i="8"/>
  <c r="M110" i="8"/>
  <c r="N110" i="8" s="1"/>
  <c r="K110" i="8"/>
  <c r="J110" i="8"/>
  <c r="E110" i="8"/>
  <c r="D110" i="8"/>
  <c r="AH109" i="8"/>
  <c r="O109" i="8"/>
  <c r="N109" i="8"/>
  <c r="M109" i="8"/>
  <c r="K109" i="8"/>
  <c r="J109" i="8"/>
  <c r="E109" i="8"/>
  <c r="D109" i="8"/>
  <c r="AH108" i="8"/>
  <c r="O108" i="8"/>
  <c r="N108" i="8"/>
  <c r="M108" i="8"/>
  <c r="K108" i="8"/>
  <c r="J108" i="8"/>
  <c r="E108" i="8"/>
  <c r="D108" i="8"/>
  <c r="AH107" i="8"/>
  <c r="O107" i="8"/>
  <c r="M107" i="8"/>
  <c r="N107" i="8" s="1"/>
  <c r="K107" i="8"/>
  <c r="J107" i="8"/>
  <c r="E107" i="8"/>
  <c r="D107" i="8"/>
  <c r="AH106" i="8"/>
  <c r="O106" i="8"/>
  <c r="M106" i="8"/>
  <c r="N106" i="8" s="1"/>
  <c r="K106" i="8"/>
  <c r="J106" i="8"/>
  <c r="E106" i="8"/>
  <c r="D106" i="8"/>
  <c r="AH105" i="8"/>
  <c r="O105" i="8"/>
  <c r="N105" i="8"/>
  <c r="M105" i="8"/>
  <c r="K105" i="8"/>
  <c r="J105" i="8"/>
  <c r="E105" i="8"/>
  <c r="D105" i="8"/>
  <c r="AH104" i="8"/>
  <c r="O104" i="8"/>
  <c r="M104" i="8"/>
  <c r="N104" i="8" s="1"/>
  <c r="K104" i="8"/>
  <c r="J104" i="8"/>
  <c r="E104" i="8"/>
  <c r="D104" i="8"/>
  <c r="AH103" i="8"/>
  <c r="O103" i="8"/>
  <c r="M103" i="8"/>
  <c r="N103" i="8" s="1"/>
  <c r="K103" i="8"/>
  <c r="J103" i="8"/>
  <c r="E103" i="8"/>
  <c r="D103" i="8"/>
  <c r="AH102" i="8"/>
  <c r="O102" i="8"/>
  <c r="M102" i="8"/>
  <c r="N102" i="8" s="1"/>
  <c r="K102" i="8"/>
  <c r="J102" i="8"/>
  <c r="E102" i="8"/>
  <c r="D102" i="8"/>
  <c r="AH101" i="8"/>
  <c r="O101" i="8"/>
  <c r="N101" i="8"/>
  <c r="M101" i="8"/>
  <c r="K101" i="8"/>
  <c r="J101" i="8"/>
  <c r="E101" i="8"/>
  <c r="D101" i="8"/>
  <c r="AH100" i="8"/>
  <c r="O100" i="8"/>
  <c r="N100" i="8"/>
  <c r="M100" i="8"/>
  <c r="K100" i="8"/>
  <c r="J100" i="8"/>
  <c r="E100" i="8"/>
  <c r="D100" i="8"/>
  <c r="AH99" i="8"/>
  <c r="O99" i="8"/>
  <c r="M99" i="8"/>
  <c r="N99" i="8" s="1"/>
  <c r="K99" i="8"/>
  <c r="J99" i="8"/>
  <c r="E99" i="8"/>
  <c r="D99" i="8"/>
  <c r="AH98" i="8"/>
  <c r="O98" i="8"/>
  <c r="M98" i="8"/>
  <c r="N98" i="8" s="1"/>
  <c r="K98" i="8"/>
  <c r="J98" i="8"/>
  <c r="E98" i="8"/>
  <c r="D98" i="8"/>
  <c r="B98" i="8"/>
  <c r="AH97" i="8"/>
  <c r="O97" i="8"/>
  <c r="N97" i="8"/>
  <c r="M97" i="8"/>
  <c r="K97" i="8"/>
  <c r="J97" i="8"/>
  <c r="E97" i="8"/>
  <c r="D97" i="8"/>
  <c r="AH96" i="8"/>
  <c r="O96" i="8"/>
  <c r="M96" i="8"/>
  <c r="N96" i="8" s="1"/>
  <c r="K96" i="8"/>
  <c r="J96" i="8"/>
  <c r="E96" i="8"/>
  <c r="D96" i="8"/>
  <c r="AH95" i="8"/>
  <c r="O95" i="8"/>
  <c r="N95" i="8"/>
  <c r="M95" i="8"/>
  <c r="K95" i="8"/>
  <c r="J95" i="8"/>
  <c r="E95" i="8"/>
  <c r="D95" i="8"/>
  <c r="AH94" i="8"/>
  <c r="O94" i="8"/>
  <c r="M94" i="8"/>
  <c r="N94" i="8" s="1"/>
  <c r="K94" i="8"/>
  <c r="J94" i="8"/>
  <c r="E94" i="8"/>
  <c r="D94" i="8"/>
  <c r="AH93" i="8"/>
  <c r="O93" i="8"/>
  <c r="N93" i="8"/>
  <c r="M93" i="8"/>
  <c r="K93" i="8"/>
  <c r="J93" i="8"/>
  <c r="E93" i="8"/>
  <c r="D93" i="8"/>
  <c r="AH92" i="8"/>
  <c r="O92" i="8"/>
  <c r="N92" i="8"/>
  <c r="M92" i="8"/>
  <c r="K92" i="8"/>
  <c r="J92" i="8"/>
  <c r="E92" i="8"/>
  <c r="D92" i="8"/>
  <c r="AH91" i="8"/>
  <c r="O91" i="8"/>
  <c r="M91" i="8"/>
  <c r="N91" i="8" s="1"/>
  <c r="K91" i="8"/>
  <c r="J91" i="8"/>
  <c r="E91" i="8"/>
  <c r="D91" i="8"/>
  <c r="AH90" i="8"/>
  <c r="O90" i="8"/>
  <c r="M90" i="8"/>
  <c r="N90" i="8" s="1"/>
  <c r="K90" i="8"/>
  <c r="J90" i="8"/>
  <c r="E90" i="8"/>
  <c r="D90" i="8"/>
  <c r="AH89" i="8"/>
  <c r="O89" i="8"/>
  <c r="N89" i="8"/>
  <c r="M89" i="8"/>
  <c r="K89" i="8"/>
  <c r="J89" i="8"/>
  <c r="E89" i="8"/>
  <c r="D89" i="8"/>
  <c r="AH88" i="8"/>
  <c r="O88" i="8"/>
  <c r="M88" i="8"/>
  <c r="N88" i="8" s="1"/>
  <c r="K88" i="8"/>
  <c r="J88" i="8"/>
  <c r="E88" i="8"/>
  <c r="D88" i="8"/>
  <c r="AH87" i="8"/>
  <c r="O87" i="8"/>
  <c r="N87" i="8"/>
  <c r="M87" i="8"/>
  <c r="K87" i="8"/>
  <c r="J87" i="8"/>
  <c r="E87" i="8"/>
  <c r="D87" i="8"/>
  <c r="AH86" i="8"/>
  <c r="O86" i="8"/>
  <c r="M86" i="8"/>
  <c r="N86" i="8" s="1"/>
  <c r="K86" i="8"/>
  <c r="J86" i="8"/>
  <c r="E86" i="8"/>
  <c r="D86" i="8"/>
  <c r="AH85" i="8"/>
  <c r="O85" i="8"/>
  <c r="M85" i="8"/>
  <c r="N85" i="8" s="1"/>
  <c r="K85" i="8"/>
  <c r="J85" i="8"/>
  <c r="E85" i="8"/>
  <c r="D85" i="8"/>
  <c r="AH84" i="8"/>
  <c r="O84" i="8"/>
  <c r="M84" i="8"/>
  <c r="N84" i="8" s="1"/>
  <c r="K84" i="8"/>
  <c r="J84" i="8"/>
  <c r="E84" i="8"/>
  <c r="D84" i="8"/>
  <c r="AH83" i="8"/>
  <c r="O83" i="8"/>
  <c r="N83" i="8"/>
  <c r="M83" i="8"/>
  <c r="K83" i="8"/>
  <c r="J83" i="8"/>
  <c r="E83" i="8"/>
  <c r="D83" i="8"/>
  <c r="B83" i="8"/>
  <c r="AH82" i="8"/>
  <c r="O82" i="8"/>
  <c r="M82" i="8"/>
  <c r="N82" i="8" s="1"/>
  <c r="K82" i="8"/>
  <c r="J82" i="8"/>
  <c r="E82" i="8"/>
  <c r="D82" i="8"/>
  <c r="AH81" i="8"/>
  <c r="O81" i="8"/>
  <c r="M81" i="8"/>
  <c r="N81" i="8" s="1"/>
  <c r="K81" i="8"/>
  <c r="J81" i="8"/>
  <c r="E81" i="8"/>
  <c r="D81" i="8"/>
  <c r="AH80" i="8"/>
  <c r="O80" i="8"/>
  <c r="N80" i="8"/>
  <c r="M80" i="8"/>
  <c r="K80" i="8"/>
  <c r="J80" i="8"/>
  <c r="E80" i="8"/>
  <c r="D80" i="8"/>
  <c r="AH79" i="8"/>
  <c r="O79" i="8"/>
  <c r="M79" i="8"/>
  <c r="N79" i="8" s="1"/>
  <c r="K79" i="8"/>
  <c r="J79" i="8"/>
  <c r="E79" i="8"/>
  <c r="D79" i="8"/>
  <c r="AH78" i="8"/>
  <c r="O78" i="8"/>
  <c r="M78" i="8"/>
  <c r="N78" i="8" s="1"/>
  <c r="K78" i="8"/>
  <c r="J78" i="8"/>
  <c r="E78" i="8"/>
  <c r="D78" i="8"/>
  <c r="AH77" i="8"/>
  <c r="O77" i="8"/>
  <c r="M77" i="8"/>
  <c r="N77" i="8" s="1"/>
  <c r="K77" i="8"/>
  <c r="J77" i="8"/>
  <c r="E77" i="8"/>
  <c r="D77" i="8"/>
  <c r="AH76" i="8"/>
  <c r="O76" i="8"/>
  <c r="M76" i="8"/>
  <c r="N76" i="8" s="1"/>
  <c r="K76" i="8"/>
  <c r="J76" i="8"/>
  <c r="E76" i="8"/>
  <c r="D76" i="8"/>
  <c r="AH75" i="8"/>
  <c r="O75" i="8"/>
  <c r="N75" i="8"/>
  <c r="M75" i="8"/>
  <c r="K75" i="8"/>
  <c r="J75" i="8"/>
  <c r="E75" i="8"/>
  <c r="D75" i="8"/>
  <c r="B75" i="8"/>
  <c r="AH74" i="8"/>
  <c r="O74" i="8"/>
  <c r="M74" i="8"/>
  <c r="N74" i="8" s="1"/>
  <c r="K74" i="8"/>
  <c r="J74" i="8"/>
  <c r="E74" i="8"/>
  <c r="D74" i="8"/>
  <c r="AH73" i="8"/>
  <c r="O73" i="8"/>
  <c r="M73" i="8"/>
  <c r="N73" i="8" s="1"/>
  <c r="K73" i="8"/>
  <c r="J73" i="8"/>
  <c r="E73" i="8"/>
  <c r="D73" i="8"/>
  <c r="AH72" i="8"/>
  <c r="O72" i="8"/>
  <c r="N72" i="8"/>
  <c r="M72" i="8"/>
  <c r="K72" i="8"/>
  <c r="J72" i="8"/>
  <c r="E72" i="8"/>
  <c r="D72" i="8"/>
  <c r="AH71" i="8"/>
  <c r="O71" i="8"/>
  <c r="M71" i="8"/>
  <c r="N71" i="8" s="1"/>
  <c r="K71" i="8"/>
  <c r="J71" i="8"/>
  <c r="E71" i="8"/>
  <c r="D71" i="8"/>
  <c r="AH70" i="8"/>
  <c r="O70" i="8"/>
  <c r="M70" i="8"/>
  <c r="N70" i="8" s="1"/>
  <c r="K70" i="8"/>
  <c r="J70" i="8"/>
  <c r="E70" i="8"/>
  <c r="D70" i="8"/>
  <c r="O69" i="8"/>
  <c r="M69" i="8"/>
  <c r="N69" i="8" s="1"/>
  <c r="K69" i="8"/>
  <c r="J69" i="8"/>
  <c r="E69" i="8"/>
  <c r="D69" i="8"/>
  <c r="M68" i="8"/>
  <c r="N68" i="8" s="1"/>
  <c r="O68" i="8" s="1"/>
  <c r="K68" i="8"/>
  <c r="J68" i="8"/>
  <c r="E68" i="8"/>
  <c r="D68" i="8"/>
  <c r="M67" i="8"/>
  <c r="N67" i="8" s="1"/>
  <c r="O67" i="8" s="1"/>
  <c r="K67" i="8"/>
  <c r="J67" i="8"/>
  <c r="E67" i="8"/>
  <c r="D67" i="8"/>
  <c r="B67" i="8"/>
  <c r="M66" i="8"/>
  <c r="N66" i="8" s="1"/>
  <c r="O66" i="8" s="1"/>
  <c r="J66" i="8"/>
  <c r="K66" i="8" s="1"/>
  <c r="E66" i="8"/>
  <c r="D66" i="8"/>
  <c r="M65" i="8"/>
  <c r="N65" i="8" s="1"/>
  <c r="O65" i="8" s="1"/>
  <c r="K65" i="8"/>
  <c r="J65" i="8"/>
  <c r="E65" i="8"/>
  <c r="D65" i="8"/>
  <c r="Y64" i="8"/>
  <c r="V64" i="8"/>
  <c r="N64" i="8"/>
  <c r="M64" i="8"/>
  <c r="R64" i="8" s="1"/>
  <c r="L64" i="8" a="1"/>
  <c r="L64" i="8" s="1"/>
  <c r="J64" i="8"/>
  <c r="H64" i="8"/>
  <c r="V148" i="8" s="1"/>
  <c r="D64" i="8"/>
  <c r="Y63" i="8"/>
  <c r="V63" i="8"/>
  <c r="M63" i="8"/>
  <c r="L63" i="8" a="1"/>
  <c r="L63" i="8" s="1"/>
  <c r="J63" i="8"/>
  <c r="H63" i="8"/>
  <c r="V147" i="8" s="1"/>
  <c r="D63" i="8"/>
  <c r="Y62" i="8"/>
  <c r="V62" i="8"/>
  <c r="R62" i="8"/>
  <c r="M62" i="8"/>
  <c r="N62" i="8" s="1"/>
  <c r="L62" i="8" a="1"/>
  <c r="L62" i="8" s="1"/>
  <c r="J62" i="8"/>
  <c r="H62" i="8"/>
  <c r="V146" i="8" s="1"/>
  <c r="D62" i="8"/>
  <c r="Y61" i="8"/>
  <c r="V61" i="8"/>
  <c r="M61" i="8"/>
  <c r="R61" i="8" s="1"/>
  <c r="L61" i="8" a="1"/>
  <c r="L61" i="8" s="1"/>
  <c r="J61" i="8"/>
  <c r="H61" i="8"/>
  <c r="D61" i="8"/>
  <c r="Y60" i="8"/>
  <c r="V60" i="8"/>
  <c r="M60" i="8"/>
  <c r="R60" i="8" s="1"/>
  <c r="L60" i="8" a="1"/>
  <c r="L60" i="8" s="1"/>
  <c r="J60" i="8"/>
  <c r="H60" i="8"/>
  <c r="V144" i="8" s="1"/>
  <c r="D60" i="8"/>
  <c r="Y59" i="8"/>
  <c r="V59" i="8"/>
  <c r="M59" i="8"/>
  <c r="R59" i="8" s="1"/>
  <c r="L59" i="8" a="1"/>
  <c r="L59" i="8" s="1"/>
  <c r="J59" i="8"/>
  <c r="H59" i="8"/>
  <c r="V143" i="8" s="1"/>
  <c r="D59" i="8"/>
  <c r="Y58" i="8"/>
  <c r="V58" i="8"/>
  <c r="R58" i="8"/>
  <c r="M58" i="8"/>
  <c r="N58" i="8" s="1"/>
  <c r="L58" i="8" a="1"/>
  <c r="L58" i="8" s="1"/>
  <c r="J58" i="8"/>
  <c r="K64" i="8" s="1"/>
  <c r="H58" i="8"/>
  <c r="V142" i="8" s="1"/>
  <c r="D58" i="8"/>
  <c r="Y57" i="8"/>
  <c r="V57" i="8"/>
  <c r="R57" i="8"/>
  <c r="M57" i="8"/>
  <c r="L57" i="8" a="1"/>
  <c r="L57" i="8" s="1"/>
  <c r="J57" i="8"/>
  <c r="K63" i="8" s="1"/>
  <c r="H57" i="8"/>
  <c r="V141" i="8" s="1"/>
  <c r="D57" i="8"/>
  <c r="Y56" i="8"/>
  <c r="V56" i="8"/>
  <c r="N56" i="8"/>
  <c r="M56" i="8"/>
  <c r="R56" i="8" s="1"/>
  <c r="L56" i="8" a="1"/>
  <c r="L56" i="8" s="1"/>
  <c r="J56" i="8"/>
  <c r="K61" i="8" s="1"/>
  <c r="H56" i="8"/>
  <c r="V140" i="8" s="1"/>
  <c r="D56" i="8"/>
  <c r="Y55" i="8"/>
  <c r="V55" i="8"/>
  <c r="R55" i="8"/>
  <c r="N55" i="8"/>
  <c r="M55" i="8"/>
  <c r="L55" i="8" a="1"/>
  <c r="L55" i="8" s="1"/>
  <c r="J55" i="8"/>
  <c r="H55" i="8"/>
  <c r="V139" i="8" s="1"/>
  <c r="D55" i="8"/>
  <c r="Y54" i="8"/>
  <c r="Z54" i="8" s="1"/>
  <c r="V54" i="8"/>
  <c r="R54" i="8"/>
  <c r="M54" i="8"/>
  <c r="N54" i="8" s="1"/>
  <c r="L54" i="8" a="1"/>
  <c r="L54" i="8" s="1"/>
  <c r="J54" i="8"/>
  <c r="H54" i="8"/>
  <c r="V138" i="8" s="1"/>
  <c r="D54" i="8"/>
  <c r="E59" i="8" s="1"/>
  <c r="Y53" i="8"/>
  <c r="V53" i="8"/>
  <c r="M53" i="8"/>
  <c r="R53" i="8" s="1"/>
  <c r="L53" i="8" a="1"/>
  <c r="L53" i="8" s="1"/>
  <c r="J53" i="8"/>
  <c r="H53" i="8"/>
  <c r="D53" i="8"/>
  <c r="Y52" i="8"/>
  <c r="V52" i="8"/>
  <c r="M52" i="8"/>
  <c r="N52" i="8" s="1"/>
  <c r="L52" i="8" a="1"/>
  <c r="L52" i="8" s="1"/>
  <c r="J52" i="8"/>
  <c r="H52" i="8"/>
  <c r="D52" i="8"/>
  <c r="AG51" i="8"/>
  <c r="AH51" i="8" s="1"/>
  <c r="Y51" i="8"/>
  <c r="V51" i="8"/>
  <c r="R51" i="8"/>
  <c r="M51" i="8"/>
  <c r="L51" i="8" a="1"/>
  <c r="L51" i="8" s="1"/>
  <c r="J51" i="8"/>
  <c r="K57" i="8" s="1"/>
  <c r="H51" i="8"/>
  <c r="V135" i="8" s="1"/>
  <c r="D51" i="8"/>
  <c r="Y50" i="8"/>
  <c r="V50" i="8"/>
  <c r="M50" i="8"/>
  <c r="L50" i="8" a="1"/>
  <c r="L50" i="8" s="1"/>
  <c r="J50" i="8"/>
  <c r="K56" i="8" s="1"/>
  <c r="H50" i="8"/>
  <c r="V134" i="8" s="1"/>
  <c r="D50" i="8"/>
  <c r="E56" i="8" s="1"/>
  <c r="Y49" i="8"/>
  <c r="V49" i="8"/>
  <c r="R49" i="8"/>
  <c r="M49" i="8"/>
  <c r="N49" i="8" s="1"/>
  <c r="L49" i="8" a="1"/>
  <c r="L49" i="8" s="1"/>
  <c r="J49" i="8"/>
  <c r="H49" i="8"/>
  <c r="V133" i="8" s="1"/>
  <c r="D49" i="8"/>
  <c r="Y48" i="8"/>
  <c r="V48" i="8"/>
  <c r="R48" i="8"/>
  <c r="M48" i="8"/>
  <c r="N48" i="8" s="1"/>
  <c r="L48" i="8" a="1"/>
  <c r="L48" i="8" s="1"/>
  <c r="J48" i="8"/>
  <c r="K54" i="8" s="1"/>
  <c r="H48" i="8"/>
  <c r="V132" i="8" s="1"/>
  <c r="D48" i="8"/>
  <c r="E52" i="8" s="1"/>
  <c r="B48" i="8"/>
  <c r="Y47" i="8"/>
  <c r="V47" i="8"/>
  <c r="R47" i="8"/>
  <c r="M47" i="8"/>
  <c r="N47" i="8" s="1"/>
  <c r="L47" i="8" a="1"/>
  <c r="L47" i="8" s="1"/>
  <c r="J47" i="8"/>
  <c r="H47" i="8"/>
  <c r="V131" i="8" s="1"/>
  <c r="D47" i="8"/>
  <c r="Y46" i="8"/>
  <c r="V46" i="8"/>
  <c r="N46" i="8"/>
  <c r="M46" i="8"/>
  <c r="R46" i="8" s="1"/>
  <c r="L46" i="8" a="1"/>
  <c r="L46" i="8" s="1"/>
  <c r="J46" i="8"/>
  <c r="K52" i="8" s="1"/>
  <c r="H46" i="8"/>
  <c r="V130" i="8" s="1"/>
  <c r="D46" i="8"/>
  <c r="Y45" i="8"/>
  <c r="V45" i="8"/>
  <c r="M45" i="8"/>
  <c r="R45" i="8" s="1"/>
  <c r="L45" i="8" a="1"/>
  <c r="L45" i="8" s="1"/>
  <c r="J45" i="8"/>
  <c r="H45" i="8"/>
  <c r="D45" i="8"/>
  <c r="AG44" i="8"/>
  <c r="AH44" i="8" s="1"/>
  <c r="Y44" i="8"/>
  <c r="V44" i="8"/>
  <c r="M44" i="8"/>
  <c r="N44" i="8" s="1"/>
  <c r="L44" i="8" a="1"/>
  <c r="L44" i="8" s="1"/>
  <c r="J44" i="8"/>
  <c r="H44" i="8"/>
  <c r="V128" i="8" s="1"/>
  <c r="D44" i="8"/>
  <c r="AG43" i="8"/>
  <c r="AH43" i="8" s="1"/>
  <c r="Y43" i="8"/>
  <c r="V43" i="8"/>
  <c r="M43" i="8"/>
  <c r="R43" i="8" s="1"/>
  <c r="L43" i="8" a="1"/>
  <c r="L43" i="8" s="1"/>
  <c r="J43" i="8"/>
  <c r="H43" i="8"/>
  <c r="D43" i="8"/>
  <c r="E49" i="8" s="1"/>
  <c r="Y42" i="8"/>
  <c r="V42" i="8"/>
  <c r="N42" i="8"/>
  <c r="M42" i="8"/>
  <c r="N43" i="8" s="1"/>
  <c r="L42" i="8" a="1"/>
  <c r="L42" i="8" s="1"/>
  <c r="J42" i="8"/>
  <c r="K48" i="8" s="1"/>
  <c r="H42" i="8"/>
  <c r="V126" i="8" s="1"/>
  <c r="D42" i="8"/>
  <c r="E48" i="8" s="1"/>
  <c r="Y41" i="8"/>
  <c r="V41" i="8"/>
  <c r="R41" i="8"/>
  <c r="M41" i="8"/>
  <c r="L41" i="8" a="1"/>
  <c r="L41" i="8" s="1"/>
  <c r="J41" i="8"/>
  <c r="H41" i="8"/>
  <c r="V125" i="8" s="1"/>
  <c r="D41" i="8"/>
  <c r="E47" i="8" s="1"/>
  <c r="AG40" i="8"/>
  <c r="AH40" i="8" s="1"/>
  <c r="Y40" i="8"/>
  <c r="V40" i="8"/>
  <c r="R40" i="8"/>
  <c r="N40" i="8"/>
  <c r="M40" i="8"/>
  <c r="L40" i="8" a="1"/>
  <c r="L40" i="8" s="1"/>
  <c r="J40" i="8"/>
  <c r="K45" i="8" s="1"/>
  <c r="H40" i="8"/>
  <c r="V124" i="8" s="1"/>
  <c r="D40" i="8"/>
  <c r="E46" i="8" s="1"/>
  <c r="Y39" i="8"/>
  <c r="V39" i="8"/>
  <c r="W39" i="8" s="1"/>
  <c r="R39" i="8"/>
  <c r="M39" i="8"/>
  <c r="N39" i="8" s="1"/>
  <c r="L39" i="8" a="1"/>
  <c r="L39" i="8" s="1"/>
  <c r="J39" i="8"/>
  <c r="H39" i="8"/>
  <c r="V123" i="8" s="1"/>
  <c r="D39" i="8"/>
  <c r="Y38" i="8"/>
  <c r="V38" i="8"/>
  <c r="R38" i="8"/>
  <c r="N38" i="8"/>
  <c r="M38" i="8"/>
  <c r="L38" i="8" a="1"/>
  <c r="L38" i="8" s="1"/>
  <c r="J38" i="8"/>
  <c r="H38" i="8"/>
  <c r="V122" i="8" s="1"/>
  <c r="D38" i="8"/>
  <c r="E44" i="8" s="1"/>
  <c r="Y37" i="8"/>
  <c r="V37" i="8"/>
  <c r="M37" i="8"/>
  <c r="R37" i="8" s="1"/>
  <c r="U37" i="8" s="1"/>
  <c r="L37" i="8" a="1"/>
  <c r="L37" i="8" s="1"/>
  <c r="K37" i="8"/>
  <c r="J37" i="8"/>
  <c r="K43" i="8" s="1"/>
  <c r="H37" i="8"/>
  <c r="V121" i="8" s="1"/>
  <c r="E37" i="8"/>
  <c r="D37" i="8"/>
  <c r="AG36" i="8"/>
  <c r="AH36" i="8" s="1"/>
  <c r="Y36" i="8"/>
  <c r="V36" i="8"/>
  <c r="R36" i="8"/>
  <c r="N36" i="8"/>
  <c r="M36" i="8"/>
  <c r="L36" i="8" a="1"/>
  <c r="L36" i="8" s="1"/>
  <c r="J36" i="8"/>
  <c r="K41" i="8" s="1"/>
  <c r="H36" i="8"/>
  <c r="D36" i="8"/>
  <c r="E39" i="8" s="1"/>
  <c r="Y35" i="8"/>
  <c r="V35" i="8"/>
  <c r="M35" i="8"/>
  <c r="L35" i="8" a="1"/>
  <c r="L35" i="8" s="1"/>
  <c r="J35" i="8"/>
  <c r="H35" i="8"/>
  <c r="V119" i="8" s="1"/>
  <c r="D35" i="8"/>
  <c r="E41" i="8" s="1"/>
  <c r="AH34" i="8"/>
  <c r="AG34" i="8"/>
  <c r="Y34" i="8"/>
  <c r="V34" i="8"/>
  <c r="M34" i="8"/>
  <c r="R34" i="8" s="1"/>
  <c r="L34" i="8" a="1"/>
  <c r="L34" i="8" s="1"/>
  <c r="J34" i="8"/>
  <c r="K40" i="8" s="1"/>
  <c r="H34" i="8"/>
  <c r="V118" i="8" s="1"/>
  <c r="D34" i="8"/>
  <c r="E40" i="8" s="1"/>
  <c r="Y33" i="8"/>
  <c r="V33" i="8"/>
  <c r="M33" i="8"/>
  <c r="N33" i="8" s="1"/>
  <c r="L33" i="8" a="1"/>
  <c r="L33" i="8" s="1"/>
  <c r="J33" i="8"/>
  <c r="H33" i="8"/>
  <c r="D33" i="8"/>
  <c r="Y32" i="8"/>
  <c r="V32" i="8"/>
  <c r="R32" i="8"/>
  <c r="M32" i="8"/>
  <c r="L32" i="8" a="1"/>
  <c r="L32" i="8" s="1"/>
  <c r="J32" i="8"/>
  <c r="H32" i="8"/>
  <c r="V116" i="8" s="1"/>
  <c r="D32" i="8"/>
  <c r="E38" i="8" s="1"/>
  <c r="B32" i="8"/>
  <c r="Y31" i="8"/>
  <c r="X31" i="8"/>
  <c r="V31" i="8"/>
  <c r="Z31" i="8" s="1"/>
  <c r="AA31" i="8" s="1"/>
  <c r="AD31" i="8" s="1"/>
  <c r="U31" i="8"/>
  <c r="M31" i="8"/>
  <c r="N32" i="8" s="1"/>
  <c r="L31" i="8" a="1"/>
  <c r="L31" i="8" s="1"/>
  <c r="H31" i="8"/>
  <c r="V115" i="8" s="1"/>
  <c r="AG30" i="8"/>
  <c r="AH30" i="8" s="1"/>
  <c r="I30" i="8"/>
  <c r="C30" i="8"/>
  <c r="AG29" i="8"/>
  <c r="I29" i="8"/>
  <c r="C29" i="8"/>
  <c r="AG49" i="8" s="1"/>
  <c r="AH49" i="8" s="1"/>
  <c r="AG28" i="8"/>
  <c r="AH28" i="8" s="1"/>
  <c r="I28" i="8"/>
  <c r="H28" i="8"/>
  <c r="V112" i="8" s="1"/>
  <c r="C28" i="8"/>
  <c r="H27" i="8" s="1"/>
  <c r="V111" i="8" s="1"/>
  <c r="B28" i="8"/>
  <c r="I27" i="8"/>
  <c r="C27" i="8"/>
  <c r="AG47" i="8" s="1"/>
  <c r="AH47" i="8" s="1"/>
  <c r="I26" i="8"/>
  <c r="B38" i="8" s="1"/>
  <c r="C26" i="8"/>
  <c r="AH26" i="8" s="1"/>
  <c r="I25" i="8"/>
  <c r="B3" i="8" s="1"/>
  <c r="H25" i="8"/>
  <c r="V109" i="8" s="1"/>
  <c r="C25" i="8"/>
  <c r="AG45" i="8" s="1"/>
  <c r="AH45" i="8" s="1"/>
  <c r="B25" i="8"/>
  <c r="I24" i="8"/>
  <c r="B58" i="8" s="1"/>
  <c r="C24" i="8"/>
  <c r="H23" i="8"/>
  <c r="V107" i="8" s="1"/>
  <c r="AG22" i="8"/>
  <c r="H22" i="8"/>
  <c r="V106" i="8" s="1"/>
  <c r="C22" i="8"/>
  <c r="AG42" i="8" s="1"/>
  <c r="AH42" i="8" s="1"/>
  <c r="C21" i="8"/>
  <c r="H20" i="8" s="1"/>
  <c r="V104" i="8" s="1"/>
  <c r="B21" i="8"/>
  <c r="C20" i="8"/>
  <c r="C19" i="8"/>
  <c r="AG39" i="8" s="1"/>
  <c r="AH39" i="8" s="1"/>
  <c r="C18" i="8"/>
  <c r="H17" i="8" s="1"/>
  <c r="V101" i="8" s="1"/>
  <c r="C17" i="8"/>
  <c r="AG37" i="8" s="1"/>
  <c r="AH37" i="8" s="1"/>
  <c r="B17" i="8"/>
  <c r="H16" i="8"/>
  <c r="C15" i="8"/>
  <c r="AG35" i="8" s="1"/>
  <c r="AH35" i="8" s="1"/>
  <c r="B15" i="8"/>
  <c r="H14" i="8"/>
  <c r="C14" i="8"/>
  <c r="C13" i="8"/>
  <c r="AG33" i="8" s="1"/>
  <c r="AH33" i="8" s="1"/>
  <c r="C12" i="8"/>
  <c r="AG32" i="8" s="1"/>
  <c r="AH32" i="8" s="1"/>
  <c r="C11" i="8"/>
  <c r="AG31" i="8" s="1"/>
  <c r="AH31" i="8" s="1"/>
  <c r="B11" i="8"/>
  <c r="H10" i="8"/>
  <c r="C10" i="8"/>
  <c r="H9" i="8"/>
  <c r="B9" i="8"/>
  <c r="H8" i="8"/>
  <c r="C8" i="8"/>
  <c r="C7" i="8"/>
  <c r="AG27" i="8" s="1"/>
  <c r="AH27" i="8" s="1"/>
  <c r="H6" i="8"/>
  <c r="C6" i="8"/>
  <c r="AG26" i="8" s="1"/>
  <c r="C5" i="8"/>
  <c r="H5" i="8" s="1"/>
  <c r="B5" i="8"/>
  <c r="C4" i="8"/>
  <c r="AG24" i="8" s="1"/>
  <c r="AH24" i="8" s="1"/>
  <c r="B4" i="8"/>
  <c r="C3" i="8"/>
  <c r="H2" i="8" s="1"/>
  <c r="AH385" i="7"/>
  <c r="O385" i="7"/>
  <c r="M385" i="7"/>
  <c r="N385" i="7" s="1"/>
  <c r="K385" i="7"/>
  <c r="J385" i="7"/>
  <c r="E385" i="7"/>
  <c r="D385" i="7"/>
  <c r="AH384" i="7"/>
  <c r="O384" i="7"/>
  <c r="N384" i="7"/>
  <c r="M384" i="7"/>
  <c r="K384" i="7"/>
  <c r="J384" i="7"/>
  <c r="E384" i="7"/>
  <c r="D384" i="7"/>
  <c r="AH383" i="7"/>
  <c r="O383" i="7"/>
  <c r="N383" i="7"/>
  <c r="M383" i="7"/>
  <c r="K383" i="7"/>
  <c r="J383" i="7"/>
  <c r="E383" i="7"/>
  <c r="D383" i="7"/>
  <c r="AH382" i="7"/>
  <c r="O382" i="7"/>
  <c r="M382" i="7"/>
  <c r="N382" i="7" s="1"/>
  <c r="K382" i="7"/>
  <c r="J382" i="7"/>
  <c r="E382" i="7"/>
  <c r="D382" i="7"/>
  <c r="AH381" i="7"/>
  <c r="O381" i="7"/>
  <c r="M381" i="7"/>
  <c r="N381" i="7" s="1"/>
  <c r="K381" i="7"/>
  <c r="J381" i="7"/>
  <c r="E381" i="7"/>
  <c r="D381" i="7"/>
  <c r="AH380" i="7"/>
  <c r="O380" i="7"/>
  <c r="M380" i="7"/>
  <c r="N380" i="7" s="1"/>
  <c r="K380" i="7"/>
  <c r="J380" i="7"/>
  <c r="E380" i="7"/>
  <c r="D380" i="7"/>
  <c r="AH379" i="7"/>
  <c r="O379" i="7"/>
  <c r="N379" i="7"/>
  <c r="M379" i="7"/>
  <c r="K379" i="7"/>
  <c r="J379" i="7"/>
  <c r="E379" i="7"/>
  <c r="D379" i="7"/>
  <c r="AH378" i="7"/>
  <c r="O378" i="7"/>
  <c r="N378" i="7"/>
  <c r="M378" i="7"/>
  <c r="K378" i="7"/>
  <c r="J378" i="7"/>
  <c r="E378" i="7"/>
  <c r="D378" i="7"/>
  <c r="AH377" i="7"/>
  <c r="O377" i="7"/>
  <c r="M377" i="7"/>
  <c r="N377" i="7" s="1"/>
  <c r="K377" i="7"/>
  <c r="J377" i="7"/>
  <c r="E377" i="7"/>
  <c r="D377" i="7"/>
  <c r="AH376" i="7"/>
  <c r="O376" i="7"/>
  <c r="N376" i="7"/>
  <c r="M376" i="7"/>
  <c r="K376" i="7"/>
  <c r="J376" i="7"/>
  <c r="E376" i="7"/>
  <c r="D376" i="7"/>
  <c r="AH375" i="7"/>
  <c r="O375" i="7"/>
  <c r="N375" i="7"/>
  <c r="M375" i="7"/>
  <c r="K375" i="7"/>
  <c r="J375" i="7"/>
  <c r="E375" i="7"/>
  <c r="D375" i="7"/>
  <c r="AH374" i="7"/>
  <c r="O374" i="7"/>
  <c r="M374" i="7"/>
  <c r="N374" i="7" s="1"/>
  <c r="K374" i="7"/>
  <c r="J374" i="7"/>
  <c r="E374" i="7"/>
  <c r="D374" i="7"/>
  <c r="AH373" i="7"/>
  <c r="O373" i="7"/>
  <c r="M373" i="7"/>
  <c r="N373" i="7" s="1"/>
  <c r="K373" i="7"/>
  <c r="J373" i="7"/>
  <c r="E373" i="7"/>
  <c r="D373" i="7"/>
  <c r="AH372" i="7"/>
  <c r="O372" i="7"/>
  <c r="M372" i="7"/>
  <c r="N372" i="7" s="1"/>
  <c r="K372" i="7"/>
  <c r="J372" i="7"/>
  <c r="E372" i="7"/>
  <c r="D372" i="7"/>
  <c r="AH371" i="7"/>
  <c r="O371" i="7"/>
  <c r="N371" i="7"/>
  <c r="M371" i="7"/>
  <c r="K371" i="7"/>
  <c r="J371" i="7"/>
  <c r="E371" i="7"/>
  <c r="D371" i="7"/>
  <c r="AH370" i="7"/>
  <c r="O370" i="7"/>
  <c r="N370" i="7"/>
  <c r="M370" i="7"/>
  <c r="K370" i="7"/>
  <c r="J370" i="7"/>
  <c r="E370" i="7"/>
  <c r="D370" i="7"/>
  <c r="AH369" i="7"/>
  <c r="O369" i="7"/>
  <c r="M369" i="7"/>
  <c r="N369" i="7" s="1"/>
  <c r="K369" i="7"/>
  <c r="J369" i="7"/>
  <c r="E369" i="7"/>
  <c r="D369" i="7"/>
  <c r="AH368" i="7"/>
  <c r="O368" i="7"/>
  <c r="N368" i="7"/>
  <c r="M368" i="7"/>
  <c r="K368" i="7"/>
  <c r="J368" i="7"/>
  <c r="E368" i="7"/>
  <c r="D368" i="7"/>
  <c r="AH367" i="7"/>
  <c r="O367" i="7"/>
  <c r="N367" i="7"/>
  <c r="M367" i="7"/>
  <c r="K367" i="7"/>
  <c r="J367" i="7"/>
  <c r="E367" i="7"/>
  <c r="D367" i="7"/>
  <c r="AH366" i="7"/>
  <c r="O366" i="7"/>
  <c r="M366" i="7"/>
  <c r="N366" i="7" s="1"/>
  <c r="K366" i="7"/>
  <c r="J366" i="7"/>
  <c r="E366" i="7"/>
  <c r="D366" i="7"/>
  <c r="AH365" i="7"/>
  <c r="O365" i="7"/>
  <c r="N365" i="7"/>
  <c r="M365" i="7"/>
  <c r="K365" i="7"/>
  <c r="J365" i="7"/>
  <c r="E365" i="7"/>
  <c r="D365" i="7"/>
  <c r="AH364" i="7"/>
  <c r="O364" i="7"/>
  <c r="N364" i="7"/>
  <c r="M364" i="7"/>
  <c r="K364" i="7"/>
  <c r="J364" i="7"/>
  <c r="E364" i="7"/>
  <c r="D364" i="7"/>
  <c r="AH363" i="7"/>
  <c r="O363" i="7"/>
  <c r="N363" i="7"/>
  <c r="M363" i="7"/>
  <c r="K363" i="7"/>
  <c r="J363" i="7"/>
  <c r="E363" i="7"/>
  <c r="D363" i="7"/>
  <c r="AH362" i="7"/>
  <c r="O362" i="7"/>
  <c r="N362" i="7"/>
  <c r="M362" i="7"/>
  <c r="K362" i="7"/>
  <c r="J362" i="7"/>
  <c r="E362" i="7"/>
  <c r="D362" i="7"/>
  <c r="AH361" i="7"/>
  <c r="O361" i="7"/>
  <c r="N361" i="7"/>
  <c r="M361" i="7"/>
  <c r="K361" i="7"/>
  <c r="J361" i="7"/>
  <c r="E361" i="7"/>
  <c r="D361" i="7"/>
  <c r="AH360" i="7"/>
  <c r="O360" i="7"/>
  <c r="M360" i="7"/>
  <c r="N360" i="7" s="1"/>
  <c r="K360" i="7"/>
  <c r="J360" i="7"/>
  <c r="E360" i="7"/>
  <c r="D360" i="7"/>
  <c r="AH359" i="7"/>
  <c r="O359" i="7"/>
  <c r="N359" i="7"/>
  <c r="M359" i="7"/>
  <c r="K359" i="7"/>
  <c r="J359" i="7"/>
  <c r="E359" i="7"/>
  <c r="D359" i="7"/>
  <c r="AH358" i="7"/>
  <c r="O358" i="7"/>
  <c r="M358" i="7"/>
  <c r="N358" i="7" s="1"/>
  <c r="K358" i="7"/>
  <c r="J358" i="7"/>
  <c r="E358" i="7"/>
  <c r="D358" i="7"/>
  <c r="AH357" i="7"/>
  <c r="O357" i="7"/>
  <c r="M357" i="7"/>
  <c r="N357" i="7" s="1"/>
  <c r="K357" i="7"/>
  <c r="J357" i="7"/>
  <c r="E357" i="7"/>
  <c r="D357" i="7"/>
  <c r="AH356" i="7"/>
  <c r="O356" i="7"/>
  <c r="N356" i="7"/>
  <c r="M356" i="7"/>
  <c r="K356" i="7"/>
  <c r="J356" i="7"/>
  <c r="E356" i="7"/>
  <c r="D356" i="7"/>
  <c r="AH355" i="7"/>
  <c r="O355" i="7"/>
  <c r="N355" i="7"/>
  <c r="M355" i="7"/>
  <c r="K355" i="7"/>
  <c r="J355" i="7"/>
  <c r="E355" i="7"/>
  <c r="D355" i="7"/>
  <c r="AH354" i="7"/>
  <c r="O354" i="7"/>
  <c r="N354" i="7"/>
  <c r="M354" i="7"/>
  <c r="K354" i="7"/>
  <c r="J354" i="7"/>
  <c r="E354" i="7"/>
  <c r="D354" i="7"/>
  <c r="AH353" i="7"/>
  <c r="O353" i="7"/>
  <c r="N353" i="7"/>
  <c r="M353" i="7"/>
  <c r="K353" i="7"/>
  <c r="J353" i="7"/>
  <c r="E353" i="7"/>
  <c r="D353" i="7"/>
  <c r="AH352" i="7"/>
  <c r="O352" i="7"/>
  <c r="M352" i="7"/>
  <c r="N352" i="7" s="1"/>
  <c r="K352" i="7"/>
  <c r="J352" i="7"/>
  <c r="E352" i="7"/>
  <c r="D352" i="7"/>
  <c r="AH351" i="7"/>
  <c r="O351" i="7"/>
  <c r="N351" i="7"/>
  <c r="M351" i="7"/>
  <c r="K351" i="7"/>
  <c r="J351" i="7"/>
  <c r="E351" i="7"/>
  <c r="D351" i="7"/>
  <c r="AH350" i="7"/>
  <c r="O350" i="7"/>
  <c r="M350" i="7"/>
  <c r="N350" i="7" s="1"/>
  <c r="K350" i="7"/>
  <c r="J350" i="7"/>
  <c r="E350" i="7"/>
  <c r="D350" i="7"/>
  <c r="AH349" i="7"/>
  <c r="O349" i="7"/>
  <c r="N349" i="7"/>
  <c r="M349" i="7"/>
  <c r="K349" i="7"/>
  <c r="J349" i="7"/>
  <c r="E349" i="7"/>
  <c r="D349" i="7"/>
  <c r="AH348" i="7"/>
  <c r="O348" i="7"/>
  <c r="N348" i="7"/>
  <c r="M348" i="7"/>
  <c r="K348" i="7"/>
  <c r="J348" i="7"/>
  <c r="E348" i="7"/>
  <c r="D348" i="7"/>
  <c r="AH347" i="7"/>
  <c r="O347" i="7"/>
  <c r="N347" i="7"/>
  <c r="M347" i="7"/>
  <c r="K347" i="7"/>
  <c r="J347" i="7"/>
  <c r="E347" i="7"/>
  <c r="D347" i="7"/>
  <c r="AH346" i="7"/>
  <c r="O346" i="7"/>
  <c r="N346" i="7"/>
  <c r="M346" i="7"/>
  <c r="K346" i="7"/>
  <c r="J346" i="7"/>
  <c r="E346" i="7"/>
  <c r="D346" i="7"/>
  <c r="AH345" i="7"/>
  <c r="O345" i="7"/>
  <c r="N345" i="7"/>
  <c r="M345" i="7"/>
  <c r="K345" i="7"/>
  <c r="J345" i="7"/>
  <c r="E345" i="7"/>
  <c r="D345" i="7"/>
  <c r="AH344" i="7"/>
  <c r="O344" i="7"/>
  <c r="N344" i="7"/>
  <c r="M344" i="7"/>
  <c r="K344" i="7"/>
  <c r="J344" i="7"/>
  <c r="E344" i="7"/>
  <c r="D344" i="7"/>
  <c r="AH343" i="7"/>
  <c r="O343" i="7"/>
  <c r="N343" i="7"/>
  <c r="M343" i="7"/>
  <c r="K343" i="7"/>
  <c r="J343" i="7"/>
  <c r="E343" i="7"/>
  <c r="D343" i="7"/>
  <c r="AH342" i="7"/>
  <c r="O342" i="7"/>
  <c r="N342" i="7"/>
  <c r="M342" i="7"/>
  <c r="K342" i="7"/>
  <c r="J342" i="7"/>
  <c r="E342" i="7"/>
  <c r="D342" i="7"/>
  <c r="AH341" i="7"/>
  <c r="O341" i="7"/>
  <c r="M341" i="7"/>
  <c r="N341" i="7" s="1"/>
  <c r="K341" i="7"/>
  <c r="J341" i="7"/>
  <c r="E341" i="7"/>
  <c r="D341" i="7"/>
  <c r="AH340" i="7"/>
  <c r="O340" i="7"/>
  <c r="N340" i="7"/>
  <c r="M340" i="7"/>
  <c r="K340" i="7"/>
  <c r="J340" i="7"/>
  <c r="E340" i="7"/>
  <c r="D340" i="7"/>
  <c r="AH339" i="7"/>
  <c r="O339" i="7"/>
  <c r="N339" i="7"/>
  <c r="M339" i="7"/>
  <c r="K339" i="7"/>
  <c r="J339" i="7"/>
  <c r="E339" i="7"/>
  <c r="D339" i="7"/>
  <c r="AH338" i="7"/>
  <c r="O338" i="7"/>
  <c r="N338" i="7"/>
  <c r="M338" i="7"/>
  <c r="K338" i="7"/>
  <c r="J338" i="7"/>
  <c r="E338" i="7"/>
  <c r="D338" i="7"/>
  <c r="AH337" i="7"/>
  <c r="O337" i="7"/>
  <c r="N337" i="7"/>
  <c r="M337" i="7"/>
  <c r="K337" i="7"/>
  <c r="J337" i="7"/>
  <c r="E337" i="7"/>
  <c r="D337" i="7"/>
  <c r="AH336" i="7"/>
  <c r="O336" i="7"/>
  <c r="M336" i="7"/>
  <c r="N336" i="7" s="1"/>
  <c r="K336" i="7"/>
  <c r="J336" i="7"/>
  <c r="E336" i="7"/>
  <c r="D336" i="7"/>
  <c r="AH335" i="7"/>
  <c r="O335" i="7"/>
  <c r="N335" i="7"/>
  <c r="M335" i="7"/>
  <c r="K335" i="7"/>
  <c r="J335" i="7"/>
  <c r="E335" i="7"/>
  <c r="D335" i="7"/>
  <c r="AH334" i="7"/>
  <c r="O334" i="7"/>
  <c r="M334" i="7"/>
  <c r="N334" i="7" s="1"/>
  <c r="K334" i="7"/>
  <c r="J334" i="7"/>
  <c r="E334" i="7"/>
  <c r="D334" i="7"/>
  <c r="AH333" i="7"/>
  <c r="O333" i="7"/>
  <c r="N333" i="7"/>
  <c r="M333" i="7"/>
  <c r="K333" i="7"/>
  <c r="J333" i="7"/>
  <c r="E333" i="7"/>
  <c r="D333" i="7"/>
  <c r="AH332" i="7"/>
  <c r="O332" i="7"/>
  <c r="N332" i="7"/>
  <c r="M332" i="7"/>
  <c r="K332" i="7"/>
  <c r="J332" i="7"/>
  <c r="E332" i="7"/>
  <c r="D332" i="7"/>
  <c r="AH331" i="7"/>
  <c r="O331" i="7"/>
  <c r="N331" i="7"/>
  <c r="M331" i="7"/>
  <c r="K331" i="7"/>
  <c r="J331" i="7"/>
  <c r="E331" i="7"/>
  <c r="D331" i="7"/>
  <c r="AH330" i="7"/>
  <c r="O330" i="7"/>
  <c r="N330" i="7"/>
  <c r="M330" i="7"/>
  <c r="K330" i="7"/>
  <c r="J330" i="7"/>
  <c r="E330" i="7"/>
  <c r="D330" i="7"/>
  <c r="AH329" i="7"/>
  <c r="O329" i="7"/>
  <c r="M329" i="7"/>
  <c r="N329" i="7" s="1"/>
  <c r="K329" i="7"/>
  <c r="J329" i="7"/>
  <c r="E329" i="7"/>
  <c r="D329" i="7"/>
  <c r="AH328" i="7"/>
  <c r="O328" i="7"/>
  <c r="M328" i="7"/>
  <c r="N328" i="7" s="1"/>
  <c r="K328" i="7"/>
  <c r="J328" i="7"/>
  <c r="E328" i="7"/>
  <c r="D328" i="7"/>
  <c r="AH327" i="7"/>
  <c r="O327" i="7"/>
  <c r="M327" i="7"/>
  <c r="N327" i="7" s="1"/>
  <c r="K327" i="7"/>
  <c r="J327" i="7"/>
  <c r="E327" i="7"/>
  <c r="D327" i="7"/>
  <c r="AH326" i="7"/>
  <c r="O326" i="7"/>
  <c r="N326" i="7"/>
  <c r="M326" i="7"/>
  <c r="K326" i="7"/>
  <c r="J326" i="7"/>
  <c r="E326" i="7"/>
  <c r="D326" i="7"/>
  <c r="AH325" i="7"/>
  <c r="O325" i="7"/>
  <c r="N325" i="7"/>
  <c r="M325" i="7"/>
  <c r="K325" i="7"/>
  <c r="J325" i="7"/>
  <c r="E325" i="7"/>
  <c r="D325" i="7"/>
  <c r="AH324" i="7"/>
  <c r="O324" i="7"/>
  <c r="N324" i="7"/>
  <c r="M324" i="7"/>
  <c r="K324" i="7"/>
  <c r="J324" i="7"/>
  <c r="E324" i="7"/>
  <c r="D324" i="7"/>
  <c r="AH323" i="7"/>
  <c r="O323" i="7"/>
  <c r="M323" i="7"/>
  <c r="N323" i="7" s="1"/>
  <c r="K323" i="7"/>
  <c r="J323" i="7"/>
  <c r="E323" i="7"/>
  <c r="D323" i="7"/>
  <c r="AH322" i="7"/>
  <c r="O322" i="7"/>
  <c r="M322" i="7"/>
  <c r="N322" i="7" s="1"/>
  <c r="K322" i="7"/>
  <c r="J322" i="7"/>
  <c r="E322" i="7"/>
  <c r="D322" i="7"/>
  <c r="AH321" i="7"/>
  <c r="O321" i="7"/>
  <c r="N321" i="7"/>
  <c r="M321" i="7"/>
  <c r="K321" i="7"/>
  <c r="J321" i="7"/>
  <c r="E321" i="7"/>
  <c r="D321" i="7"/>
  <c r="AH320" i="7"/>
  <c r="O320" i="7"/>
  <c r="M320" i="7"/>
  <c r="N320" i="7" s="1"/>
  <c r="K320" i="7"/>
  <c r="J320" i="7"/>
  <c r="E320" i="7"/>
  <c r="D320" i="7"/>
  <c r="AH319" i="7"/>
  <c r="O319" i="7"/>
  <c r="M319" i="7"/>
  <c r="N319" i="7" s="1"/>
  <c r="K319" i="7"/>
  <c r="J319" i="7"/>
  <c r="E319" i="7"/>
  <c r="D319" i="7"/>
  <c r="AH318" i="7"/>
  <c r="O318" i="7"/>
  <c r="N318" i="7"/>
  <c r="M318" i="7"/>
  <c r="K318" i="7"/>
  <c r="J318" i="7"/>
  <c r="E318" i="7"/>
  <c r="D318" i="7"/>
  <c r="AH317" i="7"/>
  <c r="O317" i="7"/>
  <c r="N317" i="7"/>
  <c r="M317" i="7"/>
  <c r="K317" i="7"/>
  <c r="J317" i="7"/>
  <c r="E317" i="7"/>
  <c r="D317" i="7"/>
  <c r="AH316" i="7"/>
  <c r="O316" i="7"/>
  <c r="N316" i="7"/>
  <c r="M316" i="7"/>
  <c r="K316" i="7"/>
  <c r="J316" i="7"/>
  <c r="E316" i="7"/>
  <c r="D316" i="7"/>
  <c r="AH315" i="7"/>
  <c r="O315" i="7"/>
  <c r="M315" i="7"/>
  <c r="N315" i="7" s="1"/>
  <c r="K315" i="7"/>
  <c r="J315" i="7"/>
  <c r="E315" i="7"/>
  <c r="D315" i="7"/>
  <c r="AH314" i="7"/>
  <c r="O314" i="7"/>
  <c r="M314" i="7"/>
  <c r="N314" i="7" s="1"/>
  <c r="K314" i="7"/>
  <c r="J314" i="7"/>
  <c r="E314" i="7"/>
  <c r="D314" i="7"/>
  <c r="AH313" i="7"/>
  <c r="O313" i="7"/>
  <c r="N313" i="7"/>
  <c r="M313" i="7"/>
  <c r="K313" i="7"/>
  <c r="J313" i="7"/>
  <c r="E313" i="7"/>
  <c r="D313" i="7"/>
  <c r="AH312" i="7"/>
  <c r="O312" i="7"/>
  <c r="M312" i="7"/>
  <c r="N312" i="7" s="1"/>
  <c r="K312" i="7"/>
  <c r="J312" i="7"/>
  <c r="E312" i="7"/>
  <c r="D312" i="7"/>
  <c r="AH311" i="7"/>
  <c r="O311" i="7"/>
  <c r="M311" i="7"/>
  <c r="N311" i="7" s="1"/>
  <c r="K311" i="7"/>
  <c r="J311" i="7"/>
  <c r="E311" i="7"/>
  <c r="D311" i="7"/>
  <c r="AH310" i="7"/>
  <c r="O310" i="7"/>
  <c r="N310" i="7"/>
  <c r="M310" i="7"/>
  <c r="K310" i="7"/>
  <c r="J310" i="7"/>
  <c r="E310" i="7"/>
  <c r="D310" i="7"/>
  <c r="AH309" i="7"/>
  <c r="O309" i="7"/>
  <c r="N309" i="7"/>
  <c r="M309" i="7"/>
  <c r="K309" i="7"/>
  <c r="J309" i="7"/>
  <c r="E309" i="7"/>
  <c r="D309" i="7"/>
  <c r="AH308" i="7"/>
  <c r="O308" i="7"/>
  <c r="N308" i="7"/>
  <c r="M308" i="7"/>
  <c r="K308" i="7"/>
  <c r="J308" i="7"/>
  <c r="E308" i="7"/>
  <c r="D308" i="7"/>
  <c r="AH307" i="7"/>
  <c r="O307" i="7"/>
  <c r="M307" i="7"/>
  <c r="N307" i="7" s="1"/>
  <c r="K307" i="7"/>
  <c r="J307" i="7"/>
  <c r="E307" i="7"/>
  <c r="D307" i="7"/>
  <c r="AH306" i="7"/>
  <c r="O306" i="7"/>
  <c r="M306" i="7"/>
  <c r="N306" i="7" s="1"/>
  <c r="K306" i="7"/>
  <c r="J306" i="7"/>
  <c r="E306" i="7"/>
  <c r="D306" i="7"/>
  <c r="AH305" i="7"/>
  <c r="O305" i="7"/>
  <c r="N305" i="7"/>
  <c r="M305" i="7"/>
  <c r="K305" i="7"/>
  <c r="J305" i="7"/>
  <c r="E305" i="7"/>
  <c r="D305" i="7"/>
  <c r="AH304" i="7"/>
  <c r="O304" i="7"/>
  <c r="M304" i="7"/>
  <c r="N304" i="7" s="1"/>
  <c r="K304" i="7"/>
  <c r="J304" i="7"/>
  <c r="E304" i="7"/>
  <c r="D304" i="7"/>
  <c r="AH303" i="7"/>
  <c r="O303" i="7"/>
  <c r="M303" i="7"/>
  <c r="N303" i="7" s="1"/>
  <c r="K303" i="7"/>
  <c r="J303" i="7"/>
  <c r="E303" i="7"/>
  <c r="D303" i="7"/>
  <c r="AH302" i="7"/>
  <c r="O302" i="7"/>
  <c r="N302" i="7"/>
  <c r="M302" i="7"/>
  <c r="K302" i="7"/>
  <c r="J302" i="7"/>
  <c r="E302" i="7"/>
  <c r="D302" i="7"/>
  <c r="AH301" i="7"/>
  <c r="O301" i="7"/>
  <c r="N301" i="7"/>
  <c r="M301" i="7"/>
  <c r="K301" i="7"/>
  <c r="J301" i="7"/>
  <c r="E301" i="7"/>
  <c r="D301" i="7"/>
  <c r="AH300" i="7"/>
  <c r="O300" i="7"/>
  <c r="N300" i="7"/>
  <c r="M300" i="7"/>
  <c r="K300" i="7"/>
  <c r="J300" i="7"/>
  <c r="E300" i="7"/>
  <c r="D300" i="7"/>
  <c r="AH299" i="7"/>
  <c r="O299" i="7"/>
  <c r="M299" i="7"/>
  <c r="N299" i="7" s="1"/>
  <c r="K299" i="7"/>
  <c r="J299" i="7"/>
  <c r="E299" i="7"/>
  <c r="D299" i="7"/>
  <c r="AH298" i="7"/>
  <c r="O298" i="7"/>
  <c r="M298" i="7"/>
  <c r="N298" i="7" s="1"/>
  <c r="K298" i="7"/>
  <c r="J298" i="7"/>
  <c r="E298" i="7"/>
  <c r="D298" i="7"/>
  <c r="AH297" i="7"/>
  <c r="O297" i="7"/>
  <c r="N297" i="7"/>
  <c r="M297" i="7"/>
  <c r="K297" i="7"/>
  <c r="J297" i="7"/>
  <c r="E297" i="7"/>
  <c r="D297" i="7"/>
  <c r="AH296" i="7"/>
  <c r="O296" i="7"/>
  <c r="M296" i="7"/>
  <c r="N296" i="7" s="1"/>
  <c r="K296" i="7"/>
  <c r="J296" i="7"/>
  <c r="E296" i="7"/>
  <c r="D296" i="7"/>
  <c r="AH295" i="7"/>
  <c r="O295" i="7"/>
  <c r="M295" i="7"/>
  <c r="N295" i="7" s="1"/>
  <c r="K295" i="7"/>
  <c r="J295" i="7"/>
  <c r="E295" i="7"/>
  <c r="D295" i="7"/>
  <c r="AH294" i="7"/>
  <c r="O294" i="7"/>
  <c r="N294" i="7"/>
  <c r="M294" i="7"/>
  <c r="K294" i="7"/>
  <c r="J294" i="7"/>
  <c r="E294" i="7"/>
  <c r="D294" i="7"/>
  <c r="AH293" i="7"/>
  <c r="O293" i="7"/>
  <c r="N293" i="7"/>
  <c r="M293" i="7"/>
  <c r="K293" i="7"/>
  <c r="J293" i="7"/>
  <c r="E293" i="7"/>
  <c r="D293" i="7"/>
  <c r="AH292" i="7"/>
  <c r="O292" i="7"/>
  <c r="N292" i="7"/>
  <c r="M292" i="7"/>
  <c r="K292" i="7"/>
  <c r="J292" i="7"/>
  <c r="E292" i="7"/>
  <c r="D292" i="7"/>
  <c r="AH291" i="7"/>
  <c r="O291" i="7"/>
  <c r="N291" i="7"/>
  <c r="M291" i="7"/>
  <c r="K291" i="7"/>
  <c r="J291" i="7"/>
  <c r="E291" i="7"/>
  <c r="D291" i="7"/>
  <c r="AH290" i="7"/>
  <c r="O290" i="7"/>
  <c r="M290" i="7"/>
  <c r="N290" i="7" s="1"/>
  <c r="K290" i="7"/>
  <c r="J290" i="7"/>
  <c r="E290" i="7"/>
  <c r="D290" i="7"/>
  <c r="AH289" i="7"/>
  <c r="O289" i="7"/>
  <c r="N289" i="7"/>
  <c r="M289" i="7"/>
  <c r="K289" i="7"/>
  <c r="J289" i="7"/>
  <c r="E289" i="7"/>
  <c r="D289" i="7"/>
  <c r="AH288" i="7"/>
  <c r="O288" i="7"/>
  <c r="N288" i="7"/>
  <c r="M288" i="7"/>
  <c r="K288" i="7"/>
  <c r="J288" i="7"/>
  <c r="E288" i="7"/>
  <c r="D288" i="7"/>
  <c r="AH287" i="7"/>
  <c r="O287" i="7"/>
  <c r="M287" i="7"/>
  <c r="N287" i="7" s="1"/>
  <c r="K287" i="7"/>
  <c r="J287" i="7"/>
  <c r="E287" i="7"/>
  <c r="D287" i="7"/>
  <c r="AH286" i="7"/>
  <c r="O286" i="7"/>
  <c r="N286" i="7"/>
  <c r="M286" i="7"/>
  <c r="K286" i="7"/>
  <c r="J286" i="7"/>
  <c r="E286" i="7"/>
  <c r="D286" i="7"/>
  <c r="AH285" i="7"/>
  <c r="O285" i="7"/>
  <c r="N285" i="7"/>
  <c r="M285" i="7"/>
  <c r="K285" i="7"/>
  <c r="J285" i="7"/>
  <c r="E285" i="7"/>
  <c r="D285" i="7"/>
  <c r="AH284" i="7"/>
  <c r="O284" i="7"/>
  <c r="N284" i="7"/>
  <c r="M284" i="7"/>
  <c r="K284" i="7"/>
  <c r="J284" i="7"/>
  <c r="E284" i="7"/>
  <c r="D284" i="7"/>
  <c r="AH283" i="7"/>
  <c r="O283" i="7"/>
  <c r="N283" i="7"/>
  <c r="M283" i="7"/>
  <c r="K283" i="7"/>
  <c r="J283" i="7"/>
  <c r="E283" i="7"/>
  <c r="D283" i="7"/>
  <c r="AH282" i="7"/>
  <c r="O282" i="7"/>
  <c r="N282" i="7"/>
  <c r="M282" i="7"/>
  <c r="K282" i="7"/>
  <c r="J282" i="7"/>
  <c r="E282" i="7"/>
  <c r="D282" i="7"/>
  <c r="AH281" i="7"/>
  <c r="O281" i="7"/>
  <c r="N281" i="7"/>
  <c r="M281" i="7"/>
  <c r="K281" i="7"/>
  <c r="J281" i="7"/>
  <c r="E281" i="7"/>
  <c r="D281" i="7"/>
  <c r="AH280" i="7"/>
  <c r="O280" i="7"/>
  <c r="N280" i="7"/>
  <c r="M280" i="7"/>
  <c r="K280" i="7"/>
  <c r="J280" i="7"/>
  <c r="E280" i="7"/>
  <c r="D280" i="7"/>
  <c r="AH279" i="7"/>
  <c r="O279" i="7"/>
  <c r="N279" i="7"/>
  <c r="M279" i="7"/>
  <c r="K279" i="7"/>
  <c r="J279" i="7"/>
  <c r="E279" i="7"/>
  <c r="D279" i="7"/>
  <c r="AH278" i="7"/>
  <c r="O278" i="7"/>
  <c r="M278" i="7"/>
  <c r="N278" i="7" s="1"/>
  <c r="K278" i="7"/>
  <c r="J278" i="7"/>
  <c r="E278" i="7"/>
  <c r="D278" i="7"/>
  <c r="AH277" i="7"/>
  <c r="O277" i="7"/>
  <c r="M277" i="7"/>
  <c r="N277" i="7" s="1"/>
  <c r="K277" i="7"/>
  <c r="J277" i="7"/>
  <c r="E277" i="7"/>
  <c r="D277" i="7"/>
  <c r="AH276" i="7"/>
  <c r="O276" i="7"/>
  <c r="M276" i="7"/>
  <c r="N276" i="7" s="1"/>
  <c r="K276" i="7"/>
  <c r="J276" i="7"/>
  <c r="E276" i="7"/>
  <c r="D276" i="7"/>
  <c r="AH275" i="7"/>
  <c r="O275" i="7"/>
  <c r="M275" i="7"/>
  <c r="N275" i="7" s="1"/>
  <c r="K275" i="7"/>
  <c r="J275" i="7"/>
  <c r="E275" i="7"/>
  <c r="D275" i="7"/>
  <c r="AH274" i="7"/>
  <c r="O274" i="7"/>
  <c r="N274" i="7"/>
  <c r="M274" i="7"/>
  <c r="K274" i="7"/>
  <c r="J274" i="7"/>
  <c r="E274" i="7"/>
  <c r="D274" i="7"/>
  <c r="AH273" i="7"/>
  <c r="O273" i="7"/>
  <c r="N273" i="7"/>
  <c r="M273" i="7"/>
  <c r="K273" i="7"/>
  <c r="J273" i="7"/>
  <c r="E273" i="7"/>
  <c r="D273" i="7"/>
  <c r="AH272" i="7"/>
  <c r="O272" i="7"/>
  <c r="N272" i="7"/>
  <c r="M272" i="7"/>
  <c r="K272" i="7"/>
  <c r="J272" i="7"/>
  <c r="E272" i="7"/>
  <c r="D272" i="7"/>
  <c r="AH271" i="7"/>
  <c r="O271" i="7"/>
  <c r="N271" i="7"/>
  <c r="M271" i="7"/>
  <c r="K271" i="7"/>
  <c r="J271" i="7"/>
  <c r="E271" i="7"/>
  <c r="D271" i="7"/>
  <c r="AH270" i="7"/>
  <c r="O270" i="7"/>
  <c r="M270" i="7"/>
  <c r="N270" i="7" s="1"/>
  <c r="K270" i="7"/>
  <c r="J270" i="7"/>
  <c r="E270" i="7"/>
  <c r="D270" i="7"/>
  <c r="AH269" i="7"/>
  <c r="O269" i="7"/>
  <c r="M269" i="7"/>
  <c r="N269" i="7" s="1"/>
  <c r="K269" i="7"/>
  <c r="J269" i="7"/>
  <c r="E269" i="7"/>
  <c r="D269" i="7"/>
  <c r="AH268" i="7"/>
  <c r="O268" i="7"/>
  <c r="M268" i="7"/>
  <c r="N268" i="7" s="1"/>
  <c r="K268" i="7"/>
  <c r="J268" i="7"/>
  <c r="E268" i="7"/>
  <c r="D268" i="7"/>
  <c r="AH267" i="7"/>
  <c r="O267" i="7"/>
  <c r="M267" i="7"/>
  <c r="N267" i="7" s="1"/>
  <c r="K267" i="7"/>
  <c r="J267" i="7"/>
  <c r="E267" i="7"/>
  <c r="D267" i="7"/>
  <c r="AH266" i="7"/>
  <c r="O266" i="7"/>
  <c r="N266" i="7"/>
  <c r="M266" i="7"/>
  <c r="K266" i="7"/>
  <c r="J266" i="7"/>
  <c r="E266" i="7"/>
  <c r="D266" i="7"/>
  <c r="AH265" i="7"/>
  <c r="O265" i="7"/>
  <c r="N265" i="7"/>
  <c r="M265" i="7"/>
  <c r="K265" i="7"/>
  <c r="J265" i="7"/>
  <c r="E265" i="7"/>
  <c r="D265" i="7"/>
  <c r="AH264" i="7"/>
  <c r="O264" i="7"/>
  <c r="N264" i="7"/>
  <c r="M264" i="7"/>
  <c r="K264" i="7"/>
  <c r="J264" i="7"/>
  <c r="E264" i="7"/>
  <c r="D264" i="7"/>
  <c r="AH263" i="7"/>
  <c r="O263" i="7"/>
  <c r="N263" i="7"/>
  <c r="M263" i="7"/>
  <c r="K263" i="7"/>
  <c r="J263" i="7"/>
  <c r="E263" i="7"/>
  <c r="D263" i="7"/>
  <c r="AH262" i="7"/>
  <c r="O262" i="7"/>
  <c r="M262" i="7"/>
  <c r="N262" i="7" s="1"/>
  <c r="K262" i="7"/>
  <c r="J262" i="7"/>
  <c r="E262" i="7"/>
  <c r="D262" i="7"/>
  <c r="AH261" i="7"/>
  <c r="O261" i="7"/>
  <c r="M261" i="7"/>
  <c r="N261" i="7" s="1"/>
  <c r="K261" i="7"/>
  <c r="J261" i="7"/>
  <c r="E261" i="7"/>
  <c r="D261" i="7"/>
  <c r="AH260" i="7"/>
  <c r="O260" i="7"/>
  <c r="M260" i="7"/>
  <c r="N260" i="7" s="1"/>
  <c r="K260" i="7"/>
  <c r="J260" i="7"/>
  <c r="E260" i="7"/>
  <c r="D260" i="7"/>
  <c r="AH259" i="7"/>
  <c r="O259" i="7"/>
  <c r="M259" i="7"/>
  <c r="N259" i="7" s="1"/>
  <c r="K259" i="7"/>
  <c r="J259" i="7"/>
  <c r="E259" i="7"/>
  <c r="D259" i="7"/>
  <c r="AH258" i="7"/>
  <c r="O258" i="7"/>
  <c r="N258" i="7"/>
  <c r="M258" i="7"/>
  <c r="K258" i="7"/>
  <c r="J258" i="7"/>
  <c r="E258" i="7"/>
  <c r="D258" i="7"/>
  <c r="AH257" i="7"/>
  <c r="O257" i="7"/>
  <c r="N257" i="7"/>
  <c r="M257" i="7"/>
  <c r="K257" i="7"/>
  <c r="J257" i="7"/>
  <c r="E257" i="7"/>
  <c r="D257" i="7"/>
  <c r="AH256" i="7"/>
  <c r="O256" i="7"/>
  <c r="N256" i="7"/>
  <c r="M256" i="7"/>
  <c r="K256" i="7"/>
  <c r="J256" i="7"/>
  <c r="E256" i="7"/>
  <c r="D256" i="7"/>
  <c r="AH255" i="7"/>
  <c r="O255" i="7"/>
  <c r="N255" i="7"/>
  <c r="M255" i="7"/>
  <c r="K255" i="7"/>
  <c r="J255" i="7"/>
  <c r="E255" i="7"/>
  <c r="D255" i="7"/>
  <c r="AH254" i="7"/>
  <c r="O254" i="7"/>
  <c r="N254" i="7"/>
  <c r="M254" i="7"/>
  <c r="K254" i="7"/>
  <c r="J254" i="7"/>
  <c r="E254" i="7"/>
  <c r="D254" i="7"/>
  <c r="AH253" i="7"/>
  <c r="O253" i="7"/>
  <c r="N253" i="7"/>
  <c r="M253" i="7"/>
  <c r="K253" i="7"/>
  <c r="J253" i="7"/>
  <c r="E253" i="7"/>
  <c r="D253" i="7"/>
  <c r="AH252" i="7"/>
  <c r="O252" i="7"/>
  <c r="N252" i="7"/>
  <c r="M252" i="7"/>
  <c r="K252" i="7"/>
  <c r="J252" i="7"/>
  <c r="E252" i="7"/>
  <c r="D252" i="7"/>
  <c r="AH251" i="7"/>
  <c r="O251" i="7"/>
  <c r="M251" i="7"/>
  <c r="N251" i="7" s="1"/>
  <c r="K251" i="7"/>
  <c r="J251" i="7"/>
  <c r="E251" i="7"/>
  <c r="D251" i="7"/>
  <c r="AH250" i="7"/>
  <c r="O250" i="7"/>
  <c r="N250" i="7"/>
  <c r="M250" i="7"/>
  <c r="K250" i="7"/>
  <c r="J250" i="7"/>
  <c r="E250" i="7"/>
  <c r="D250" i="7"/>
  <c r="AH249" i="7"/>
  <c r="O249" i="7"/>
  <c r="N249" i="7"/>
  <c r="M249" i="7"/>
  <c r="K249" i="7"/>
  <c r="J249" i="7"/>
  <c r="E249" i="7"/>
  <c r="D249" i="7"/>
  <c r="AH248" i="7"/>
  <c r="O248" i="7"/>
  <c r="M248" i="7"/>
  <c r="N248" i="7" s="1"/>
  <c r="K248" i="7"/>
  <c r="J248" i="7"/>
  <c r="E248" i="7"/>
  <c r="D248" i="7"/>
  <c r="AH247" i="7"/>
  <c r="O247" i="7"/>
  <c r="N247" i="7"/>
  <c r="M247" i="7"/>
  <c r="K247" i="7"/>
  <c r="J247" i="7"/>
  <c r="E247" i="7"/>
  <c r="D247" i="7"/>
  <c r="AH246" i="7"/>
  <c r="O246" i="7"/>
  <c r="N246" i="7"/>
  <c r="M246" i="7"/>
  <c r="K246" i="7"/>
  <c r="J246" i="7"/>
  <c r="E246" i="7"/>
  <c r="D246" i="7"/>
  <c r="AH245" i="7"/>
  <c r="O245" i="7"/>
  <c r="M245" i="7"/>
  <c r="N245" i="7" s="1"/>
  <c r="K245" i="7"/>
  <c r="J245" i="7"/>
  <c r="E245" i="7"/>
  <c r="D245" i="7"/>
  <c r="AH244" i="7"/>
  <c r="O244" i="7"/>
  <c r="M244" i="7"/>
  <c r="N244" i="7" s="1"/>
  <c r="K244" i="7"/>
  <c r="J244" i="7"/>
  <c r="E244" i="7"/>
  <c r="D244" i="7"/>
  <c r="AH243" i="7"/>
  <c r="O243" i="7"/>
  <c r="M243" i="7"/>
  <c r="N243" i="7" s="1"/>
  <c r="K243" i="7"/>
  <c r="J243" i="7"/>
  <c r="E243" i="7"/>
  <c r="D243" i="7"/>
  <c r="AH242" i="7"/>
  <c r="O242" i="7"/>
  <c r="N242" i="7"/>
  <c r="M242" i="7"/>
  <c r="K242" i="7"/>
  <c r="J242" i="7"/>
  <c r="E242" i="7"/>
  <c r="D242" i="7"/>
  <c r="AH241" i="7"/>
  <c r="O241" i="7"/>
  <c r="M241" i="7"/>
  <c r="N241" i="7" s="1"/>
  <c r="K241" i="7"/>
  <c r="J241" i="7"/>
  <c r="E241" i="7"/>
  <c r="D241" i="7"/>
  <c r="AH240" i="7"/>
  <c r="O240" i="7"/>
  <c r="M240" i="7"/>
  <c r="N240" i="7" s="1"/>
  <c r="K240" i="7"/>
  <c r="J240" i="7"/>
  <c r="E240" i="7"/>
  <c r="D240" i="7"/>
  <c r="AH239" i="7"/>
  <c r="O239" i="7"/>
  <c r="N239" i="7"/>
  <c r="M239" i="7"/>
  <c r="K239" i="7"/>
  <c r="J239" i="7"/>
  <c r="E239" i="7"/>
  <c r="D239" i="7"/>
  <c r="AH238" i="7"/>
  <c r="O238" i="7"/>
  <c r="M238" i="7"/>
  <c r="N238" i="7" s="1"/>
  <c r="K238" i="7"/>
  <c r="J238" i="7"/>
  <c r="E238" i="7"/>
  <c r="D238" i="7"/>
  <c r="AH237" i="7"/>
  <c r="O237" i="7"/>
  <c r="M237" i="7"/>
  <c r="N237" i="7" s="1"/>
  <c r="K237" i="7"/>
  <c r="J237" i="7"/>
  <c r="E237" i="7"/>
  <c r="D237" i="7"/>
  <c r="AH236" i="7"/>
  <c r="O236" i="7"/>
  <c r="N236" i="7"/>
  <c r="M236" i="7"/>
  <c r="K236" i="7"/>
  <c r="J236" i="7"/>
  <c r="E236" i="7"/>
  <c r="D236" i="7"/>
  <c r="AH235" i="7"/>
  <c r="O235" i="7"/>
  <c r="N235" i="7"/>
  <c r="M235" i="7"/>
  <c r="K235" i="7"/>
  <c r="J235" i="7"/>
  <c r="E235" i="7"/>
  <c r="D235" i="7"/>
  <c r="AH234" i="7"/>
  <c r="O234" i="7"/>
  <c r="N234" i="7"/>
  <c r="M234" i="7"/>
  <c r="K234" i="7"/>
  <c r="J234" i="7"/>
  <c r="E234" i="7"/>
  <c r="D234" i="7"/>
  <c r="AH233" i="7"/>
  <c r="O233" i="7"/>
  <c r="N233" i="7"/>
  <c r="M233" i="7"/>
  <c r="K233" i="7"/>
  <c r="J233" i="7"/>
  <c r="E233" i="7"/>
  <c r="D233" i="7"/>
  <c r="AH232" i="7"/>
  <c r="O232" i="7"/>
  <c r="M232" i="7"/>
  <c r="N232" i="7" s="1"/>
  <c r="K232" i="7"/>
  <c r="J232" i="7"/>
  <c r="E232" i="7"/>
  <c r="D232" i="7"/>
  <c r="AH231" i="7"/>
  <c r="O231" i="7"/>
  <c r="M231" i="7"/>
  <c r="N231" i="7" s="1"/>
  <c r="K231" i="7"/>
  <c r="J231" i="7"/>
  <c r="E231" i="7"/>
  <c r="D231" i="7"/>
  <c r="AH230" i="7"/>
  <c r="O230" i="7"/>
  <c r="M230" i="7"/>
  <c r="N230" i="7" s="1"/>
  <c r="K230" i="7"/>
  <c r="J230" i="7"/>
  <c r="E230" i="7"/>
  <c r="D230" i="7"/>
  <c r="AH229" i="7"/>
  <c r="O229" i="7"/>
  <c r="M229" i="7"/>
  <c r="N229" i="7" s="1"/>
  <c r="K229" i="7"/>
  <c r="J229" i="7"/>
  <c r="E229" i="7"/>
  <c r="D229" i="7"/>
  <c r="AH228" i="7"/>
  <c r="O228" i="7"/>
  <c r="N228" i="7"/>
  <c r="M228" i="7"/>
  <c r="K228" i="7"/>
  <c r="J228" i="7"/>
  <c r="E228" i="7"/>
  <c r="D228" i="7"/>
  <c r="AH227" i="7"/>
  <c r="O227" i="7"/>
  <c r="M227" i="7"/>
  <c r="N227" i="7" s="1"/>
  <c r="K227" i="7"/>
  <c r="J227" i="7"/>
  <c r="E227" i="7"/>
  <c r="D227" i="7"/>
  <c r="AH226" i="7"/>
  <c r="O226" i="7"/>
  <c r="N226" i="7"/>
  <c r="M226" i="7"/>
  <c r="K226" i="7"/>
  <c r="J226" i="7"/>
  <c r="E226" i="7"/>
  <c r="D226" i="7"/>
  <c r="AH225" i="7"/>
  <c r="O225" i="7"/>
  <c r="N225" i="7"/>
  <c r="M225" i="7"/>
  <c r="K225" i="7"/>
  <c r="J225" i="7"/>
  <c r="E225" i="7"/>
  <c r="D225" i="7"/>
  <c r="AH224" i="7"/>
  <c r="O224" i="7"/>
  <c r="N224" i="7"/>
  <c r="M224" i="7"/>
  <c r="K224" i="7"/>
  <c r="J224" i="7"/>
  <c r="E224" i="7"/>
  <c r="D224" i="7"/>
  <c r="AH223" i="7"/>
  <c r="O223" i="7"/>
  <c r="M223" i="7"/>
  <c r="N223" i="7" s="1"/>
  <c r="K223" i="7"/>
  <c r="J223" i="7"/>
  <c r="E223" i="7"/>
  <c r="D223" i="7"/>
  <c r="AH222" i="7"/>
  <c r="O222" i="7"/>
  <c r="M222" i="7"/>
  <c r="N222" i="7" s="1"/>
  <c r="K222" i="7"/>
  <c r="J222" i="7"/>
  <c r="E222" i="7"/>
  <c r="D222" i="7"/>
  <c r="AH221" i="7"/>
  <c r="O221" i="7"/>
  <c r="M221" i="7"/>
  <c r="N221" i="7" s="1"/>
  <c r="K221" i="7"/>
  <c r="J221" i="7"/>
  <c r="E221" i="7"/>
  <c r="D221" i="7"/>
  <c r="AH220" i="7"/>
  <c r="O220" i="7"/>
  <c r="N220" i="7"/>
  <c r="M220" i="7"/>
  <c r="K220" i="7"/>
  <c r="J220" i="7"/>
  <c r="E220" i="7"/>
  <c r="D220" i="7"/>
  <c r="AH219" i="7"/>
  <c r="O219" i="7"/>
  <c r="M219" i="7"/>
  <c r="N219" i="7" s="1"/>
  <c r="K219" i="7"/>
  <c r="J219" i="7"/>
  <c r="E219" i="7"/>
  <c r="D219" i="7"/>
  <c r="AH218" i="7"/>
  <c r="O218" i="7"/>
  <c r="N218" i="7"/>
  <c r="M218" i="7"/>
  <c r="K218" i="7"/>
  <c r="J218" i="7"/>
  <c r="E218" i="7"/>
  <c r="D218" i="7"/>
  <c r="AH217" i="7"/>
  <c r="O217" i="7"/>
  <c r="N217" i="7"/>
  <c r="M217" i="7"/>
  <c r="K217" i="7"/>
  <c r="J217" i="7"/>
  <c r="E217" i="7"/>
  <c r="D217" i="7"/>
  <c r="AH216" i="7"/>
  <c r="O216" i="7"/>
  <c r="N216" i="7"/>
  <c r="M216" i="7"/>
  <c r="K216" i="7"/>
  <c r="J216" i="7"/>
  <c r="E216" i="7"/>
  <c r="D216" i="7"/>
  <c r="AH215" i="7"/>
  <c r="O215" i="7"/>
  <c r="M215" i="7"/>
  <c r="N215" i="7" s="1"/>
  <c r="K215" i="7"/>
  <c r="J215" i="7"/>
  <c r="E215" i="7"/>
  <c r="D215" i="7"/>
  <c r="AH214" i="7"/>
  <c r="O214" i="7"/>
  <c r="M214" i="7"/>
  <c r="N214" i="7" s="1"/>
  <c r="K214" i="7"/>
  <c r="J214" i="7"/>
  <c r="E214" i="7"/>
  <c r="D214" i="7"/>
  <c r="AH213" i="7"/>
  <c r="O213" i="7"/>
  <c r="M213" i="7"/>
  <c r="N213" i="7" s="1"/>
  <c r="K213" i="7"/>
  <c r="J213" i="7"/>
  <c r="E213" i="7"/>
  <c r="D213" i="7"/>
  <c r="AH212" i="7"/>
  <c r="O212" i="7"/>
  <c r="N212" i="7"/>
  <c r="M212" i="7"/>
  <c r="K212" i="7"/>
  <c r="J212" i="7"/>
  <c r="E212" i="7"/>
  <c r="D212" i="7"/>
  <c r="AH211" i="7"/>
  <c r="O211" i="7"/>
  <c r="M211" i="7"/>
  <c r="N211" i="7" s="1"/>
  <c r="K211" i="7"/>
  <c r="J211" i="7"/>
  <c r="E211" i="7"/>
  <c r="D211" i="7"/>
  <c r="AH210" i="7"/>
  <c r="O210" i="7"/>
  <c r="N210" i="7"/>
  <c r="M210" i="7"/>
  <c r="K210" i="7"/>
  <c r="J210" i="7"/>
  <c r="E210" i="7"/>
  <c r="D210" i="7"/>
  <c r="AH209" i="7"/>
  <c r="O209" i="7"/>
  <c r="N209" i="7"/>
  <c r="M209" i="7"/>
  <c r="K209" i="7"/>
  <c r="J209" i="7"/>
  <c r="E209" i="7"/>
  <c r="D209" i="7"/>
  <c r="AH208" i="7"/>
  <c r="O208" i="7"/>
  <c r="M208" i="7"/>
  <c r="N208" i="7" s="1"/>
  <c r="K208" i="7"/>
  <c r="J208" i="7"/>
  <c r="E208" i="7"/>
  <c r="D208" i="7"/>
  <c r="AH207" i="7"/>
  <c r="O207" i="7"/>
  <c r="M207" i="7"/>
  <c r="N207" i="7" s="1"/>
  <c r="K207" i="7"/>
  <c r="J207" i="7"/>
  <c r="E207" i="7"/>
  <c r="D207" i="7"/>
  <c r="AH206" i="7"/>
  <c r="O206" i="7"/>
  <c r="M206" i="7"/>
  <c r="N206" i="7" s="1"/>
  <c r="K206" i="7"/>
  <c r="J206" i="7"/>
  <c r="E206" i="7"/>
  <c r="D206" i="7"/>
  <c r="AH205" i="7"/>
  <c r="O205" i="7"/>
  <c r="M205" i="7"/>
  <c r="N205" i="7" s="1"/>
  <c r="K205" i="7"/>
  <c r="J205" i="7"/>
  <c r="E205" i="7"/>
  <c r="D205" i="7"/>
  <c r="AH204" i="7"/>
  <c r="O204" i="7"/>
  <c r="M204" i="7"/>
  <c r="N204" i="7" s="1"/>
  <c r="K204" i="7"/>
  <c r="J204" i="7"/>
  <c r="E204" i="7"/>
  <c r="D204" i="7"/>
  <c r="AH203" i="7"/>
  <c r="O203" i="7"/>
  <c r="M203" i="7"/>
  <c r="N203" i="7" s="1"/>
  <c r="K203" i="7"/>
  <c r="J203" i="7"/>
  <c r="E203" i="7"/>
  <c r="D203" i="7"/>
  <c r="AH202" i="7"/>
  <c r="O202" i="7"/>
  <c r="M202" i="7"/>
  <c r="N202" i="7" s="1"/>
  <c r="K202" i="7"/>
  <c r="J202" i="7"/>
  <c r="E202" i="7"/>
  <c r="D202" i="7"/>
  <c r="AH201" i="7"/>
  <c r="O201" i="7"/>
  <c r="N201" i="7"/>
  <c r="M201" i="7"/>
  <c r="K201" i="7"/>
  <c r="J201" i="7"/>
  <c r="E201" i="7"/>
  <c r="D201" i="7"/>
  <c r="AH200" i="7"/>
  <c r="O200" i="7"/>
  <c r="N200" i="7"/>
  <c r="M200" i="7"/>
  <c r="K200" i="7"/>
  <c r="J200" i="7"/>
  <c r="E200" i="7"/>
  <c r="D200" i="7"/>
  <c r="AH199" i="7"/>
  <c r="O199" i="7"/>
  <c r="M199" i="7"/>
  <c r="N199" i="7" s="1"/>
  <c r="K199" i="7"/>
  <c r="J199" i="7"/>
  <c r="E199" i="7"/>
  <c r="D199" i="7"/>
  <c r="AH198" i="7"/>
  <c r="O198" i="7"/>
  <c r="N198" i="7"/>
  <c r="M198" i="7"/>
  <c r="K198" i="7"/>
  <c r="J198" i="7"/>
  <c r="E198" i="7"/>
  <c r="D198" i="7"/>
  <c r="AH197" i="7"/>
  <c r="O197" i="7"/>
  <c r="M197" i="7"/>
  <c r="N197" i="7" s="1"/>
  <c r="K197" i="7"/>
  <c r="J197" i="7"/>
  <c r="E197" i="7"/>
  <c r="D197" i="7"/>
  <c r="AH196" i="7"/>
  <c r="O196" i="7"/>
  <c r="N196" i="7"/>
  <c r="M196" i="7"/>
  <c r="K196" i="7"/>
  <c r="J196" i="7"/>
  <c r="E196" i="7"/>
  <c r="D196" i="7"/>
  <c r="AH195" i="7"/>
  <c r="O195" i="7"/>
  <c r="N195" i="7"/>
  <c r="M195" i="7"/>
  <c r="K195" i="7"/>
  <c r="J195" i="7"/>
  <c r="E195" i="7"/>
  <c r="D195" i="7"/>
  <c r="AH194" i="7"/>
  <c r="O194" i="7"/>
  <c r="N194" i="7"/>
  <c r="M194" i="7"/>
  <c r="K194" i="7"/>
  <c r="J194" i="7"/>
  <c r="E194" i="7"/>
  <c r="D194" i="7"/>
  <c r="AH193" i="7"/>
  <c r="O193" i="7"/>
  <c r="M193" i="7"/>
  <c r="N193" i="7" s="1"/>
  <c r="K193" i="7"/>
  <c r="J193" i="7"/>
  <c r="E193" i="7"/>
  <c r="D193" i="7"/>
  <c r="AH192" i="7"/>
  <c r="O192" i="7"/>
  <c r="M192" i="7"/>
  <c r="N192" i="7" s="1"/>
  <c r="K192" i="7"/>
  <c r="J192" i="7"/>
  <c r="E192" i="7"/>
  <c r="D192" i="7"/>
  <c r="AH191" i="7"/>
  <c r="O191" i="7"/>
  <c r="M191" i="7"/>
  <c r="N191" i="7" s="1"/>
  <c r="K191" i="7"/>
  <c r="J191" i="7"/>
  <c r="E191" i="7"/>
  <c r="D191" i="7"/>
  <c r="AH190" i="7"/>
  <c r="O190" i="7"/>
  <c r="N190" i="7"/>
  <c r="M190" i="7"/>
  <c r="K190" i="7"/>
  <c r="J190" i="7"/>
  <c r="E190" i="7"/>
  <c r="D190" i="7"/>
  <c r="AH189" i="7"/>
  <c r="O189" i="7"/>
  <c r="M189" i="7"/>
  <c r="N189" i="7" s="1"/>
  <c r="K189" i="7"/>
  <c r="J189" i="7"/>
  <c r="E189" i="7"/>
  <c r="D189" i="7"/>
  <c r="AH188" i="7"/>
  <c r="O188" i="7"/>
  <c r="N188" i="7"/>
  <c r="M188" i="7"/>
  <c r="K188" i="7"/>
  <c r="J188" i="7"/>
  <c r="E188" i="7"/>
  <c r="D188" i="7"/>
  <c r="AH187" i="7"/>
  <c r="O187" i="7"/>
  <c r="M187" i="7"/>
  <c r="N187" i="7" s="1"/>
  <c r="K187" i="7"/>
  <c r="J187" i="7"/>
  <c r="E187" i="7"/>
  <c r="D187" i="7"/>
  <c r="AH186" i="7"/>
  <c r="O186" i="7"/>
  <c r="M186" i="7"/>
  <c r="N186" i="7" s="1"/>
  <c r="K186" i="7"/>
  <c r="J186" i="7"/>
  <c r="E186" i="7"/>
  <c r="D186" i="7"/>
  <c r="AH185" i="7"/>
  <c r="O185" i="7"/>
  <c r="N185" i="7"/>
  <c r="M185" i="7"/>
  <c r="K185" i="7"/>
  <c r="J185" i="7"/>
  <c r="E185" i="7"/>
  <c r="D185" i="7"/>
  <c r="AH184" i="7"/>
  <c r="O184" i="7"/>
  <c r="M184" i="7"/>
  <c r="N184" i="7" s="1"/>
  <c r="K184" i="7"/>
  <c r="J184" i="7"/>
  <c r="E184" i="7"/>
  <c r="D184" i="7"/>
  <c r="AH183" i="7"/>
  <c r="O183" i="7"/>
  <c r="M183" i="7"/>
  <c r="N183" i="7" s="1"/>
  <c r="K183" i="7"/>
  <c r="J183" i="7"/>
  <c r="E183" i="7"/>
  <c r="D183" i="7"/>
  <c r="AH182" i="7"/>
  <c r="O182" i="7"/>
  <c r="N182" i="7"/>
  <c r="M182" i="7"/>
  <c r="K182" i="7"/>
  <c r="J182" i="7"/>
  <c r="E182" i="7"/>
  <c r="D182" i="7"/>
  <c r="AH181" i="7"/>
  <c r="O181" i="7"/>
  <c r="N181" i="7"/>
  <c r="M181" i="7"/>
  <c r="K181" i="7"/>
  <c r="J181" i="7"/>
  <c r="E181" i="7"/>
  <c r="D181" i="7"/>
  <c r="AH180" i="7"/>
  <c r="O180" i="7"/>
  <c r="N180" i="7"/>
  <c r="M180" i="7"/>
  <c r="K180" i="7"/>
  <c r="J180" i="7"/>
  <c r="E180" i="7"/>
  <c r="D180" i="7"/>
  <c r="AH179" i="7"/>
  <c r="O179" i="7"/>
  <c r="M179" i="7"/>
  <c r="N179" i="7" s="1"/>
  <c r="K179" i="7"/>
  <c r="J179" i="7"/>
  <c r="E179" i="7"/>
  <c r="D179" i="7"/>
  <c r="AH178" i="7"/>
  <c r="O178" i="7"/>
  <c r="M178" i="7"/>
  <c r="N178" i="7" s="1"/>
  <c r="K178" i="7"/>
  <c r="J178" i="7"/>
  <c r="E178" i="7"/>
  <c r="D178" i="7"/>
  <c r="AH177" i="7"/>
  <c r="O177" i="7"/>
  <c r="N177" i="7"/>
  <c r="M177" i="7"/>
  <c r="K177" i="7"/>
  <c r="J177" i="7"/>
  <c r="E177" i="7"/>
  <c r="D177" i="7"/>
  <c r="AH176" i="7"/>
  <c r="O176" i="7"/>
  <c r="M176" i="7"/>
  <c r="N176" i="7" s="1"/>
  <c r="K176" i="7"/>
  <c r="J176" i="7"/>
  <c r="E176" i="7"/>
  <c r="D176" i="7"/>
  <c r="AH175" i="7"/>
  <c r="O175" i="7"/>
  <c r="M175" i="7"/>
  <c r="N175" i="7" s="1"/>
  <c r="K175" i="7"/>
  <c r="J175" i="7"/>
  <c r="E175" i="7"/>
  <c r="D175" i="7"/>
  <c r="AH174" i="7"/>
  <c r="O174" i="7"/>
  <c r="N174" i="7"/>
  <c r="M174" i="7"/>
  <c r="K174" i="7"/>
  <c r="J174" i="7"/>
  <c r="E174" i="7"/>
  <c r="D174" i="7"/>
  <c r="AH173" i="7"/>
  <c r="O173" i="7"/>
  <c r="N173" i="7"/>
  <c r="M173" i="7"/>
  <c r="K173" i="7"/>
  <c r="J173" i="7"/>
  <c r="E173" i="7"/>
  <c r="D173" i="7"/>
  <c r="AH172" i="7"/>
  <c r="O172" i="7"/>
  <c r="M172" i="7"/>
  <c r="N172" i="7" s="1"/>
  <c r="K172" i="7"/>
  <c r="J172" i="7"/>
  <c r="E172" i="7"/>
  <c r="D172" i="7"/>
  <c r="AH171" i="7"/>
  <c r="O171" i="7"/>
  <c r="N171" i="7"/>
  <c r="M171" i="7"/>
  <c r="K171" i="7"/>
  <c r="J171" i="7"/>
  <c r="E171" i="7"/>
  <c r="D171" i="7"/>
  <c r="AH170" i="7"/>
  <c r="O170" i="7"/>
  <c r="M170" i="7"/>
  <c r="N170" i="7" s="1"/>
  <c r="K170" i="7"/>
  <c r="J170" i="7"/>
  <c r="E170" i="7"/>
  <c r="D170" i="7"/>
  <c r="AH169" i="7"/>
  <c r="O169" i="7"/>
  <c r="N169" i="7"/>
  <c r="M169" i="7"/>
  <c r="K169" i="7"/>
  <c r="J169" i="7"/>
  <c r="E169" i="7"/>
  <c r="D169" i="7"/>
  <c r="AH168" i="7"/>
  <c r="O168" i="7"/>
  <c r="N168" i="7"/>
  <c r="M168" i="7"/>
  <c r="K168" i="7"/>
  <c r="J168" i="7"/>
  <c r="E168" i="7"/>
  <c r="D168" i="7"/>
  <c r="AH167" i="7"/>
  <c r="O167" i="7"/>
  <c r="M167" i="7"/>
  <c r="N167" i="7" s="1"/>
  <c r="K167" i="7"/>
  <c r="J167" i="7"/>
  <c r="E167" i="7"/>
  <c r="D167" i="7"/>
  <c r="AH166" i="7"/>
  <c r="O166" i="7"/>
  <c r="N166" i="7"/>
  <c r="M166" i="7"/>
  <c r="K166" i="7"/>
  <c r="J166" i="7"/>
  <c r="E166" i="7"/>
  <c r="D166" i="7"/>
  <c r="AH165" i="7"/>
  <c r="O165" i="7"/>
  <c r="M165" i="7"/>
  <c r="N165" i="7" s="1"/>
  <c r="K165" i="7"/>
  <c r="J165" i="7"/>
  <c r="E165" i="7"/>
  <c r="D165" i="7"/>
  <c r="AH164" i="7"/>
  <c r="O164" i="7"/>
  <c r="M164" i="7"/>
  <c r="N164" i="7" s="1"/>
  <c r="K164" i="7"/>
  <c r="J164" i="7"/>
  <c r="E164" i="7"/>
  <c r="D164" i="7"/>
  <c r="AH163" i="7"/>
  <c r="O163" i="7"/>
  <c r="M163" i="7"/>
  <c r="N163" i="7" s="1"/>
  <c r="K163" i="7"/>
  <c r="J163" i="7"/>
  <c r="E163" i="7"/>
  <c r="D163" i="7"/>
  <c r="AH162" i="7"/>
  <c r="O162" i="7"/>
  <c r="M162" i="7"/>
  <c r="N162" i="7" s="1"/>
  <c r="K162" i="7"/>
  <c r="J162" i="7"/>
  <c r="E162" i="7"/>
  <c r="D162" i="7"/>
  <c r="AH161" i="7"/>
  <c r="O161" i="7"/>
  <c r="N161" i="7"/>
  <c r="M161" i="7"/>
  <c r="K161" i="7"/>
  <c r="J161" i="7"/>
  <c r="E161" i="7"/>
  <c r="D161" i="7"/>
  <c r="AH160" i="7"/>
  <c r="O160" i="7"/>
  <c r="N160" i="7"/>
  <c r="M160" i="7"/>
  <c r="K160" i="7"/>
  <c r="J160" i="7"/>
  <c r="E160" i="7"/>
  <c r="D160" i="7"/>
  <c r="AH159" i="7"/>
  <c r="O159" i="7"/>
  <c r="M159" i="7"/>
  <c r="N159" i="7" s="1"/>
  <c r="K159" i="7"/>
  <c r="J159" i="7"/>
  <c r="E159" i="7"/>
  <c r="D159" i="7"/>
  <c r="AH158" i="7"/>
  <c r="O158" i="7"/>
  <c r="N158" i="7"/>
  <c r="M158" i="7"/>
  <c r="K158" i="7"/>
  <c r="J158" i="7"/>
  <c r="E158" i="7"/>
  <c r="D158" i="7"/>
  <c r="AH157" i="7"/>
  <c r="O157" i="7"/>
  <c r="N157" i="7"/>
  <c r="M157" i="7"/>
  <c r="K157" i="7"/>
  <c r="J157" i="7"/>
  <c r="E157" i="7"/>
  <c r="D157" i="7"/>
  <c r="AH156" i="7"/>
  <c r="O156" i="7"/>
  <c r="M156" i="7"/>
  <c r="N156" i="7" s="1"/>
  <c r="K156" i="7"/>
  <c r="J156" i="7"/>
  <c r="E156" i="7"/>
  <c r="D156" i="7"/>
  <c r="AH155" i="7"/>
  <c r="O155" i="7"/>
  <c r="N155" i="7"/>
  <c r="M155" i="7"/>
  <c r="K155" i="7"/>
  <c r="J155" i="7"/>
  <c r="E155" i="7"/>
  <c r="D155" i="7"/>
  <c r="AH154" i="7"/>
  <c r="O154" i="7"/>
  <c r="M154" i="7"/>
  <c r="N154" i="7" s="1"/>
  <c r="K154" i="7"/>
  <c r="J154" i="7"/>
  <c r="E154" i="7"/>
  <c r="D154" i="7"/>
  <c r="AH153" i="7"/>
  <c r="O153" i="7"/>
  <c r="M153" i="7"/>
  <c r="N153" i="7" s="1"/>
  <c r="K153" i="7"/>
  <c r="J153" i="7"/>
  <c r="E153" i="7"/>
  <c r="D153" i="7"/>
  <c r="AH152" i="7"/>
  <c r="O152" i="7"/>
  <c r="N152" i="7"/>
  <c r="M152" i="7"/>
  <c r="K152" i="7"/>
  <c r="J152" i="7"/>
  <c r="E152" i="7"/>
  <c r="D152" i="7"/>
  <c r="AH151" i="7"/>
  <c r="O151" i="7"/>
  <c r="M151" i="7"/>
  <c r="N151" i="7" s="1"/>
  <c r="K151" i="7"/>
  <c r="J151" i="7"/>
  <c r="E151" i="7"/>
  <c r="D151" i="7"/>
  <c r="AH150" i="7"/>
  <c r="O150" i="7"/>
  <c r="N150" i="7"/>
  <c r="M150" i="7"/>
  <c r="K150" i="7"/>
  <c r="J150" i="7"/>
  <c r="E150" i="7"/>
  <c r="D150" i="7"/>
  <c r="AH149" i="7"/>
  <c r="O149" i="7"/>
  <c r="N149" i="7"/>
  <c r="M149" i="7"/>
  <c r="K149" i="7"/>
  <c r="J149" i="7"/>
  <c r="E149" i="7"/>
  <c r="D149" i="7"/>
  <c r="AH148" i="7"/>
  <c r="O148" i="7"/>
  <c r="M148" i="7"/>
  <c r="N148" i="7" s="1"/>
  <c r="K148" i="7"/>
  <c r="J148" i="7"/>
  <c r="E148" i="7"/>
  <c r="D148" i="7"/>
  <c r="AH147" i="7"/>
  <c r="O147" i="7"/>
  <c r="N147" i="7"/>
  <c r="M147" i="7"/>
  <c r="K147" i="7"/>
  <c r="J147" i="7"/>
  <c r="E147" i="7"/>
  <c r="D147" i="7"/>
  <c r="AH146" i="7"/>
  <c r="O146" i="7"/>
  <c r="N146" i="7"/>
  <c r="M146" i="7"/>
  <c r="K146" i="7"/>
  <c r="J146" i="7"/>
  <c r="E146" i="7"/>
  <c r="D146" i="7"/>
  <c r="AH145" i="7"/>
  <c r="O145" i="7"/>
  <c r="M145" i="7"/>
  <c r="N145" i="7" s="1"/>
  <c r="K145" i="7"/>
  <c r="J145" i="7"/>
  <c r="E145" i="7"/>
  <c r="D145" i="7"/>
  <c r="AH144" i="7"/>
  <c r="O144" i="7"/>
  <c r="N144" i="7"/>
  <c r="M144" i="7"/>
  <c r="K144" i="7"/>
  <c r="J144" i="7"/>
  <c r="E144" i="7"/>
  <c r="D144" i="7"/>
  <c r="AH143" i="7"/>
  <c r="O143" i="7"/>
  <c r="M143" i="7"/>
  <c r="N143" i="7" s="1"/>
  <c r="K143" i="7"/>
  <c r="J143" i="7"/>
  <c r="E143" i="7"/>
  <c r="D143" i="7"/>
  <c r="AH142" i="7"/>
  <c r="O142" i="7"/>
  <c r="N142" i="7"/>
  <c r="M142" i="7"/>
  <c r="K142" i="7"/>
  <c r="J142" i="7"/>
  <c r="E142" i="7"/>
  <c r="D142" i="7"/>
  <c r="AH141" i="7"/>
  <c r="O141" i="7"/>
  <c r="N141" i="7"/>
  <c r="M141" i="7"/>
  <c r="K141" i="7"/>
  <c r="J141" i="7"/>
  <c r="E141" i="7"/>
  <c r="D141" i="7"/>
  <c r="AH140" i="7"/>
  <c r="O140" i="7"/>
  <c r="M140" i="7"/>
  <c r="N140" i="7" s="1"/>
  <c r="K140" i="7"/>
  <c r="J140" i="7"/>
  <c r="E140" i="7"/>
  <c r="D140" i="7"/>
  <c r="AH139" i="7"/>
  <c r="O139" i="7"/>
  <c r="N139" i="7"/>
  <c r="M139" i="7"/>
  <c r="K139" i="7"/>
  <c r="J139" i="7"/>
  <c r="E139" i="7"/>
  <c r="D139" i="7"/>
  <c r="AH138" i="7"/>
  <c r="O138" i="7"/>
  <c r="N138" i="7"/>
  <c r="M138" i="7"/>
  <c r="K138" i="7"/>
  <c r="J138" i="7"/>
  <c r="E138" i="7"/>
  <c r="D138" i="7"/>
  <c r="AH137" i="7"/>
  <c r="O137" i="7"/>
  <c r="N137" i="7"/>
  <c r="M137" i="7"/>
  <c r="K137" i="7"/>
  <c r="J137" i="7"/>
  <c r="E137" i="7"/>
  <c r="D137" i="7"/>
  <c r="AH136" i="7"/>
  <c r="O136" i="7"/>
  <c r="N136" i="7"/>
  <c r="M136" i="7"/>
  <c r="K136" i="7"/>
  <c r="J136" i="7"/>
  <c r="E136" i="7"/>
  <c r="D136" i="7"/>
  <c r="AH135" i="7"/>
  <c r="O135" i="7"/>
  <c r="M135" i="7"/>
  <c r="N135" i="7" s="1"/>
  <c r="K135" i="7"/>
  <c r="J135" i="7"/>
  <c r="E135" i="7"/>
  <c r="D135" i="7"/>
  <c r="AH134" i="7"/>
  <c r="O134" i="7"/>
  <c r="N134" i="7"/>
  <c r="M134" i="7"/>
  <c r="K134" i="7"/>
  <c r="J134" i="7"/>
  <c r="E134" i="7"/>
  <c r="D134" i="7"/>
  <c r="AH133" i="7"/>
  <c r="O133" i="7"/>
  <c r="N133" i="7"/>
  <c r="M133" i="7"/>
  <c r="K133" i="7"/>
  <c r="J133" i="7"/>
  <c r="E133" i="7"/>
  <c r="D133" i="7"/>
  <c r="AH132" i="7"/>
  <c r="O132" i="7"/>
  <c r="M132" i="7"/>
  <c r="N132" i="7" s="1"/>
  <c r="K132" i="7"/>
  <c r="J132" i="7"/>
  <c r="E132" i="7"/>
  <c r="D132" i="7"/>
  <c r="AH131" i="7"/>
  <c r="O131" i="7"/>
  <c r="N131" i="7"/>
  <c r="M131" i="7"/>
  <c r="K131" i="7"/>
  <c r="J131" i="7"/>
  <c r="E131" i="7"/>
  <c r="D131" i="7"/>
  <c r="AH130" i="7"/>
  <c r="O130" i="7"/>
  <c r="N130" i="7"/>
  <c r="M130" i="7"/>
  <c r="K130" i="7"/>
  <c r="J130" i="7"/>
  <c r="E130" i="7"/>
  <c r="D130" i="7"/>
  <c r="AH129" i="7"/>
  <c r="O129" i="7"/>
  <c r="N129" i="7"/>
  <c r="M129" i="7"/>
  <c r="K129" i="7"/>
  <c r="J129" i="7"/>
  <c r="E129" i="7"/>
  <c r="D129" i="7"/>
  <c r="AH128" i="7"/>
  <c r="O128" i="7"/>
  <c r="N128" i="7"/>
  <c r="M128" i="7"/>
  <c r="K128" i="7"/>
  <c r="J128" i="7"/>
  <c r="E128" i="7"/>
  <c r="D128" i="7"/>
  <c r="AH127" i="7"/>
  <c r="O127" i="7"/>
  <c r="M127" i="7"/>
  <c r="N127" i="7" s="1"/>
  <c r="K127" i="7"/>
  <c r="J127" i="7"/>
  <c r="E127" i="7"/>
  <c r="D127" i="7"/>
  <c r="AH126" i="7"/>
  <c r="O126" i="7"/>
  <c r="N126" i="7"/>
  <c r="M126" i="7"/>
  <c r="K126" i="7"/>
  <c r="J126" i="7"/>
  <c r="E126" i="7"/>
  <c r="D126" i="7"/>
  <c r="AH125" i="7"/>
  <c r="O125" i="7"/>
  <c r="N125" i="7"/>
  <c r="M125" i="7"/>
  <c r="K125" i="7"/>
  <c r="J125" i="7"/>
  <c r="E125" i="7"/>
  <c r="D125" i="7"/>
  <c r="AH124" i="7"/>
  <c r="O124" i="7"/>
  <c r="M124" i="7"/>
  <c r="N124" i="7" s="1"/>
  <c r="K124" i="7"/>
  <c r="J124" i="7"/>
  <c r="E124" i="7"/>
  <c r="D124" i="7"/>
  <c r="AH123" i="7"/>
  <c r="O123" i="7"/>
  <c r="N123" i="7"/>
  <c r="M123" i="7"/>
  <c r="K123" i="7"/>
  <c r="J123" i="7"/>
  <c r="E123" i="7"/>
  <c r="D123" i="7"/>
  <c r="AH122" i="7"/>
  <c r="O122" i="7"/>
  <c r="N122" i="7"/>
  <c r="M122" i="7"/>
  <c r="K122" i="7"/>
  <c r="J122" i="7"/>
  <c r="E122" i="7"/>
  <c r="D122" i="7"/>
  <c r="AH121" i="7"/>
  <c r="O121" i="7"/>
  <c r="M121" i="7"/>
  <c r="N121" i="7" s="1"/>
  <c r="K121" i="7"/>
  <c r="J121" i="7"/>
  <c r="E121" i="7"/>
  <c r="D121" i="7"/>
  <c r="AH120" i="7"/>
  <c r="O120" i="7"/>
  <c r="N120" i="7"/>
  <c r="M120" i="7"/>
  <c r="K120" i="7"/>
  <c r="J120" i="7"/>
  <c r="E120" i="7"/>
  <c r="D120" i="7"/>
  <c r="AH119" i="7"/>
  <c r="O119" i="7"/>
  <c r="N119" i="7"/>
  <c r="M119" i="7"/>
  <c r="K119" i="7"/>
  <c r="J119" i="7"/>
  <c r="E119" i="7"/>
  <c r="D119" i="7"/>
  <c r="AH118" i="7"/>
  <c r="O118" i="7"/>
  <c r="M118" i="7"/>
  <c r="N118" i="7" s="1"/>
  <c r="K118" i="7"/>
  <c r="J118" i="7"/>
  <c r="E118" i="7"/>
  <c r="D118" i="7"/>
  <c r="AH117" i="7"/>
  <c r="O117" i="7"/>
  <c r="M117" i="7"/>
  <c r="N117" i="7" s="1"/>
  <c r="K117" i="7"/>
  <c r="J117" i="7"/>
  <c r="E117" i="7"/>
  <c r="D117" i="7"/>
  <c r="AH116" i="7"/>
  <c r="O116" i="7"/>
  <c r="N116" i="7"/>
  <c r="M116" i="7"/>
  <c r="K116" i="7"/>
  <c r="J116" i="7"/>
  <c r="E116" i="7"/>
  <c r="D116" i="7"/>
  <c r="AH115" i="7"/>
  <c r="O115" i="7"/>
  <c r="N115" i="7"/>
  <c r="M115" i="7"/>
  <c r="K115" i="7"/>
  <c r="J115" i="7"/>
  <c r="E115" i="7"/>
  <c r="D115" i="7"/>
  <c r="AH114" i="7"/>
  <c r="O114" i="7"/>
  <c r="N114" i="7"/>
  <c r="M114" i="7"/>
  <c r="K114" i="7"/>
  <c r="J114" i="7"/>
  <c r="E114" i="7"/>
  <c r="D114" i="7"/>
  <c r="AH113" i="7"/>
  <c r="O113" i="7"/>
  <c r="M113" i="7"/>
  <c r="N113" i="7" s="1"/>
  <c r="K113" i="7"/>
  <c r="J113" i="7"/>
  <c r="E113" i="7"/>
  <c r="D113" i="7"/>
  <c r="AH112" i="7"/>
  <c r="O112" i="7"/>
  <c r="M112" i="7"/>
  <c r="N112" i="7" s="1"/>
  <c r="K112" i="7"/>
  <c r="J112" i="7"/>
  <c r="E112" i="7"/>
  <c r="D112" i="7"/>
  <c r="AH111" i="7"/>
  <c r="O111" i="7"/>
  <c r="N111" i="7"/>
  <c r="M111" i="7"/>
  <c r="K111" i="7"/>
  <c r="J111" i="7"/>
  <c r="E111" i="7"/>
  <c r="D111" i="7"/>
  <c r="AH110" i="7"/>
  <c r="O110" i="7"/>
  <c r="N110" i="7"/>
  <c r="M110" i="7"/>
  <c r="K110" i="7"/>
  <c r="J110" i="7"/>
  <c r="E110" i="7"/>
  <c r="D110" i="7"/>
  <c r="AH109" i="7"/>
  <c r="O109" i="7"/>
  <c r="M109" i="7"/>
  <c r="N109" i="7" s="1"/>
  <c r="K109" i="7"/>
  <c r="J109" i="7"/>
  <c r="E109" i="7"/>
  <c r="D109" i="7"/>
  <c r="AH108" i="7"/>
  <c r="O108" i="7"/>
  <c r="M108" i="7"/>
  <c r="N108" i="7" s="1"/>
  <c r="K108" i="7"/>
  <c r="J108" i="7"/>
  <c r="E108" i="7"/>
  <c r="D108" i="7"/>
  <c r="AH107" i="7"/>
  <c r="O107" i="7"/>
  <c r="N107" i="7"/>
  <c r="M107" i="7"/>
  <c r="K107" i="7"/>
  <c r="J107" i="7"/>
  <c r="E107" i="7"/>
  <c r="D107" i="7"/>
  <c r="AH106" i="7"/>
  <c r="O106" i="7"/>
  <c r="M106" i="7"/>
  <c r="N106" i="7" s="1"/>
  <c r="K106" i="7"/>
  <c r="J106" i="7"/>
  <c r="E106" i="7"/>
  <c r="D106" i="7"/>
  <c r="AH105" i="7"/>
  <c r="O105" i="7"/>
  <c r="N105" i="7"/>
  <c r="M105" i="7"/>
  <c r="K105" i="7"/>
  <c r="J105" i="7"/>
  <c r="E105" i="7"/>
  <c r="D105" i="7"/>
  <c r="AH104" i="7"/>
  <c r="O104" i="7"/>
  <c r="M104" i="7"/>
  <c r="N104" i="7" s="1"/>
  <c r="K104" i="7"/>
  <c r="J104" i="7"/>
  <c r="E104" i="7"/>
  <c r="D104" i="7"/>
  <c r="AH103" i="7"/>
  <c r="O103" i="7"/>
  <c r="N103" i="7"/>
  <c r="M103" i="7"/>
  <c r="K103" i="7"/>
  <c r="J103" i="7"/>
  <c r="E103" i="7"/>
  <c r="D103" i="7"/>
  <c r="AH102" i="7"/>
  <c r="O102" i="7"/>
  <c r="N102" i="7"/>
  <c r="M102" i="7"/>
  <c r="K102" i="7"/>
  <c r="J102" i="7"/>
  <c r="E102" i="7"/>
  <c r="D102" i="7"/>
  <c r="AH101" i="7"/>
  <c r="O101" i="7"/>
  <c r="M101" i="7"/>
  <c r="N101" i="7" s="1"/>
  <c r="K101" i="7"/>
  <c r="J101" i="7"/>
  <c r="E101" i="7"/>
  <c r="D101" i="7"/>
  <c r="AH100" i="7"/>
  <c r="O100" i="7"/>
  <c r="M100" i="7"/>
  <c r="N100" i="7" s="1"/>
  <c r="K100" i="7"/>
  <c r="J100" i="7"/>
  <c r="E100" i="7"/>
  <c r="D100" i="7"/>
  <c r="AH99" i="7"/>
  <c r="O99" i="7"/>
  <c r="N99" i="7"/>
  <c r="M99" i="7"/>
  <c r="K99" i="7"/>
  <c r="J99" i="7"/>
  <c r="E99" i="7"/>
  <c r="D99" i="7"/>
  <c r="AH98" i="7"/>
  <c r="O98" i="7"/>
  <c r="M98" i="7"/>
  <c r="N98" i="7" s="1"/>
  <c r="K98" i="7"/>
  <c r="J98" i="7"/>
  <c r="E98" i="7"/>
  <c r="D98" i="7"/>
  <c r="AH97" i="7"/>
  <c r="O97" i="7"/>
  <c r="N97" i="7"/>
  <c r="M97" i="7"/>
  <c r="K97" i="7"/>
  <c r="J97" i="7"/>
  <c r="E97" i="7"/>
  <c r="D97" i="7"/>
  <c r="AH96" i="7"/>
  <c r="O96" i="7"/>
  <c r="N96" i="7"/>
  <c r="M96" i="7"/>
  <c r="K96" i="7"/>
  <c r="J96" i="7"/>
  <c r="E96" i="7"/>
  <c r="D96" i="7"/>
  <c r="AH95" i="7"/>
  <c r="O95" i="7"/>
  <c r="N95" i="7"/>
  <c r="M95" i="7"/>
  <c r="K95" i="7"/>
  <c r="J95" i="7"/>
  <c r="E95" i="7"/>
  <c r="D95" i="7"/>
  <c r="AH94" i="7"/>
  <c r="O94" i="7"/>
  <c r="N94" i="7"/>
  <c r="M94" i="7"/>
  <c r="K94" i="7"/>
  <c r="J94" i="7"/>
  <c r="E94" i="7"/>
  <c r="D94" i="7"/>
  <c r="AH93" i="7"/>
  <c r="O93" i="7"/>
  <c r="M93" i="7"/>
  <c r="N93" i="7" s="1"/>
  <c r="K93" i="7"/>
  <c r="J93" i="7"/>
  <c r="E93" i="7"/>
  <c r="D93" i="7"/>
  <c r="AH92" i="7"/>
  <c r="O92" i="7"/>
  <c r="M92" i="7"/>
  <c r="N92" i="7" s="1"/>
  <c r="K92" i="7"/>
  <c r="J92" i="7"/>
  <c r="E92" i="7"/>
  <c r="D92" i="7"/>
  <c r="AH91" i="7"/>
  <c r="O91" i="7"/>
  <c r="N91" i="7"/>
  <c r="M91" i="7"/>
  <c r="K91" i="7"/>
  <c r="J91" i="7"/>
  <c r="E91" i="7"/>
  <c r="D91" i="7"/>
  <c r="AH90" i="7"/>
  <c r="O90" i="7"/>
  <c r="M90" i="7"/>
  <c r="N90" i="7" s="1"/>
  <c r="K90" i="7"/>
  <c r="J90" i="7"/>
  <c r="E90" i="7"/>
  <c r="D90" i="7"/>
  <c r="AH89" i="7"/>
  <c r="O89" i="7"/>
  <c r="N89" i="7"/>
  <c r="M89" i="7"/>
  <c r="K89" i="7"/>
  <c r="J89" i="7"/>
  <c r="E89" i="7"/>
  <c r="D89" i="7"/>
  <c r="AH88" i="7"/>
  <c r="O88" i="7"/>
  <c r="M88" i="7"/>
  <c r="N88" i="7" s="1"/>
  <c r="K88" i="7"/>
  <c r="J88" i="7"/>
  <c r="E88" i="7"/>
  <c r="D88" i="7"/>
  <c r="AH87" i="7"/>
  <c r="O87" i="7"/>
  <c r="N87" i="7"/>
  <c r="M87" i="7"/>
  <c r="K87" i="7"/>
  <c r="J87" i="7"/>
  <c r="E87" i="7"/>
  <c r="D87" i="7"/>
  <c r="AH86" i="7"/>
  <c r="O86" i="7"/>
  <c r="N86" i="7"/>
  <c r="M86" i="7"/>
  <c r="K86" i="7"/>
  <c r="J86" i="7"/>
  <c r="E86" i="7"/>
  <c r="D86" i="7"/>
  <c r="AH85" i="7"/>
  <c r="O85" i="7"/>
  <c r="M85" i="7"/>
  <c r="N85" i="7" s="1"/>
  <c r="K85" i="7"/>
  <c r="J85" i="7"/>
  <c r="E85" i="7"/>
  <c r="D85" i="7"/>
  <c r="AH84" i="7"/>
  <c r="O84" i="7"/>
  <c r="M84" i="7"/>
  <c r="N84" i="7" s="1"/>
  <c r="K84" i="7"/>
  <c r="J84" i="7"/>
  <c r="E84" i="7"/>
  <c r="D84" i="7"/>
  <c r="AH83" i="7"/>
  <c r="O83" i="7"/>
  <c r="N83" i="7"/>
  <c r="M83" i="7"/>
  <c r="K83" i="7"/>
  <c r="J83" i="7"/>
  <c r="E83" i="7"/>
  <c r="D83" i="7"/>
  <c r="AH82" i="7"/>
  <c r="O82" i="7"/>
  <c r="M82" i="7"/>
  <c r="N82" i="7" s="1"/>
  <c r="K82" i="7"/>
  <c r="J82" i="7"/>
  <c r="E82" i="7"/>
  <c r="D82" i="7"/>
  <c r="AH81" i="7"/>
  <c r="O81" i="7"/>
  <c r="N81" i="7"/>
  <c r="M81" i="7"/>
  <c r="K81" i="7"/>
  <c r="J81" i="7"/>
  <c r="E81" i="7"/>
  <c r="D81" i="7"/>
  <c r="AH80" i="7"/>
  <c r="O80" i="7"/>
  <c r="N80" i="7"/>
  <c r="M80" i="7"/>
  <c r="K80" i="7"/>
  <c r="J80" i="7"/>
  <c r="E80" i="7"/>
  <c r="D80" i="7"/>
  <c r="AH79" i="7"/>
  <c r="O79" i="7"/>
  <c r="N79" i="7"/>
  <c r="M79" i="7"/>
  <c r="K79" i="7"/>
  <c r="J79" i="7"/>
  <c r="E79" i="7"/>
  <c r="D79" i="7"/>
  <c r="AH78" i="7"/>
  <c r="O78" i="7"/>
  <c r="N78" i="7"/>
  <c r="M78" i="7"/>
  <c r="K78" i="7"/>
  <c r="J78" i="7"/>
  <c r="E78" i="7"/>
  <c r="D78" i="7"/>
  <c r="AH77" i="7"/>
  <c r="O77" i="7"/>
  <c r="M77" i="7"/>
  <c r="N77" i="7" s="1"/>
  <c r="K77" i="7"/>
  <c r="J77" i="7"/>
  <c r="E77" i="7"/>
  <c r="D77" i="7"/>
  <c r="AH76" i="7"/>
  <c r="O76" i="7"/>
  <c r="N76" i="7"/>
  <c r="M76" i="7"/>
  <c r="K76" i="7"/>
  <c r="J76" i="7"/>
  <c r="E76" i="7"/>
  <c r="D76" i="7"/>
  <c r="AH75" i="7"/>
  <c r="O75" i="7"/>
  <c r="M75" i="7"/>
  <c r="N75" i="7" s="1"/>
  <c r="K75" i="7"/>
  <c r="J75" i="7"/>
  <c r="E75" i="7"/>
  <c r="D75" i="7"/>
  <c r="AH74" i="7"/>
  <c r="O74" i="7"/>
  <c r="M74" i="7"/>
  <c r="N74" i="7" s="1"/>
  <c r="K74" i="7"/>
  <c r="J74" i="7"/>
  <c r="E74" i="7"/>
  <c r="D74" i="7"/>
  <c r="AH73" i="7"/>
  <c r="O73" i="7"/>
  <c r="N73" i="7"/>
  <c r="M73" i="7"/>
  <c r="K73" i="7"/>
  <c r="J73" i="7"/>
  <c r="E73" i="7"/>
  <c r="D73" i="7"/>
  <c r="AH72" i="7"/>
  <c r="O72" i="7"/>
  <c r="N72" i="7"/>
  <c r="M72" i="7"/>
  <c r="K72" i="7"/>
  <c r="J72" i="7"/>
  <c r="E72" i="7"/>
  <c r="D72" i="7"/>
  <c r="AH71" i="7"/>
  <c r="O71" i="7"/>
  <c r="M71" i="7"/>
  <c r="N71" i="7" s="1"/>
  <c r="K71" i="7"/>
  <c r="J71" i="7"/>
  <c r="E71" i="7"/>
  <c r="D71" i="7"/>
  <c r="AH70" i="7"/>
  <c r="O70" i="7"/>
  <c r="N70" i="7"/>
  <c r="M70" i="7"/>
  <c r="K70" i="7"/>
  <c r="J70" i="7"/>
  <c r="E70" i="7"/>
  <c r="D70" i="7"/>
  <c r="M69" i="7"/>
  <c r="N69" i="7" s="1"/>
  <c r="O69" i="7" s="1"/>
  <c r="K69" i="7"/>
  <c r="J69" i="7"/>
  <c r="D69" i="7"/>
  <c r="E69" i="7" s="1"/>
  <c r="M68" i="7"/>
  <c r="N68" i="7" s="1"/>
  <c r="O68" i="7" s="1"/>
  <c r="K68" i="7"/>
  <c r="J68" i="7"/>
  <c r="E68" i="7"/>
  <c r="D68" i="7"/>
  <c r="M67" i="7"/>
  <c r="N67" i="7" s="1"/>
  <c r="O67" i="7" s="1"/>
  <c r="J67" i="7"/>
  <c r="K67" i="7" s="1"/>
  <c r="E67" i="7"/>
  <c r="D67" i="7"/>
  <c r="O66" i="7"/>
  <c r="M66" i="7"/>
  <c r="N66" i="7" s="1"/>
  <c r="K66" i="7"/>
  <c r="J66" i="7"/>
  <c r="E66" i="7"/>
  <c r="D66" i="7"/>
  <c r="M65" i="7"/>
  <c r="N65" i="7" s="1"/>
  <c r="O65" i="7" s="1"/>
  <c r="J65" i="7"/>
  <c r="K65" i="7" s="1"/>
  <c r="E65" i="7"/>
  <c r="D65" i="7"/>
  <c r="Y64" i="7"/>
  <c r="V64" i="7"/>
  <c r="M64" i="7"/>
  <c r="R64" i="7" s="1"/>
  <c r="L64" i="7" a="1"/>
  <c r="L64" i="7" s="1"/>
  <c r="J64" i="7"/>
  <c r="H64" i="7"/>
  <c r="V148" i="7" s="1"/>
  <c r="D64" i="7"/>
  <c r="Y63" i="7"/>
  <c r="V63" i="7"/>
  <c r="M63" i="7"/>
  <c r="N63" i="7" s="1"/>
  <c r="L63" i="7" a="1"/>
  <c r="L63" i="7" s="1"/>
  <c r="J63" i="7"/>
  <c r="H63" i="7"/>
  <c r="V147" i="7" s="1"/>
  <c r="D63" i="7"/>
  <c r="Y62" i="7"/>
  <c r="V62" i="7"/>
  <c r="N62" i="7"/>
  <c r="M62" i="7"/>
  <c r="R62" i="7" s="1"/>
  <c r="L62" i="7" a="1"/>
  <c r="L62" i="7" s="1"/>
  <c r="K62" i="7"/>
  <c r="J62" i="7"/>
  <c r="H62" i="7"/>
  <c r="V146" i="7" s="1"/>
  <c r="D62" i="7"/>
  <c r="Y61" i="7"/>
  <c r="V61" i="7"/>
  <c r="N61" i="7"/>
  <c r="M61" i="7"/>
  <c r="R61" i="7" s="1"/>
  <c r="L61" i="7" a="1"/>
  <c r="L61" i="7" s="1"/>
  <c r="K61" i="7"/>
  <c r="J61" i="7"/>
  <c r="H61" i="7"/>
  <c r="D61" i="7"/>
  <c r="Y60" i="7"/>
  <c r="V60" i="7"/>
  <c r="R60" i="7"/>
  <c r="M60" i="7"/>
  <c r="N60" i="7" s="1"/>
  <c r="L60" i="7" a="1"/>
  <c r="L60" i="7" s="1"/>
  <c r="K60" i="7"/>
  <c r="J60" i="7"/>
  <c r="H60" i="7"/>
  <c r="D60" i="7"/>
  <c r="E60" i="7" s="1"/>
  <c r="Y59" i="7"/>
  <c r="V59" i="7"/>
  <c r="W59" i="7" s="1"/>
  <c r="R59" i="7"/>
  <c r="M59" i="7"/>
  <c r="L59" i="7" a="1"/>
  <c r="L59" i="7" s="1"/>
  <c r="J59" i="7"/>
  <c r="K63" i="7" s="1"/>
  <c r="H59" i="7"/>
  <c r="E59" i="7"/>
  <c r="D59" i="7"/>
  <c r="Y58" i="7"/>
  <c r="V58" i="7"/>
  <c r="W58" i="7" s="1"/>
  <c r="R58" i="7"/>
  <c r="N58" i="7"/>
  <c r="M58" i="7"/>
  <c r="N59" i="7" s="1"/>
  <c r="L58" i="7" a="1"/>
  <c r="L58" i="7" s="1"/>
  <c r="J58" i="7"/>
  <c r="H58" i="7"/>
  <c r="V142" i="7" s="1"/>
  <c r="E58" i="7"/>
  <c r="D58" i="7"/>
  <c r="E64" i="7" s="1"/>
  <c r="Y57" i="7"/>
  <c r="V57" i="7"/>
  <c r="R57" i="7"/>
  <c r="M57" i="7"/>
  <c r="L57" i="7" a="1"/>
  <c r="L57" i="7" s="1"/>
  <c r="J57" i="7"/>
  <c r="H57" i="7"/>
  <c r="V141" i="7" s="1"/>
  <c r="D57" i="7"/>
  <c r="E62" i="7" s="1"/>
  <c r="Y56" i="7"/>
  <c r="V56" i="7"/>
  <c r="N56" i="7"/>
  <c r="M56" i="7"/>
  <c r="R56" i="7" s="1"/>
  <c r="L56" i="7" a="1"/>
  <c r="L56" i="7" s="1"/>
  <c r="J56" i="7"/>
  <c r="H56" i="7"/>
  <c r="V140" i="7" s="1"/>
  <c r="D56" i="7"/>
  <c r="Y55" i="7"/>
  <c r="Z55" i="7" s="1"/>
  <c r="AA55" i="7" s="1"/>
  <c r="AD55" i="7" s="1"/>
  <c r="V55" i="7"/>
  <c r="N55" i="7"/>
  <c r="M55" i="7"/>
  <c r="R55" i="7" s="1"/>
  <c r="L55" i="7" a="1"/>
  <c r="L55" i="7" s="1"/>
  <c r="J55" i="7"/>
  <c r="H55" i="7"/>
  <c r="V139" i="7" s="1"/>
  <c r="D55" i="7"/>
  <c r="E61" i="7" s="1"/>
  <c r="Y54" i="7"/>
  <c r="V54" i="7"/>
  <c r="N54" i="7"/>
  <c r="M54" i="7"/>
  <c r="R54" i="7" s="1"/>
  <c r="L54" i="7" a="1"/>
  <c r="L54" i="7" s="1"/>
  <c r="K54" i="7"/>
  <c r="J54" i="7"/>
  <c r="H54" i="7"/>
  <c r="V138" i="7" s="1"/>
  <c r="D54" i="7"/>
  <c r="Y53" i="7"/>
  <c r="V53" i="7"/>
  <c r="M53" i="7"/>
  <c r="R53" i="7" s="1"/>
  <c r="L53" i="7" a="1"/>
  <c r="L53" i="7" s="1"/>
  <c r="K53" i="7"/>
  <c r="J53" i="7"/>
  <c r="H53" i="7"/>
  <c r="D53" i="7"/>
  <c r="Y52" i="7"/>
  <c r="V52" i="7"/>
  <c r="R52" i="7"/>
  <c r="M52" i="7"/>
  <c r="N52" i="7" s="1"/>
  <c r="L52" i="7" a="1"/>
  <c r="L52" i="7" s="1"/>
  <c r="J52" i="7"/>
  <c r="K58" i="7" s="1"/>
  <c r="H52" i="7"/>
  <c r="D52" i="7"/>
  <c r="AG51" i="7"/>
  <c r="AH51" i="7" s="1"/>
  <c r="Y51" i="7"/>
  <c r="V51" i="7"/>
  <c r="R51" i="7"/>
  <c r="M51" i="7"/>
  <c r="L51" i="7" a="1"/>
  <c r="L51" i="7" s="1"/>
  <c r="J51" i="7"/>
  <c r="H51" i="7"/>
  <c r="D51" i="7"/>
  <c r="E57" i="7" s="1"/>
  <c r="Y50" i="7"/>
  <c r="V50" i="7"/>
  <c r="R50" i="7"/>
  <c r="N50" i="7"/>
  <c r="M50" i="7"/>
  <c r="N51" i="7" s="1"/>
  <c r="L50" i="7" a="1"/>
  <c r="L50" i="7" s="1"/>
  <c r="J50" i="7"/>
  <c r="H50" i="7"/>
  <c r="V134" i="7" s="1"/>
  <c r="D50" i="7"/>
  <c r="E56" i="7" s="1"/>
  <c r="Y49" i="7"/>
  <c r="V49" i="7"/>
  <c r="R49" i="7"/>
  <c r="M49" i="7"/>
  <c r="L49" i="7" a="1"/>
  <c r="L49" i="7" s="1"/>
  <c r="J49" i="7"/>
  <c r="K55" i="7" s="1"/>
  <c r="H49" i="7"/>
  <c r="V133" i="7" s="1"/>
  <c r="E49" i="7"/>
  <c r="D49" i="7"/>
  <c r="AG48" i="7"/>
  <c r="AH48" i="7" s="1"/>
  <c r="Y48" i="7"/>
  <c r="V48" i="7"/>
  <c r="M48" i="7"/>
  <c r="R48" i="7" s="1"/>
  <c r="L48" i="7" a="1"/>
  <c r="L48" i="7" s="1"/>
  <c r="J48" i="7"/>
  <c r="H48" i="7"/>
  <c r="V132" i="7" s="1"/>
  <c r="D48" i="7"/>
  <c r="Y47" i="7"/>
  <c r="V47" i="7"/>
  <c r="M47" i="7"/>
  <c r="R47" i="7" s="1"/>
  <c r="L47" i="7" a="1"/>
  <c r="L47" i="7" s="1"/>
  <c r="J47" i="7"/>
  <c r="H47" i="7"/>
  <c r="V131" i="7" s="1"/>
  <c r="D47" i="7"/>
  <c r="E53" i="7" s="1"/>
  <c r="Y46" i="7"/>
  <c r="V46" i="7"/>
  <c r="M46" i="7"/>
  <c r="R46" i="7" s="1"/>
  <c r="L46" i="7" a="1"/>
  <c r="L46" i="7" s="1"/>
  <c r="J46" i="7"/>
  <c r="K52" i="7" s="1"/>
  <c r="H46" i="7"/>
  <c r="V130" i="7" s="1"/>
  <c r="D46" i="7"/>
  <c r="E52" i="7" s="1"/>
  <c r="Y45" i="7"/>
  <c r="V45" i="7"/>
  <c r="M45" i="7"/>
  <c r="R45" i="7" s="1"/>
  <c r="L45" i="7" a="1"/>
  <c r="L45" i="7" s="1"/>
  <c r="J45" i="7"/>
  <c r="H45" i="7"/>
  <c r="D45" i="7"/>
  <c r="E51" i="7" s="1"/>
  <c r="Y44" i="7"/>
  <c r="V44" i="7"/>
  <c r="R44" i="7"/>
  <c r="M44" i="7"/>
  <c r="N44" i="7" s="1"/>
  <c r="L44" i="7" a="1"/>
  <c r="L44" i="7" s="1"/>
  <c r="J44" i="7"/>
  <c r="K50" i="7" s="1"/>
  <c r="H44" i="7"/>
  <c r="V128" i="7" s="1"/>
  <c r="D44" i="7"/>
  <c r="E50" i="7" s="1"/>
  <c r="AH43" i="7"/>
  <c r="AG43" i="7"/>
  <c r="Y43" i="7"/>
  <c r="V43" i="7"/>
  <c r="R43" i="7"/>
  <c r="M43" i="7"/>
  <c r="L43" i="7" a="1"/>
  <c r="L43" i="7" s="1"/>
  <c r="J43" i="7"/>
  <c r="H43" i="7"/>
  <c r="D43" i="7"/>
  <c r="AH42" i="7"/>
  <c r="Y42" i="7"/>
  <c r="V42" i="7"/>
  <c r="M42" i="7"/>
  <c r="N43" i="7" s="1"/>
  <c r="L42" i="7" a="1"/>
  <c r="L42" i="7" s="1"/>
  <c r="J42" i="7"/>
  <c r="H42" i="7"/>
  <c r="V126" i="7" s="1"/>
  <c r="E42" i="7"/>
  <c r="D42" i="7"/>
  <c r="E48" i="7" s="1"/>
  <c r="Y41" i="7"/>
  <c r="V41" i="7"/>
  <c r="R41" i="7"/>
  <c r="M41" i="7"/>
  <c r="L41" i="7" a="1"/>
  <c r="L41" i="7" s="1"/>
  <c r="J41" i="7"/>
  <c r="H41" i="7"/>
  <c r="V125" i="7" s="1"/>
  <c r="D41" i="7"/>
  <c r="E46" i="7" s="1"/>
  <c r="Y40" i="7"/>
  <c r="V40" i="7"/>
  <c r="M40" i="7"/>
  <c r="R40" i="7" s="1"/>
  <c r="L40" i="7" a="1"/>
  <c r="L40" i="7" s="1"/>
  <c r="J40" i="7"/>
  <c r="K46" i="7" s="1"/>
  <c r="H40" i="7"/>
  <c r="V124" i="7" s="1"/>
  <c r="D40" i="7"/>
  <c r="Y39" i="7"/>
  <c r="V39" i="7"/>
  <c r="M39" i="7"/>
  <c r="R39" i="7" s="1"/>
  <c r="L39" i="7" a="1"/>
  <c r="L39" i="7" s="1"/>
  <c r="J39" i="7"/>
  <c r="H39" i="7"/>
  <c r="V123" i="7" s="1"/>
  <c r="D39" i="7"/>
  <c r="E45" i="7" s="1"/>
  <c r="AG38" i="7"/>
  <c r="AH38" i="7" s="1"/>
  <c r="Y38" i="7"/>
  <c r="V38" i="7"/>
  <c r="M38" i="7"/>
  <c r="N39" i="7" s="1"/>
  <c r="L38" i="7" a="1"/>
  <c r="L38" i="7" s="1"/>
  <c r="J38" i="7"/>
  <c r="H38" i="7"/>
  <c r="V122" i="7" s="1"/>
  <c r="D38" i="7"/>
  <c r="E43" i="7" s="1"/>
  <c r="Y37" i="7"/>
  <c r="V37" i="7"/>
  <c r="N37" i="7"/>
  <c r="M37" i="7"/>
  <c r="R37" i="7" s="1"/>
  <c r="U37" i="7" s="1"/>
  <c r="L37" i="7" a="1"/>
  <c r="L37" i="7" s="1"/>
  <c r="J37" i="7"/>
  <c r="K43" i="7" s="1"/>
  <c r="H37" i="7"/>
  <c r="V121" i="7" s="1"/>
  <c r="D37" i="7"/>
  <c r="AG36" i="7"/>
  <c r="AH36" i="7" s="1"/>
  <c r="Y36" i="7"/>
  <c r="V36" i="7"/>
  <c r="M36" i="7"/>
  <c r="R36" i="7" s="1"/>
  <c r="U36" i="7" s="1"/>
  <c r="L36" i="7" a="1"/>
  <c r="L36" i="7" s="1"/>
  <c r="J36" i="7"/>
  <c r="H36" i="7"/>
  <c r="D36" i="7"/>
  <c r="Y35" i="7"/>
  <c r="V35" i="7"/>
  <c r="M35" i="7"/>
  <c r="R35" i="7" s="1"/>
  <c r="U35" i="7" s="1"/>
  <c r="L35" i="7" a="1"/>
  <c r="L35" i="7" s="1"/>
  <c r="J35" i="7"/>
  <c r="H35" i="7"/>
  <c r="V119" i="7" s="1"/>
  <c r="D35" i="7"/>
  <c r="E41" i="7" s="1"/>
  <c r="Y34" i="7"/>
  <c r="V34" i="7"/>
  <c r="S34" i="7"/>
  <c r="R34" i="7"/>
  <c r="U34" i="7" s="1"/>
  <c r="N34" i="7"/>
  <c r="M34" i="7"/>
  <c r="N35" i="7" s="1"/>
  <c r="L34" i="7" a="1"/>
  <c r="L34" i="7" s="1"/>
  <c r="J34" i="7"/>
  <c r="K40" i="7" s="1"/>
  <c r="H34" i="7"/>
  <c r="V118" i="7" s="1"/>
  <c r="D34" i="7"/>
  <c r="Y33" i="7"/>
  <c r="V33" i="7"/>
  <c r="R33" i="7"/>
  <c r="U33" i="7" s="1"/>
  <c r="M33" i="7"/>
  <c r="L33" i="7" a="1"/>
  <c r="L33" i="7" s="1"/>
  <c r="J33" i="7"/>
  <c r="K37" i="7" s="1"/>
  <c r="H33" i="7"/>
  <c r="V117" i="7" s="1"/>
  <c r="W117" i="7" s="1"/>
  <c r="D33" i="7"/>
  <c r="AG32" i="7"/>
  <c r="AH32" i="7" s="1"/>
  <c r="Y32" i="7"/>
  <c r="V32" i="7"/>
  <c r="U32" i="7"/>
  <c r="R32" i="7"/>
  <c r="M32" i="7"/>
  <c r="N33" i="7" s="1"/>
  <c r="L32" i="7" a="1"/>
  <c r="L32" i="7" s="1"/>
  <c r="J32" i="7"/>
  <c r="H32" i="7"/>
  <c r="V116" i="7" s="1"/>
  <c r="D32" i="7"/>
  <c r="E38" i="7" s="1"/>
  <c r="Y31" i="7"/>
  <c r="V31" i="7"/>
  <c r="Z31" i="7" s="1"/>
  <c r="AA31" i="7" s="1"/>
  <c r="AD31" i="7" s="1"/>
  <c r="U31" i="7"/>
  <c r="X31" i="7" s="1"/>
  <c r="R31" i="7"/>
  <c r="M31" i="7"/>
  <c r="L31" i="7" a="1"/>
  <c r="L31" i="7" s="1"/>
  <c r="H31" i="7"/>
  <c r="V115" i="7" s="1"/>
  <c r="I30" i="7"/>
  <c r="H30" i="7"/>
  <c r="V114" i="7" s="1"/>
  <c r="C30" i="7"/>
  <c r="AG50" i="7" s="1"/>
  <c r="AH50" i="7" s="1"/>
  <c r="AG29" i="7"/>
  <c r="I29" i="7"/>
  <c r="C29" i="7"/>
  <c r="H28" i="7" s="1"/>
  <c r="V112" i="7" s="1"/>
  <c r="I28" i="7"/>
  <c r="C28" i="7"/>
  <c r="AG27" i="7"/>
  <c r="I27" i="7"/>
  <c r="C27" i="7"/>
  <c r="AG47" i="7" s="1"/>
  <c r="AH47" i="7" s="1"/>
  <c r="AG26" i="7"/>
  <c r="I26" i="7"/>
  <c r="B25" i="7" s="1"/>
  <c r="C26" i="7"/>
  <c r="AG46" i="7" s="1"/>
  <c r="AH46" i="7" s="1"/>
  <c r="I25" i="7"/>
  <c r="C25" i="7"/>
  <c r="AG45" i="7" s="1"/>
  <c r="AH45" i="7" s="1"/>
  <c r="I24" i="7"/>
  <c r="B112" i="7" s="1"/>
  <c r="C24" i="7"/>
  <c r="AG22" i="7"/>
  <c r="C22" i="7"/>
  <c r="AG42" i="7" s="1"/>
  <c r="H21" i="7"/>
  <c r="V105" i="7" s="1"/>
  <c r="C21" i="7"/>
  <c r="AG41" i="7" s="1"/>
  <c r="AH41" i="7" s="1"/>
  <c r="H20" i="7"/>
  <c r="V104" i="7" s="1"/>
  <c r="C20" i="7"/>
  <c r="AG40" i="7" s="1"/>
  <c r="AH40" i="7" s="1"/>
  <c r="C19" i="7"/>
  <c r="H18" i="7" s="1"/>
  <c r="V102" i="7" s="1"/>
  <c r="C18" i="7"/>
  <c r="H17" i="7"/>
  <c r="V101" i="7" s="1"/>
  <c r="C17" i="7"/>
  <c r="AG37" i="7" s="1"/>
  <c r="AH37" i="7" s="1"/>
  <c r="H16" i="7"/>
  <c r="H15" i="7"/>
  <c r="C15" i="7"/>
  <c r="AG35" i="7" s="1"/>
  <c r="AH35" i="7" s="1"/>
  <c r="C14" i="7"/>
  <c r="AG34" i="7" s="1"/>
  <c r="AH34" i="7" s="1"/>
  <c r="H13" i="7"/>
  <c r="C13" i="7"/>
  <c r="H12" i="7" s="1"/>
  <c r="C12" i="7"/>
  <c r="C11" i="7"/>
  <c r="AG31" i="7" s="1"/>
  <c r="AH31" i="7" s="1"/>
  <c r="H10" i="7"/>
  <c r="C10" i="7"/>
  <c r="AG30" i="7" s="1"/>
  <c r="H9" i="7"/>
  <c r="C8" i="7"/>
  <c r="AG28" i="7" s="1"/>
  <c r="AH28" i="7" s="1"/>
  <c r="C7" i="7"/>
  <c r="H6" i="7" s="1"/>
  <c r="C6" i="7"/>
  <c r="H5" i="7" s="1"/>
  <c r="C5" i="7"/>
  <c r="AG25" i="7" s="1"/>
  <c r="C4" i="7"/>
  <c r="AG24" i="7" s="1"/>
  <c r="C3" i="7"/>
  <c r="AG23" i="7" s="1"/>
  <c r="AH23" i="7" s="1"/>
  <c r="H2" i="7"/>
  <c r="AH385" i="6"/>
  <c r="O385" i="6"/>
  <c r="M385" i="6"/>
  <c r="N385" i="6" s="1"/>
  <c r="K385" i="6"/>
  <c r="J385" i="6"/>
  <c r="E385" i="6"/>
  <c r="D385" i="6"/>
  <c r="AH384" i="6"/>
  <c r="O384" i="6"/>
  <c r="M384" i="6"/>
  <c r="N384" i="6" s="1"/>
  <c r="K384" i="6"/>
  <c r="J384" i="6"/>
  <c r="E384" i="6"/>
  <c r="D384" i="6"/>
  <c r="AH383" i="6"/>
  <c r="O383" i="6"/>
  <c r="N383" i="6"/>
  <c r="M383" i="6"/>
  <c r="K383" i="6"/>
  <c r="J383" i="6"/>
  <c r="E383" i="6"/>
  <c r="D383" i="6"/>
  <c r="AH382" i="6"/>
  <c r="O382" i="6"/>
  <c r="M382" i="6"/>
  <c r="N382" i="6" s="1"/>
  <c r="K382" i="6"/>
  <c r="J382" i="6"/>
  <c r="E382" i="6"/>
  <c r="D382" i="6"/>
  <c r="AH381" i="6"/>
  <c r="O381" i="6"/>
  <c r="M381" i="6"/>
  <c r="N381" i="6" s="1"/>
  <c r="K381" i="6"/>
  <c r="J381" i="6"/>
  <c r="E381" i="6"/>
  <c r="D381" i="6"/>
  <c r="AH380" i="6"/>
  <c r="O380" i="6"/>
  <c r="N380" i="6"/>
  <c r="M380" i="6"/>
  <c r="K380" i="6"/>
  <c r="J380" i="6"/>
  <c r="E380" i="6"/>
  <c r="D380" i="6"/>
  <c r="AH379" i="6"/>
  <c r="O379" i="6"/>
  <c r="N379" i="6"/>
  <c r="M379" i="6"/>
  <c r="K379" i="6"/>
  <c r="J379" i="6"/>
  <c r="E379" i="6"/>
  <c r="D379" i="6"/>
  <c r="AH378" i="6"/>
  <c r="O378" i="6"/>
  <c r="N378" i="6"/>
  <c r="M378" i="6"/>
  <c r="K378" i="6"/>
  <c r="J378" i="6"/>
  <c r="E378" i="6"/>
  <c r="D378" i="6"/>
  <c r="AH377" i="6"/>
  <c r="O377" i="6"/>
  <c r="N377" i="6"/>
  <c r="M377" i="6"/>
  <c r="K377" i="6"/>
  <c r="J377" i="6"/>
  <c r="E377" i="6"/>
  <c r="D377" i="6"/>
  <c r="AH376" i="6"/>
  <c r="O376" i="6"/>
  <c r="N376" i="6"/>
  <c r="M376" i="6"/>
  <c r="K376" i="6"/>
  <c r="J376" i="6"/>
  <c r="E376" i="6"/>
  <c r="D376" i="6"/>
  <c r="AH375" i="6"/>
  <c r="O375" i="6"/>
  <c r="N375" i="6"/>
  <c r="M375" i="6"/>
  <c r="K375" i="6"/>
  <c r="J375" i="6"/>
  <c r="E375" i="6"/>
  <c r="D375" i="6"/>
  <c r="AH374" i="6"/>
  <c r="O374" i="6"/>
  <c r="M374" i="6"/>
  <c r="N374" i="6" s="1"/>
  <c r="K374" i="6"/>
  <c r="J374" i="6"/>
  <c r="E374" i="6"/>
  <c r="D374" i="6"/>
  <c r="AH373" i="6"/>
  <c r="O373" i="6"/>
  <c r="M373" i="6"/>
  <c r="N373" i="6" s="1"/>
  <c r="K373" i="6"/>
  <c r="J373" i="6"/>
  <c r="E373" i="6"/>
  <c r="D373" i="6"/>
  <c r="AH372" i="6"/>
  <c r="O372" i="6"/>
  <c r="N372" i="6"/>
  <c r="M372" i="6"/>
  <c r="K372" i="6"/>
  <c r="J372" i="6"/>
  <c r="E372" i="6"/>
  <c r="D372" i="6"/>
  <c r="AH371" i="6"/>
  <c r="O371" i="6"/>
  <c r="N371" i="6"/>
  <c r="M371" i="6"/>
  <c r="K371" i="6"/>
  <c r="J371" i="6"/>
  <c r="E371" i="6"/>
  <c r="D371" i="6"/>
  <c r="AH370" i="6"/>
  <c r="O370" i="6"/>
  <c r="N370" i="6"/>
  <c r="M370" i="6"/>
  <c r="K370" i="6"/>
  <c r="J370" i="6"/>
  <c r="E370" i="6"/>
  <c r="D370" i="6"/>
  <c r="AH369" i="6"/>
  <c r="O369" i="6"/>
  <c r="M369" i="6"/>
  <c r="N369" i="6" s="1"/>
  <c r="K369" i="6"/>
  <c r="J369" i="6"/>
  <c r="E369" i="6"/>
  <c r="D369" i="6"/>
  <c r="AH368" i="6"/>
  <c r="O368" i="6"/>
  <c r="N368" i="6"/>
  <c r="M368" i="6"/>
  <c r="K368" i="6"/>
  <c r="J368" i="6"/>
  <c r="E368" i="6"/>
  <c r="D368" i="6"/>
  <c r="AH367" i="6"/>
  <c r="O367" i="6"/>
  <c r="N367" i="6"/>
  <c r="M367" i="6"/>
  <c r="K367" i="6"/>
  <c r="J367" i="6"/>
  <c r="E367" i="6"/>
  <c r="D367" i="6"/>
  <c r="AH366" i="6"/>
  <c r="O366" i="6"/>
  <c r="N366" i="6"/>
  <c r="M366" i="6"/>
  <c r="K366" i="6"/>
  <c r="J366" i="6"/>
  <c r="E366" i="6"/>
  <c r="D366" i="6"/>
  <c r="AH365" i="6"/>
  <c r="O365" i="6"/>
  <c r="M365" i="6"/>
  <c r="N365" i="6" s="1"/>
  <c r="K365" i="6"/>
  <c r="J365" i="6"/>
  <c r="E365" i="6"/>
  <c r="D365" i="6"/>
  <c r="AH364" i="6"/>
  <c r="O364" i="6"/>
  <c r="M364" i="6"/>
  <c r="N364" i="6" s="1"/>
  <c r="K364" i="6"/>
  <c r="J364" i="6"/>
  <c r="E364" i="6"/>
  <c r="D364" i="6"/>
  <c r="AH363" i="6"/>
  <c r="O363" i="6"/>
  <c r="N363" i="6"/>
  <c r="M363" i="6"/>
  <c r="K363" i="6"/>
  <c r="J363" i="6"/>
  <c r="E363" i="6"/>
  <c r="D363" i="6"/>
  <c r="AH362" i="6"/>
  <c r="O362" i="6"/>
  <c r="N362" i="6"/>
  <c r="M362" i="6"/>
  <c r="K362" i="6"/>
  <c r="J362" i="6"/>
  <c r="E362" i="6"/>
  <c r="D362" i="6"/>
  <c r="AH361" i="6"/>
  <c r="O361" i="6"/>
  <c r="M361" i="6"/>
  <c r="N361" i="6" s="1"/>
  <c r="K361" i="6"/>
  <c r="J361" i="6"/>
  <c r="E361" i="6"/>
  <c r="D361" i="6"/>
  <c r="AH360" i="6"/>
  <c r="O360" i="6"/>
  <c r="N360" i="6"/>
  <c r="M360" i="6"/>
  <c r="K360" i="6"/>
  <c r="J360" i="6"/>
  <c r="E360" i="6"/>
  <c r="D360" i="6"/>
  <c r="AH359" i="6"/>
  <c r="O359" i="6"/>
  <c r="N359" i="6"/>
  <c r="M359" i="6"/>
  <c r="K359" i="6"/>
  <c r="J359" i="6"/>
  <c r="E359" i="6"/>
  <c r="D359" i="6"/>
  <c r="AH358" i="6"/>
  <c r="O358" i="6"/>
  <c r="N358" i="6"/>
  <c r="M358" i="6"/>
  <c r="K358" i="6"/>
  <c r="J358" i="6"/>
  <c r="E358" i="6"/>
  <c r="D358" i="6"/>
  <c r="AH357" i="6"/>
  <c r="O357" i="6"/>
  <c r="M357" i="6"/>
  <c r="N357" i="6" s="1"/>
  <c r="K357" i="6"/>
  <c r="J357" i="6"/>
  <c r="E357" i="6"/>
  <c r="D357" i="6"/>
  <c r="AH356" i="6"/>
  <c r="O356" i="6"/>
  <c r="N356" i="6"/>
  <c r="M356" i="6"/>
  <c r="K356" i="6"/>
  <c r="J356" i="6"/>
  <c r="E356" i="6"/>
  <c r="D356" i="6"/>
  <c r="AH355" i="6"/>
  <c r="O355" i="6"/>
  <c r="M355" i="6"/>
  <c r="N355" i="6" s="1"/>
  <c r="K355" i="6"/>
  <c r="J355" i="6"/>
  <c r="E355" i="6"/>
  <c r="D355" i="6"/>
  <c r="AH354" i="6"/>
  <c r="O354" i="6"/>
  <c r="N354" i="6"/>
  <c r="M354" i="6"/>
  <c r="K354" i="6"/>
  <c r="J354" i="6"/>
  <c r="E354" i="6"/>
  <c r="D354" i="6"/>
  <c r="AH353" i="6"/>
  <c r="O353" i="6"/>
  <c r="M353" i="6"/>
  <c r="N353" i="6" s="1"/>
  <c r="K353" i="6"/>
  <c r="J353" i="6"/>
  <c r="E353" i="6"/>
  <c r="D353" i="6"/>
  <c r="AH352" i="6"/>
  <c r="O352" i="6"/>
  <c r="N352" i="6"/>
  <c r="M352" i="6"/>
  <c r="K352" i="6"/>
  <c r="J352" i="6"/>
  <c r="E352" i="6"/>
  <c r="D352" i="6"/>
  <c r="AH351" i="6"/>
  <c r="O351" i="6"/>
  <c r="N351" i="6"/>
  <c r="M351" i="6"/>
  <c r="K351" i="6"/>
  <c r="J351" i="6"/>
  <c r="E351" i="6"/>
  <c r="D351" i="6"/>
  <c r="AH350" i="6"/>
  <c r="O350" i="6"/>
  <c r="N350" i="6"/>
  <c r="M350" i="6"/>
  <c r="K350" i="6"/>
  <c r="J350" i="6"/>
  <c r="E350" i="6"/>
  <c r="D350" i="6"/>
  <c r="AH349" i="6"/>
  <c r="O349" i="6"/>
  <c r="M349" i="6"/>
  <c r="N349" i="6" s="1"/>
  <c r="K349" i="6"/>
  <c r="J349" i="6"/>
  <c r="E349" i="6"/>
  <c r="D349" i="6"/>
  <c r="AH348" i="6"/>
  <c r="O348" i="6"/>
  <c r="N348" i="6"/>
  <c r="M348" i="6"/>
  <c r="K348" i="6"/>
  <c r="J348" i="6"/>
  <c r="E348" i="6"/>
  <c r="D348" i="6"/>
  <c r="AH347" i="6"/>
  <c r="O347" i="6"/>
  <c r="M347" i="6"/>
  <c r="N347" i="6" s="1"/>
  <c r="K347" i="6"/>
  <c r="J347" i="6"/>
  <c r="E347" i="6"/>
  <c r="D347" i="6"/>
  <c r="AH346" i="6"/>
  <c r="O346" i="6"/>
  <c r="N346" i="6"/>
  <c r="M346" i="6"/>
  <c r="K346" i="6"/>
  <c r="J346" i="6"/>
  <c r="E346" i="6"/>
  <c r="D346" i="6"/>
  <c r="AH345" i="6"/>
  <c r="O345" i="6"/>
  <c r="M345" i="6"/>
  <c r="N345" i="6" s="1"/>
  <c r="K345" i="6"/>
  <c r="J345" i="6"/>
  <c r="E345" i="6"/>
  <c r="D345" i="6"/>
  <c r="AH344" i="6"/>
  <c r="O344" i="6"/>
  <c r="N344" i="6"/>
  <c r="M344" i="6"/>
  <c r="K344" i="6"/>
  <c r="J344" i="6"/>
  <c r="E344" i="6"/>
  <c r="D344" i="6"/>
  <c r="AH343" i="6"/>
  <c r="O343" i="6"/>
  <c r="N343" i="6"/>
  <c r="M343" i="6"/>
  <c r="K343" i="6"/>
  <c r="J343" i="6"/>
  <c r="E343" i="6"/>
  <c r="D343" i="6"/>
  <c r="AH342" i="6"/>
  <c r="O342" i="6"/>
  <c r="N342" i="6"/>
  <c r="M342" i="6"/>
  <c r="K342" i="6"/>
  <c r="J342" i="6"/>
  <c r="E342" i="6"/>
  <c r="D342" i="6"/>
  <c r="AH341" i="6"/>
  <c r="O341" i="6"/>
  <c r="N341" i="6"/>
  <c r="M341" i="6"/>
  <c r="K341" i="6"/>
  <c r="J341" i="6"/>
  <c r="E341" i="6"/>
  <c r="D341" i="6"/>
  <c r="AH340" i="6"/>
  <c r="O340" i="6"/>
  <c r="N340" i="6"/>
  <c r="M340" i="6"/>
  <c r="K340" i="6"/>
  <c r="J340" i="6"/>
  <c r="E340" i="6"/>
  <c r="D340" i="6"/>
  <c r="AH339" i="6"/>
  <c r="O339" i="6"/>
  <c r="M339" i="6"/>
  <c r="N339" i="6" s="1"/>
  <c r="K339" i="6"/>
  <c r="J339" i="6"/>
  <c r="E339" i="6"/>
  <c r="D339" i="6"/>
  <c r="AH338" i="6"/>
  <c r="O338" i="6"/>
  <c r="N338" i="6"/>
  <c r="M338" i="6"/>
  <c r="K338" i="6"/>
  <c r="J338" i="6"/>
  <c r="E338" i="6"/>
  <c r="D338" i="6"/>
  <c r="AH337" i="6"/>
  <c r="O337" i="6"/>
  <c r="M337" i="6"/>
  <c r="N337" i="6" s="1"/>
  <c r="K337" i="6"/>
  <c r="J337" i="6"/>
  <c r="E337" i="6"/>
  <c r="D337" i="6"/>
  <c r="AH336" i="6"/>
  <c r="O336" i="6"/>
  <c r="N336" i="6"/>
  <c r="M336" i="6"/>
  <c r="K336" i="6"/>
  <c r="J336" i="6"/>
  <c r="E336" i="6"/>
  <c r="D336" i="6"/>
  <c r="AH335" i="6"/>
  <c r="O335" i="6"/>
  <c r="N335" i="6"/>
  <c r="M335" i="6"/>
  <c r="K335" i="6"/>
  <c r="J335" i="6"/>
  <c r="E335" i="6"/>
  <c r="D335" i="6"/>
  <c r="AH334" i="6"/>
  <c r="O334" i="6"/>
  <c r="M334" i="6"/>
  <c r="N334" i="6" s="1"/>
  <c r="K334" i="6"/>
  <c r="J334" i="6"/>
  <c r="E334" i="6"/>
  <c r="D334" i="6"/>
  <c r="AH333" i="6"/>
  <c r="O333" i="6"/>
  <c r="M333" i="6"/>
  <c r="N333" i="6" s="1"/>
  <c r="K333" i="6"/>
  <c r="J333" i="6"/>
  <c r="E333" i="6"/>
  <c r="D333" i="6"/>
  <c r="AH332" i="6"/>
  <c r="O332" i="6"/>
  <c r="N332" i="6"/>
  <c r="M332" i="6"/>
  <c r="K332" i="6"/>
  <c r="J332" i="6"/>
  <c r="E332" i="6"/>
  <c r="D332" i="6"/>
  <c r="AH331" i="6"/>
  <c r="O331" i="6"/>
  <c r="M331" i="6"/>
  <c r="N331" i="6" s="1"/>
  <c r="K331" i="6"/>
  <c r="J331" i="6"/>
  <c r="E331" i="6"/>
  <c r="D331" i="6"/>
  <c r="AH330" i="6"/>
  <c r="O330" i="6"/>
  <c r="N330" i="6"/>
  <c r="M330" i="6"/>
  <c r="K330" i="6"/>
  <c r="J330" i="6"/>
  <c r="E330" i="6"/>
  <c r="D330" i="6"/>
  <c r="AH329" i="6"/>
  <c r="O329" i="6"/>
  <c r="M329" i="6"/>
  <c r="N329" i="6" s="1"/>
  <c r="K329" i="6"/>
  <c r="J329" i="6"/>
  <c r="E329" i="6"/>
  <c r="D329" i="6"/>
  <c r="AH328" i="6"/>
  <c r="O328" i="6"/>
  <c r="N328" i="6"/>
  <c r="M328" i="6"/>
  <c r="K328" i="6"/>
  <c r="J328" i="6"/>
  <c r="E328" i="6"/>
  <c r="D328" i="6"/>
  <c r="AH327" i="6"/>
  <c r="O327" i="6"/>
  <c r="N327" i="6"/>
  <c r="M327" i="6"/>
  <c r="K327" i="6"/>
  <c r="J327" i="6"/>
  <c r="E327" i="6"/>
  <c r="D327" i="6"/>
  <c r="AH326" i="6"/>
  <c r="O326" i="6"/>
  <c r="M326" i="6"/>
  <c r="N326" i="6" s="1"/>
  <c r="K326" i="6"/>
  <c r="J326" i="6"/>
  <c r="E326" i="6"/>
  <c r="D326" i="6"/>
  <c r="AH325" i="6"/>
  <c r="O325" i="6"/>
  <c r="M325" i="6"/>
  <c r="N325" i="6" s="1"/>
  <c r="K325" i="6"/>
  <c r="J325" i="6"/>
  <c r="E325" i="6"/>
  <c r="D325" i="6"/>
  <c r="AH324" i="6"/>
  <c r="O324" i="6"/>
  <c r="M324" i="6"/>
  <c r="N324" i="6" s="1"/>
  <c r="K324" i="6"/>
  <c r="J324" i="6"/>
  <c r="E324" i="6"/>
  <c r="D324" i="6"/>
  <c r="AH323" i="6"/>
  <c r="O323" i="6"/>
  <c r="M323" i="6"/>
  <c r="N323" i="6" s="1"/>
  <c r="K323" i="6"/>
  <c r="J323" i="6"/>
  <c r="E323" i="6"/>
  <c r="D323" i="6"/>
  <c r="AH322" i="6"/>
  <c r="O322" i="6"/>
  <c r="N322" i="6"/>
  <c r="M322" i="6"/>
  <c r="K322" i="6"/>
  <c r="J322" i="6"/>
  <c r="E322" i="6"/>
  <c r="D322" i="6"/>
  <c r="AH321" i="6"/>
  <c r="O321" i="6"/>
  <c r="N321" i="6"/>
  <c r="M321" i="6"/>
  <c r="K321" i="6"/>
  <c r="J321" i="6"/>
  <c r="E321" i="6"/>
  <c r="D321" i="6"/>
  <c r="AH320" i="6"/>
  <c r="O320" i="6"/>
  <c r="M320" i="6"/>
  <c r="N320" i="6" s="1"/>
  <c r="K320" i="6"/>
  <c r="J320" i="6"/>
  <c r="E320" i="6"/>
  <c r="D320" i="6"/>
  <c r="AH319" i="6"/>
  <c r="O319" i="6"/>
  <c r="N319" i="6"/>
  <c r="M319" i="6"/>
  <c r="K319" i="6"/>
  <c r="J319" i="6"/>
  <c r="E319" i="6"/>
  <c r="D319" i="6"/>
  <c r="AH318" i="6"/>
  <c r="O318" i="6"/>
  <c r="M318" i="6"/>
  <c r="N318" i="6" s="1"/>
  <c r="K318" i="6"/>
  <c r="J318" i="6"/>
  <c r="E318" i="6"/>
  <c r="D318" i="6"/>
  <c r="AH317" i="6"/>
  <c r="O317" i="6"/>
  <c r="M317" i="6"/>
  <c r="N317" i="6" s="1"/>
  <c r="K317" i="6"/>
  <c r="J317" i="6"/>
  <c r="E317" i="6"/>
  <c r="D317" i="6"/>
  <c r="AH316" i="6"/>
  <c r="O316" i="6"/>
  <c r="M316" i="6"/>
  <c r="N316" i="6" s="1"/>
  <c r="K316" i="6"/>
  <c r="J316" i="6"/>
  <c r="E316" i="6"/>
  <c r="D316" i="6"/>
  <c r="AH315" i="6"/>
  <c r="O315" i="6"/>
  <c r="N315" i="6"/>
  <c r="M315" i="6"/>
  <c r="K315" i="6"/>
  <c r="J315" i="6"/>
  <c r="E315" i="6"/>
  <c r="D315" i="6"/>
  <c r="AH314" i="6"/>
  <c r="O314" i="6"/>
  <c r="N314" i="6"/>
  <c r="M314" i="6"/>
  <c r="K314" i="6"/>
  <c r="J314" i="6"/>
  <c r="E314" i="6"/>
  <c r="D314" i="6"/>
  <c r="AH313" i="6"/>
  <c r="O313" i="6"/>
  <c r="N313" i="6"/>
  <c r="M313" i="6"/>
  <c r="K313" i="6"/>
  <c r="J313" i="6"/>
  <c r="E313" i="6"/>
  <c r="D313" i="6"/>
  <c r="AH312" i="6"/>
  <c r="O312" i="6"/>
  <c r="M312" i="6"/>
  <c r="N312" i="6" s="1"/>
  <c r="K312" i="6"/>
  <c r="J312" i="6"/>
  <c r="E312" i="6"/>
  <c r="D312" i="6"/>
  <c r="AH311" i="6"/>
  <c r="O311" i="6"/>
  <c r="N311" i="6"/>
  <c r="M311" i="6"/>
  <c r="K311" i="6"/>
  <c r="J311" i="6"/>
  <c r="E311" i="6"/>
  <c r="D311" i="6"/>
  <c r="AH310" i="6"/>
  <c r="O310" i="6"/>
  <c r="M310" i="6"/>
  <c r="N310" i="6" s="1"/>
  <c r="K310" i="6"/>
  <c r="J310" i="6"/>
  <c r="E310" i="6"/>
  <c r="D310" i="6"/>
  <c r="AH309" i="6"/>
  <c r="O309" i="6"/>
  <c r="M309" i="6"/>
  <c r="N309" i="6" s="1"/>
  <c r="K309" i="6"/>
  <c r="J309" i="6"/>
  <c r="E309" i="6"/>
  <c r="D309" i="6"/>
  <c r="AH308" i="6"/>
  <c r="O308" i="6"/>
  <c r="M308" i="6"/>
  <c r="N308" i="6" s="1"/>
  <c r="K308" i="6"/>
  <c r="J308" i="6"/>
  <c r="E308" i="6"/>
  <c r="D308" i="6"/>
  <c r="AH307" i="6"/>
  <c r="O307" i="6"/>
  <c r="N307" i="6"/>
  <c r="M307" i="6"/>
  <c r="K307" i="6"/>
  <c r="J307" i="6"/>
  <c r="E307" i="6"/>
  <c r="D307" i="6"/>
  <c r="AH306" i="6"/>
  <c r="O306" i="6"/>
  <c r="N306" i="6"/>
  <c r="M306" i="6"/>
  <c r="K306" i="6"/>
  <c r="J306" i="6"/>
  <c r="E306" i="6"/>
  <c r="D306" i="6"/>
  <c r="AH305" i="6"/>
  <c r="O305" i="6"/>
  <c r="N305" i="6"/>
  <c r="M305" i="6"/>
  <c r="K305" i="6"/>
  <c r="J305" i="6"/>
  <c r="E305" i="6"/>
  <c r="D305" i="6"/>
  <c r="AH304" i="6"/>
  <c r="O304" i="6"/>
  <c r="M304" i="6"/>
  <c r="N304" i="6" s="1"/>
  <c r="K304" i="6"/>
  <c r="J304" i="6"/>
  <c r="E304" i="6"/>
  <c r="D304" i="6"/>
  <c r="AH303" i="6"/>
  <c r="O303" i="6"/>
  <c r="N303" i="6"/>
  <c r="M303" i="6"/>
  <c r="K303" i="6"/>
  <c r="J303" i="6"/>
  <c r="E303" i="6"/>
  <c r="D303" i="6"/>
  <c r="AH302" i="6"/>
  <c r="O302" i="6"/>
  <c r="M302" i="6"/>
  <c r="N302" i="6" s="1"/>
  <c r="K302" i="6"/>
  <c r="J302" i="6"/>
  <c r="E302" i="6"/>
  <c r="D302" i="6"/>
  <c r="AH301" i="6"/>
  <c r="O301" i="6"/>
  <c r="M301" i="6"/>
  <c r="N301" i="6" s="1"/>
  <c r="K301" i="6"/>
  <c r="J301" i="6"/>
  <c r="E301" i="6"/>
  <c r="D301" i="6"/>
  <c r="AH300" i="6"/>
  <c r="O300" i="6"/>
  <c r="N300" i="6"/>
  <c r="M300" i="6"/>
  <c r="K300" i="6"/>
  <c r="J300" i="6"/>
  <c r="E300" i="6"/>
  <c r="D300" i="6"/>
  <c r="AH299" i="6"/>
  <c r="O299" i="6"/>
  <c r="N299" i="6"/>
  <c r="M299" i="6"/>
  <c r="K299" i="6"/>
  <c r="J299" i="6"/>
  <c r="E299" i="6"/>
  <c r="D299" i="6"/>
  <c r="AH298" i="6"/>
  <c r="O298" i="6"/>
  <c r="N298" i="6"/>
  <c r="M298" i="6"/>
  <c r="K298" i="6"/>
  <c r="J298" i="6"/>
  <c r="E298" i="6"/>
  <c r="D298" i="6"/>
  <c r="AH297" i="6"/>
  <c r="O297" i="6"/>
  <c r="M297" i="6"/>
  <c r="N297" i="6" s="1"/>
  <c r="K297" i="6"/>
  <c r="J297" i="6"/>
  <c r="E297" i="6"/>
  <c r="D297" i="6"/>
  <c r="AH296" i="6"/>
  <c r="O296" i="6"/>
  <c r="N296" i="6"/>
  <c r="M296" i="6"/>
  <c r="K296" i="6"/>
  <c r="J296" i="6"/>
  <c r="E296" i="6"/>
  <c r="D296" i="6"/>
  <c r="AH295" i="6"/>
  <c r="O295" i="6"/>
  <c r="N295" i="6"/>
  <c r="M295" i="6"/>
  <c r="K295" i="6"/>
  <c r="J295" i="6"/>
  <c r="E295" i="6"/>
  <c r="D295" i="6"/>
  <c r="AH294" i="6"/>
  <c r="O294" i="6"/>
  <c r="M294" i="6"/>
  <c r="N294" i="6" s="1"/>
  <c r="K294" i="6"/>
  <c r="J294" i="6"/>
  <c r="E294" i="6"/>
  <c r="D294" i="6"/>
  <c r="AH293" i="6"/>
  <c r="O293" i="6"/>
  <c r="M293" i="6"/>
  <c r="N293" i="6" s="1"/>
  <c r="K293" i="6"/>
  <c r="J293" i="6"/>
  <c r="E293" i="6"/>
  <c r="D293" i="6"/>
  <c r="AH292" i="6"/>
  <c r="O292" i="6"/>
  <c r="N292" i="6"/>
  <c r="M292" i="6"/>
  <c r="K292" i="6"/>
  <c r="J292" i="6"/>
  <c r="E292" i="6"/>
  <c r="D292" i="6"/>
  <c r="AH291" i="6"/>
  <c r="O291" i="6"/>
  <c r="M291" i="6"/>
  <c r="N291" i="6" s="1"/>
  <c r="K291" i="6"/>
  <c r="J291" i="6"/>
  <c r="E291" i="6"/>
  <c r="D291" i="6"/>
  <c r="AH290" i="6"/>
  <c r="O290" i="6"/>
  <c r="N290" i="6"/>
  <c r="M290" i="6"/>
  <c r="K290" i="6"/>
  <c r="J290" i="6"/>
  <c r="E290" i="6"/>
  <c r="D290" i="6"/>
  <c r="AH289" i="6"/>
  <c r="O289" i="6"/>
  <c r="M289" i="6"/>
  <c r="N289" i="6" s="1"/>
  <c r="K289" i="6"/>
  <c r="J289" i="6"/>
  <c r="E289" i="6"/>
  <c r="D289" i="6"/>
  <c r="AH288" i="6"/>
  <c r="O288" i="6"/>
  <c r="M288" i="6"/>
  <c r="N288" i="6" s="1"/>
  <c r="K288" i="6"/>
  <c r="J288" i="6"/>
  <c r="E288" i="6"/>
  <c r="D288" i="6"/>
  <c r="AH287" i="6"/>
  <c r="O287" i="6"/>
  <c r="N287" i="6"/>
  <c r="M287" i="6"/>
  <c r="K287" i="6"/>
  <c r="J287" i="6"/>
  <c r="E287" i="6"/>
  <c r="D287" i="6"/>
  <c r="AH286" i="6"/>
  <c r="O286" i="6"/>
  <c r="M286" i="6"/>
  <c r="N286" i="6" s="1"/>
  <c r="K286" i="6"/>
  <c r="J286" i="6"/>
  <c r="E286" i="6"/>
  <c r="D286" i="6"/>
  <c r="AH285" i="6"/>
  <c r="O285" i="6"/>
  <c r="M285" i="6"/>
  <c r="N285" i="6" s="1"/>
  <c r="K285" i="6"/>
  <c r="J285" i="6"/>
  <c r="E285" i="6"/>
  <c r="D285" i="6"/>
  <c r="AH284" i="6"/>
  <c r="O284" i="6"/>
  <c r="N284" i="6"/>
  <c r="M284" i="6"/>
  <c r="K284" i="6"/>
  <c r="J284" i="6"/>
  <c r="E284" i="6"/>
  <c r="D284" i="6"/>
  <c r="AH283" i="6"/>
  <c r="O283" i="6"/>
  <c r="M283" i="6"/>
  <c r="N283" i="6" s="1"/>
  <c r="K283" i="6"/>
  <c r="J283" i="6"/>
  <c r="E283" i="6"/>
  <c r="D283" i="6"/>
  <c r="AH282" i="6"/>
  <c r="O282" i="6"/>
  <c r="N282" i="6"/>
  <c r="M282" i="6"/>
  <c r="K282" i="6"/>
  <c r="J282" i="6"/>
  <c r="E282" i="6"/>
  <c r="D282" i="6"/>
  <c r="AH281" i="6"/>
  <c r="O281" i="6"/>
  <c r="M281" i="6"/>
  <c r="N281" i="6" s="1"/>
  <c r="K281" i="6"/>
  <c r="J281" i="6"/>
  <c r="E281" i="6"/>
  <c r="D281" i="6"/>
  <c r="AH280" i="6"/>
  <c r="O280" i="6"/>
  <c r="N280" i="6"/>
  <c r="M280" i="6"/>
  <c r="K280" i="6"/>
  <c r="J280" i="6"/>
  <c r="E280" i="6"/>
  <c r="D280" i="6"/>
  <c r="AH279" i="6"/>
  <c r="O279" i="6"/>
  <c r="N279" i="6"/>
  <c r="M279" i="6"/>
  <c r="K279" i="6"/>
  <c r="J279" i="6"/>
  <c r="E279" i="6"/>
  <c r="D279" i="6"/>
  <c r="AH278" i="6"/>
  <c r="O278" i="6"/>
  <c r="M278" i="6"/>
  <c r="N278" i="6" s="1"/>
  <c r="K278" i="6"/>
  <c r="J278" i="6"/>
  <c r="E278" i="6"/>
  <c r="D278" i="6"/>
  <c r="AH277" i="6"/>
  <c r="O277" i="6"/>
  <c r="M277" i="6"/>
  <c r="N277" i="6" s="1"/>
  <c r="K277" i="6"/>
  <c r="J277" i="6"/>
  <c r="E277" i="6"/>
  <c r="D277" i="6"/>
  <c r="AH276" i="6"/>
  <c r="O276" i="6"/>
  <c r="N276" i="6"/>
  <c r="M276" i="6"/>
  <c r="K276" i="6"/>
  <c r="J276" i="6"/>
  <c r="E276" i="6"/>
  <c r="D276" i="6"/>
  <c r="AH275" i="6"/>
  <c r="O275" i="6"/>
  <c r="M275" i="6"/>
  <c r="N275" i="6" s="1"/>
  <c r="K275" i="6"/>
  <c r="J275" i="6"/>
  <c r="E275" i="6"/>
  <c r="D275" i="6"/>
  <c r="AH274" i="6"/>
  <c r="O274" i="6"/>
  <c r="N274" i="6"/>
  <c r="M274" i="6"/>
  <c r="K274" i="6"/>
  <c r="J274" i="6"/>
  <c r="E274" i="6"/>
  <c r="D274" i="6"/>
  <c r="AH273" i="6"/>
  <c r="O273" i="6"/>
  <c r="M273" i="6"/>
  <c r="N273" i="6" s="1"/>
  <c r="K273" i="6"/>
  <c r="J273" i="6"/>
  <c r="E273" i="6"/>
  <c r="D273" i="6"/>
  <c r="AH272" i="6"/>
  <c r="O272" i="6"/>
  <c r="M272" i="6"/>
  <c r="N272" i="6" s="1"/>
  <c r="K272" i="6"/>
  <c r="J272" i="6"/>
  <c r="E272" i="6"/>
  <c r="D272" i="6"/>
  <c r="AH271" i="6"/>
  <c r="O271" i="6"/>
  <c r="N271" i="6"/>
  <c r="M271" i="6"/>
  <c r="K271" i="6"/>
  <c r="J271" i="6"/>
  <c r="E271" i="6"/>
  <c r="D271" i="6"/>
  <c r="AH270" i="6"/>
  <c r="O270" i="6"/>
  <c r="N270" i="6"/>
  <c r="M270" i="6"/>
  <c r="K270" i="6"/>
  <c r="J270" i="6"/>
  <c r="E270" i="6"/>
  <c r="D270" i="6"/>
  <c r="AH269" i="6"/>
  <c r="O269" i="6"/>
  <c r="M269" i="6"/>
  <c r="N269" i="6" s="1"/>
  <c r="K269" i="6"/>
  <c r="J269" i="6"/>
  <c r="E269" i="6"/>
  <c r="D269" i="6"/>
  <c r="AH268" i="6"/>
  <c r="O268" i="6"/>
  <c r="N268" i="6"/>
  <c r="M268" i="6"/>
  <c r="K268" i="6"/>
  <c r="J268" i="6"/>
  <c r="E268" i="6"/>
  <c r="D268" i="6"/>
  <c r="AH267" i="6"/>
  <c r="O267" i="6"/>
  <c r="M267" i="6"/>
  <c r="N267" i="6" s="1"/>
  <c r="K267" i="6"/>
  <c r="J267" i="6"/>
  <c r="E267" i="6"/>
  <c r="D267" i="6"/>
  <c r="AH266" i="6"/>
  <c r="O266" i="6"/>
  <c r="M266" i="6"/>
  <c r="N266" i="6" s="1"/>
  <c r="K266" i="6"/>
  <c r="J266" i="6"/>
  <c r="E266" i="6"/>
  <c r="D266" i="6"/>
  <c r="AH265" i="6"/>
  <c r="O265" i="6"/>
  <c r="M265" i="6"/>
  <c r="N265" i="6" s="1"/>
  <c r="K265" i="6"/>
  <c r="J265" i="6"/>
  <c r="E265" i="6"/>
  <c r="D265" i="6"/>
  <c r="AH264" i="6"/>
  <c r="O264" i="6"/>
  <c r="M264" i="6"/>
  <c r="N264" i="6" s="1"/>
  <c r="K264" i="6"/>
  <c r="J264" i="6"/>
  <c r="E264" i="6"/>
  <c r="D264" i="6"/>
  <c r="AH263" i="6"/>
  <c r="O263" i="6"/>
  <c r="N263" i="6"/>
  <c r="M263" i="6"/>
  <c r="K263" i="6"/>
  <c r="J263" i="6"/>
  <c r="E263" i="6"/>
  <c r="D263" i="6"/>
  <c r="AH262" i="6"/>
  <c r="O262" i="6"/>
  <c r="N262" i="6"/>
  <c r="M262" i="6"/>
  <c r="K262" i="6"/>
  <c r="J262" i="6"/>
  <c r="E262" i="6"/>
  <c r="D262" i="6"/>
  <c r="AH261" i="6"/>
  <c r="O261" i="6"/>
  <c r="M261" i="6"/>
  <c r="N261" i="6" s="1"/>
  <c r="K261" i="6"/>
  <c r="J261" i="6"/>
  <c r="E261" i="6"/>
  <c r="D261" i="6"/>
  <c r="AH260" i="6"/>
  <c r="O260" i="6"/>
  <c r="N260" i="6"/>
  <c r="M260" i="6"/>
  <c r="K260" i="6"/>
  <c r="J260" i="6"/>
  <c r="E260" i="6"/>
  <c r="D260" i="6"/>
  <c r="AH259" i="6"/>
  <c r="O259" i="6"/>
  <c r="N259" i="6"/>
  <c r="M259" i="6"/>
  <c r="K259" i="6"/>
  <c r="J259" i="6"/>
  <c r="E259" i="6"/>
  <c r="D259" i="6"/>
  <c r="AH258" i="6"/>
  <c r="O258" i="6"/>
  <c r="M258" i="6"/>
  <c r="N258" i="6" s="1"/>
  <c r="K258" i="6"/>
  <c r="J258" i="6"/>
  <c r="E258" i="6"/>
  <c r="D258" i="6"/>
  <c r="AH257" i="6"/>
  <c r="O257" i="6"/>
  <c r="M257" i="6"/>
  <c r="N257" i="6" s="1"/>
  <c r="K257" i="6"/>
  <c r="J257" i="6"/>
  <c r="E257" i="6"/>
  <c r="D257" i="6"/>
  <c r="AH256" i="6"/>
  <c r="O256" i="6"/>
  <c r="M256" i="6"/>
  <c r="N256" i="6" s="1"/>
  <c r="K256" i="6"/>
  <c r="J256" i="6"/>
  <c r="E256" i="6"/>
  <c r="D256" i="6"/>
  <c r="AH255" i="6"/>
  <c r="O255" i="6"/>
  <c r="N255" i="6"/>
  <c r="M255" i="6"/>
  <c r="K255" i="6"/>
  <c r="J255" i="6"/>
  <c r="E255" i="6"/>
  <c r="D255" i="6"/>
  <c r="AH254" i="6"/>
  <c r="O254" i="6"/>
  <c r="M254" i="6"/>
  <c r="N254" i="6" s="1"/>
  <c r="K254" i="6"/>
  <c r="J254" i="6"/>
  <c r="E254" i="6"/>
  <c r="D254" i="6"/>
  <c r="AH253" i="6"/>
  <c r="O253" i="6"/>
  <c r="M253" i="6"/>
  <c r="N253" i="6" s="1"/>
  <c r="K253" i="6"/>
  <c r="J253" i="6"/>
  <c r="E253" i="6"/>
  <c r="D253" i="6"/>
  <c r="AH252" i="6"/>
  <c r="O252" i="6"/>
  <c r="M252" i="6"/>
  <c r="N252" i="6" s="1"/>
  <c r="K252" i="6"/>
  <c r="J252" i="6"/>
  <c r="E252" i="6"/>
  <c r="D252" i="6"/>
  <c r="AH251" i="6"/>
  <c r="O251" i="6"/>
  <c r="M251" i="6"/>
  <c r="N251" i="6" s="1"/>
  <c r="K251" i="6"/>
  <c r="J251" i="6"/>
  <c r="E251" i="6"/>
  <c r="D251" i="6"/>
  <c r="AH250" i="6"/>
  <c r="O250" i="6"/>
  <c r="M250" i="6"/>
  <c r="N250" i="6" s="1"/>
  <c r="K250" i="6"/>
  <c r="J250" i="6"/>
  <c r="E250" i="6"/>
  <c r="D250" i="6"/>
  <c r="AH249" i="6"/>
  <c r="O249" i="6"/>
  <c r="M249" i="6"/>
  <c r="N249" i="6" s="1"/>
  <c r="K249" i="6"/>
  <c r="J249" i="6"/>
  <c r="E249" i="6"/>
  <c r="D249" i="6"/>
  <c r="AH248" i="6"/>
  <c r="O248" i="6"/>
  <c r="M248" i="6"/>
  <c r="N248" i="6" s="1"/>
  <c r="K248" i="6"/>
  <c r="J248" i="6"/>
  <c r="E248" i="6"/>
  <c r="D248" i="6"/>
  <c r="AH247" i="6"/>
  <c r="O247" i="6"/>
  <c r="N247" i="6"/>
  <c r="M247" i="6"/>
  <c r="K247" i="6"/>
  <c r="J247" i="6"/>
  <c r="E247" i="6"/>
  <c r="D247" i="6"/>
  <c r="AH246" i="6"/>
  <c r="O246" i="6"/>
  <c r="M246" i="6"/>
  <c r="N246" i="6" s="1"/>
  <c r="K246" i="6"/>
  <c r="J246" i="6"/>
  <c r="E246" i="6"/>
  <c r="D246" i="6"/>
  <c r="AH245" i="6"/>
  <c r="O245" i="6"/>
  <c r="N245" i="6"/>
  <c r="M245" i="6"/>
  <c r="K245" i="6"/>
  <c r="J245" i="6"/>
  <c r="E245" i="6"/>
  <c r="D245" i="6"/>
  <c r="AH244" i="6"/>
  <c r="O244" i="6"/>
  <c r="M244" i="6"/>
  <c r="N244" i="6" s="1"/>
  <c r="K244" i="6"/>
  <c r="J244" i="6"/>
  <c r="E244" i="6"/>
  <c r="D244" i="6"/>
  <c r="AH243" i="6"/>
  <c r="O243" i="6"/>
  <c r="N243" i="6"/>
  <c r="M243" i="6"/>
  <c r="K243" i="6"/>
  <c r="J243" i="6"/>
  <c r="E243" i="6"/>
  <c r="D243" i="6"/>
  <c r="AH242" i="6"/>
  <c r="O242" i="6"/>
  <c r="M242" i="6"/>
  <c r="N242" i="6" s="1"/>
  <c r="K242" i="6"/>
  <c r="J242" i="6"/>
  <c r="E242" i="6"/>
  <c r="D242" i="6"/>
  <c r="AH241" i="6"/>
  <c r="O241" i="6"/>
  <c r="N241" i="6"/>
  <c r="M241" i="6"/>
  <c r="K241" i="6"/>
  <c r="J241" i="6"/>
  <c r="E241" i="6"/>
  <c r="D241" i="6"/>
  <c r="AH240" i="6"/>
  <c r="O240" i="6"/>
  <c r="M240" i="6"/>
  <c r="N240" i="6" s="1"/>
  <c r="K240" i="6"/>
  <c r="J240" i="6"/>
  <c r="E240" i="6"/>
  <c r="D240" i="6"/>
  <c r="AH239" i="6"/>
  <c r="O239" i="6"/>
  <c r="M239" i="6"/>
  <c r="N239" i="6" s="1"/>
  <c r="K239" i="6"/>
  <c r="J239" i="6"/>
  <c r="E239" i="6"/>
  <c r="D239" i="6"/>
  <c r="AH238" i="6"/>
  <c r="O238" i="6"/>
  <c r="N238" i="6"/>
  <c r="M238" i="6"/>
  <c r="K238" i="6"/>
  <c r="J238" i="6"/>
  <c r="E238" i="6"/>
  <c r="D238" i="6"/>
  <c r="AH237" i="6"/>
  <c r="O237" i="6"/>
  <c r="M237" i="6"/>
  <c r="N237" i="6" s="1"/>
  <c r="K237" i="6"/>
  <c r="J237" i="6"/>
  <c r="E237" i="6"/>
  <c r="D237" i="6"/>
  <c r="AH236" i="6"/>
  <c r="O236" i="6"/>
  <c r="N236" i="6"/>
  <c r="M236" i="6"/>
  <c r="K236" i="6"/>
  <c r="J236" i="6"/>
  <c r="E236" i="6"/>
  <c r="D236" i="6"/>
  <c r="AH235" i="6"/>
  <c r="O235" i="6"/>
  <c r="M235" i="6"/>
  <c r="N235" i="6" s="1"/>
  <c r="K235" i="6"/>
  <c r="J235" i="6"/>
  <c r="E235" i="6"/>
  <c r="D235" i="6"/>
  <c r="AH234" i="6"/>
  <c r="O234" i="6"/>
  <c r="N234" i="6"/>
  <c r="M234" i="6"/>
  <c r="K234" i="6"/>
  <c r="J234" i="6"/>
  <c r="E234" i="6"/>
  <c r="D234" i="6"/>
  <c r="AH233" i="6"/>
  <c r="O233" i="6"/>
  <c r="N233" i="6"/>
  <c r="M233" i="6"/>
  <c r="K233" i="6"/>
  <c r="J233" i="6"/>
  <c r="E233" i="6"/>
  <c r="D233" i="6"/>
  <c r="AH232" i="6"/>
  <c r="O232" i="6"/>
  <c r="M232" i="6"/>
  <c r="N232" i="6" s="1"/>
  <c r="K232" i="6"/>
  <c r="J232" i="6"/>
  <c r="E232" i="6"/>
  <c r="D232" i="6"/>
  <c r="AH231" i="6"/>
  <c r="O231" i="6"/>
  <c r="M231" i="6"/>
  <c r="N231" i="6" s="1"/>
  <c r="K231" i="6"/>
  <c r="J231" i="6"/>
  <c r="E231" i="6"/>
  <c r="D231" i="6"/>
  <c r="AH230" i="6"/>
  <c r="O230" i="6"/>
  <c r="N230" i="6"/>
  <c r="M230" i="6"/>
  <c r="K230" i="6"/>
  <c r="J230" i="6"/>
  <c r="E230" i="6"/>
  <c r="D230" i="6"/>
  <c r="AH229" i="6"/>
  <c r="O229" i="6"/>
  <c r="M229" i="6"/>
  <c r="N229" i="6" s="1"/>
  <c r="K229" i="6"/>
  <c r="J229" i="6"/>
  <c r="E229" i="6"/>
  <c r="D229" i="6"/>
  <c r="AH228" i="6"/>
  <c r="O228" i="6"/>
  <c r="N228" i="6"/>
  <c r="M228" i="6"/>
  <c r="K228" i="6"/>
  <c r="J228" i="6"/>
  <c r="E228" i="6"/>
  <c r="D228" i="6"/>
  <c r="AH227" i="6"/>
  <c r="O227" i="6"/>
  <c r="M227" i="6"/>
  <c r="N227" i="6" s="1"/>
  <c r="K227" i="6"/>
  <c r="J227" i="6"/>
  <c r="E227" i="6"/>
  <c r="D227" i="6"/>
  <c r="AH226" i="6"/>
  <c r="O226" i="6"/>
  <c r="N226" i="6"/>
  <c r="M226" i="6"/>
  <c r="K226" i="6"/>
  <c r="J226" i="6"/>
  <c r="E226" i="6"/>
  <c r="D226" i="6"/>
  <c r="AH225" i="6"/>
  <c r="O225" i="6"/>
  <c r="N225" i="6"/>
  <c r="M225" i="6"/>
  <c r="K225" i="6"/>
  <c r="J225" i="6"/>
  <c r="E225" i="6"/>
  <c r="D225" i="6"/>
  <c r="AH224" i="6"/>
  <c r="O224" i="6"/>
  <c r="N224" i="6"/>
  <c r="M224" i="6"/>
  <c r="K224" i="6"/>
  <c r="J224" i="6"/>
  <c r="E224" i="6"/>
  <c r="D224" i="6"/>
  <c r="AH223" i="6"/>
  <c r="O223" i="6"/>
  <c r="M223" i="6"/>
  <c r="N223" i="6" s="1"/>
  <c r="K223" i="6"/>
  <c r="J223" i="6"/>
  <c r="E223" i="6"/>
  <c r="D223" i="6"/>
  <c r="AH222" i="6"/>
  <c r="O222" i="6"/>
  <c r="N222" i="6"/>
  <c r="M222" i="6"/>
  <c r="K222" i="6"/>
  <c r="J222" i="6"/>
  <c r="E222" i="6"/>
  <c r="D222" i="6"/>
  <c r="AH221" i="6"/>
  <c r="O221" i="6"/>
  <c r="M221" i="6"/>
  <c r="N221" i="6" s="1"/>
  <c r="K221" i="6"/>
  <c r="J221" i="6"/>
  <c r="E221" i="6"/>
  <c r="D221" i="6"/>
  <c r="AH220" i="6"/>
  <c r="O220" i="6"/>
  <c r="N220" i="6"/>
  <c r="M220" i="6"/>
  <c r="K220" i="6"/>
  <c r="J220" i="6"/>
  <c r="E220" i="6"/>
  <c r="D220" i="6"/>
  <c r="AH219" i="6"/>
  <c r="O219" i="6"/>
  <c r="M219" i="6"/>
  <c r="N219" i="6" s="1"/>
  <c r="K219" i="6"/>
  <c r="J219" i="6"/>
  <c r="E219" i="6"/>
  <c r="D219" i="6"/>
  <c r="AH218" i="6"/>
  <c r="O218" i="6"/>
  <c r="M218" i="6"/>
  <c r="N218" i="6" s="1"/>
  <c r="K218" i="6"/>
  <c r="J218" i="6"/>
  <c r="E218" i="6"/>
  <c r="D218" i="6"/>
  <c r="AH217" i="6"/>
  <c r="O217" i="6"/>
  <c r="N217" i="6"/>
  <c r="M217" i="6"/>
  <c r="K217" i="6"/>
  <c r="J217" i="6"/>
  <c r="E217" i="6"/>
  <c r="D217" i="6"/>
  <c r="AH216" i="6"/>
  <c r="O216" i="6"/>
  <c r="M216" i="6"/>
  <c r="N216" i="6" s="1"/>
  <c r="K216" i="6"/>
  <c r="J216" i="6"/>
  <c r="E216" i="6"/>
  <c r="D216" i="6"/>
  <c r="AH215" i="6"/>
  <c r="O215" i="6"/>
  <c r="M215" i="6"/>
  <c r="N215" i="6" s="1"/>
  <c r="K215" i="6"/>
  <c r="J215" i="6"/>
  <c r="E215" i="6"/>
  <c r="D215" i="6"/>
  <c r="AH214" i="6"/>
  <c r="O214" i="6"/>
  <c r="N214" i="6"/>
  <c r="M214" i="6"/>
  <c r="K214" i="6"/>
  <c r="J214" i="6"/>
  <c r="E214" i="6"/>
  <c r="D214" i="6"/>
  <c r="AH213" i="6"/>
  <c r="O213" i="6"/>
  <c r="M213" i="6"/>
  <c r="N213" i="6" s="1"/>
  <c r="K213" i="6"/>
  <c r="J213" i="6"/>
  <c r="E213" i="6"/>
  <c r="D213" i="6"/>
  <c r="AH212" i="6"/>
  <c r="O212" i="6"/>
  <c r="N212" i="6"/>
  <c r="M212" i="6"/>
  <c r="K212" i="6"/>
  <c r="J212" i="6"/>
  <c r="E212" i="6"/>
  <c r="D212" i="6"/>
  <c r="AH211" i="6"/>
  <c r="O211" i="6"/>
  <c r="N211" i="6"/>
  <c r="M211" i="6"/>
  <c r="K211" i="6"/>
  <c r="J211" i="6"/>
  <c r="E211" i="6"/>
  <c r="D211" i="6"/>
  <c r="AH210" i="6"/>
  <c r="O210" i="6"/>
  <c r="N210" i="6"/>
  <c r="M210" i="6"/>
  <c r="K210" i="6"/>
  <c r="J210" i="6"/>
  <c r="E210" i="6"/>
  <c r="D210" i="6"/>
  <c r="AH209" i="6"/>
  <c r="O209" i="6"/>
  <c r="N209" i="6"/>
  <c r="M209" i="6"/>
  <c r="K209" i="6"/>
  <c r="J209" i="6"/>
  <c r="E209" i="6"/>
  <c r="D209" i="6"/>
  <c r="AH208" i="6"/>
  <c r="O208" i="6"/>
  <c r="M208" i="6"/>
  <c r="N208" i="6" s="1"/>
  <c r="K208" i="6"/>
  <c r="J208" i="6"/>
  <c r="E208" i="6"/>
  <c r="D208" i="6"/>
  <c r="AH207" i="6"/>
  <c r="O207" i="6"/>
  <c r="M207" i="6"/>
  <c r="N207" i="6" s="1"/>
  <c r="K207" i="6"/>
  <c r="J207" i="6"/>
  <c r="E207" i="6"/>
  <c r="D207" i="6"/>
  <c r="AH206" i="6"/>
  <c r="O206" i="6"/>
  <c r="N206" i="6"/>
  <c r="M206" i="6"/>
  <c r="K206" i="6"/>
  <c r="J206" i="6"/>
  <c r="E206" i="6"/>
  <c r="D206" i="6"/>
  <c r="AH205" i="6"/>
  <c r="O205" i="6"/>
  <c r="M205" i="6"/>
  <c r="N205" i="6" s="1"/>
  <c r="K205" i="6"/>
  <c r="J205" i="6"/>
  <c r="E205" i="6"/>
  <c r="D205" i="6"/>
  <c r="AH204" i="6"/>
  <c r="O204" i="6"/>
  <c r="N204" i="6"/>
  <c r="M204" i="6"/>
  <c r="K204" i="6"/>
  <c r="J204" i="6"/>
  <c r="E204" i="6"/>
  <c r="D204" i="6"/>
  <c r="AH203" i="6"/>
  <c r="O203" i="6"/>
  <c r="N203" i="6"/>
  <c r="M203" i="6"/>
  <c r="K203" i="6"/>
  <c r="J203" i="6"/>
  <c r="E203" i="6"/>
  <c r="D203" i="6"/>
  <c r="AH202" i="6"/>
  <c r="O202" i="6"/>
  <c r="N202" i="6"/>
  <c r="M202" i="6"/>
  <c r="K202" i="6"/>
  <c r="J202" i="6"/>
  <c r="E202" i="6"/>
  <c r="D202" i="6"/>
  <c r="AH201" i="6"/>
  <c r="O201" i="6"/>
  <c r="M201" i="6"/>
  <c r="N201" i="6" s="1"/>
  <c r="K201" i="6"/>
  <c r="J201" i="6"/>
  <c r="E201" i="6"/>
  <c r="D201" i="6"/>
  <c r="AH200" i="6"/>
  <c r="O200" i="6"/>
  <c r="M200" i="6"/>
  <c r="N200" i="6" s="1"/>
  <c r="K200" i="6"/>
  <c r="J200" i="6"/>
  <c r="E200" i="6"/>
  <c r="D200" i="6"/>
  <c r="AH199" i="6"/>
  <c r="O199" i="6"/>
  <c r="M199" i="6"/>
  <c r="N199" i="6" s="1"/>
  <c r="K199" i="6"/>
  <c r="J199" i="6"/>
  <c r="E199" i="6"/>
  <c r="D199" i="6"/>
  <c r="AH198" i="6"/>
  <c r="O198" i="6"/>
  <c r="M198" i="6"/>
  <c r="N198" i="6" s="1"/>
  <c r="K198" i="6"/>
  <c r="J198" i="6"/>
  <c r="E198" i="6"/>
  <c r="D198" i="6"/>
  <c r="AH197" i="6"/>
  <c r="O197" i="6"/>
  <c r="N197" i="6"/>
  <c r="M197" i="6"/>
  <c r="K197" i="6"/>
  <c r="J197" i="6"/>
  <c r="E197" i="6"/>
  <c r="D197" i="6"/>
  <c r="AH196" i="6"/>
  <c r="O196" i="6"/>
  <c r="M196" i="6"/>
  <c r="N196" i="6" s="1"/>
  <c r="K196" i="6"/>
  <c r="J196" i="6"/>
  <c r="E196" i="6"/>
  <c r="D196" i="6"/>
  <c r="AH195" i="6"/>
  <c r="O195" i="6"/>
  <c r="M195" i="6"/>
  <c r="N195" i="6" s="1"/>
  <c r="K195" i="6"/>
  <c r="J195" i="6"/>
  <c r="E195" i="6"/>
  <c r="D195" i="6"/>
  <c r="AH194" i="6"/>
  <c r="O194" i="6"/>
  <c r="M194" i="6"/>
  <c r="N194" i="6" s="1"/>
  <c r="K194" i="6"/>
  <c r="J194" i="6"/>
  <c r="E194" i="6"/>
  <c r="D194" i="6"/>
  <c r="AH193" i="6"/>
  <c r="O193" i="6"/>
  <c r="M193" i="6"/>
  <c r="N193" i="6" s="1"/>
  <c r="K193" i="6"/>
  <c r="J193" i="6"/>
  <c r="E193" i="6"/>
  <c r="D193" i="6"/>
  <c r="AH192" i="6"/>
  <c r="O192" i="6"/>
  <c r="M192" i="6"/>
  <c r="N192" i="6" s="1"/>
  <c r="K192" i="6"/>
  <c r="J192" i="6"/>
  <c r="E192" i="6"/>
  <c r="D192" i="6"/>
  <c r="AH191" i="6"/>
  <c r="O191" i="6"/>
  <c r="M191" i="6"/>
  <c r="N191" i="6" s="1"/>
  <c r="K191" i="6"/>
  <c r="J191" i="6"/>
  <c r="E191" i="6"/>
  <c r="D191" i="6"/>
  <c r="AH190" i="6"/>
  <c r="O190" i="6"/>
  <c r="M190" i="6"/>
  <c r="N190" i="6" s="1"/>
  <c r="K190" i="6"/>
  <c r="J190" i="6"/>
  <c r="E190" i="6"/>
  <c r="D190" i="6"/>
  <c r="AH189" i="6"/>
  <c r="O189" i="6"/>
  <c r="N189" i="6"/>
  <c r="M189" i="6"/>
  <c r="K189" i="6"/>
  <c r="J189" i="6"/>
  <c r="E189" i="6"/>
  <c r="D189" i="6"/>
  <c r="AH188" i="6"/>
  <c r="O188" i="6"/>
  <c r="M188" i="6"/>
  <c r="N188" i="6" s="1"/>
  <c r="K188" i="6"/>
  <c r="J188" i="6"/>
  <c r="E188" i="6"/>
  <c r="D188" i="6"/>
  <c r="AH187" i="6"/>
  <c r="O187" i="6"/>
  <c r="M187" i="6"/>
  <c r="N187" i="6" s="1"/>
  <c r="K187" i="6"/>
  <c r="J187" i="6"/>
  <c r="E187" i="6"/>
  <c r="D187" i="6"/>
  <c r="AH186" i="6"/>
  <c r="O186" i="6"/>
  <c r="M186" i="6"/>
  <c r="N186" i="6" s="1"/>
  <c r="K186" i="6"/>
  <c r="J186" i="6"/>
  <c r="E186" i="6"/>
  <c r="D186" i="6"/>
  <c r="AH185" i="6"/>
  <c r="O185" i="6"/>
  <c r="M185" i="6"/>
  <c r="N185" i="6" s="1"/>
  <c r="K185" i="6"/>
  <c r="J185" i="6"/>
  <c r="E185" i="6"/>
  <c r="D185" i="6"/>
  <c r="AH184" i="6"/>
  <c r="O184" i="6"/>
  <c r="M184" i="6"/>
  <c r="N184" i="6" s="1"/>
  <c r="K184" i="6"/>
  <c r="J184" i="6"/>
  <c r="E184" i="6"/>
  <c r="D184" i="6"/>
  <c r="AH183" i="6"/>
  <c r="O183" i="6"/>
  <c r="N183" i="6"/>
  <c r="M183" i="6"/>
  <c r="K183" i="6"/>
  <c r="J183" i="6"/>
  <c r="E183" i="6"/>
  <c r="D183" i="6"/>
  <c r="AH182" i="6"/>
  <c r="O182" i="6"/>
  <c r="M182" i="6"/>
  <c r="N182" i="6" s="1"/>
  <c r="K182" i="6"/>
  <c r="J182" i="6"/>
  <c r="E182" i="6"/>
  <c r="D182" i="6"/>
  <c r="AH181" i="6"/>
  <c r="O181" i="6"/>
  <c r="N181" i="6"/>
  <c r="M181" i="6"/>
  <c r="K181" i="6"/>
  <c r="J181" i="6"/>
  <c r="E181" i="6"/>
  <c r="D181" i="6"/>
  <c r="AH180" i="6"/>
  <c r="O180" i="6"/>
  <c r="M180" i="6"/>
  <c r="N180" i="6" s="1"/>
  <c r="K180" i="6"/>
  <c r="J180" i="6"/>
  <c r="E180" i="6"/>
  <c r="D180" i="6"/>
  <c r="AH179" i="6"/>
  <c r="O179" i="6"/>
  <c r="M179" i="6"/>
  <c r="N179" i="6" s="1"/>
  <c r="K179" i="6"/>
  <c r="J179" i="6"/>
  <c r="E179" i="6"/>
  <c r="D179" i="6"/>
  <c r="AH178" i="6"/>
  <c r="O178" i="6"/>
  <c r="N178" i="6"/>
  <c r="M178" i="6"/>
  <c r="K178" i="6"/>
  <c r="J178" i="6"/>
  <c r="E178" i="6"/>
  <c r="D178" i="6"/>
  <c r="AH177" i="6"/>
  <c r="O177" i="6"/>
  <c r="M177" i="6"/>
  <c r="N177" i="6" s="1"/>
  <c r="K177" i="6"/>
  <c r="J177" i="6"/>
  <c r="E177" i="6"/>
  <c r="D177" i="6"/>
  <c r="AH176" i="6"/>
  <c r="O176" i="6"/>
  <c r="N176" i="6"/>
  <c r="M176" i="6"/>
  <c r="K176" i="6"/>
  <c r="J176" i="6"/>
  <c r="E176" i="6"/>
  <c r="D176" i="6"/>
  <c r="AH175" i="6"/>
  <c r="O175" i="6"/>
  <c r="N175" i="6"/>
  <c r="M175" i="6"/>
  <c r="K175" i="6"/>
  <c r="J175" i="6"/>
  <c r="E175" i="6"/>
  <c r="D175" i="6"/>
  <c r="AH174" i="6"/>
  <c r="O174" i="6"/>
  <c r="M174" i="6"/>
  <c r="N174" i="6" s="1"/>
  <c r="K174" i="6"/>
  <c r="J174" i="6"/>
  <c r="E174" i="6"/>
  <c r="D174" i="6"/>
  <c r="AH173" i="6"/>
  <c r="O173" i="6"/>
  <c r="N173" i="6"/>
  <c r="M173" i="6"/>
  <c r="K173" i="6"/>
  <c r="J173" i="6"/>
  <c r="E173" i="6"/>
  <c r="D173" i="6"/>
  <c r="AH172" i="6"/>
  <c r="O172" i="6"/>
  <c r="N172" i="6"/>
  <c r="M172" i="6"/>
  <c r="K172" i="6"/>
  <c r="J172" i="6"/>
  <c r="E172" i="6"/>
  <c r="D172" i="6"/>
  <c r="AH171" i="6"/>
  <c r="O171" i="6"/>
  <c r="N171" i="6"/>
  <c r="M171" i="6"/>
  <c r="K171" i="6"/>
  <c r="J171" i="6"/>
  <c r="E171" i="6"/>
  <c r="D171" i="6"/>
  <c r="AH170" i="6"/>
  <c r="O170" i="6"/>
  <c r="M170" i="6"/>
  <c r="N170" i="6" s="1"/>
  <c r="K170" i="6"/>
  <c r="J170" i="6"/>
  <c r="E170" i="6"/>
  <c r="D170" i="6"/>
  <c r="AH169" i="6"/>
  <c r="O169" i="6"/>
  <c r="M169" i="6"/>
  <c r="N169" i="6" s="1"/>
  <c r="K169" i="6"/>
  <c r="J169" i="6"/>
  <c r="E169" i="6"/>
  <c r="D169" i="6"/>
  <c r="AH168" i="6"/>
  <c r="O168" i="6"/>
  <c r="M168" i="6"/>
  <c r="N168" i="6" s="1"/>
  <c r="K168" i="6"/>
  <c r="J168" i="6"/>
  <c r="E168" i="6"/>
  <c r="D168" i="6"/>
  <c r="AH167" i="6"/>
  <c r="O167" i="6"/>
  <c r="M167" i="6"/>
  <c r="N167" i="6" s="1"/>
  <c r="K167" i="6"/>
  <c r="J167" i="6"/>
  <c r="E167" i="6"/>
  <c r="D167" i="6"/>
  <c r="AH166" i="6"/>
  <c r="O166" i="6"/>
  <c r="M166" i="6"/>
  <c r="N166" i="6" s="1"/>
  <c r="K166" i="6"/>
  <c r="J166" i="6"/>
  <c r="E166" i="6"/>
  <c r="D166" i="6"/>
  <c r="AH165" i="6"/>
  <c r="O165" i="6"/>
  <c r="N165" i="6"/>
  <c r="M165" i="6"/>
  <c r="K165" i="6"/>
  <c r="J165" i="6"/>
  <c r="E165" i="6"/>
  <c r="D165" i="6"/>
  <c r="AH164" i="6"/>
  <c r="O164" i="6"/>
  <c r="N164" i="6"/>
  <c r="M164" i="6"/>
  <c r="K164" i="6"/>
  <c r="J164" i="6"/>
  <c r="E164" i="6"/>
  <c r="D164" i="6"/>
  <c r="AH163" i="6"/>
  <c r="O163" i="6"/>
  <c r="M163" i="6"/>
  <c r="N163" i="6" s="1"/>
  <c r="K163" i="6"/>
  <c r="J163" i="6"/>
  <c r="E163" i="6"/>
  <c r="D163" i="6"/>
  <c r="AH162" i="6"/>
  <c r="O162" i="6"/>
  <c r="M162" i="6"/>
  <c r="N162" i="6" s="1"/>
  <c r="K162" i="6"/>
  <c r="J162" i="6"/>
  <c r="E162" i="6"/>
  <c r="D162" i="6"/>
  <c r="AH161" i="6"/>
  <c r="O161" i="6"/>
  <c r="N161" i="6"/>
  <c r="M161" i="6"/>
  <c r="K161" i="6"/>
  <c r="J161" i="6"/>
  <c r="E161" i="6"/>
  <c r="D161" i="6"/>
  <c r="AH160" i="6"/>
  <c r="O160" i="6"/>
  <c r="M160" i="6"/>
  <c r="N160" i="6" s="1"/>
  <c r="K160" i="6"/>
  <c r="J160" i="6"/>
  <c r="E160" i="6"/>
  <c r="D160" i="6"/>
  <c r="AH159" i="6"/>
  <c r="O159" i="6"/>
  <c r="M159" i="6"/>
  <c r="N159" i="6" s="1"/>
  <c r="K159" i="6"/>
  <c r="J159" i="6"/>
  <c r="E159" i="6"/>
  <c r="D159" i="6"/>
  <c r="AH158" i="6"/>
  <c r="O158" i="6"/>
  <c r="N158" i="6"/>
  <c r="M158" i="6"/>
  <c r="K158" i="6"/>
  <c r="J158" i="6"/>
  <c r="E158" i="6"/>
  <c r="D158" i="6"/>
  <c r="AH157" i="6"/>
  <c r="O157" i="6"/>
  <c r="N157" i="6"/>
  <c r="M157" i="6"/>
  <c r="K157" i="6"/>
  <c r="J157" i="6"/>
  <c r="E157" i="6"/>
  <c r="D157" i="6"/>
  <c r="AH156" i="6"/>
  <c r="O156" i="6"/>
  <c r="N156" i="6"/>
  <c r="M156" i="6"/>
  <c r="K156" i="6"/>
  <c r="J156" i="6"/>
  <c r="E156" i="6"/>
  <c r="D156" i="6"/>
  <c r="AH155" i="6"/>
  <c r="O155" i="6"/>
  <c r="M155" i="6"/>
  <c r="N155" i="6" s="1"/>
  <c r="K155" i="6"/>
  <c r="J155" i="6"/>
  <c r="E155" i="6"/>
  <c r="D155" i="6"/>
  <c r="AH154" i="6"/>
  <c r="O154" i="6"/>
  <c r="M154" i="6"/>
  <c r="N154" i="6" s="1"/>
  <c r="K154" i="6"/>
  <c r="J154" i="6"/>
  <c r="E154" i="6"/>
  <c r="D154" i="6"/>
  <c r="AH153" i="6"/>
  <c r="O153" i="6"/>
  <c r="N153" i="6"/>
  <c r="M153" i="6"/>
  <c r="K153" i="6"/>
  <c r="J153" i="6"/>
  <c r="E153" i="6"/>
  <c r="D153" i="6"/>
  <c r="AH152" i="6"/>
  <c r="O152" i="6"/>
  <c r="M152" i="6"/>
  <c r="N152" i="6" s="1"/>
  <c r="K152" i="6"/>
  <c r="J152" i="6"/>
  <c r="E152" i="6"/>
  <c r="D152" i="6"/>
  <c r="AH151" i="6"/>
  <c r="O151" i="6"/>
  <c r="M151" i="6"/>
  <c r="N151" i="6" s="1"/>
  <c r="K151" i="6"/>
  <c r="J151" i="6"/>
  <c r="E151" i="6"/>
  <c r="D151" i="6"/>
  <c r="AH150" i="6"/>
  <c r="O150" i="6"/>
  <c r="N150" i="6"/>
  <c r="M150" i="6"/>
  <c r="K150" i="6"/>
  <c r="J150" i="6"/>
  <c r="E150" i="6"/>
  <c r="D150" i="6"/>
  <c r="AH149" i="6"/>
  <c r="O149" i="6"/>
  <c r="N149" i="6"/>
  <c r="M149" i="6"/>
  <c r="K149" i="6"/>
  <c r="J149" i="6"/>
  <c r="E149" i="6"/>
  <c r="D149" i="6"/>
  <c r="AH148" i="6"/>
  <c r="O148" i="6"/>
  <c r="N148" i="6"/>
  <c r="M148" i="6"/>
  <c r="K148" i="6"/>
  <c r="J148" i="6"/>
  <c r="E148" i="6"/>
  <c r="D148" i="6"/>
  <c r="AH147" i="6"/>
  <c r="O147" i="6"/>
  <c r="N147" i="6"/>
  <c r="M147" i="6"/>
  <c r="K147" i="6"/>
  <c r="J147" i="6"/>
  <c r="E147" i="6"/>
  <c r="D147" i="6"/>
  <c r="AH146" i="6"/>
  <c r="O146" i="6"/>
  <c r="M146" i="6"/>
  <c r="N146" i="6" s="1"/>
  <c r="K146" i="6"/>
  <c r="J146" i="6"/>
  <c r="E146" i="6"/>
  <c r="D146" i="6"/>
  <c r="AH145" i="6"/>
  <c r="O145" i="6"/>
  <c r="M145" i="6"/>
  <c r="N145" i="6" s="1"/>
  <c r="K145" i="6"/>
  <c r="J145" i="6"/>
  <c r="E145" i="6"/>
  <c r="D145" i="6"/>
  <c r="AH144" i="6"/>
  <c r="O144" i="6"/>
  <c r="M144" i="6"/>
  <c r="N144" i="6" s="1"/>
  <c r="K144" i="6"/>
  <c r="J144" i="6"/>
  <c r="E144" i="6"/>
  <c r="D144" i="6"/>
  <c r="AH143" i="6"/>
  <c r="O143" i="6"/>
  <c r="M143" i="6"/>
  <c r="N143" i="6" s="1"/>
  <c r="K143" i="6"/>
  <c r="J143" i="6"/>
  <c r="E143" i="6"/>
  <c r="D143" i="6"/>
  <c r="AH142" i="6"/>
  <c r="O142" i="6"/>
  <c r="N142" i="6"/>
  <c r="M142" i="6"/>
  <c r="K142" i="6"/>
  <c r="J142" i="6"/>
  <c r="E142" i="6"/>
  <c r="D142" i="6"/>
  <c r="AH141" i="6"/>
  <c r="O141" i="6"/>
  <c r="M141" i="6"/>
  <c r="N141" i="6" s="1"/>
  <c r="K141" i="6"/>
  <c r="J141" i="6"/>
  <c r="E141" i="6"/>
  <c r="D141" i="6"/>
  <c r="AH140" i="6"/>
  <c r="O140" i="6"/>
  <c r="N140" i="6"/>
  <c r="M140" i="6"/>
  <c r="K140" i="6"/>
  <c r="J140" i="6"/>
  <c r="E140" i="6"/>
  <c r="D140" i="6"/>
  <c r="AH139" i="6"/>
  <c r="O139" i="6"/>
  <c r="M139" i="6"/>
  <c r="N139" i="6" s="1"/>
  <c r="K139" i="6"/>
  <c r="J139" i="6"/>
  <c r="E139" i="6"/>
  <c r="D139" i="6"/>
  <c r="AH138" i="6"/>
  <c r="O138" i="6"/>
  <c r="M138" i="6"/>
  <c r="N138" i="6" s="1"/>
  <c r="K138" i="6"/>
  <c r="J138" i="6"/>
  <c r="E138" i="6"/>
  <c r="D138" i="6"/>
  <c r="AH137" i="6"/>
  <c r="O137" i="6"/>
  <c r="M137" i="6"/>
  <c r="N137" i="6" s="1"/>
  <c r="K137" i="6"/>
  <c r="J137" i="6"/>
  <c r="E137" i="6"/>
  <c r="D137" i="6"/>
  <c r="AH136" i="6"/>
  <c r="O136" i="6"/>
  <c r="M136" i="6"/>
  <c r="N136" i="6" s="1"/>
  <c r="K136" i="6"/>
  <c r="J136" i="6"/>
  <c r="E136" i="6"/>
  <c r="D136" i="6"/>
  <c r="AH135" i="6"/>
  <c r="O135" i="6"/>
  <c r="M135" i="6"/>
  <c r="N135" i="6" s="1"/>
  <c r="K135" i="6"/>
  <c r="J135" i="6"/>
  <c r="E135" i="6"/>
  <c r="D135" i="6"/>
  <c r="AH134" i="6"/>
  <c r="O134" i="6"/>
  <c r="M134" i="6"/>
  <c r="N134" i="6" s="1"/>
  <c r="K134" i="6"/>
  <c r="J134" i="6"/>
  <c r="E134" i="6"/>
  <c r="D134" i="6"/>
  <c r="AH133" i="6"/>
  <c r="O133" i="6"/>
  <c r="M133" i="6"/>
  <c r="N133" i="6" s="1"/>
  <c r="K133" i="6"/>
  <c r="J133" i="6"/>
  <c r="E133" i="6"/>
  <c r="D133" i="6"/>
  <c r="AH132" i="6"/>
  <c r="O132" i="6"/>
  <c r="N132" i="6"/>
  <c r="M132" i="6"/>
  <c r="K132" i="6"/>
  <c r="J132" i="6"/>
  <c r="E132" i="6"/>
  <c r="D132" i="6"/>
  <c r="AH131" i="6"/>
  <c r="O131" i="6"/>
  <c r="N131" i="6"/>
  <c r="M131" i="6"/>
  <c r="K131" i="6"/>
  <c r="J131" i="6"/>
  <c r="E131" i="6"/>
  <c r="D131" i="6"/>
  <c r="AH130" i="6"/>
  <c r="O130" i="6"/>
  <c r="N130" i="6"/>
  <c r="M130" i="6"/>
  <c r="K130" i="6"/>
  <c r="J130" i="6"/>
  <c r="E130" i="6"/>
  <c r="D130" i="6"/>
  <c r="AH129" i="6"/>
  <c r="O129" i="6"/>
  <c r="M129" i="6"/>
  <c r="N129" i="6" s="1"/>
  <c r="K129" i="6"/>
  <c r="J129" i="6"/>
  <c r="E129" i="6"/>
  <c r="D129" i="6"/>
  <c r="AH128" i="6"/>
  <c r="O128" i="6"/>
  <c r="M128" i="6"/>
  <c r="N128" i="6" s="1"/>
  <c r="K128" i="6"/>
  <c r="J128" i="6"/>
  <c r="E128" i="6"/>
  <c r="D128" i="6"/>
  <c r="AH127" i="6"/>
  <c r="O127" i="6"/>
  <c r="M127" i="6"/>
  <c r="N127" i="6" s="1"/>
  <c r="K127" i="6"/>
  <c r="J127" i="6"/>
  <c r="E127" i="6"/>
  <c r="D127" i="6"/>
  <c r="AH126" i="6"/>
  <c r="O126" i="6"/>
  <c r="N126" i="6"/>
  <c r="M126" i="6"/>
  <c r="K126" i="6"/>
  <c r="J126" i="6"/>
  <c r="E126" i="6"/>
  <c r="D126" i="6"/>
  <c r="AH125" i="6"/>
  <c r="O125" i="6"/>
  <c r="N125" i="6"/>
  <c r="M125" i="6"/>
  <c r="K125" i="6"/>
  <c r="J125" i="6"/>
  <c r="E125" i="6"/>
  <c r="D125" i="6"/>
  <c r="AH124" i="6"/>
  <c r="O124" i="6"/>
  <c r="N124" i="6"/>
  <c r="M124" i="6"/>
  <c r="K124" i="6"/>
  <c r="J124" i="6"/>
  <c r="E124" i="6"/>
  <c r="D124" i="6"/>
  <c r="AH123" i="6"/>
  <c r="O123" i="6"/>
  <c r="N123" i="6"/>
  <c r="M123" i="6"/>
  <c r="K123" i="6"/>
  <c r="J123" i="6"/>
  <c r="E123" i="6"/>
  <c r="D123" i="6"/>
  <c r="AH122" i="6"/>
  <c r="O122" i="6"/>
  <c r="M122" i="6"/>
  <c r="N122" i="6" s="1"/>
  <c r="K122" i="6"/>
  <c r="J122" i="6"/>
  <c r="E122" i="6"/>
  <c r="D122" i="6"/>
  <c r="AH121" i="6"/>
  <c r="O121" i="6"/>
  <c r="M121" i="6"/>
  <c r="N121" i="6" s="1"/>
  <c r="K121" i="6"/>
  <c r="J121" i="6"/>
  <c r="E121" i="6"/>
  <c r="D121" i="6"/>
  <c r="AH120" i="6"/>
  <c r="O120" i="6"/>
  <c r="M120" i="6"/>
  <c r="N120" i="6" s="1"/>
  <c r="K120" i="6"/>
  <c r="J120" i="6"/>
  <c r="E120" i="6"/>
  <c r="D120" i="6"/>
  <c r="AH119" i="6"/>
  <c r="O119" i="6"/>
  <c r="M119" i="6"/>
  <c r="N119" i="6" s="1"/>
  <c r="K119" i="6"/>
  <c r="J119" i="6"/>
  <c r="E119" i="6"/>
  <c r="D119" i="6"/>
  <c r="AH118" i="6"/>
  <c r="O118" i="6"/>
  <c r="N118" i="6"/>
  <c r="M118" i="6"/>
  <c r="K118" i="6"/>
  <c r="J118" i="6"/>
  <c r="E118" i="6"/>
  <c r="D118" i="6"/>
  <c r="AH117" i="6"/>
  <c r="O117" i="6"/>
  <c r="M117" i="6"/>
  <c r="N117" i="6" s="1"/>
  <c r="K117" i="6"/>
  <c r="J117" i="6"/>
  <c r="E117" i="6"/>
  <c r="D117" i="6"/>
  <c r="AH116" i="6"/>
  <c r="O116" i="6"/>
  <c r="M116" i="6"/>
  <c r="N116" i="6" s="1"/>
  <c r="K116" i="6"/>
  <c r="J116" i="6"/>
  <c r="E116" i="6"/>
  <c r="D116" i="6"/>
  <c r="AH115" i="6"/>
  <c r="O115" i="6"/>
  <c r="N115" i="6"/>
  <c r="M115" i="6"/>
  <c r="K115" i="6"/>
  <c r="J115" i="6"/>
  <c r="E115" i="6"/>
  <c r="D115" i="6"/>
  <c r="AH114" i="6"/>
  <c r="O114" i="6"/>
  <c r="M114" i="6"/>
  <c r="N114" i="6" s="1"/>
  <c r="K114" i="6"/>
  <c r="J114" i="6"/>
  <c r="E114" i="6"/>
  <c r="D114" i="6"/>
  <c r="AH113" i="6"/>
  <c r="O113" i="6"/>
  <c r="M113" i="6"/>
  <c r="N113" i="6" s="1"/>
  <c r="K113" i="6"/>
  <c r="J113" i="6"/>
  <c r="E113" i="6"/>
  <c r="D113" i="6"/>
  <c r="AH112" i="6"/>
  <c r="O112" i="6"/>
  <c r="M112" i="6"/>
  <c r="N112" i="6" s="1"/>
  <c r="K112" i="6"/>
  <c r="J112" i="6"/>
  <c r="E112" i="6"/>
  <c r="D112" i="6"/>
  <c r="AH111" i="6"/>
  <c r="O111" i="6"/>
  <c r="M111" i="6"/>
  <c r="N111" i="6" s="1"/>
  <c r="K111" i="6"/>
  <c r="J111" i="6"/>
  <c r="E111" i="6"/>
  <c r="D111" i="6"/>
  <c r="AH110" i="6"/>
  <c r="O110" i="6"/>
  <c r="N110" i="6"/>
  <c r="M110" i="6"/>
  <c r="K110" i="6"/>
  <c r="J110" i="6"/>
  <c r="E110" i="6"/>
  <c r="D110" i="6"/>
  <c r="AH109" i="6"/>
  <c r="O109" i="6"/>
  <c r="M109" i="6"/>
  <c r="N109" i="6" s="1"/>
  <c r="K109" i="6"/>
  <c r="J109" i="6"/>
  <c r="E109" i="6"/>
  <c r="D109" i="6"/>
  <c r="AH108" i="6"/>
  <c r="O108" i="6"/>
  <c r="M108" i="6"/>
  <c r="N108" i="6" s="1"/>
  <c r="K108" i="6"/>
  <c r="J108" i="6"/>
  <c r="E108" i="6"/>
  <c r="D108" i="6"/>
  <c r="AH107" i="6"/>
  <c r="O107" i="6"/>
  <c r="N107" i="6"/>
  <c r="M107" i="6"/>
  <c r="K107" i="6"/>
  <c r="J107" i="6"/>
  <c r="E107" i="6"/>
  <c r="D107" i="6"/>
  <c r="AH106" i="6"/>
  <c r="O106" i="6"/>
  <c r="M106" i="6"/>
  <c r="N106" i="6" s="1"/>
  <c r="K106" i="6"/>
  <c r="J106" i="6"/>
  <c r="E106" i="6"/>
  <c r="D106" i="6"/>
  <c r="AH105" i="6"/>
  <c r="O105" i="6"/>
  <c r="M105" i="6"/>
  <c r="N105" i="6" s="1"/>
  <c r="K105" i="6"/>
  <c r="J105" i="6"/>
  <c r="E105" i="6"/>
  <c r="D105" i="6"/>
  <c r="AH104" i="6"/>
  <c r="O104" i="6"/>
  <c r="M104" i="6"/>
  <c r="N104" i="6" s="1"/>
  <c r="K104" i="6"/>
  <c r="J104" i="6"/>
  <c r="E104" i="6"/>
  <c r="D104" i="6"/>
  <c r="AH103" i="6"/>
  <c r="O103" i="6"/>
  <c r="M103" i="6"/>
  <c r="N103" i="6" s="1"/>
  <c r="K103" i="6"/>
  <c r="J103" i="6"/>
  <c r="E103" i="6"/>
  <c r="D103" i="6"/>
  <c r="AH102" i="6"/>
  <c r="O102" i="6"/>
  <c r="N102" i="6"/>
  <c r="M102" i="6"/>
  <c r="K102" i="6"/>
  <c r="J102" i="6"/>
  <c r="E102" i="6"/>
  <c r="D102" i="6"/>
  <c r="AH101" i="6"/>
  <c r="O101" i="6"/>
  <c r="M101" i="6"/>
  <c r="N101" i="6" s="1"/>
  <c r="K101" i="6"/>
  <c r="J101" i="6"/>
  <c r="E101" i="6"/>
  <c r="D101" i="6"/>
  <c r="AH100" i="6"/>
  <c r="O100" i="6"/>
  <c r="M100" i="6"/>
  <c r="N100" i="6" s="1"/>
  <c r="K100" i="6"/>
  <c r="J100" i="6"/>
  <c r="E100" i="6"/>
  <c r="D100" i="6"/>
  <c r="AH99" i="6"/>
  <c r="O99" i="6"/>
  <c r="N99" i="6"/>
  <c r="M99" i="6"/>
  <c r="K99" i="6"/>
  <c r="J99" i="6"/>
  <c r="E99" i="6"/>
  <c r="D99" i="6"/>
  <c r="AH98" i="6"/>
  <c r="O98" i="6"/>
  <c r="N98" i="6"/>
  <c r="M98" i="6"/>
  <c r="K98" i="6"/>
  <c r="J98" i="6"/>
  <c r="E98" i="6"/>
  <c r="D98" i="6"/>
  <c r="AH97" i="6"/>
  <c r="O97" i="6"/>
  <c r="M97" i="6"/>
  <c r="N97" i="6" s="1"/>
  <c r="K97" i="6"/>
  <c r="J97" i="6"/>
  <c r="E97" i="6"/>
  <c r="D97" i="6"/>
  <c r="AH96" i="6"/>
  <c r="O96" i="6"/>
  <c r="M96" i="6"/>
  <c r="N96" i="6" s="1"/>
  <c r="K96" i="6"/>
  <c r="J96" i="6"/>
  <c r="E96" i="6"/>
  <c r="D96" i="6"/>
  <c r="AH95" i="6"/>
  <c r="O95" i="6"/>
  <c r="M95" i="6"/>
  <c r="N95" i="6" s="1"/>
  <c r="K95" i="6"/>
  <c r="J95" i="6"/>
  <c r="E95" i="6"/>
  <c r="D95" i="6"/>
  <c r="AH94" i="6"/>
  <c r="O94" i="6"/>
  <c r="N94" i="6"/>
  <c r="M94" i="6"/>
  <c r="K94" i="6"/>
  <c r="J94" i="6"/>
  <c r="E94" i="6"/>
  <c r="D94" i="6"/>
  <c r="AH93" i="6"/>
  <c r="O93" i="6"/>
  <c r="M93" i="6"/>
  <c r="N93" i="6" s="1"/>
  <c r="K93" i="6"/>
  <c r="J93" i="6"/>
  <c r="E93" i="6"/>
  <c r="D93" i="6"/>
  <c r="AH92" i="6"/>
  <c r="O92" i="6"/>
  <c r="M92" i="6"/>
  <c r="N92" i="6" s="1"/>
  <c r="K92" i="6"/>
  <c r="J92" i="6"/>
  <c r="E92" i="6"/>
  <c r="D92" i="6"/>
  <c r="AH91" i="6"/>
  <c r="O91" i="6"/>
  <c r="M91" i="6"/>
  <c r="N91" i="6" s="1"/>
  <c r="K91" i="6"/>
  <c r="J91" i="6"/>
  <c r="E91" i="6"/>
  <c r="D91" i="6"/>
  <c r="AH90" i="6"/>
  <c r="O90" i="6"/>
  <c r="N90" i="6"/>
  <c r="M90" i="6"/>
  <c r="K90" i="6"/>
  <c r="J90" i="6"/>
  <c r="E90" i="6"/>
  <c r="D90" i="6"/>
  <c r="AH89" i="6"/>
  <c r="O89" i="6"/>
  <c r="N89" i="6"/>
  <c r="M89" i="6"/>
  <c r="K89" i="6"/>
  <c r="J89" i="6"/>
  <c r="E89" i="6"/>
  <c r="D89" i="6"/>
  <c r="AH88" i="6"/>
  <c r="O88" i="6"/>
  <c r="N88" i="6"/>
  <c r="M88" i="6"/>
  <c r="K88" i="6"/>
  <c r="J88" i="6"/>
  <c r="E88" i="6"/>
  <c r="D88" i="6"/>
  <c r="AH87" i="6"/>
  <c r="O87" i="6"/>
  <c r="M87" i="6"/>
  <c r="N87" i="6" s="1"/>
  <c r="K87" i="6"/>
  <c r="J87" i="6"/>
  <c r="E87" i="6"/>
  <c r="D87" i="6"/>
  <c r="AH86" i="6"/>
  <c r="O86" i="6"/>
  <c r="N86" i="6"/>
  <c r="M86" i="6"/>
  <c r="K86" i="6"/>
  <c r="J86" i="6"/>
  <c r="E86" i="6"/>
  <c r="D86" i="6"/>
  <c r="AH85" i="6"/>
  <c r="O85" i="6"/>
  <c r="M85" i="6"/>
  <c r="N85" i="6" s="1"/>
  <c r="K85" i="6"/>
  <c r="J85" i="6"/>
  <c r="E85" i="6"/>
  <c r="D85" i="6"/>
  <c r="AH84" i="6"/>
  <c r="O84" i="6"/>
  <c r="M84" i="6"/>
  <c r="N84" i="6" s="1"/>
  <c r="K84" i="6"/>
  <c r="J84" i="6"/>
  <c r="E84" i="6"/>
  <c r="D84" i="6"/>
  <c r="AH83" i="6"/>
  <c r="O83" i="6"/>
  <c r="N83" i="6"/>
  <c r="M83" i="6"/>
  <c r="K83" i="6"/>
  <c r="J83" i="6"/>
  <c r="E83" i="6"/>
  <c r="D83" i="6"/>
  <c r="AH82" i="6"/>
  <c r="O82" i="6"/>
  <c r="M82" i="6"/>
  <c r="N82" i="6" s="1"/>
  <c r="K82" i="6"/>
  <c r="J82" i="6"/>
  <c r="E82" i="6"/>
  <c r="D82" i="6"/>
  <c r="AH81" i="6"/>
  <c r="O81" i="6"/>
  <c r="M81" i="6"/>
  <c r="N81" i="6" s="1"/>
  <c r="K81" i="6"/>
  <c r="J81" i="6"/>
  <c r="E81" i="6"/>
  <c r="D81" i="6"/>
  <c r="AH80" i="6"/>
  <c r="O80" i="6"/>
  <c r="M80" i="6"/>
  <c r="N80" i="6" s="1"/>
  <c r="K80" i="6"/>
  <c r="J80" i="6"/>
  <c r="E80" i="6"/>
  <c r="D80" i="6"/>
  <c r="AH79" i="6"/>
  <c r="O79" i="6"/>
  <c r="M79" i="6"/>
  <c r="N79" i="6" s="1"/>
  <c r="K79" i="6"/>
  <c r="J79" i="6"/>
  <c r="E79" i="6"/>
  <c r="D79" i="6"/>
  <c r="AH78" i="6"/>
  <c r="O78" i="6"/>
  <c r="N78" i="6"/>
  <c r="M78" i="6"/>
  <c r="K78" i="6"/>
  <c r="J78" i="6"/>
  <c r="E78" i="6"/>
  <c r="D78" i="6"/>
  <c r="AH77" i="6"/>
  <c r="O77" i="6"/>
  <c r="M77" i="6"/>
  <c r="N77" i="6" s="1"/>
  <c r="K77" i="6"/>
  <c r="J77" i="6"/>
  <c r="E77" i="6"/>
  <c r="D77" i="6"/>
  <c r="AH76" i="6"/>
  <c r="O76" i="6"/>
  <c r="M76" i="6"/>
  <c r="N76" i="6" s="1"/>
  <c r="K76" i="6"/>
  <c r="J76" i="6"/>
  <c r="E76" i="6"/>
  <c r="D76" i="6"/>
  <c r="AH75" i="6"/>
  <c r="O75" i="6"/>
  <c r="M75" i="6"/>
  <c r="N75" i="6" s="1"/>
  <c r="K75" i="6"/>
  <c r="J75" i="6"/>
  <c r="E75" i="6"/>
  <c r="D75" i="6"/>
  <c r="AH74" i="6"/>
  <c r="O74" i="6"/>
  <c r="M74" i="6"/>
  <c r="N74" i="6" s="1"/>
  <c r="K74" i="6"/>
  <c r="J74" i="6"/>
  <c r="E74" i="6"/>
  <c r="D74" i="6"/>
  <c r="AH73" i="6"/>
  <c r="O73" i="6"/>
  <c r="M73" i="6"/>
  <c r="N73" i="6" s="1"/>
  <c r="K73" i="6"/>
  <c r="J73" i="6"/>
  <c r="E73" i="6"/>
  <c r="D73" i="6"/>
  <c r="AH72" i="6"/>
  <c r="O72" i="6"/>
  <c r="M72" i="6"/>
  <c r="N72" i="6" s="1"/>
  <c r="K72" i="6"/>
  <c r="J72" i="6"/>
  <c r="E72" i="6"/>
  <c r="D72" i="6"/>
  <c r="AH71" i="6"/>
  <c r="O71" i="6"/>
  <c r="N71" i="6"/>
  <c r="M71" i="6"/>
  <c r="K71" i="6"/>
  <c r="J71" i="6"/>
  <c r="E71" i="6"/>
  <c r="D71" i="6"/>
  <c r="AH70" i="6"/>
  <c r="O70" i="6"/>
  <c r="M70" i="6"/>
  <c r="N70" i="6" s="1"/>
  <c r="K70" i="6"/>
  <c r="J70" i="6"/>
  <c r="E70" i="6"/>
  <c r="D70" i="6"/>
  <c r="M69" i="6"/>
  <c r="N69" i="6" s="1"/>
  <c r="O69" i="6" s="1"/>
  <c r="K69" i="6"/>
  <c r="J69" i="6"/>
  <c r="E69" i="6"/>
  <c r="D69" i="6"/>
  <c r="O68" i="6"/>
  <c r="M68" i="6"/>
  <c r="N68" i="6" s="1"/>
  <c r="K68" i="6"/>
  <c r="J68" i="6"/>
  <c r="D68" i="6"/>
  <c r="E68" i="6" s="1"/>
  <c r="O67" i="6"/>
  <c r="M67" i="6"/>
  <c r="N67" i="6" s="1"/>
  <c r="K67" i="6"/>
  <c r="J67" i="6"/>
  <c r="E67" i="6"/>
  <c r="D67" i="6"/>
  <c r="M66" i="6"/>
  <c r="N66" i="6" s="1"/>
  <c r="O66" i="6" s="1"/>
  <c r="K66" i="6"/>
  <c r="J66" i="6"/>
  <c r="E66" i="6"/>
  <c r="D66" i="6"/>
  <c r="M65" i="6"/>
  <c r="N65" i="6" s="1"/>
  <c r="O65" i="6" s="1"/>
  <c r="K65" i="6"/>
  <c r="J65" i="6"/>
  <c r="E65" i="6"/>
  <c r="D65" i="6"/>
  <c r="Y64" i="6"/>
  <c r="V64" i="6"/>
  <c r="R64" i="6"/>
  <c r="M64" i="6"/>
  <c r="N64" i="6" s="1"/>
  <c r="L64" i="6" a="1"/>
  <c r="L64" i="6" s="1"/>
  <c r="J64" i="6"/>
  <c r="H64" i="6"/>
  <c r="V148" i="6" s="1"/>
  <c r="D64" i="6"/>
  <c r="Y63" i="6"/>
  <c r="Z63" i="6" s="1"/>
  <c r="AA63" i="6" s="1"/>
  <c r="AD63" i="6" s="1"/>
  <c r="V63" i="6"/>
  <c r="M63" i="6"/>
  <c r="R63" i="6" s="1"/>
  <c r="L63" i="6" a="1"/>
  <c r="L63" i="6" s="1"/>
  <c r="J63" i="6"/>
  <c r="H63" i="6"/>
  <c r="V147" i="6" s="1"/>
  <c r="D63" i="6"/>
  <c r="Y62" i="6"/>
  <c r="V62" i="6"/>
  <c r="M62" i="6"/>
  <c r="L62" i="6" a="1"/>
  <c r="L62" i="6" s="1"/>
  <c r="J62" i="6"/>
  <c r="H62" i="6"/>
  <c r="V146" i="6" s="1"/>
  <c r="D62" i="6"/>
  <c r="Y61" i="6"/>
  <c r="V61" i="6"/>
  <c r="M61" i="6"/>
  <c r="R61" i="6" s="1"/>
  <c r="L61" i="6" a="1"/>
  <c r="L61" i="6" s="1"/>
  <c r="J61" i="6"/>
  <c r="H61" i="6"/>
  <c r="V145" i="6" s="1"/>
  <c r="D61" i="6"/>
  <c r="Y60" i="6"/>
  <c r="Z60" i="6" s="1"/>
  <c r="V60" i="6"/>
  <c r="W60" i="6" s="1"/>
  <c r="M60" i="6"/>
  <c r="R60" i="6" s="1"/>
  <c r="L60" i="6" a="1"/>
  <c r="L60" i="6" s="1"/>
  <c r="J60" i="6"/>
  <c r="H60" i="6"/>
  <c r="D60" i="6"/>
  <c r="Y59" i="6"/>
  <c r="V59" i="6"/>
  <c r="R59" i="6"/>
  <c r="M59" i="6"/>
  <c r="N59" i="6" s="1"/>
  <c r="L59" i="6" a="1"/>
  <c r="L59" i="6" s="1"/>
  <c r="J59" i="6"/>
  <c r="H59" i="6"/>
  <c r="V143" i="6" s="1"/>
  <c r="E59" i="6"/>
  <c r="D59" i="6"/>
  <c r="Y58" i="6"/>
  <c r="V58" i="6"/>
  <c r="M58" i="6"/>
  <c r="R58" i="6" s="1"/>
  <c r="L58" i="6" a="1"/>
  <c r="L58" i="6" s="1"/>
  <c r="J58" i="6"/>
  <c r="H58" i="6"/>
  <c r="V142" i="6" s="1"/>
  <c r="D58" i="6"/>
  <c r="E64" i="6" s="1"/>
  <c r="Y57" i="6"/>
  <c r="V57" i="6"/>
  <c r="R57" i="6"/>
  <c r="M57" i="6"/>
  <c r="L57" i="6" a="1"/>
  <c r="L57" i="6" s="1"/>
  <c r="J57" i="6"/>
  <c r="H57" i="6"/>
  <c r="V141" i="6" s="1"/>
  <c r="D57" i="6"/>
  <c r="Y56" i="6"/>
  <c r="V56" i="6"/>
  <c r="R56" i="6"/>
  <c r="M56" i="6"/>
  <c r="L56" i="6" a="1"/>
  <c r="L56" i="6" s="1"/>
  <c r="J56" i="6"/>
  <c r="K62" i="6" s="1"/>
  <c r="H56" i="6"/>
  <c r="V140" i="6" s="1"/>
  <c r="D56" i="6"/>
  <c r="Y55" i="6"/>
  <c r="Z55" i="6" s="1"/>
  <c r="V55" i="6"/>
  <c r="N55" i="6"/>
  <c r="M55" i="6"/>
  <c r="R55" i="6" s="1"/>
  <c r="L55" i="6" a="1"/>
  <c r="L55" i="6" s="1"/>
  <c r="J55" i="6"/>
  <c r="K60" i="6" s="1"/>
  <c r="H55" i="6"/>
  <c r="V139" i="6" s="1"/>
  <c r="D55" i="6"/>
  <c r="Y54" i="6"/>
  <c r="V54" i="6"/>
  <c r="N54" i="6"/>
  <c r="M54" i="6"/>
  <c r="R54" i="6" s="1"/>
  <c r="L54" i="6" a="1"/>
  <c r="L54" i="6" s="1"/>
  <c r="J54" i="6"/>
  <c r="H54" i="6"/>
  <c r="V138" i="6" s="1"/>
  <c r="D54" i="6"/>
  <c r="Y53" i="6"/>
  <c r="V53" i="6"/>
  <c r="M53" i="6"/>
  <c r="R53" i="6" s="1"/>
  <c r="L53" i="6" a="1"/>
  <c r="L53" i="6" s="1"/>
  <c r="J53" i="6"/>
  <c r="K59" i="6" s="1"/>
  <c r="H53" i="6"/>
  <c r="D53" i="6"/>
  <c r="Y52" i="6"/>
  <c r="V52" i="6"/>
  <c r="N52" i="6"/>
  <c r="M52" i="6"/>
  <c r="R52" i="6" s="1"/>
  <c r="L52" i="6" a="1"/>
  <c r="L52" i="6" s="1"/>
  <c r="J52" i="6"/>
  <c r="H52" i="6"/>
  <c r="D52" i="6"/>
  <c r="AH51" i="6"/>
  <c r="AG51" i="6"/>
  <c r="Y51" i="6"/>
  <c r="V51" i="6"/>
  <c r="R51" i="6"/>
  <c r="M51" i="6"/>
  <c r="N51" i="6" s="1"/>
  <c r="L51" i="6" a="1"/>
  <c r="L51" i="6" s="1"/>
  <c r="J51" i="6"/>
  <c r="H51" i="6"/>
  <c r="E51" i="6"/>
  <c r="D51" i="6"/>
  <c r="E57" i="6" s="1"/>
  <c r="Y50" i="6"/>
  <c r="V50" i="6"/>
  <c r="M50" i="6"/>
  <c r="R50" i="6" s="1"/>
  <c r="L50" i="6" a="1"/>
  <c r="L50" i="6" s="1"/>
  <c r="J50" i="6"/>
  <c r="K56" i="6" s="1"/>
  <c r="H50" i="6"/>
  <c r="D50" i="6"/>
  <c r="Y49" i="6"/>
  <c r="V49" i="6"/>
  <c r="R49" i="6"/>
  <c r="M49" i="6"/>
  <c r="N49" i="6" s="1"/>
  <c r="L49" i="6" a="1"/>
  <c r="L49" i="6" s="1"/>
  <c r="J49" i="6"/>
  <c r="H49" i="6"/>
  <c r="V133" i="6" s="1"/>
  <c r="D49" i="6"/>
  <c r="Y48" i="6"/>
  <c r="V48" i="6"/>
  <c r="R48" i="6"/>
  <c r="M48" i="6"/>
  <c r="L48" i="6" a="1"/>
  <c r="L48" i="6" s="1"/>
  <c r="J48" i="6"/>
  <c r="H48" i="6"/>
  <c r="V132" i="6" s="1"/>
  <c r="D48" i="6"/>
  <c r="E54" i="6" s="1"/>
  <c r="Y47" i="6"/>
  <c r="V47" i="6"/>
  <c r="R47" i="6"/>
  <c r="N47" i="6"/>
  <c r="M47" i="6"/>
  <c r="L47" i="6" a="1"/>
  <c r="L47" i="6" s="1"/>
  <c r="J47" i="6"/>
  <c r="K53" i="6" s="1"/>
  <c r="H47" i="6"/>
  <c r="V131" i="6" s="1"/>
  <c r="D47" i="6"/>
  <c r="AG46" i="6"/>
  <c r="AH46" i="6" s="1"/>
  <c r="Y46" i="6"/>
  <c r="V46" i="6"/>
  <c r="R46" i="6"/>
  <c r="M46" i="6"/>
  <c r="L46" i="6" a="1"/>
  <c r="L46" i="6" s="1"/>
  <c r="J46" i="6"/>
  <c r="H46" i="6"/>
  <c r="V130" i="6" s="1"/>
  <c r="D46" i="6"/>
  <c r="E52" i="6" s="1"/>
  <c r="Y45" i="6"/>
  <c r="V45" i="6"/>
  <c r="M45" i="6"/>
  <c r="N46" i="6" s="1"/>
  <c r="L45" i="6" a="1"/>
  <c r="L45" i="6" s="1"/>
  <c r="J45" i="6"/>
  <c r="K51" i="6" s="1"/>
  <c r="H45" i="6"/>
  <c r="V129" i="6" s="1"/>
  <c r="D45" i="6"/>
  <c r="E50" i="6" s="1"/>
  <c r="Y44" i="6"/>
  <c r="V44" i="6"/>
  <c r="M44" i="6"/>
  <c r="R44" i="6" s="1"/>
  <c r="L44" i="6" a="1"/>
  <c r="L44" i="6" s="1"/>
  <c r="J44" i="6"/>
  <c r="K50" i="6" s="1"/>
  <c r="H44" i="6"/>
  <c r="V128" i="6" s="1"/>
  <c r="D44" i="6"/>
  <c r="AH43" i="6"/>
  <c r="AG43" i="6"/>
  <c r="Y43" i="6"/>
  <c r="V43" i="6"/>
  <c r="R43" i="6"/>
  <c r="M43" i="6"/>
  <c r="N43" i="6" s="1"/>
  <c r="L43" i="6" a="1"/>
  <c r="L43" i="6" s="1"/>
  <c r="K43" i="6"/>
  <c r="J43" i="6"/>
  <c r="H43" i="6"/>
  <c r="V127" i="6" s="1"/>
  <c r="D43" i="6"/>
  <c r="E49" i="6" s="1"/>
  <c r="Y42" i="6"/>
  <c r="V42" i="6"/>
  <c r="M42" i="6"/>
  <c r="R42" i="6" s="1"/>
  <c r="L42" i="6" a="1"/>
  <c r="L42" i="6" s="1"/>
  <c r="J42" i="6"/>
  <c r="H42" i="6"/>
  <c r="D42" i="6"/>
  <c r="E48" i="6" s="1"/>
  <c r="Y41" i="6"/>
  <c r="V41" i="6"/>
  <c r="R41" i="6"/>
  <c r="N41" i="6"/>
  <c r="M41" i="6"/>
  <c r="N42" i="6" s="1"/>
  <c r="L41" i="6" a="1"/>
  <c r="L41" i="6" s="1"/>
  <c r="J41" i="6"/>
  <c r="H41" i="6"/>
  <c r="V125" i="6" s="1"/>
  <c r="D41" i="6"/>
  <c r="Y40" i="6"/>
  <c r="V40" i="6"/>
  <c r="W40" i="6" s="1"/>
  <c r="R40" i="6"/>
  <c r="M40" i="6"/>
  <c r="N40" i="6" s="1"/>
  <c r="L40" i="6" a="1"/>
  <c r="L40" i="6" s="1"/>
  <c r="J40" i="6"/>
  <c r="K45" i="6" s="1"/>
  <c r="H40" i="6"/>
  <c r="V124" i="6" s="1"/>
  <c r="E40" i="6"/>
  <c r="D40" i="6"/>
  <c r="E46" i="6" s="1"/>
  <c r="Y39" i="6"/>
  <c r="Z39" i="6" s="1"/>
  <c r="V39" i="6"/>
  <c r="R39" i="6"/>
  <c r="M39" i="6"/>
  <c r="L39" i="6" a="1"/>
  <c r="L39" i="6" s="1"/>
  <c r="J39" i="6"/>
  <c r="K44" i="6" s="1"/>
  <c r="H39" i="6"/>
  <c r="V123" i="6" s="1"/>
  <c r="D39" i="6"/>
  <c r="Y38" i="6"/>
  <c r="V38" i="6"/>
  <c r="M38" i="6"/>
  <c r="N39" i="6" s="1"/>
  <c r="L38" i="6" a="1"/>
  <c r="L38" i="6" s="1"/>
  <c r="J38" i="6"/>
  <c r="H38" i="6"/>
  <c r="V122" i="6" s="1"/>
  <c r="D38" i="6"/>
  <c r="Y37" i="6"/>
  <c r="V37" i="6"/>
  <c r="M37" i="6"/>
  <c r="R37" i="6" s="1"/>
  <c r="U37" i="6" s="1"/>
  <c r="L37" i="6" a="1"/>
  <c r="L37" i="6" s="1"/>
  <c r="J37" i="6"/>
  <c r="H37" i="6"/>
  <c r="D37" i="6"/>
  <c r="E43" i="6" s="1"/>
  <c r="AH36" i="6"/>
  <c r="AG36" i="6"/>
  <c r="Y36" i="6"/>
  <c r="V36" i="6"/>
  <c r="R36" i="6"/>
  <c r="U36" i="6" s="1"/>
  <c r="N36" i="6"/>
  <c r="M36" i="6"/>
  <c r="L36" i="6" a="1"/>
  <c r="L36" i="6" s="1"/>
  <c r="J36" i="6"/>
  <c r="K42" i="6" s="1"/>
  <c r="H36" i="6"/>
  <c r="V120" i="6" s="1"/>
  <c r="D36" i="6"/>
  <c r="Y35" i="6"/>
  <c r="V35" i="6"/>
  <c r="S35" i="6"/>
  <c r="R35" i="6"/>
  <c r="U35" i="6" s="1"/>
  <c r="M35" i="6"/>
  <c r="N35" i="6" s="1"/>
  <c r="L35" i="6" a="1"/>
  <c r="L35" i="6" s="1"/>
  <c r="J35" i="6"/>
  <c r="K40" i="6" s="1"/>
  <c r="H35" i="6"/>
  <c r="V119" i="6" s="1"/>
  <c r="D35" i="6"/>
  <c r="AG34" i="6"/>
  <c r="AH34" i="6" s="1"/>
  <c r="Y34" i="6"/>
  <c r="V34" i="6"/>
  <c r="R34" i="6"/>
  <c r="U34" i="6" s="1"/>
  <c r="N34" i="6"/>
  <c r="M34" i="6"/>
  <c r="L34" i="6" a="1"/>
  <c r="L34" i="6" s="1"/>
  <c r="J34" i="6"/>
  <c r="H34" i="6"/>
  <c r="V118" i="6" s="1"/>
  <c r="W118" i="6" s="1"/>
  <c r="D34" i="6"/>
  <c r="Y33" i="6"/>
  <c r="V33" i="6"/>
  <c r="R33" i="6"/>
  <c r="U33" i="6" s="1"/>
  <c r="M33" i="6"/>
  <c r="N33" i="6" s="1"/>
  <c r="L33" i="6" a="1"/>
  <c r="L33" i="6" s="1"/>
  <c r="J33" i="6"/>
  <c r="K39" i="6" s="1"/>
  <c r="H33" i="6"/>
  <c r="V117" i="6" s="1"/>
  <c r="D33" i="6"/>
  <c r="AG32" i="6"/>
  <c r="AH32" i="6" s="1"/>
  <c r="Y32" i="6"/>
  <c r="V32" i="6"/>
  <c r="N32" i="6"/>
  <c r="M32" i="6"/>
  <c r="R32" i="6" s="1"/>
  <c r="U32" i="6" s="1"/>
  <c r="L32" i="6" a="1"/>
  <c r="L32" i="6" s="1"/>
  <c r="J32" i="6"/>
  <c r="H32" i="6"/>
  <c r="V116" i="6" s="1"/>
  <c r="D32" i="6"/>
  <c r="Y31" i="6"/>
  <c r="V31" i="6"/>
  <c r="Z31" i="6" s="1"/>
  <c r="AA31" i="6" s="1"/>
  <c r="AD31" i="6" s="1"/>
  <c r="U31" i="6"/>
  <c r="X31" i="6" s="1"/>
  <c r="R31" i="6"/>
  <c r="M31" i="6"/>
  <c r="L31" i="6" a="1"/>
  <c r="L31" i="6" s="1"/>
  <c r="H31" i="6"/>
  <c r="V115" i="6" s="1"/>
  <c r="I30" i="6"/>
  <c r="C30" i="6"/>
  <c r="AG50" i="6" s="1"/>
  <c r="AH50" i="6" s="1"/>
  <c r="AG29" i="6"/>
  <c r="I29" i="6"/>
  <c r="C29" i="6"/>
  <c r="AG49" i="6" s="1"/>
  <c r="AH49" i="6" s="1"/>
  <c r="I28" i="6"/>
  <c r="H28" i="6"/>
  <c r="V112" i="6" s="1"/>
  <c r="C28" i="6"/>
  <c r="AG27" i="6"/>
  <c r="AH27" i="6" s="1"/>
  <c r="I27" i="6"/>
  <c r="B15" i="6" s="1"/>
  <c r="H27" i="6"/>
  <c r="V111" i="6" s="1"/>
  <c r="C27" i="6"/>
  <c r="H26" i="6" s="1"/>
  <c r="V110" i="6" s="1"/>
  <c r="AG26" i="6"/>
  <c r="I26" i="6"/>
  <c r="C26" i="6"/>
  <c r="AH26" i="6" s="1"/>
  <c r="AG25" i="6"/>
  <c r="AH25" i="6" s="1"/>
  <c r="I25" i="6"/>
  <c r="H25" i="6"/>
  <c r="V109" i="6" s="1"/>
  <c r="C25" i="6"/>
  <c r="H24" i="6" s="1"/>
  <c r="V108" i="6" s="1"/>
  <c r="I24" i="6"/>
  <c r="B47" i="6" s="1"/>
  <c r="C24" i="6"/>
  <c r="H23" i="6"/>
  <c r="V107" i="6" s="1"/>
  <c r="AG22" i="6"/>
  <c r="C22" i="6"/>
  <c r="AG42" i="6" s="1"/>
  <c r="AH42" i="6" s="1"/>
  <c r="C21" i="6"/>
  <c r="AG41" i="6" s="1"/>
  <c r="AH41" i="6" s="1"/>
  <c r="C20" i="6"/>
  <c r="AG40" i="6" s="1"/>
  <c r="AH40" i="6" s="1"/>
  <c r="H19" i="6"/>
  <c r="V103" i="6" s="1"/>
  <c r="C19" i="6"/>
  <c r="AG39" i="6" s="1"/>
  <c r="AH39" i="6" s="1"/>
  <c r="C18" i="6"/>
  <c r="H17" i="6" s="1"/>
  <c r="V101" i="6" s="1"/>
  <c r="C17" i="6"/>
  <c r="AG37" i="6" s="1"/>
  <c r="AH37" i="6" s="1"/>
  <c r="H16" i="6"/>
  <c r="H15" i="6"/>
  <c r="C15" i="6"/>
  <c r="H14" i="6" s="1"/>
  <c r="C14" i="6"/>
  <c r="H13" i="6"/>
  <c r="C13" i="6"/>
  <c r="AG33" i="6" s="1"/>
  <c r="AH33" i="6" s="1"/>
  <c r="H12" i="6"/>
  <c r="C12" i="6"/>
  <c r="H11" i="6" s="1"/>
  <c r="C11" i="6"/>
  <c r="AG31" i="6" s="1"/>
  <c r="AH31" i="6" s="1"/>
  <c r="C10" i="6"/>
  <c r="H9" i="6" s="1"/>
  <c r="C8" i="6"/>
  <c r="H8" i="6" s="1"/>
  <c r="C7" i="6"/>
  <c r="C6" i="6"/>
  <c r="H6" i="6" s="1"/>
  <c r="C5" i="6"/>
  <c r="H4" i="6"/>
  <c r="C4" i="6"/>
  <c r="H3" i="6" s="1"/>
  <c r="C3" i="6"/>
  <c r="AG23" i="6" s="1"/>
  <c r="AH23" i="6" s="1"/>
  <c r="H2" i="6"/>
  <c r="AH385" i="5"/>
  <c r="O385" i="5"/>
  <c r="M385" i="5"/>
  <c r="N385" i="5" s="1"/>
  <c r="K385" i="5"/>
  <c r="J385" i="5"/>
  <c r="E385" i="5"/>
  <c r="D385" i="5"/>
  <c r="AH384" i="5"/>
  <c r="O384" i="5"/>
  <c r="M384" i="5"/>
  <c r="N384" i="5" s="1"/>
  <c r="K384" i="5"/>
  <c r="J384" i="5"/>
  <c r="E384" i="5"/>
  <c r="D384" i="5"/>
  <c r="AH383" i="5"/>
  <c r="O383" i="5"/>
  <c r="N383" i="5"/>
  <c r="M383" i="5"/>
  <c r="K383" i="5"/>
  <c r="J383" i="5"/>
  <c r="E383" i="5"/>
  <c r="D383" i="5"/>
  <c r="AH382" i="5"/>
  <c r="O382" i="5"/>
  <c r="M382" i="5"/>
  <c r="N382" i="5" s="1"/>
  <c r="K382" i="5"/>
  <c r="J382" i="5"/>
  <c r="E382" i="5"/>
  <c r="D382" i="5"/>
  <c r="AH381" i="5"/>
  <c r="O381" i="5"/>
  <c r="M381" i="5"/>
  <c r="N381" i="5" s="1"/>
  <c r="K381" i="5"/>
  <c r="J381" i="5"/>
  <c r="E381" i="5"/>
  <c r="D381" i="5"/>
  <c r="AH380" i="5"/>
  <c r="O380" i="5"/>
  <c r="N380" i="5"/>
  <c r="M380" i="5"/>
  <c r="K380" i="5"/>
  <c r="J380" i="5"/>
  <c r="E380" i="5"/>
  <c r="D380" i="5"/>
  <c r="AH379" i="5"/>
  <c r="O379" i="5"/>
  <c r="N379" i="5"/>
  <c r="M379" i="5"/>
  <c r="K379" i="5"/>
  <c r="J379" i="5"/>
  <c r="E379" i="5"/>
  <c r="D379" i="5"/>
  <c r="AH378" i="5"/>
  <c r="O378" i="5"/>
  <c r="M378" i="5"/>
  <c r="N378" i="5" s="1"/>
  <c r="K378" i="5"/>
  <c r="J378" i="5"/>
  <c r="E378" i="5"/>
  <c r="D378" i="5"/>
  <c r="AH377" i="5"/>
  <c r="O377" i="5"/>
  <c r="N377" i="5"/>
  <c r="M377" i="5"/>
  <c r="K377" i="5"/>
  <c r="J377" i="5"/>
  <c r="E377" i="5"/>
  <c r="D377" i="5"/>
  <c r="AH376" i="5"/>
  <c r="O376" i="5"/>
  <c r="N376" i="5"/>
  <c r="M376" i="5"/>
  <c r="K376" i="5"/>
  <c r="J376" i="5"/>
  <c r="E376" i="5"/>
  <c r="D376" i="5"/>
  <c r="AH375" i="5"/>
  <c r="O375" i="5"/>
  <c r="N375" i="5"/>
  <c r="M375" i="5"/>
  <c r="K375" i="5"/>
  <c r="J375" i="5"/>
  <c r="E375" i="5"/>
  <c r="D375" i="5"/>
  <c r="AH374" i="5"/>
  <c r="O374" i="5"/>
  <c r="M374" i="5"/>
  <c r="N374" i="5" s="1"/>
  <c r="K374" i="5"/>
  <c r="J374" i="5"/>
  <c r="E374" i="5"/>
  <c r="D374" i="5"/>
  <c r="AH373" i="5"/>
  <c r="O373" i="5"/>
  <c r="N373" i="5"/>
  <c r="M373" i="5"/>
  <c r="K373" i="5"/>
  <c r="J373" i="5"/>
  <c r="E373" i="5"/>
  <c r="D373" i="5"/>
  <c r="AH372" i="5"/>
  <c r="O372" i="5"/>
  <c r="N372" i="5"/>
  <c r="M372" i="5"/>
  <c r="K372" i="5"/>
  <c r="J372" i="5"/>
  <c r="E372" i="5"/>
  <c r="D372" i="5"/>
  <c r="AH371" i="5"/>
  <c r="O371" i="5"/>
  <c r="M371" i="5"/>
  <c r="N371" i="5" s="1"/>
  <c r="K371" i="5"/>
  <c r="J371" i="5"/>
  <c r="E371" i="5"/>
  <c r="D371" i="5"/>
  <c r="AH370" i="5"/>
  <c r="O370" i="5"/>
  <c r="M370" i="5"/>
  <c r="N370" i="5" s="1"/>
  <c r="K370" i="5"/>
  <c r="J370" i="5"/>
  <c r="E370" i="5"/>
  <c r="D370" i="5"/>
  <c r="AH369" i="5"/>
  <c r="O369" i="5"/>
  <c r="M369" i="5"/>
  <c r="N369" i="5" s="1"/>
  <c r="K369" i="5"/>
  <c r="J369" i="5"/>
  <c r="E369" i="5"/>
  <c r="D369" i="5"/>
  <c r="AH368" i="5"/>
  <c r="O368" i="5"/>
  <c r="N368" i="5"/>
  <c r="M368" i="5"/>
  <c r="K368" i="5"/>
  <c r="J368" i="5"/>
  <c r="E368" i="5"/>
  <c r="D368" i="5"/>
  <c r="AH367" i="5"/>
  <c r="O367" i="5"/>
  <c r="N367" i="5"/>
  <c r="M367" i="5"/>
  <c r="K367" i="5"/>
  <c r="J367" i="5"/>
  <c r="E367" i="5"/>
  <c r="D367" i="5"/>
  <c r="AH366" i="5"/>
  <c r="O366" i="5"/>
  <c r="M366" i="5"/>
  <c r="N366" i="5" s="1"/>
  <c r="K366" i="5"/>
  <c r="J366" i="5"/>
  <c r="E366" i="5"/>
  <c r="D366" i="5"/>
  <c r="AH365" i="5"/>
  <c r="O365" i="5"/>
  <c r="N365" i="5"/>
  <c r="M365" i="5"/>
  <c r="K365" i="5"/>
  <c r="J365" i="5"/>
  <c r="E365" i="5"/>
  <c r="D365" i="5"/>
  <c r="AH364" i="5"/>
  <c r="O364" i="5"/>
  <c r="N364" i="5"/>
  <c r="M364" i="5"/>
  <c r="K364" i="5"/>
  <c r="J364" i="5"/>
  <c r="E364" i="5"/>
  <c r="D364" i="5"/>
  <c r="AH363" i="5"/>
  <c r="O363" i="5"/>
  <c r="M363" i="5"/>
  <c r="N363" i="5" s="1"/>
  <c r="K363" i="5"/>
  <c r="J363" i="5"/>
  <c r="E363" i="5"/>
  <c r="D363" i="5"/>
  <c r="AH362" i="5"/>
  <c r="O362" i="5"/>
  <c r="M362" i="5"/>
  <c r="N362" i="5" s="1"/>
  <c r="K362" i="5"/>
  <c r="J362" i="5"/>
  <c r="E362" i="5"/>
  <c r="D362" i="5"/>
  <c r="AH361" i="5"/>
  <c r="O361" i="5"/>
  <c r="M361" i="5"/>
  <c r="N361" i="5" s="1"/>
  <c r="K361" i="5"/>
  <c r="J361" i="5"/>
  <c r="E361" i="5"/>
  <c r="D361" i="5"/>
  <c r="AH360" i="5"/>
  <c r="O360" i="5"/>
  <c r="N360" i="5"/>
  <c r="M360" i="5"/>
  <c r="K360" i="5"/>
  <c r="J360" i="5"/>
  <c r="E360" i="5"/>
  <c r="D360" i="5"/>
  <c r="AH359" i="5"/>
  <c r="O359" i="5"/>
  <c r="N359" i="5"/>
  <c r="M359" i="5"/>
  <c r="K359" i="5"/>
  <c r="J359" i="5"/>
  <c r="E359" i="5"/>
  <c r="D359" i="5"/>
  <c r="AH358" i="5"/>
  <c r="O358" i="5"/>
  <c r="M358" i="5"/>
  <c r="N358" i="5" s="1"/>
  <c r="K358" i="5"/>
  <c r="J358" i="5"/>
  <c r="E358" i="5"/>
  <c r="D358" i="5"/>
  <c r="AH357" i="5"/>
  <c r="O357" i="5"/>
  <c r="N357" i="5"/>
  <c r="M357" i="5"/>
  <c r="K357" i="5"/>
  <c r="J357" i="5"/>
  <c r="E357" i="5"/>
  <c r="D357" i="5"/>
  <c r="AH356" i="5"/>
  <c r="O356" i="5"/>
  <c r="N356" i="5"/>
  <c r="M356" i="5"/>
  <c r="K356" i="5"/>
  <c r="J356" i="5"/>
  <c r="E356" i="5"/>
  <c r="D356" i="5"/>
  <c r="AH355" i="5"/>
  <c r="O355" i="5"/>
  <c r="M355" i="5"/>
  <c r="N355" i="5" s="1"/>
  <c r="K355" i="5"/>
  <c r="J355" i="5"/>
  <c r="E355" i="5"/>
  <c r="D355" i="5"/>
  <c r="AH354" i="5"/>
  <c r="O354" i="5"/>
  <c r="M354" i="5"/>
  <c r="N354" i="5" s="1"/>
  <c r="K354" i="5"/>
  <c r="J354" i="5"/>
  <c r="E354" i="5"/>
  <c r="D354" i="5"/>
  <c r="AH353" i="5"/>
  <c r="O353" i="5"/>
  <c r="M353" i="5"/>
  <c r="N353" i="5" s="1"/>
  <c r="K353" i="5"/>
  <c r="J353" i="5"/>
  <c r="E353" i="5"/>
  <c r="D353" i="5"/>
  <c r="AH352" i="5"/>
  <c r="O352" i="5"/>
  <c r="N352" i="5"/>
  <c r="M352" i="5"/>
  <c r="K352" i="5"/>
  <c r="J352" i="5"/>
  <c r="E352" i="5"/>
  <c r="D352" i="5"/>
  <c r="AH351" i="5"/>
  <c r="O351" i="5"/>
  <c r="N351" i="5"/>
  <c r="M351" i="5"/>
  <c r="K351" i="5"/>
  <c r="J351" i="5"/>
  <c r="E351" i="5"/>
  <c r="D351" i="5"/>
  <c r="AH350" i="5"/>
  <c r="O350" i="5"/>
  <c r="M350" i="5"/>
  <c r="N350" i="5" s="1"/>
  <c r="K350" i="5"/>
  <c r="J350" i="5"/>
  <c r="E350" i="5"/>
  <c r="D350" i="5"/>
  <c r="AH349" i="5"/>
  <c r="O349" i="5"/>
  <c r="N349" i="5"/>
  <c r="M349" i="5"/>
  <c r="K349" i="5"/>
  <c r="J349" i="5"/>
  <c r="E349" i="5"/>
  <c r="D349" i="5"/>
  <c r="AH348" i="5"/>
  <c r="O348" i="5"/>
  <c r="N348" i="5"/>
  <c r="M348" i="5"/>
  <c r="K348" i="5"/>
  <c r="J348" i="5"/>
  <c r="E348" i="5"/>
  <c r="D348" i="5"/>
  <c r="AH347" i="5"/>
  <c r="O347" i="5"/>
  <c r="M347" i="5"/>
  <c r="N347" i="5" s="1"/>
  <c r="K347" i="5"/>
  <c r="J347" i="5"/>
  <c r="E347" i="5"/>
  <c r="D347" i="5"/>
  <c r="AH346" i="5"/>
  <c r="O346" i="5"/>
  <c r="M346" i="5"/>
  <c r="N346" i="5" s="1"/>
  <c r="K346" i="5"/>
  <c r="J346" i="5"/>
  <c r="E346" i="5"/>
  <c r="D346" i="5"/>
  <c r="AH345" i="5"/>
  <c r="O345" i="5"/>
  <c r="M345" i="5"/>
  <c r="N345" i="5" s="1"/>
  <c r="K345" i="5"/>
  <c r="J345" i="5"/>
  <c r="E345" i="5"/>
  <c r="D345" i="5"/>
  <c r="AH344" i="5"/>
  <c r="O344" i="5"/>
  <c r="N344" i="5"/>
  <c r="M344" i="5"/>
  <c r="K344" i="5"/>
  <c r="J344" i="5"/>
  <c r="E344" i="5"/>
  <c r="D344" i="5"/>
  <c r="AH343" i="5"/>
  <c r="O343" i="5"/>
  <c r="N343" i="5"/>
  <c r="M343" i="5"/>
  <c r="K343" i="5"/>
  <c r="J343" i="5"/>
  <c r="E343" i="5"/>
  <c r="D343" i="5"/>
  <c r="AH342" i="5"/>
  <c r="O342" i="5"/>
  <c r="N342" i="5"/>
  <c r="M342" i="5"/>
  <c r="K342" i="5"/>
  <c r="J342" i="5"/>
  <c r="E342" i="5"/>
  <c r="D342" i="5"/>
  <c r="AH341" i="5"/>
  <c r="O341" i="5"/>
  <c r="N341" i="5"/>
  <c r="M341" i="5"/>
  <c r="K341" i="5"/>
  <c r="J341" i="5"/>
  <c r="E341" i="5"/>
  <c r="D341" i="5"/>
  <c r="AH340" i="5"/>
  <c r="O340" i="5"/>
  <c r="M340" i="5"/>
  <c r="N340" i="5" s="1"/>
  <c r="K340" i="5"/>
  <c r="J340" i="5"/>
  <c r="E340" i="5"/>
  <c r="D340" i="5"/>
  <c r="AH339" i="5"/>
  <c r="O339" i="5"/>
  <c r="M339" i="5"/>
  <c r="N339" i="5" s="1"/>
  <c r="K339" i="5"/>
  <c r="J339" i="5"/>
  <c r="E339" i="5"/>
  <c r="D339" i="5"/>
  <c r="AH338" i="5"/>
  <c r="O338" i="5"/>
  <c r="M338" i="5"/>
  <c r="N338" i="5" s="1"/>
  <c r="K338" i="5"/>
  <c r="J338" i="5"/>
  <c r="E338" i="5"/>
  <c r="D338" i="5"/>
  <c r="AH337" i="5"/>
  <c r="O337" i="5"/>
  <c r="M337" i="5"/>
  <c r="N337" i="5" s="1"/>
  <c r="K337" i="5"/>
  <c r="J337" i="5"/>
  <c r="E337" i="5"/>
  <c r="D337" i="5"/>
  <c r="AH336" i="5"/>
  <c r="O336" i="5"/>
  <c r="M336" i="5"/>
  <c r="N336" i="5" s="1"/>
  <c r="K336" i="5"/>
  <c r="J336" i="5"/>
  <c r="E336" i="5"/>
  <c r="D336" i="5"/>
  <c r="AH335" i="5"/>
  <c r="O335" i="5"/>
  <c r="N335" i="5"/>
  <c r="M335" i="5"/>
  <c r="K335" i="5"/>
  <c r="J335" i="5"/>
  <c r="E335" i="5"/>
  <c r="D335" i="5"/>
  <c r="AH334" i="5"/>
  <c r="O334" i="5"/>
  <c r="M334" i="5"/>
  <c r="N334" i="5" s="1"/>
  <c r="K334" i="5"/>
  <c r="J334" i="5"/>
  <c r="E334" i="5"/>
  <c r="D334" i="5"/>
  <c r="AH333" i="5"/>
  <c r="O333" i="5"/>
  <c r="M333" i="5"/>
  <c r="N333" i="5" s="1"/>
  <c r="K333" i="5"/>
  <c r="J333" i="5"/>
  <c r="E333" i="5"/>
  <c r="D333" i="5"/>
  <c r="AH332" i="5"/>
  <c r="O332" i="5"/>
  <c r="N332" i="5"/>
  <c r="M332" i="5"/>
  <c r="K332" i="5"/>
  <c r="J332" i="5"/>
  <c r="E332" i="5"/>
  <c r="D332" i="5"/>
  <c r="AH331" i="5"/>
  <c r="O331" i="5"/>
  <c r="N331" i="5"/>
  <c r="M331" i="5"/>
  <c r="K331" i="5"/>
  <c r="J331" i="5"/>
  <c r="E331" i="5"/>
  <c r="D331" i="5"/>
  <c r="AH330" i="5"/>
  <c r="O330" i="5"/>
  <c r="N330" i="5"/>
  <c r="M330" i="5"/>
  <c r="K330" i="5"/>
  <c r="J330" i="5"/>
  <c r="E330" i="5"/>
  <c r="D330" i="5"/>
  <c r="AH329" i="5"/>
  <c r="O329" i="5"/>
  <c r="M329" i="5"/>
  <c r="N329" i="5" s="1"/>
  <c r="K329" i="5"/>
  <c r="J329" i="5"/>
  <c r="E329" i="5"/>
  <c r="D329" i="5"/>
  <c r="AH328" i="5"/>
  <c r="O328" i="5"/>
  <c r="M328" i="5"/>
  <c r="N328" i="5" s="1"/>
  <c r="K328" i="5"/>
  <c r="J328" i="5"/>
  <c r="E328" i="5"/>
  <c r="D328" i="5"/>
  <c r="AH327" i="5"/>
  <c r="O327" i="5"/>
  <c r="M327" i="5"/>
  <c r="N327" i="5" s="1"/>
  <c r="K327" i="5"/>
  <c r="J327" i="5"/>
  <c r="E327" i="5"/>
  <c r="D327" i="5"/>
  <c r="AH326" i="5"/>
  <c r="O326" i="5"/>
  <c r="N326" i="5"/>
  <c r="M326" i="5"/>
  <c r="K326" i="5"/>
  <c r="J326" i="5"/>
  <c r="E326" i="5"/>
  <c r="D326" i="5"/>
  <c r="AH325" i="5"/>
  <c r="O325" i="5"/>
  <c r="M325" i="5"/>
  <c r="N325" i="5" s="1"/>
  <c r="K325" i="5"/>
  <c r="J325" i="5"/>
  <c r="E325" i="5"/>
  <c r="D325" i="5"/>
  <c r="AH324" i="5"/>
  <c r="O324" i="5"/>
  <c r="N324" i="5"/>
  <c r="M324" i="5"/>
  <c r="K324" i="5"/>
  <c r="J324" i="5"/>
  <c r="E324" i="5"/>
  <c r="D324" i="5"/>
  <c r="AH323" i="5"/>
  <c r="O323" i="5"/>
  <c r="N323" i="5"/>
  <c r="M323" i="5"/>
  <c r="K323" i="5"/>
  <c r="J323" i="5"/>
  <c r="E323" i="5"/>
  <c r="D323" i="5"/>
  <c r="AH322" i="5"/>
  <c r="O322" i="5"/>
  <c r="N322" i="5"/>
  <c r="M322" i="5"/>
  <c r="K322" i="5"/>
  <c r="J322" i="5"/>
  <c r="E322" i="5"/>
  <c r="D322" i="5"/>
  <c r="AH321" i="5"/>
  <c r="O321" i="5"/>
  <c r="M321" i="5"/>
  <c r="N321" i="5" s="1"/>
  <c r="K321" i="5"/>
  <c r="J321" i="5"/>
  <c r="E321" i="5"/>
  <c r="D321" i="5"/>
  <c r="AH320" i="5"/>
  <c r="O320" i="5"/>
  <c r="M320" i="5"/>
  <c r="N320" i="5" s="1"/>
  <c r="K320" i="5"/>
  <c r="J320" i="5"/>
  <c r="E320" i="5"/>
  <c r="D320" i="5"/>
  <c r="AH319" i="5"/>
  <c r="O319" i="5"/>
  <c r="M319" i="5"/>
  <c r="N319" i="5" s="1"/>
  <c r="K319" i="5"/>
  <c r="J319" i="5"/>
  <c r="E319" i="5"/>
  <c r="D319" i="5"/>
  <c r="AH318" i="5"/>
  <c r="O318" i="5"/>
  <c r="N318" i="5"/>
  <c r="M318" i="5"/>
  <c r="K318" i="5"/>
  <c r="J318" i="5"/>
  <c r="E318" i="5"/>
  <c r="D318" i="5"/>
  <c r="AH317" i="5"/>
  <c r="O317" i="5"/>
  <c r="M317" i="5"/>
  <c r="N317" i="5" s="1"/>
  <c r="K317" i="5"/>
  <c r="J317" i="5"/>
  <c r="E317" i="5"/>
  <c r="D317" i="5"/>
  <c r="AH316" i="5"/>
  <c r="O316" i="5"/>
  <c r="N316" i="5"/>
  <c r="M316" i="5"/>
  <c r="K316" i="5"/>
  <c r="J316" i="5"/>
  <c r="E316" i="5"/>
  <c r="D316" i="5"/>
  <c r="AH315" i="5"/>
  <c r="O315" i="5"/>
  <c r="N315" i="5"/>
  <c r="M315" i="5"/>
  <c r="K315" i="5"/>
  <c r="J315" i="5"/>
  <c r="E315" i="5"/>
  <c r="D315" i="5"/>
  <c r="AH314" i="5"/>
  <c r="O314" i="5"/>
  <c r="N314" i="5"/>
  <c r="M314" i="5"/>
  <c r="K314" i="5"/>
  <c r="J314" i="5"/>
  <c r="E314" i="5"/>
  <c r="D314" i="5"/>
  <c r="AH313" i="5"/>
  <c r="O313" i="5"/>
  <c r="M313" i="5"/>
  <c r="N313" i="5" s="1"/>
  <c r="K313" i="5"/>
  <c r="J313" i="5"/>
  <c r="E313" i="5"/>
  <c r="D313" i="5"/>
  <c r="AH312" i="5"/>
  <c r="O312" i="5"/>
  <c r="M312" i="5"/>
  <c r="N312" i="5" s="1"/>
  <c r="K312" i="5"/>
  <c r="J312" i="5"/>
  <c r="E312" i="5"/>
  <c r="D312" i="5"/>
  <c r="AH311" i="5"/>
  <c r="O311" i="5"/>
  <c r="M311" i="5"/>
  <c r="N311" i="5" s="1"/>
  <c r="K311" i="5"/>
  <c r="J311" i="5"/>
  <c r="E311" i="5"/>
  <c r="D311" i="5"/>
  <c r="AH310" i="5"/>
  <c r="O310" i="5"/>
  <c r="N310" i="5"/>
  <c r="M310" i="5"/>
  <c r="K310" i="5"/>
  <c r="J310" i="5"/>
  <c r="E310" i="5"/>
  <c r="D310" i="5"/>
  <c r="AH309" i="5"/>
  <c r="O309" i="5"/>
  <c r="M309" i="5"/>
  <c r="N309" i="5" s="1"/>
  <c r="K309" i="5"/>
  <c r="J309" i="5"/>
  <c r="E309" i="5"/>
  <c r="D309" i="5"/>
  <c r="AH308" i="5"/>
  <c r="O308" i="5"/>
  <c r="N308" i="5"/>
  <c r="M308" i="5"/>
  <c r="K308" i="5"/>
  <c r="J308" i="5"/>
  <c r="E308" i="5"/>
  <c r="D308" i="5"/>
  <c r="AH307" i="5"/>
  <c r="O307" i="5"/>
  <c r="N307" i="5"/>
  <c r="M307" i="5"/>
  <c r="K307" i="5"/>
  <c r="J307" i="5"/>
  <c r="E307" i="5"/>
  <c r="D307" i="5"/>
  <c r="AH306" i="5"/>
  <c r="O306" i="5"/>
  <c r="N306" i="5"/>
  <c r="M306" i="5"/>
  <c r="K306" i="5"/>
  <c r="J306" i="5"/>
  <c r="E306" i="5"/>
  <c r="D306" i="5"/>
  <c r="AH305" i="5"/>
  <c r="O305" i="5"/>
  <c r="M305" i="5"/>
  <c r="N305" i="5" s="1"/>
  <c r="K305" i="5"/>
  <c r="J305" i="5"/>
  <c r="E305" i="5"/>
  <c r="D305" i="5"/>
  <c r="AH304" i="5"/>
  <c r="O304" i="5"/>
  <c r="N304" i="5"/>
  <c r="M304" i="5"/>
  <c r="K304" i="5"/>
  <c r="J304" i="5"/>
  <c r="E304" i="5"/>
  <c r="D304" i="5"/>
  <c r="AH303" i="5"/>
  <c r="O303" i="5"/>
  <c r="M303" i="5"/>
  <c r="N303" i="5" s="1"/>
  <c r="K303" i="5"/>
  <c r="J303" i="5"/>
  <c r="E303" i="5"/>
  <c r="D303" i="5"/>
  <c r="AH302" i="5"/>
  <c r="O302" i="5"/>
  <c r="N302" i="5"/>
  <c r="M302" i="5"/>
  <c r="K302" i="5"/>
  <c r="J302" i="5"/>
  <c r="E302" i="5"/>
  <c r="D302" i="5"/>
  <c r="AH301" i="5"/>
  <c r="O301" i="5"/>
  <c r="M301" i="5"/>
  <c r="N301" i="5" s="1"/>
  <c r="K301" i="5"/>
  <c r="J301" i="5"/>
  <c r="E301" i="5"/>
  <c r="D301" i="5"/>
  <c r="AH300" i="5"/>
  <c r="O300" i="5"/>
  <c r="N300" i="5"/>
  <c r="M300" i="5"/>
  <c r="K300" i="5"/>
  <c r="J300" i="5"/>
  <c r="E300" i="5"/>
  <c r="D300" i="5"/>
  <c r="AH299" i="5"/>
  <c r="O299" i="5"/>
  <c r="N299" i="5"/>
  <c r="M299" i="5"/>
  <c r="K299" i="5"/>
  <c r="J299" i="5"/>
  <c r="E299" i="5"/>
  <c r="D299" i="5"/>
  <c r="AH298" i="5"/>
  <c r="O298" i="5"/>
  <c r="N298" i="5"/>
  <c r="M298" i="5"/>
  <c r="K298" i="5"/>
  <c r="J298" i="5"/>
  <c r="E298" i="5"/>
  <c r="D298" i="5"/>
  <c r="AH297" i="5"/>
  <c r="O297" i="5"/>
  <c r="M297" i="5"/>
  <c r="N297" i="5" s="1"/>
  <c r="K297" i="5"/>
  <c r="J297" i="5"/>
  <c r="E297" i="5"/>
  <c r="D297" i="5"/>
  <c r="AH296" i="5"/>
  <c r="O296" i="5"/>
  <c r="M296" i="5"/>
  <c r="N296" i="5" s="1"/>
  <c r="K296" i="5"/>
  <c r="J296" i="5"/>
  <c r="E296" i="5"/>
  <c r="D296" i="5"/>
  <c r="AH295" i="5"/>
  <c r="O295" i="5"/>
  <c r="N295" i="5"/>
  <c r="M295" i="5"/>
  <c r="K295" i="5"/>
  <c r="J295" i="5"/>
  <c r="E295" i="5"/>
  <c r="D295" i="5"/>
  <c r="AH294" i="5"/>
  <c r="O294" i="5"/>
  <c r="M294" i="5"/>
  <c r="N294" i="5" s="1"/>
  <c r="K294" i="5"/>
  <c r="J294" i="5"/>
  <c r="E294" i="5"/>
  <c r="D294" i="5"/>
  <c r="AH293" i="5"/>
  <c r="O293" i="5"/>
  <c r="M293" i="5"/>
  <c r="N293" i="5" s="1"/>
  <c r="K293" i="5"/>
  <c r="J293" i="5"/>
  <c r="E293" i="5"/>
  <c r="D293" i="5"/>
  <c r="AH292" i="5"/>
  <c r="O292" i="5"/>
  <c r="N292" i="5"/>
  <c r="M292" i="5"/>
  <c r="K292" i="5"/>
  <c r="J292" i="5"/>
  <c r="E292" i="5"/>
  <c r="D292" i="5"/>
  <c r="AH291" i="5"/>
  <c r="O291" i="5"/>
  <c r="M291" i="5"/>
  <c r="N291" i="5" s="1"/>
  <c r="K291" i="5"/>
  <c r="J291" i="5"/>
  <c r="E291" i="5"/>
  <c r="D291" i="5"/>
  <c r="AH290" i="5"/>
  <c r="O290" i="5"/>
  <c r="M290" i="5"/>
  <c r="N290" i="5" s="1"/>
  <c r="K290" i="5"/>
  <c r="J290" i="5"/>
  <c r="E290" i="5"/>
  <c r="D290" i="5"/>
  <c r="AH289" i="5"/>
  <c r="O289" i="5"/>
  <c r="M289" i="5"/>
  <c r="N289" i="5" s="1"/>
  <c r="K289" i="5"/>
  <c r="J289" i="5"/>
  <c r="E289" i="5"/>
  <c r="D289" i="5"/>
  <c r="AH288" i="5"/>
  <c r="O288" i="5"/>
  <c r="N288" i="5"/>
  <c r="M288" i="5"/>
  <c r="K288" i="5"/>
  <c r="J288" i="5"/>
  <c r="E288" i="5"/>
  <c r="D288" i="5"/>
  <c r="AH287" i="5"/>
  <c r="O287" i="5"/>
  <c r="N287" i="5"/>
  <c r="M287" i="5"/>
  <c r="K287" i="5"/>
  <c r="J287" i="5"/>
  <c r="E287" i="5"/>
  <c r="D287" i="5"/>
  <c r="AH286" i="5"/>
  <c r="O286" i="5"/>
  <c r="M286" i="5"/>
  <c r="N286" i="5" s="1"/>
  <c r="K286" i="5"/>
  <c r="J286" i="5"/>
  <c r="E286" i="5"/>
  <c r="D286" i="5"/>
  <c r="AH285" i="5"/>
  <c r="O285" i="5"/>
  <c r="M285" i="5"/>
  <c r="N285" i="5" s="1"/>
  <c r="K285" i="5"/>
  <c r="J285" i="5"/>
  <c r="E285" i="5"/>
  <c r="D285" i="5"/>
  <c r="AH284" i="5"/>
  <c r="O284" i="5"/>
  <c r="N284" i="5"/>
  <c r="M284" i="5"/>
  <c r="K284" i="5"/>
  <c r="J284" i="5"/>
  <c r="E284" i="5"/>
  <c r="D284" i="5"/>
  <c r="AH283" i="5"/>
  <c r="O283" i="5"/>
  <c r="M283" i="5"/>
  <c r="N283" i="5" s="1"/>
  <c r="K283" i="5"/>
  <c r="J283" i="5"/>
  <c r="E283" i="5"/>
  <c r="D283" i="5"/>
  <c r="AH282" i="5"/>
  <c r="O282" i="5"/>
  <c r="M282" i="5"/>
  <c r="N282" i="5" s="1"/>
  <c r="K282" i="5"/>
  <c r="J282" i="5"/>
  <c r="E282" i="5"/>
  <c r="D282" i="5"/>
  <c r="AH281" i="5"/>
  <c r="O281" i="5"/>
  <c r="M281" i="5"/>
  <c r="N281" i="5" s="1"/>
  <c r="K281" i="5"/>
  <c r="J281" i="5"/>
  <c r="E281" i="5"/>
  <c r="D281" i="5"/>
  <c r="AH280" i="5"/>
  <c r="O280" i="5"/>
  <c r="N280" i="5"/>
  <c r="M280" i="5"/>
  <c r="K280" i="5"/>
  <c r="J280" i="5"/>
  <c r="E280" i="5"/>
  <c r="D280" i="5"/>
  <c r="AH279" i="5"/>
  <c r="O279" i="5"/>
  <c r="M279" i="5"/>
  <c r="N279" i="5" s="1"/>
  <c r="K279" i="5"/>
  <c r="J279" i="5"/>
  <c r="E279" i="5"/>
  <c r="D279" i="5"/>
  <c r="AH278" i="5"/>
  <c r="O278" i="5"/>
  <c r="M278" i="5"/>
  <c r="N278" i="5" s="1"/>
  <c r="K278" i="5"/>
  <c r="J278" i="5"/>
  <c r="E278" i="5"/>
  <c r="D278" i="5"/>
  <c r="AH277" i="5"/>
  <c r="O277" i="5"/>
  <c r="M277" i="5"/>
  <c r="N277" i="5" s="1"/>
  <c r="K277" i="5"/>
  <c r="J277" i="5"/>
  <c r="E277" i="5"/>
  <c r="D277" i="5"/>
  <c r="AH276" i="5"/>
  <c r="O276" i="5"/>
  <c r="N276" i="5"/>
  <c r="M276" i="5"/>
  <c r="K276" i="5"/>
  <c r="J276" i="5"/>
  <c r="E276" i="5"/>
  <c r="D276" i="5"/>
  <c r="AH275" i="5"/>
  <c r="O275" i="5"/>
  <c r="M275" i="5"/>
  <c r="N275" i="5" s="1"/>
  <c r="K275" i="5"/>
  <c r="J275" i="5"/>
  <c r="E275" i="5"/>
  <c r="D275" i="5"/>
  <c r="AH274" i="5"/>
  <c r="O274" i="5"/>
  <c r="M274" i="5"/>
  <c r="N274" i="5" s="1"/>
  <c r="K274" i="5"/>
  <c r="J274" i="5"/>
  <c r="E274" i="5"/>
  <c r="D274" i="5"/>
  <c r="AH273" i="5"/>
  <c r="O273" i="5"/>
  <c r="M273" i="5"/>
  <c r="N273" i="5" s="1"/>
  <c r="K273" i="5"/>
  <c r="J273" i="5"/>
  <c r="E273" i="5"/>
  <c r="D273" i="5"/>
  <c r="AH272" i="5"/>
  <c r="O272" i="5"/>
  <c r="N272" i="5"/>
  <c r="M272" i="5"/>
  <c r="K272" i="5"/>
  <c r="J272" i="5"/>
  <c r="E272" i="5"/>
  <c r="D272" i="5"/>
  <c r="AH271" i="5"/>
  <c r="O271" i="5"/>
  <c r="N271" i="5"/>
  <c r="M271" i="5"/>
  <c r="K271" i="5"/>
  <c r="J271" i="5"/>
  <c r="E271" i="5"/>
  <c r="D271" i="5"/>
  <c r="AH270" i="5"/>
  <c r="O270" i="5"/>
  <c r="M270" i="5"/>
  <c r="N270" i="5" s="1"/>
  <c r="K270" i="5"/>
  <c r="J270" i="5"/>
  <c r="E270" i="5"/>
  <c r="D270" i="5"/>
  <c r="AH269" i="5"/>
  <c r="O269" i="5"/>
  <c r="M269" i="5"/>
  <c r="N269" i="5" s="1"/>
  <c r="K269" i="5"/>
  <c r="J269" i="5"/>
  <c r="E269" i="5"/>
  <c r="D269" i="5"/>
  <c r="AH268" i="5"/>
  <c r="O268" i="5"/>
  <c r="M268" i="5"/>
  <c r="N268" i="5" s="1"/>
  <c r="K268" i="5"/>
  <c r="J268" i="5"/>
  <c r="E268" i="5"/>
  <c r="D268" i="5"/>
  <c r="AH267" i="5"/>
  <c r="O267" i="5"/>
  <c r="M267" i="5"/>
  <c r="N267" i="5" s="1"/>
  <c r="K267" i="5"/>
  <c r="J267" i="5"/>
  <c r="E267" i="5"/>
  <c r="D267" i="5"/>
  <c r="AH266" i="5"/>
  <c r="O266" i="5"/>
  <c r="M266" i="5"/>
  <c r="N266" i="5" s="1"/>
  <c r="K266" i="5"/>
  <c r="J266" i="5"/>
  <c r="E266" i="5"/>
  <c r="D266" i="5"/>
  <c r="AH265" i="5"/>
  <c r="O265" i="5"/>
  <c r="M265" i="5"/>
  <c r="N265" i="5" s="1"/>
  <c r="K265" i="5"/>
  <c r="J265" i="5"/>
  <c r="E265" i="5"/>
  <c r="D265" i="5"/>
  <c r="AH264" i="5"/>
  <c r="O264" i="5"/>
  <c r="N264" i="5"/>
  <c r="M264" i="5"/>
  <c r="K264" i="5"/>
  <c r="J264" i="5"/>
  <c r="E264" i="5"/>
  <c r="D264" i="5"/>
  <c r="AH263" i="5"/>
  <c r="O263" i="5"/>
  <c r="N263" i="5"/>
  <c r="M263" i="5"/>
  <c r="K263" i="5"/>
  <c r="J263" i="5"/>
  <c r="E263" i="5"/>
  <c r="D263" i="5"/>
  <c r="AH262" i="5"/>
  <c r="O262" i="5"/>
  <c r="N262" i="5"/>
  <c r="M262" i="5"/>
  <c r="K262" i="5"/>
  <c r="J262" i="5"/>
  <c r="E262" i="5"/>
  <c r="D262" i="5"/>
  <c r="AH261" i="5"/>
  <c r="O261" i="5"/>
  <c r="M261" i="5"/>
  <c r="N261" i="5" s="1"/>
  <c r="K261" i="5"/>
  <c r="J261" i="5"/>
  <c r="E261" i="5"/>
  <c r="D261" i="5"/>
  <c r="AH260" i="5"/>
  <c r="O260" i="5"/>
  <c r="N260" i="5"/>
  <c r="M260" i="5"/>
  <c r="K260" i="5"/>
  <c r="J260" i="5"/>
  <c r="E260" i="5"/>
  <c r="D260" i="5"/>
  <c r="AH259" i="5"/>
  <c r="O259" i="5"/>
  <c r="M259" i="5"/>
  <c r="N259" i="5" s="1"/>
  <c r="K259" i="5"/>
  <c r="J259" i="5"/>
  <c r="E259" i="5"/>
  <c r="D259" i="5"/>
  <c r="AH258" i="5"/>
  <c r="O258" i="5"/>
  <c r="M258" i="5"/>
  <c r="N258" i="5" s="1"/>
  <c r="K258" i="5"/>
  <c r="J258" i="5"/>
  <c r="E258" i="5"/>
  <c r="D258" i="5"/>
  <c r="AH257" i="5"/>
  <c r="O257" i="5"/>
  <c r="M257" i="5"/>
  <c r="N257" i="5" s="1"/>
  <c r="K257" i="5"/>
  <c r="J257" i="5"/>
  <c r="E257" i="5"/>
  <c r="D257" i="5"/>
  <c r="AH256" i="5"/>
  <c r="O256" i="5"/>
  <c r="N256" i="5"/>
  <c r="M256" i="5"/>
  <c r="K256" i="5"/>
  <c r="J256" i="5"/>
  <c r="E256" i="5"/>
  <c r="D256" i="5"/>
  <c r="AH255" i="5"/>
  <c r="O255" i="5"/>
  <c r="M255" i="5"/>
  <c r="N255" i="5" s="1"/>
  <c r="K255" i="5"/>
  <c r="J255" i="5"/>
  <c r="E255" i="5"/>
  <c r="D255" i="5"/>
  <c r="AH254" i="5"/>
  <c r="O254" i="5"/>
  <c r="N254" i="5"/>
  <c r="M254" i="5"/>
  <c r="K254" i="5"/>
  <c r="J254" i="5"/>
  <c r="E254" i="5"/>
  <c r="D254" i="5"/>
  <c r="AH253" i="5"/>
  <c r="O253" i="5"/>
  <c r="M253" i="5"/>
  <c r="N253" i="5" s="1"/>
  <c r="K253" i="5"/>
  <c r="J253" i="5"/>
  <c r="E253" i="5"/>
  <c r="D253" i="5"/>
  <c r="AH252" i="5"/>
  <c r="O252" i="5"/>
  <c r="N252" i="5"/>
  <c r="M252" i="5"/>
  <c r="K252" i="5"/>
  <c r="J252" i="5"/>
  <c r="E252" i="5"/>
  <c r="D252" i="5"/>
  <c r="AH251" i="5"/>
  <c r="O251" i="5"/>
  <c r="M251" i="5"/>
  <c r="N251" i="5" s="1"/>
  <c r="K251" i="5"/>
  <c r="J251" i="5"/>
  <c r="E251" i="5"/>
  <c r="D251" i="5"/>
  <c r="AH250" i="5"/>
  <c r="O250" i="5"/>
  <c r="M250" i="5"/>
  <c r="N250" i="5" s="1"/>
  <c r="K250" i="5"/>
  <c r="J250" i="5"/>
  <c r="E250" i="5"/>
  <c r="D250" i="5"/>
  <c r="AH249" i="5"/>
  <c r="O249" i="5"/>
  <c r="N249" i="5"/>
  <c r="M249" i="5"/>
  <c r="K249" i="5"/>
  <c r="J249" i="5"/>
  <c r="E249" i="5"/>
  <c r="D249" i="5"/>
  <c r="AH248" i="5"/>
  <c r="O248" i="5"/>
  <c r="N248" i="5"/>
  <c r="M248" i="5"/>
  <c r="K248" i="5"/>
  <c r="J248" i="5"/>
  <c r="E248" i="5"/>
  <c r="D248" i="5"/>
  <c r="AH247" i="5"/>
  <c r="O247" i="5"/>
  <c r="M247" i="5"/>
  <c r="N247" i="5" s="1"/>
  <c r="K247" i="5"/>
  <c r="J247" i="5"/>
  <c r="E247" i="5"/>
  <c r="D247" i="5"/>
  <c r="AH246" i="5"/>
  <c r="O246" i="5"/>
  <c r="M246" i="5"/>
  <c r="N246" i="5" s="1"/>
  <c r="K246" i="5"/>
  <c r="J246" i="5"/>
  <c r="E246" i="5"/>
  <c r="D246" i="5"/>
  <c r="AH245" i="5"/>
  <c r="O245" i="5"/>
  <c r="M245" i="5"/>
  <c r="N245" i="5" s="1"/>
  <c r="K245" i="5"/>
  <c r="J245" i="5"/>
  <c r="E245" i="5"/>
  <c r="D245" i="5"/>
  <c r="AH244" i="5"/>
  <c r="O244" i="5"/>
  <c r="M244" i="5"/>
  <c r="N244" i="5" s="1"/>
  <c r="K244" i="5"/>
  <c r="J244" i="5"/>
  <c r="E244" i="5"/>
  <c r="D244" i="5"/>
  <c r="AH243" i="5"/>
  <c r="O243" i="5"/>
  <c r="M243" i="5"/>
  <c r="N243" i="5" s="1"/>
  <c r="K243" i="5"/>
  <c r="J243" i="5"/>
  <c r="E243" i="5"/>
  <c r="D243" i="5"/>
  <c r="AH242" i="5"/>
  <c r="O242" i="5"/>
  <c r="M242" i="5"/>
  <c r="N242" i="5" s="1"/>
  <c r="K242" i="5"/>
  <c r="J242" i="5"/>
  <c r="E242" i="5"/>
  <c r="D242" i="5"/>
  <c r="AH241" i="5"/>
  <c r="O241" i="5"/>
  <c r="N241" i="5"/>
  <c r="M241" i="5"/>
  <c r="K241" i="5"/>
  <c r="J241" i="5"/>
  <c r="E241" i="5"/>
  <c r="D241" i="5"/>
  <c r="AH240" i="5"/>
  <c r="O240" i="5"/>
  <c r="N240" i="5"/>
  <c r="M240" i="5"/>
  <c r="K240" i="5"/>
  <c r="J240" i="5"/>
  <c r="E240" i="5"/>
  <c r="D240" i="5"/>
  <c r="AH239" i="5"/>
  <c r="O239" i="5"/>
  <c r="M239" i="5"/>
  <c r="N239" i="5" s="1"/>
  <c r="K239" i="5"/>
  <c r="J239" i="5"/>
  <c r="E239" i="5"/>
  <c r="D239" i="5"/>
  <c r="AH238" i="5"/>
  <c r="O238" i="5"/>
  <c r="M238" i="5"/>
  <c r="N238" i="5" s="1"/>
  <c r="K238" i="5"/>
  <c r="J238" i="5"/>
  <c r="E238" i="5"/>
  <c r="D238" i="5"/>
  <c r="AH237" i="5"/>
  <c r="O237" i="5"/>
  <c r="N237" i="5"/>
  <c r="M237" i="5"/>
  <c r="K237" i="5"/>
  <c r="J237" i="5"/>
  <c r="E237" i="5"/>
  <c r="D237" i="5"/>
  <c r="AH236" i="5"/>
  <c r="O236" i="5"/>
  <c r="M236" i="5"/>
  <c r="N236" i="5" s="1"/>
  <c r="K236" i="5"/>
  <c r="J236" i="5"/>
  <c r="E236" i="5"/>
  <c r="D236" i="5"/>
  <c r="AH235" i="5"/>
  <c r="O235" i="5"/>
  <c r="M235" i="5"/>
  <c r="N235" i="5" s="1"/>
  <c r="K235" i="5"/>
  <c r="J235" i="5"/>
  <c r="E235" i="5"/>
  <c r="D235" i="5"/>
  <c r="AH234" i="5"/>
  <c r="O234" i="5"/>
  <c r="M234" i="5"/>
  <c r="N234" i="5" s="1"/>
  <c r="K234" i="5"/>
  <c r="J234" i="5"/>
  <c r="E234" i="5"/>
  <c r="D234" i="5"/>
  <c r="AH233" i="5"/>
  <c r="O233" i="5"/>
  <c r="N233" i="5"/>
  <c r="M233" i="5"/>
  <c r="K233" i="5"/>
  <c r="J233" i="5"/>
  <c r="E233" i="5"/>
  <c r="D233" i="5"/>
  <c r="AH232" i="5"/>
  <c r="O232" i="5"/>
  <c r="M232" i="5"/>
  <c r="N232" i="5" s="1"/>
  <c r="K232" i="5"/>
  <c r="J232" i="5"/>
  <c r="E232" i="5"/>
  <c r="D232" i="5"/>
  <c r="AH231" i="5"/>
  <c r="O231" i="5"/>
  <c r="N231" i="5"/>
  <c r="M231" i="5"/>
  <c r="K231" i="5"/>
  <c r="J231" i="5"/>
  <c r="E231" i="5"/>
  <c r="D231" i="5"/>
  <c r="AH230" i="5"/>
  <c r="O230" i="5"/>
  <c r="N230" i="5"/>
  <c r="M230" i="5"/>
  <c r="K230" i="5"/>
  <c r="J230" i="5"/>
  <c r="E230" i="5"/>
  <c r="D230" i="5"/>
  <c r="AH229" i="5"/>
  <c r="O229" i="5"/>
  <c r="N229" i="5"/>
  <c r="M229" i="5"/>
  <c r="K229" i="5"/>
  <c r="J229" i="5"/>
  <c r="E229" i="5"/>
  <c r="D229" i="5"/>
  <c r="AH228" i="5"/>
  <c r="O228" i="5"/>
  <c r="M228" i="5"/>
  <c r="N228" i="5" s="1"/>
  <c r="K228" i="5"/>
  <c r="J228" i="5"/>
  <c r="E228" i="5"/>
  <c r="D228" i="5"/>
  <c r="AH227" i="5"/>
  <c r="O227" i="5"/>
  <c r="N227" i="5"/>
  <c r="M227" i="5"/>
  <c r="K227" i="5"/>
  <c r="J227" i="5"/>
  <c r="E227" i="5"/>
  <c r="D227" i="5"/>
  <c r="AH226" i="5"/>
  <c r="O226" i="5"/>
  <c r="M226" i="5"/>
  <c r="N226" i="5" s="1"/>
  <c r="K226" i="5"/>
  <c r="J226" i="5"/>
  <c r="E226" i="5"/>
  <c r="D226" i="5"/>
  <c r="AH225" i="5"/>
  <c r="O225" i="5"/>
  <c r="N225" i="5"/>
  <c r="M225" i="5"/>
  <c r="K225" i="5"/>
  <c r="J225" i="5"/>
  <c r="E225" i="5"/>
  <c r="D225" i="5"/>
  <c r="AH224" i="5"/>
  <c r="O224" i="5"/>
  <c r="N224" i="5"/>
  <c r="M224" i="5"/>
  <c r="K224" i="5"/>
  <c r="J224" i="5"/>
  <c r="E224" i="5"/>
  <c r="D224" i="5"/>
  <c r="AH223" i="5"/>
  <c r="O223" i="5"/>
  <c r="N223" i="5"/>
  <c r="M223" i="5"/>
  <c r="K223" i="5"/>
  <c r="J223" i="5"/>
  <c r="E223" i="5"/>
  <c r="D223" i="5"/>
  <c r="AH222" i="5"/>
  <c r="O222" i="5"/>
  <c r="N222" i="5"/>
  <c r="M222" i="5"/>
  <c r="K222" i="5"/>
  <c r="J222" i="5"/>
  <c r="E222" i="5"/>
  <c r="D222" i="5"/>
  <c r="AH221" i="5"/>
  <c r="O221" i="5"/>
  <c r="N221" i="5"/>
  <c r="M221" i="5"/>
  <c r="K221" i="5"/>
  <c r="J221" i="5"/>
  <c r="E221" i="5"/>
  <c r="D221" i="5"/>
  <c r="AH220" i="5"/>
  <c r="O220" i="5"/>
  <c r="M220" i="5"/>
  <c r="N220" i="5" s="1"/>
  <c r="K220" i="5"/>
  <c r="J220" i="5"/>
  <c r="E220" i="5"/>
  <c r="D220" i="5"/>
  <c r="AH219" i="5"/>
  <c r="O219" i="5"/>
  <c r="N219" i="5"/>
  <c r="M219" i="5"/>
  <c r="K219" i="5"/>
  <c r="J219" i="5"/>
  <c r="E219" i="5"/>
  <c r="D219" i="5"/>
  <c r="AH218" i="5"/>
  <c r="O218" i="5"/>
  <c r="M218" i="5"/>
  <c r="N218" i="5" s="1"/>
  <c r="K218" i="5"/>
  <c r="J218" i="5"/>
  <c r="E218" i="5"/>
  <c r="D218" i="5"/>
  <c r="AH217" i="5"/>
  <c r="O217" i="5"/>
  <c r="N217" i="5"/>
  <c r="M217" i="5"/>
  <c r="K217" i="5"/>
  <c r="J217" i="5"/>
  <c r="E217" i="5"/>
  <c r="D217" i="5"/>
  <c r="AH216" i="5"/>
  <c r="O216" i="5"/>
  <c r="N216" i="5"/>
  <c r="M216" i="5"/>
  <c r="K216" i="5"/>
  <c r="J216" i="5"/>
  <c r="E216" i="5"/>
  <c r="D216" i="5"/>
  <c r="AH215" i="5"/>
  <c r="O215" i="5"/>
  <c r="N215" i="5"/>
  <c r="M215" i="5"/>
  <c r="K215" i="5"/>
  <c r="J215" i="5"/>
  <c r="E215" i="5"/>
  <c r="D215" i="5"/>
  <c r="AH214" i="5"/>
  <c r="O214" i="5"/>
  <c r="N214" i="5"/>
  <c r="M214" i="5"/>
  <c r="K214" i="5"/>
  <c r="J214" i="5"/>
  <c r="E214" i="5"/>
  <c r="D214" i="5"/>
  <c r="AH213" i="5"/>
  <c r="O213" i="5"/>
  <c r="N213" i="5"/>
  <c r="M213" i="5"/>
  <c r="K213" i="5"/>
  <c r="J213" i="5"/>
  <c r="E213" i="5"/>
  <c r="D213" i="5"/>
  <c r="AH212" i="5"/>
  <c r="O212" i="5"/>
  <c r="M212" i="5"/>
  <c r="N212" i="5" s="1"/>
  <c r="K212" i="5"/>
  <c r="J212" i="5"/>
  <c r="E212" i="5"/>
  <c r="D212" i="5"/>
  <c r="AH211" i="5"/>
  <c r="O211" i="5"/>
  <c r="N211" i="5"/>
  <c r="M211" i="5"/>
  <c r="K211" i="5"/>
  <c r="J211" i="5"/>
  <c r="E211" i="5"/>
  <c r="D211" i="5"/>
  <c r="AH210" i="5"/>
  <c r="O210" i="5"/>
  <c r="M210" i="5"/>
  <c r="N210" i="5" s="1"/>
  <c r="K210" i="5"/>
  <c r="J210" i="5"/>
  <c r="E210" i="5"/>
  <c r="D210" i="5"/>
  <c r="AH209" i="5"/>
  <c r="O209" i="5"/>
  <c r="N209" i="5"/>
  <c r="M209" i="5"/>
  <c r="K209" i="5"/>
  <c r="J209" i="5"/>
  <c r="E209" i="5"/>
  <c r="D209" i="5"/>
  <c r="AH208" i="5"/>
  <c r="O208" i="5"/>
  <c r="M208" i="5"/>
  <c r="N208" i="5" s="1"/>
  <c r="K208" i="5"/>
  <c r="J208" i="5"/>
  <c r="E208" i="5"/>
  <c r="D208" i="5"/>
  <c r="AH207" i="5"/>
  <c r="O207" i="5"/>
  <c r="M207" i="5"/>
  <c r="N207" i="5" s="1"/>
  <c r="K207" i="5"/>
  <c r="J207" i="5"/>
  <c r="E207" i="5"/>
  <c r="D207" i="5"/>
  <c r="AH206" i="5"/>
  <c r="O206" i="5"/>
  <c r="M206" i="5"/>
  <c r="N206" i="5" s="1"/>
  <c r="K206" i="5"/>
  <c r="J206" i="5"/>
  <c r="E206" i="5"/>
  <c r="D206" i="5"/>
  <c r="AH205" i="5"/>
  <c r="O205" i="5"/>
  <c r="M205" i="5"/>
  <c r="N205" i="5" s="1"/>
  <c r="K205" i="5"/>
  <c r="J205" i="5"/>
  <c r="E205" i="5"/>
  <c r="D205" i="5"/>
  <c r="AH204" i="5"/>
  <c r="O204" i="5"/>
  <c r="M204" i="5"/>
  <c r="N204" i="5" s="1"/>
  <c r="K204" i="5"/>
  <c r="J204" i="5"/>
  <c r="E204" i="5"/>
  <c r="D204" i="5"/>
  <c r="AH203" i="5"/>
  <c r="O203" i="5"/>
  <c r="M203" i="5"/>
  <c r="N203" i="5" s="1"/>
  <c r="K203" i="5"/>
  <c r="J203" i="5"/>
  <c r="E203" i="5"/>
  <c r="D203" i="5"/>
  <c r="AH202" i="5"/>
  <c r="O202" i="5"/>
  <c r="M202" i="5"/>
  <c r="N202" i="5" s="1"/>
  <c r="K202" i="5"/>
  <c r="J202" i="5"/>
  <c r="E202" i="5"/>
  <c r="D202" i="5"/>
  <c r="AH201" i="5"/>
  <c r="O201" i="5"/>
  <c r="N201" i="5"/>
  <c r="M201" i="5"/>
  <c r="K201" i="5"/>
  <c r="J201" i="5"/>
  <c r="E201" i="5"/>
  <c r="D201" i="5"/>
  <c r="AH200" i="5"/>
  <c r="O200" i="5"/>
  <c r="M200" i="5"/>
  <c r="N200" i="5" s="1"/>
  <c r="K200" i="5"/>
  <c r="J200" i="5"/>
  <c r="E200" i="5"/>
  <c r="D200" i="5"/>
  <c r="AH199" i="5"/>
  <c r="O199" i="5"/>
  <c r="M199" i="5"/>
  <c r="N199" i="5" s="1"/>
  <c r="K199" i="5"/>
  <c r="J199" i="5"/>
  <c r="E199" i="5"/>
  <c r="D199" i="5"/>
  <c r="AH198" i="5"/>
  <c r="O198" i="5"/>
  <c r="M198" i="5"/>
  <c r="N198" i="5" s="1"/>
  <c r="K198" i="5"/>
  <c r="J198" i="5"/>
  <c r="E198" i="5"/>
  <c r="D198" i="5"/>
  <c r="AH197" i="5"/>
  <c r="O197" i="5"/>
  <c r="M197" i="5"/>
  <c r="N197" i="5" s="1"/>
  <c r="K197" i="5"/>
  <c r="J197" i="5"/>
  <c r="E197" i="5"/>
  <c r="D197" i="5"/>
  <c r="AH196" i="5"/>
  <c r="O196" i="5"/>
  <c r="N196" i="5"/>
  <c r="M196" i="5"/>
  <c r="K196" i="5"/>
  <c r="J196" i="5"/>
  <c r="E196" i="5"/>
  <c r="D196" i="5"/>
  <c r="AH195" i="5"/>
  <c r="O195" i="5"/>
  <c r="M195" i="5"/>
  <c r="N195" i="5" s="1"/>
  <c r="K195" i="5"/>
  <c r="J195" i="5"/>
  <c r="E195" i="5"/>
  <c r="D195" i="5"/>
  <c r="AH194" i="5"/>
  <c r="O194" i="5"/>
  <c r="M194" i="5"/>
  <c r="N194" i="5" s="1"/>
  <c r="K194" i="5"/>
  <c r="J194" i="5"/>
  <c r="E194" i="5"/>
  <c r="D194" i="5"/>
  <c r="AH193" i="5"/>
  <c r="O193" i="5"/>
  <c r="N193" i="5"/>
  <c r="M193" i="5"/>
  <c r="K193" i="5"/>
  <c r="J193" i="5"/>
  <c r="E193" i="5"/>
  <c r="D193" i="5"/>
  <c r="AH192" i="5"/>
  <c r="O192" i="5"/>
  <c r="N192" i="5"/>
  <c r="M192" i="5"/>
  <c r="K192" i="5"/>
  <c r="J192" i="5"/>
  <c r="E192" i="5"/>
  <c r="D192" i="5"/>
  <c r="AH191" i="5"/>
  <c r="O191" i="5"/>
  <c r="N191" i="5"/>
  <c r="M191" i="5"/>
  <c r="K191" i="5"/>
  <c r="J191" i="5"/>
  <c r="E191" i="5"/>
  <c r="D191" i="5"/>
  <c r="AH190" i="5"/>
  <c r="O190" i="5"/>
  <c r="M190" i="5"/>
  <c r="N190" i="5" s="1"/>
  <c r="K190" i="5"/>
  <c r="J190" i="5"/>
  <c r="E190" i="5"/>
  <c r="D190" i="5"/>
  <c r="AH189" i="5"/>
  <c r="O189" i="5"/>
  <c r="M189" i="5"/>
  <c r="N189" i="5" s="1"/>
  <c r="K189" i="5"/>
  <c r="J189" i="5"/>
  <c r="E189" i="5"/>
  <c r="D189" i="5"/>
  <c r="AH188" i="5"/>
  <c r="O188" i="5"/>
  <c r="M188" i="5"/>
  <c r="N188" i="5" s="1"/>
  <c r="K188" i="5"/>
  <c r="J188" i="5"/>
  <c r="E188" i="5"/>
  <c r="D188" i="5"/>
  <c r="AH187" i="5"/>
  <c r="O187" i="5"/>
  <c r="M187" i="5"/>
  <c r="N187" i="5" s="1"/>
  <c r="K187" i="5"/>
  <c r="J187" i="5"/>
  <c r="E187" i="5"/>
  <c r="D187" i="5"/>
  <c r="AH186" i="5"/>
  <c r="O186" i="5"/>
  <c r="N186" i="5"/>
  <c r="M186" i="5"/>
  <c r="K186" i="5"/>
  <c r="J186" i="5"/>
  <c r="E186" i="5"/>
  <c r="D186" i="5"/>
  <c r="AH185" i="5"/>
  <c r="O185" i="5"/>
  <c r="N185" i="5"/>
  <c r="M185" i="5"/>
  <c r="K185" i="5"/>
  <c r="J185" i="5"/>
  <c r="E185" i="5"/>
  <c r="D185" i="5"/>
  <c r="AH184" i="5"/>
  <c r="O184" i="5"/>
  <c r="M184" i="5"/>
  <c r="N184" i="5" s="1"/>
  <c r="K184" i="5"/>
  <c r="J184" i="5"/>
  <c r="E184" i="5"/>
  <c r="D184" i="5"/>
  <c r="AH183" i="5"/>
  <c r="O183" i="5"/>
  <c r="N183" i="5"/>
  <c r="M183" i="5"/>
  <c r="K183" i="5"/>
  <c r="J183" i="5"/>
  <c r="E183" i="5"/>
  <c r="D183" i="5"/>
  <c r="AH182" i="5"/>
  <c r="O182" i="5"/>
  <c r="M182" i="5"/>
  <c r="N182" i="5" s="1"/>
  <c r="K182" i="5"/>
  <c r="J182" i="5"/>
  <c r="E182" i="5"/>
  <c r="D182" i="5"/>
  <c r="AH181" i="5"/>
  <c r="O181" i="5"/>
  <c r="M181" i="5"/>
  <c r="N181" i="5" s="1"/>
  <c r="K181" i="5"/>
  <c r="J181" i="5"/>
  <c r="E181" i="5"/>
  <c r="D181" i="5"/>
  <c r="AH180" i="5"/>
  <c r="O180" i="5"/>
  <c r="N180" i="5"/>
  <c r="M180" i="5"/>
  <c r="K180" i="5"/>
  <c r="J180" i="5"/>
  <c r="E180" i="5"/>
  <c r="D180" i="5"/>
  <c r="AH179" i="5"/>
  <c r="O179" i="5"/>
  <c r="N179" i="5"/>
  <c r="M179" i="5"/>
  <c r="K179" i="5"/>
  <c r="J179" i="5"/>
  <c r="E179" i="5"/>
  <c r="D179" i="5"/>
  <c r="AH178" i="5"/>
  <c r="O178" i="5"/>
  <c r="N178" i="5"/>
  <c r="M178" i="5"/>
  <c r="K178" i="5"/>
  <c r="J178" i="5"/>
  <c r="E178" i="5"/>
  <c r="D178" i="5"/>
  <c r="AH177" i="5"/>
  <c r="O177" i="5"/>
  <c r="N177" i="5"/>
  <c r="M177" i="5"/>
  <c r="K177" i="5"/>
  <c r="J177" i="5"/>
  <c r="E177" i="5"/>
  <c r="D177" i="5"/>
  <c r="AH176" i="5"/>
  <c r="O176" i="5"/>
  <c r="M176" i="5"/>
  <c r="N176" i="5" s="1"/>
  <c r="K176" i="5"/>
  <c r="J176" i="5"/>
  <c r="E176" i="5"/>
  <c r="D176" i="5"/>
  <c r="AH175" i="5"/>
  <c r="O175" i="5"/>
  <c r="N175" i="5"/>
  <c r="M175" i="5"/>
  <c r="K175" i="5"/>
  <c r="J175" i="5"/>
  <c r="E175" i="5"/>
  <c r="D175" i="5"/>
  <c r="AH174" i="5"/>
  <c r="O174" i="5"/>
  <c r="M174" i="5"/>
  <c r="N174" i="5" s="1"/>
  <c r="K174" i="5"/>
  <c r="J174" i="5"/>
  <c r="E174" i="5"/>
  <c r="D174" i="5"/>
  <c r="AH173" i="5"/>
  <c r="O173" i="5"/>
  <c r="M173" i="5"/>
  <c r="N173" i="5" s="1"/>
  <c r="K173" i="5"/>
  <c r="J173" i="5"/>
  <c r="E173" i="5"/>
  <c r="D173" i="5"/>
  <c r="AH172" i="5"/>
  <c r="O172" i="5"/>
  <c r="N172" i="5"/>
  <c r="M172" i="5"/>
  <c r="K172" i="5"/>
  <c r="J172" i="5"/>
  <c r="E172" i="5"/>
  <c r="D172" i="5"/>
  <c r="AH171" i="5"/>
  <c r="O171" i="5"/>
  <c r="N171" i="5"/>
  <c r="M171" i="5"/>
  <c r="K171" i="5"/>
  <c r="J171" i="5"/>
  <c r="E171" i="5"/>
  <c r="D171" i="5"/>
  <c r="AH170" i="5"/>
  <c r="O170" i="5"/>
  <c r="N170" i="5"/>
  <c r="M170" i="5"/>
  <c r="K170" i="5"/>
  <c r="J170" i="5"/>
  <c r="E170" i="5"/>
  <c r="D170" i="5"/>
  <c r="AH169" i="5"/>
  <c r="O169" i="5"/>
  <c r="N169" i="5"/>
  <c r="M169" i="5"/>
  <c r="K169" i="5"/>
  <c r="J169" i="5"/>
  <c r="E169" i="5"/>
  <c r="D169" i="5"/>
  <c r="AH168" i="5"/>
  <c r="O168" i="5"/>
  <c r="N168" i="5"/>
  <c r="M168" i="5"/>
  <c r="K168" i="5"/>
  <c r="J168" i="5"/>
  <c r="E168" i="5"/>
  <c r="D168" i="5"/>
  <c r="AH167" i="5"/>
  <c r="O167" i="5"/>
  <c r="N167" i="5"/>
  <c r="M167" i="5"/>
  <c r="K167" i="5"/>
  <c r="J167" i="5"/>
  <c r="E167" i="5"/>
  <c r="D167" i="5"/>
  <c r="AH166" i="5"/>
  <c r="O166" i="5"/>
  <c r="M166" i="5"/>
  <c r="N166" i="5" s="1"/>
  <c r="K166" i="5"/>
  <c r="J166" i="5"/>
  <c r="E166" i="5"/>
  <c r="D166" i="5"/>
  <c r="AH165" i="5"/>
  <c r="O165" i="5"/>
  <c r="N165" i="5"/>
  <c r="M165" i="5"/>
  <c r="K165" i="5"/>
  <c r="J165" i="5"/>
  <c r="E165" i="5"/>
  <c r="D165" i="5"/>
  <c r="AH164" i="5"/>
  <c r="O164" i="5"/>
  <c r="M164" i="5"/>
  <c r="N164" i="5" s="1"/>
  <c r="K164" i="5"/>
  <c r="J164" i="5"/>
  <c r="E164" i="5"/>
  <c r="D164" i="5"/>
  <c r="AH163" i="5"/>
  <c r="O163" i="5"/>
  <c r="N163" i="5"/>
  <c r="M163" i="5"/>
  <c r="K163" i="5"/>
  <c r="J163" i="5"/>
  <c r="E163" i="5"/>
  <c r="D163" i="5"/>
  <c r="AH162" i="5"/>
  <c r="O162" i="5"/>
  <c r="N162" i="5"/>
  <c r="M162" i="5"/>
  <c r="K162" i="5"/>
  <c r="J162" i="5"/>
  <c r="E162" i="5"/>
  <c r="D162" i="5"/>
  <c r="AH161" i="5"/>
  <c r="O161" i="5"/>
  <c r="N161" i="5"/>
  <c r="M161" i="5"/>
  <c r="K161" i="5"/>
  <c r="J161" i="5"/>
  <c r="E161" i="5"/>
  <c r="D161" i="5"/>
  <c r="AH160" i="5"/>
  <c r="O160" i="5"/>
  <c r="N160" i="5"/>
  <c r="M160" i="5"/>
  <c r="K160" i="5"/>
  <c r="J160" i="5"/>
  <c r="E160" i="5"/>
  <c r="D160" i="5"/>
  <c r="AH159" i="5"/>
  <c r="O159" i="5"/>
  <c r="N159" i="5"/>
  <c r="M159" i="5"/>
  <c r="K159" i="5"/>
  <c r="J159" i="5"/>
  <c r="E159" i="5"/>
  <c r="D159" i="5"/>
  <c r="AH158" i="5"/>
  <c r="O158" i="5"/>
  <c r="M158" i="5"/>
  <c r="N158" i="5" s="1"/>
  <c r="K158" i="5"/>
  <c r="J158" i="5"/>
  <c r="E158" i="5"/>
  <c r="D158" i="5"/>
  <c r="AH157" i="5"/>
  <c r="O157" i="5"/>
  <c r="M157" i="5"/>
  <c r="N157" i="5" s="1"/>
  <c r="K157" i="5"/>
  <c r="J157" i="5"/>
  <c r="E157" i="5"/>
  <c r="D157" i="5"/>
  <c r="AH156" i="5"/>
  <c r="O156" i="5"/>
  <c r="N156" i="5"/>
  <c r="M156" i="5"/>
  <c r="K156" i="5"/>
  <c r="J156" i="5"/>
  <c r="E156" i="5"/>
  <c r="D156" i="5"/>
  <c r="AH155" i="5"/>
  <c r="O155" i="5"/>
  <c r="M155" i="5"/>
  <c r="N155" i="5" s="1"/>
  <c r="K155" i="5"/>
  <c r="J155" i="5"/>
  <c r="E155" i="5"/>
  <c r="D155" i="5"/>
  <c r="AH154" i="5"/>
  <c r="O154" i="5"/>
  <c r="N154" i="5"/>
  <c r="M154" i="5"/>
  <c r="K154" i="5"/>
  <c r="J154" i="5"/>
  <c r="E154" i="5"/>
  <c r="D154" i="5"/>
  <c r="AH153" i="5"/>
  <c r="O153" i="5"/>
  <c r="N153" i="5"/>
  <c r="M153" i="5"/>
  <c r="K153" i="5"/>
  <c r="J153" i="5"/>
  <c r="E153" i="5"/>
  <c r="D153" i="5"/>
  <c r="AH152" i="5"/>
  <c r="O152" i="5"/>
  <c r="M152" i="5"/>
  <c r="N152" i="5" s="1"/>
  <c r="K152" i="5"/>
  <c r="J152" i="5"/>
  <c r="E152" i="5"/>
  <c r="D152" i="5"/>
  <c r="AH151" i="5"/>
  <c r="O151" i="5"/>
  <c r="N151" i="5"/>
  <c r="M151" i="5"/>
  <c r="K151" i="5"/>
  <c r="J151" i="5"/>
  <c r="E151" i="5"/>
  <c r="D151" i="5"/>
  <c r="AH150" i="5"/>
  <c r="O150" i="5"/>
  <c r="M150" i="5"/>
  <c r="N150" i="5" s="1"/>
  <c r="K150" i="5"/>
  <c r="J150" i="5"/>
  <c r="E150" i="5"/>
  <c r="D150" i="5"/>
  <c r="AH149" i="5"/>
  <c r="O149" i="5"/>
  <c r="N149" i="5"/>
  <c r="M149" i="5"/>
  <c r="K149" i="5"/>
  <c r="J149" i="5"/>
  <c r="E149" i="5"/>
  <c r="D149" i="5"/>
  <c r="AH148" i="5"/>
  <c r="O148" i="5"/>
  <c r="N148" i="5"/>
  <c r="M148" i="5"/>
  <c r="K148" i="5"/>
  <c r="J148" i="5"/>
  <c r="E148" i="5"/>
  <c r="D148" i="5"/>
  <c r="AH147" i="5"/>
  <c r="O147" i="5"/>
  <c r="N147" i="5"/>
  <c r="M147" i="5"/>
  <c r="K147" i="5"/>
  <c r="J147" i="5"/>
  <c r="E147" i="5"/>
  <c r="D147" i="5"/>
  <c r="AH146" i="5"/>
  <c r="O146" i="5"/>
  <c r="M146" i="5"/>
  <c r="N146" i="5" s="1"/>
  <c r="K146" i="5"/>
  <c r="J146" i="5"/>
  <c r="E146" i="5"/>
  <c r="D146" i="5"/>
  <c r="AH145" i="5"/>
  <c r="O145" i="5"/>
  <c r="N145" i="5"/>
  <c r="M145" i="5"/>
  <c r="K145" i="5"/>
  <c r="J145" i="5"/>
  <c r="E145" i="5"/>
  <c r="D145" i="5"/>
  <c r="AH144" i="5"/>
  <c r="O144" i="5"/>
  <c r="N144" i="5"/>
  <c r="M144" i="5"/>
  <c r="K144" i="5"/>
  <c r="J144" i="5"/>
  <c r="E144" i="5"/>
  <c r="D144" i="5"/>
  <c r="AH143" i="5"/>
  <c r="O143" i="5"/>
  <c r="M143" i="5"/>
  <c r="N143" i="5" s="1"/>
  <c r="K143" i="5"/>
  <c r="J143" i="5"/>
  <c r="E143" i="5"/>
  <c r="D143" i="5"/>
  <c r="AH142" i="5"/>
  <c r="O142" i="5"/>
  <c r="M142" i="5"/>
  <c r="N142" i="5" s="1"/>
  <c r="K142" i="5"/>
  <c r="J142" i="5"/>
  <c r="E142" i="5"/>
  <c r="D142" i="5"/>
  <c r="AH141" i="5"/>
  <c r="O141" i="5"/>
  <c r="M141" i="5"/>
  <c r="N141" i="5" s="1"/>
  <c r="K141" i="5"/>
  <c r="J141" i="5"/>
  <c r="E141" i="5"/>
  <c r="D141" i="5"/>
  <c r="AH140" i="5"/>
  <c r="O140" i="5"/>
  <c r="M140" i="5"/>
  <c r="N140" i="5" s="1"/>
  <c r="K140" i="5"/>
  <c r="J140" i="5"/>
  <c r="E140" i="5"/>
  <c r="D140" i="5"/>
  <c r="AH139" i="5"/>
  <c r="O139" i="5"/>
  <c r="M139" i="5"/>
  <c r="N139" i="5" s="1"/>
  <c r="K139" i="5"/>
  <c r="J139" i="5"/>
  <c r="E139" i="5"/>
  <c r="D139" i="5"/>
  <c r="AH138" i="5"/>
  <c r="O138" i="5"/>
  <c r="M138" i="5"/>
  <c r="N138" i="5" s="1"/>
  <c r="K138" i="5"/>
  <c r="J138" i="5"/>
  <c r="E138" i="5"/>
  <c r="D138" i="5"/>
  <c r="AH137" i="5"/>
  <c r="O137" i="5"/>
  <c r="N137" i="5"/>
  <c r="M137" i="5"/>
  <c r="K137" i="5"/>
  <c r="J137" i="5"/>
  <c r="E137" i="5"/>
  <c r="D137" i="5"/>
  <c r="AH136" i="5"/>
  <c r="O136" i="5"/>
  <c r="N136" i="5"/>
  <c r="M136" i="5"/>
  <c r="K136" i="5"/>
  <c r="J136" i="5"/>
  <c r="E136" i="5"/>
  <c r="D136" i="5"/>
  <c r="AH135" i="5"/>
  <c r="O135" i="5"/>
  <c r="M135" i="5"/>
  <c r="N135" i="5" s="1"/>
  <c r="K135" i="5"/>
  <c r="J135" i="5"/>
  <c r="E135" i="5"/>
  <c r="D135" i="5"/>
  <c r="AH134" i="5"/>
  <c r="O134" i="5"/>
  <c r="M134" i="5"/>
  <c r="N134" i="5" s="1"/>
  <c r="K134" i="5"/>
  <c r="J134" i="5"/>
  <c r="E134" i="5"/>
  <c r="D134" i="5"/>
  <c r="AH133" i="5"/>
  <c r="O133" i="5"/>
  <c r="M133" i="5"/>
  <c r="N133" i="5" s="1"/>
  <c r="K133" i="5"/>
  <c r="J133" i="5"/>
  <c r="E133" i="5"/>
  <c r="D133" i="5"/>
  <c r="AH132" i="5"/>
  <c r="O132" i="5"/>
  <c r="M132" i="5"/>
  <c r="N132" i="5" s="1"/>
  <c r="K132" i="5"/>
  <c r="J132" i="5"/>
  <c r="E132" i="5"/>
  <c r="D132" i="5"/>
  <c r="AH131" i="5"/>
  <c r="O131" i="5"/>
  <c r="M131" i="5"/>
  <c r="N131" i="5" s="1"/>
  <c r="K131" i="5"/>
  <c r="J131" i="5"/>
  <c r="E131" i="5"/>
  <c r="D131" i="5"/>
  <c r="AH130" i="5"/>
  <c r="O130" i="5"/>
  <c r="M130" i="5"/>
  <c r="N130" i="5" s="1"/>
  <c r="K130" i="5"/>
  <c r="J130" i="5"/>
  <c r="E130" i="5"/>
  <c r="D130" i="5"/>
  <c r="AH129" i="5"/>
  <c r="O129" i="5"/>
  <c r="N129" i="5"/>
  <c r="M129" i="5"/>
  <c r="K129" i="5"/>
  <c r="J129" i="5"/>
  <c r="E129" i="5"/>
  <c r="D129" i="5"/>
  <c r="AH128" i="5"/>
  <c r="O128" i="5"/>
  <c r="N128" i="5"/>
  <c r="M128" i="5"/>
  <c r="K128" i="5"/>
  <c r="J128" i="5"/>
  <c r="E128" i="5"/>
  <c r="D128" i="5"/>
  <c r="AH127" i="5"/>
  <c r="O127" i="5"/>
  <c r="M127" i="5"/>
  <c r="N127" i="5" s="1"/>
  <c r="K127" i="5"/>
  <c r="J127" i="5"/>
  <c r="E127" i="5"/>
  <c r="D127" i="5"/>
  <c r="AH126" i="5"/>
  <c r="O126" i="5"/>
  <c r="M126" i="5"/>
  <c r="N126" i="5" s="1"/>
  <c r="K126" i="5"/>
  <c r="J126" i="5"/>
  <c r="E126" i="5"/>
  <c r="D126" i="5"/>
  <c r="AH125" i="5"/>
  <c r="O125" i="5"/>
  <c r="M125" i="5"/>
  <c r="N125" i="5" s="1"/>
  <c r="K125" i="5"/>
  <c r="J125" i="5"/>
  <c r="E125" i="5"/>
  <c r="D125" i="5"/>
  <c r="AH124" i="5"/>
  <c r="O124" i="5"/>
  <c r="M124" i="5"/>
  <c r="N124" i="5" s="1"/>
  <c r="K124" i="5"/>
  <c r="J124" i="5"/>
  <c r="E124" i="5"/>
  <c r="D124" i="5"/>
  <c r="AH123" i="5"/>
  <c r="O123" i="5"/>
  <c r="N123" i="5"/>
  <c r="M123" i="5"/>
  <c r="K123" i="5"/>
  <c r="J123" i="5"/>
  <c r="E123" i="5"/>
  <c r="D123" i="5"/>
  <c r="AH122" i="5"/>
  <c r="O122" i="5"/>
  <c r="M122" i="5"/>
  <c r="N122" i="5" s="1"/>
  <c r="K122" i="5"/>
  <c r="J122" i="5"/>
  <c r="E122" i="5"/>
  <c r="D122" i="5"/>
  <c r="AH121" i="5"/>
  <c r="O121" i="5"/>
  <c r="N121" i="5"/>
  <c r="M121" i="5"/>
  <c r="K121" i="5"/>
  <c r="J121" i="5"/>
  <c r="E121" i="5"/>
  <c r="D121" i="5"/>
  <c r="AH120" i="5"/>
  <c r="V120" i="5"/>
  <c r="O120" i="5"/>
  <c r="M120" i="5"/>
  <c r="N120" i="5" s="1"/>
  <c r="K120" i="5"/>
  <c r="J120" i="5"/>
  <c r="E120" i="5"/>
  <c r="D120" i="5"/>
  <c r="AH119" i="5"/>
  <c r="O119" i="5"/>
  <c r="M119" i="5"/>
  <c r="N119" i="5" s="1"/>
  <c r="K119" i="5"/>
  <c r="J119" i="5"/>
  <c r="E119" i="5"/>
  <c r="D119" i="5"/>
  <c r="AH118" i="5"/>
  <c r="O118" i="5"/>
  <c r="N118" i="5"/>
  <c r="M118" i="5"/>
  <c r="K118" i="5"/>
  <c r="J118" i="5"/>
  <c r="E118" i="5"/>
  <c r="D118" i="5"/>
  <c r="AH117" i="5"/>
  <c r="O117" i="5"/>
  <c r="M117" i="5"/>
  <c r="N117" i="5" s="1"/>
  <c r="K117" i="5"/>
  <c r="J117" i="5"/>
  <c r="E117" i="5"/>
  <c r="D117" i="5"/>
  <c r="AH116" i="5"/>
  <c r="O116" i="5"/>
  <c r="N116" i="5"/>
  <c r="M116" i="5"/>
  <c r="K116" i="5"/>
  <c r="J116" i="5"/>
  <c r="E116" i="5"/>
  <c r="D116" i="5"/>
  <c r="AH115" i="5"/>
  <c r="O115" i="5"/>
  <c r="M115" i="5"/>
  <c r="N115" i="5" s="1"/>
  <c r="K115" i="5"/>
  <c r="J115" i="5"/>
  <c r="E115" i="5"/>
  <c r="D115" i="5"/>
  <c r="AH114" i="5"/>
  <c r="O114" i="5"/>
  <c r="M114" i="5"/>
  <c r="N114" i="5" s="1"/>
  <c r="K114" i="5"/>
  <c r="J114" i="5"/>
  <c r="E114" i="5"/>
  <c r="D114" i="5"/>
  <c r="AH113" i="5"/>
  <c r="O113" i="5"/>
  <c r="N113" i="5"/>
  <c r="M113" i="5"/>
  <c r="K113" i="5"/>
  <c r="J113" i="5"/>
  <c r="E113" i="5"/>
  <c r="D113" i="5"/>
  <c r="AH112" i="5"/>
  <c r="O112" i="5"/>
  <c r="N112" i="5"/>
  <c r="M112" i="5"/>
  <c r="K112" i="5"/>
  <c r="J112" i="5"/>
  <c r="E112" i="5"/>
  <c r="D112" i="5"/>
  <c r="AH111" i="5"/>
  <c r="O111" i="5"/>
  <c r="N111" i="5"/>
  <c r="M111" i="5"/>
  <c r="K111" i="5"/>
  <c r="J111" i="5"/>
  <c r="E111" i="5"/>
  <c r="D111" i="5"/>
  <c r="AH110" i="5"/>
  <c r="O110" i="5"/>
  <c r="M110" i="5"/>
  <c r="N110" i="5" s="1"/>
  <c r="K110" i="5"/>
  <c r="J110" i="5"/>
  <c r="E110" i="5"/>
  <c r="D110" i="5"/>
  <c r="AH109" i="5"/>
  <c r="O109" i="5"/>
  <c r="N109" i="5"/>
  <c r="M109" i="5"/>
  <c r="K109" i="5"/>
  <c r="J109" i="5"/>
  <c r="E109" i="5"/>
  <c r="D109" i="5"/>
  <c r="AH108" i="5"/>
  <c r="O108" i="5"/>
  <c r="M108" i="5"/>
  <c r="N108" i="5" s="1"/>
  <c r="K108" i="5"/>
  <c r="J108" i="5"/>
  <c r="E108" i="5"/>
  <c r="D108" i="5"/>
  <c r="AH107" i="5"/>
  <c r="O107" i="5"/>
  <c r="N107" i="5"/>
  <c r="M107" i="5"/>
  <c r="K107" i="5"/>
  <c r="J107" i="5"/>
  <c r="E107" i="5"/>
  <c r="D107" i="5"/>
  <c r="AH106" i="5"/>
  <c r="O106" i="5"/>
  <c r="N106" i="5"/>
  <c r="M106" i="5"/>
  <c r="K106" i="5"/>
  <c r="J106" i="5"/>
  <c r="E106" i="5"/>
  <c r="D106" i="5"/>
  <c r="AH105" i="5"/>
  <c r="O105" i="5"/>
  <c r="N105" i="5"/>
  <c r="M105" i="5"/>
  <c r="K105" i="5"/>
  <c r="J105" i="5"/>
  <c r="E105" i="5"/>
  <c r="D105" i="5"/>
  <c r="AH104" i="5"/>
  <c r="O104" i="5"/>
  <c r="N104" i="5"/>
  <c r="M104" i="5"/>
  <c r="K104" i="5"/>
  <c r="J104" i="5"/>
  <c r="E104" i="5"/>
  <c r="D104" i="5"/>
  <c r="AH103" i="5"/>
  <c r="O103" i="5"/>
  <c r="N103" i="5"/>
  <c r="M103" i="5"/>
  <c r="K103" i="5"/>
  <c r="J103" i="5"/>
  <c r="E103" i="5"/>
  <c r="D103" i="5"/>
  <c r="AH102" i="5"/>
  <c r="O102" i="5"/>
  <c r="M102" i="5"/>
  <c r="N102" i="5" s="1"/>
  <c r="K102" i="5"/>
  <c r="J102" i="5"/>
  <c r="E102" i="5"/>
  <c r="D102" i="5"/>
  <c r="AH101" i="5"/>
  <c r="O101" i="5"/>
  <c r="N101" i="5"/>
  <c r="M101" i="5"/>
  <c r="K101" i="5"/>
  <c r="J101" i="5"/>
  <c r="E101" i="5"/>
  <c r="D101" i="5"/>
  <c r="AH100" i="5"/>
  <c r="O100" i="5"/>
  <c r="M100" i="5"/>
  <c r="N100" i="5" s="1"/>
  <c r="K100" i="5"/>
  <c r="J100" i="5"/>
  <c r="E100" i="5"/>
  <c r="D100" i="5"/>
  <c r="AH99" i="5"/>
  <c r="O99" i="5"/>
  <c r="N99" i="5"/>
  <c r="M99" i="5"/>
  <c r="K99" i="5"/>
  <c r="J99" i="5"/>
  <c r="E99" i="5"/>
  <c r="D99" i="5"/>
  <c r="AH98" i="5"/>
  <c r="O98" i="5"/>
  <c r="N98" i="5"/>
  <c r="M98" i="5"/>
  <c r="K98" i="5"/>
  <c r="J98" i="5"/>
  <c r="E98" i="5"/>
  <c r="D98" i="5"/>
  <c r="AH97" i="5"/>
  <c r="O97" i="5"/>
  <c r="N97" i="5"/>
  <c r="M97" i="5"/>
  <c r="K97" i="5"/>
  <c r="J97" i="5"/>
  <c r="E97" i="5"/>
  <c r="D97" i="5"/>
  <c r="AH96" i="5"/>
  <c r="O96" i="5"/>
  <c r="N96" i="5"/>
  <c r="M96" i="5"/>
  <c r="K96" i="5"/>
  <c r="J96" i="5"/>
  <c r="E96" i="5"/>
  <c r="D96" i="5"/>
  <c r="AH95" i="5"/>
  <c r="O95" i="5"/>
  <c r="N95" i="5"/>
  <c r="M95" i="5"/>
  <c r="K95" i="5"/>
  <c r="J95" i="5"/>
  <c r="E95" i="5"/>
  <c r="D95" i="5"/>
  <c r="AH94" i="5"/>
  <c r="O94" i="5"/>
  <c r="M94" i="5"/>
  <c r="N94" i="5" s="1"/>
  <c r="K94" i="5"/>
  <c r="J94" i="5"/>
  <c r="E94" i="5"/>
  <c r="D94" i="5"/>
  <c r="AH93" i="5"/>
  <c r="O93" i="5"/>
  <c r="N93" i="5"/>
  <c r="M93" i="5"/>
  <c r="K93" i="5"/>
  <c r="J93" i="5"/>
  <c r="E93" i="5"/>
  <c r="D93" i="5"/>
  <c r="AH92" i="5"/>
  <c r="O92" i="5"/>
  <c r="M92" i="5"/>
  <c r="N92" i="5" s="1"/>
  <c r="K92" i="5"/>
  <c r="J92" i="5"/>
  <c r="E92" i="5"/>
  <c r="D92" i="5"/>
  <c r="AH91" i="5"/>
  <c r="O91" i="5"/>
  <c r="N91" i="5"/>
  <c r="M91" i="5"/>
  <c r="K91" i="5"/>
  <c r="J91" i="5"/>
  <c r="E91" i="5"/>
  <c r="D91" i="5"/>
  <c r="AH90" i="5"/>
  <c r="O90" i="5"/>
  <c r="N90" i="5"/>
  <c r="M90" i="5"/>
  <c r="K90" i="5"/>
  <c r="J90" i="5"/>
  <c r="E90" i="5"/>
  <c r="D90" i="5"/>
  <c r="AH89" i="5"/>
  <c r="O89" i="5"/>
  <c r="N89" i="5"/>
  <c r="M89" i="5"/>
  <c r="K89" i="5"/>
  <c r="J89" i="5"/>
  <c r="E89" i="5"/>
  <c r="D89" i="5"/>
  <c r="AH88" i="5"/>
  <c r="O88" i="5"/>
  <c r="N88" i="5"/>
  <c r="M88" i="5"/>
  <c r="K88" i="5"/>
  <c r="J88" i="5"/>
  <c r="E88" i="5"/>
  <c r="D88" i="5"/>
  <c r="AH87" i="5"/>
  <c r="O87" i="5"/>
  <c r="N87" i="5"/>
  <c r="M87" i="5"/>
  <c r="K87" i="5"/>
  <c r="J87" i="5"/>
  <c r="E87" i="5"/>
  <c r="D87" i="5"/>
  <c r="AH86" i="5"/>
  <c r="O86" i="5"/>
  <c r="M86" i="5"/>
  <c r="N86" i="5" s="1"/>
  <c r="K86" i="5"/>
  <c r="J86" i="5"/>
  <c r="E86" i="5"/>
  <c r="D86" i="5"/>
  <c r="AH85" i="5"/>
  <c r="O85" i="5"/>
  <c r="N85" i="5"/>
  <c r="M85" i="5"/>
  <c r="K85" i="5"/>
  <c r="J85" i="5"/>
  <c r="E85" i="5"/>
  <c r="D85" i="5"/>
  <c r="AH84" i="5"/>
  <c r="O84" i="5"/>
  <c r="M84" i="5"/>
  <c r="N84" i="5" s="1"/>
  <c r="K84" i="5"/>
  <c r="J84" i="5"/>
  <c r="E84" i="5"/>
  <c r="D84" i="5"/>
  <c r="AH83" i="5"/>
  <c r="O83" i="5"/>
  <c r="N83" i="5"/>
  <c r="M83" i="5"/>
  <c r="K83" i="5"/>
  <c r="J83" i="5"/>
  <c r="E83" i="5"/>
  <c r="D83" i="5"/>
  <c r="AH82" i="5"/>
  <c r="O82" i="5"/>
  <c r="N82" i="5"/>
  <c r="M82" i="5"/>
  <c r="K82" i="5"/>
  <c r="J82" i="5"/>
  <c r="E82" i="5"/>
  <c r="D82" i="5"/>
  <c r="AH81" i="5"/>
  <c r="O81" i="5"/>
  <c r="N81" i="5"/>
  <c r="M81" i="5"/>
  <c r="K81" i="5"/>
  <c r="J81" i="5"/>
  <c r="E81" i="5"/>
  <c r="D81" i="5"/>
  <c r="AH80" i="5"/>
  <c r="O80" i="5"/>
  <c r="N80" i="5"/>
  <c r="M80" i="5"/>
  <c r="K80" i="5"/>
  <c r="J80" i="5"/>
  <c r="E80" i="5"/>
  <c r="D80" i="5"/>
  <c r="AH79" i="5"/>
  <c r="O79" i="5"/>
  <c r="N79" i="5"/>
  <c r="M79" i="5"/>
  <c r="K79" i="5"/>
  <c r="J79" i="5"/>
  <c r="E79" i="5"/>
  <c r="D79" i="5"/>
  <c r="AH78" i="5"/>
  <c r="O78" i="5"/>
  <c r="M78" i="5"/>
  <c r="N78" i="5" s="1"/>
  <c r="K78" i="5"/>
  <c r="J78" i="5"/>
  <c r="E78" i="5"/>
  <c r="D78" i="5"/>
  <c r="AH77" i="5"/>
  <c r="O77" i="5"/>
  <c r="N77" i="5"/>
  <c r="M77" i="5"/>
  <c r="K77" i="5"/>
  <c r="J77" i="5"/>
  <c r="E77" i="5"/>
  <c r="D77" i="5"/>
  <c r="AH76" i="5"/>
  <c r="O76" i="5"/>
  <c r="N76" i="5"/>
  <c r="M76" i="5"/>
  <c r="K76" i="5"/>
  <c r="J76" i="5"/>
  <c r="E76" i="5"/>
  <c r="D76" i="5"/>
  <c r="AH75" i="5"/>
  <c r="O75" i="5"/>
  <c r="N75" i="5"/>
  <c r="M75" i="5"/>
  <c r="K75" i="5"/>
  <c r="J75" i="5"/>
  <c r="E75" i="5"/>
  <c r="D75" i="5"/>
  <c r="AH74" i="5"/>
  <c r="O74" i="5"/>
  <c r="M74" i="5"/>
  <c r="N74" i="5" s="1"/>
  <c r="K74" i="5"/>
  <c r="J74" i="5"/>
  <c r="E74" i="5"/>
  <c r="D74" i="5"/>
  <c r="AH73" i="5"/>
  <c r="O73" i="5"/>
  <c r="N73" i="5"/>
  <c r="M73" i="5"/>
  <c r="K73" i="5"/>
  <c r="J73" i="5"/>
  <c r="E73" i="5"/>
  <c r="D73" i="5"/>
  <c r="AH72" i="5"/>
  <c r="O72" i="5"/>
  <c r="N72" i="5"/>
  <c r="M72" i="5"/>
  <c r="K72" i="5"/>
  <c r="J72" i="5"/>
  <c r="E72" i="5"/>
  <c r="D72" i="5"/>
  <c r="AH71" i="5"/>
  <c r="O71" i="5"/>
  <c r="M71" i="5"/>
  <c r="N71" i="5" s="1"/>
  <c r="K71" i="5"/>
  <c r="J71" i="5"/>
  <c r="E71" i="5"/>
  <c r="D71" i="5"/>
  <c r="AH70" i="5"/>
  <c r="O70" i="5"/>
  <c r="M70" i="5"/>
  <c r="N70" i="5" s="1"/>
  <c r="K70" i="5"/>
  <c r="J70" i="5"/>
  <c r="E70" i="5"/>
  <c r="D70" i="5"/>
  <c r="M69" i="5"/>
  <c r="N69" i="5" s="1"/>
  <c r="O69" i="5" s="1"/>
  <c r="J69" i="5"/>
  <c r="K69" i="5" s="1"/>
  <c r="D69" i="5"/>
  <c r="E69" i="5" s="1"/>
  <c r="M68" i="5"/>
  <c r="N68" i="5" s="1"/>
  <c r="O68" i="5" s="1"/>
  <c r="K68" i="5"/>
  <c r="J68" i="5"/>
  <c r="E68" i="5"/>
  <c r="D68" i="5"/>
  <c r="M67" i="5"/>
  <c r="N67" i="5" s="1"/>
  <c r="J67" i="5"/>
  <c r="D67" i="5"/>
  <c r="E67" i="5" s="1"/>
  <c r="M66" i="5"/>
  <c r="N66" i="5" s="1"/>
  <c r="O66" i="5" s="1"/>
  <c r="J66" i="5"/>
  <c r="K67" i="5" s="1"/>
  <c r="D66" i="5"/>
  <c r="E66" i="5" s="1"/>
  <c r="M65" i="5"/>
  <c r="N65" i="5" s="1"/>
  <c r="O65" i="5" s="1"/>
  <c r="K65" i="5"/>
  <c r="J65" i="5"/>
  <c r="E65" i="5"/>
  <c r="D65" i="5"/>
  <c r="Y64" i="5"/>
  <c r="V64" i="5"/>
  <c r="R64" i="5"/>
  <c r="N64" i="5"/>
  <c r="M64" i="5"/>
  <c r="L64" i="5" a="1"/>
  <c r="L64" i="5" s="1"/>
  <c r="K64" i="5"/>
  <c r="J64" i="5"/>
  <c r="H64" i="5"/>
  <c r="D64" i="5"/>
  <c r="Y63" i="5"/>
  <c r="V63" i="5"/>
  <c r="R63" i="5"/>
  <c r="M63" i="5"/>
  <c r="L63" i="5" a="1"/>
  <c r="L63" i="5" s="1"/>
  <c r="J63" i="5"/>
  <c r="H63" i="5"/>
  <c r="V147" i="5" s="1"/>
  <c r="E63" i="5"/>
  <c r="D63" i="5"/>
  <c r="Y62" i="5"/>
  <c r="V62" i="5"/>
  <c r="M62" i="5"/>
  <c r="N62" i="5" s="1"/>
  <c r="L62" i="5" a="1"/>
  <c r="L62" i="5" s="1"/>
  <c r="J62" i="5"/>
  <c r="H62" i="5"/>
  <c r="V146" i="5" s="1"/>
  <c r="D62" i="5"/>
  <c r="Y61" i="5"/>
  <c r="V61" i="5"/>
  <c r="R61" i="5"/>
  <c r="M61" i="5"/>
  <c r="L61" i="5" a="1"/>
  <c r="L61" i="5" s="1"/>
  <c r="J61" i="5"/>
  <c r="H61" i="5"/>
  <c r="V145" i="5" s="1"/>
  <c r="D61" i="5"/>
  <c r="Y60" i="5"/>
  <c r="V60" i="5"/>
  <c r="M60" i="5"/>
  <c r="R60" i="5" s="1"/>
  <c r="L60" i="5" a="1"/>
  <c r="L60" i="5" s="1"/>
  <c r="J60" i="5"/>
  <c r="H60" i="5"/>
  <c r="V144" i="5" s="1"/>
  <c r="D60" i="5"/>
  <c r="Y59" i="5"/>
  <c r="V59" i="5"/>
  <c r="M59" i="5"/>
  <c r="R59" i="5" s="1"/>
  <c r="L59" i="5" a="1"/>
  <c r="L59" i="5" s="1"/>
  <c r="J59" i="5"/>
  <c r="H59" i="5"/>
  <c r="V143" i="5" s="1"/>
  <c r="D59" i="5"/>
  <c r="Y58" i="5"/>
  <c r="V58" i="5"/>
  <c r="R58" i="5"/>
  <c r="N58" i="5"/>
  <c r="M58" i="5"/>
  <c r="L58" i="5" a="1"/>
  <c r="L58" i="5" s="1"/>
  <c r="J58" i="5"/>
  <c r="K63" i="5" s="1"/>
  <c r="H58" i="5"/>
  <c r="V142" i="5" s="1"/>
  <c r="D58" i="5"/>
  <c r="E64" i="5" s="1"/>
  <c r="Y57" i="5"/>
  <c r="V57" i="5"/>
  <c r="R57" i="5"/>
  <c r="M57" i="5"/>
  <c r="N57" i="5" s="1"/>
  <c r="L57" i="5" a="1"/>
  <c r="L57" i="5" s="1"/>
  <c r="J57" i="5"/>
  <c r="H57" i="5"/>
  <c r="V141" i="5" s="1"/>
  <c r="D57" i="5"/>
  <c r="E62" i="5" s="1"/>
  <c r="Y56" i="5"/>
  <c r="V56" i="5"/>
  <c r="M56" i="5"/>
  <c r="R56" i="5" s="1"/>
  <c r="L56" i="5" a="1"/>
  <c r="L56" i="5" s="1"/>
  <c r="J56" i="5"/>
  <c r="K62" i="5" s="1"/>
  <c r="H56" i="5"/>
  <c r="D56" i="5"/>
  <c r="Y55" i="5"/>
  <c r="V55" i="5"/>
  <c r="M55" i="5"/>
  <c r="R55" i="5" s="1"/>
  <c r="L55" i="5" a="1"/>
  <c r="L55" i="5" s="1"/>
  <c r="K55" i="5"/>
  <c r="J55" i="5"/>
  <c r="K61" i="5" s="1"/>
  <c r="H55" i="5"/>
  <c r="V139" i="5" s="1"/>
  <c r="D55" i="5"/>
  <c r="E60" i="5" s="1"/>
  <c r="Y54" i="5"/>
  <c r="V54" i="5"/>
  <c r="M54" i="5"/>
  <c r="R54" i="5" s="1"/>
  <c r="L54" i="5" a="1"/>
  <c r="L54" i="5" s="1"/>
  <c r="J54" i="5"/>
  <c r="K60" i="5" s="1"/>
  <c r="H54" i="5"/>
  <c r="V138" i="5" s="1"/>
  <c r="D54" i="5"/>
  <c r="Y53" i="5"/>
  <c r="V53" i="5"/>
  <c r="R53" i="5"/>
  <c r="M53" i="5"/>
  <c r="L53" i="5" a="1"/>
  <c r="L53" i="5" s="1"/>
  <c r="J53" i="5"/>
  <c r="K59" i="5" s="1"/>
  <c r="H53" i="5"/>
  <c r="V137" i="5" s="1"/>
  <c r="E53" i="5"/>
  <c r="D53" i="5"/>
  <c r="E59" i="5" s="1"/>
  <c r="Y52" i="5"/>
  <c r="V52" i="5"/>
  <c r="M52" i="5"/>
  <c r="R52" i="5" s="1"/>
  <c r="L52" i="5" a="1"/>
  <c r="L52" i="5" s="1"/>
  <c r="J52" i="5"/>
  <c r="K57" i="5" s="1"/>
  <c r="H52" i="5"/>
  <c r="V136" i="5" s="1"/>
  <c r="D52" i="5"/>
  <c r="E58" i="5" s="1"/>
  <c r="AH51" i="5"/>
  <c r="AG51" i="5"/>
  <c r="Y51" i="5"/>
  <c r="V51" i="5"/>
  <c r="R51" i="5"/>
  <c r="N51" i="5"/>
  <c r="M51" i="5"/>
  <c r="L51" i="5" a="1"/>
  <c r="L51" i="5" s="1"/>
  <c r="J51" i="5"/>
  <c r="H51" i="5"/>
  <c r="V135" i="5" s="1"/>
  <c r="D51" i="5"/>
  <c r="E57" i="5" s="1"/>
  <c r="Y50" i="5"/>
  <c r="V50" i="5"/>
  <c r="R50" i="5"/>
  <c r="M50" i="5"/>
  <c r="L50" i="5" a="1"/>
  <c r="L50" i="5" s="1"/>
  <c r="J50" i="5"/>
  <c r="K56" i="5" s="1"/>
  <c r="H50" i="5"/>
  <c r="V134" i="5" s="1"/>
  <c r="D50" i="5"/>
  <c r="E55" i="5" s="1"/>
  <c r="Y49" i="5"/>
  <c r="V49" i="5"/>
  <c r="R49" i="5"/>
  <c r="N49" i="5"/>
  <c r="M49" i="5"/>
  <c r="N50" i="5" s="1"/>
  <c r="L49" i="5" a="1"/>
  <c r="L49" i="5" s="1"/>
  <c r="J49" i="5"/>
  <c r="H49" i="5"/>
  <c r="V133" i="5" s="1"/>
  <c r="D49" i="5"/>
  <c r="Y48" i="5"/>
  <c r="V48" i="5"/>
  <c r="M48" i="5"/>
  <c r="R48" i="5" s="1"/>
  <c r="L48" i="5" a="1"/>
  <c r="L48" i="5" s="1"/>
  <c r="J48" i="5"/>
  <c r="H48" i="5"/>
  <c r="V132" i="5" s="1"/>
  <c r="D48" i="5"/>
  <c r="E54" i="5" s="1"/>
  <c r="Y47" i="5"/>
  <c r="V47" i="5"/>
  <c r="M47" i="5"/>
  <c r="R47" i="5" s="1"/>
  <c r="L47" i="5" a="1"/>
  <c r="L47" i="5" s="1"/>
  <c r="K47" i="5"/>
  <c r="J47" i="5"/>
  <c r="K53" i="5" s="1"/>
  <c r="H47" i="5"/>
  <c r="V131" i="5" s="1"/>
  <c r="D47" i="5"/>
  <c r="Y46" i="5"/>
  <c r="V46" i="5"/>
  <c r="M46" i="5"/>
  <c r="R46" i="5" s="1"/>
  <c r="L46" i="5" a="1"/>
  <c r="L46" i="5" s="1"/>
  <c r="J46" i="5"/>
  <c r="K52" i="5" s="1"/>
  <c r="H46" i="5"/>
  <c r="V130" i="5" s="1"/>
  <c r="D46" i="5"/>
  <c r="Y45" i="5"/>
  <c r="V45" i="5"/>
  <c r="R45" i="5"/>
  <c r="M45" i="5"/>
  <c r="L45" i="5" a="1"/>
  <c r="L45" i="5" s="1"/>
  <c r="J45" i="5"/>
  <c r="K51" i="5" s="1"/>
  <c r="H45" i="5"/>
  <c r="V129" i="5" s="1"/>
  <c r="E45" i="5"/>
  <c r="D45" i="5"/>
  <c r="E51" i="5" s="1"/>
  <c r="Y44" i="5"/>
  <c r="V44" i="5"/>
  <c r="M44" i="5"/>
  <c r="R44" i="5" s="1"/>
  <c r="L44" i="5" a="1"/>
  <c r="L44" i="5" s="1"/>
  <c r="J44" i="5"/>
  <c r="K49" i="5" s="1"/>
  <c r="H44" i="5"/>
  <c r="V128" i="5" s="1"/>
  <c r="D44" i="5"/>
  <c r="E50" i="5" s="1"/>
  <c r="AH43" i="5"/>
  <c r="AG43" i="5"/>
  <c r="Y43" i="5"/>
  <c r="V43" i="5"/>
  <c r="R43" i="5"/>
  <c r="N43" i="5"/>
  <c r="M43" i="5"/>
  <c r="L43" i="5" a="1"/>
  <c r="L43" i="5" s="1"/>
  <c r="J43" i="5"/>
  <c r="H43" i="5"/>
  <c r="V127" i="5" s="1"/>
  <c r="D43" i="5"/>
  <c r="E49" i="5" s="1"/>
  <c r="AG42" i="5"/>
  <c r="AH42" i="5" s="1"/>
  <c r="Y42" i="5"/>
  <c r="V42" i="5"/>
  <c r="R42" i="5"/>
  <c r="M42" i="5"/>
  <c r="L42" i="5" a="1"/>
  <c r="L42" i="5" s="1"/>
  <c r="J42" i="5"/>
  <c r="K48" i="5" s="1"/>
  <c r="H42" i="5"/>
  <c r="V126" i="5" s="1"/>
  <c r="D42" i="5"/>
  <c r="E47" i="5" s="1"/>
  <c r="Y41" i="5"/>
  <c r="V41" i="5"/>
  <c r="R41" i="5"/>
  <c r="N41" i="5"/>
  <c r="M41" i="5"/>
  <c r="N42" i="5" s="1"/>
  <c r="L41" i="5" a="1"/>
  <c r="L41" i="5" s="1"/>
  <c r="J41" i="5"/>
  <c r="K46" i="5" s="1"/>
  <c r="H41" i="5"/>
  <c r="V125" i="5" s="1"/>
  <c r="D41" i="5"/>
  <c r="Y40" i="5"/>
  <c r="V40" i="5"/>
  <c r="M40" i="5"/>
  <c r="R40" i="5" s="1"/>
  <c r="L40" i="5" a="1"/>
  <c r="L40" i="5" s="1"/>
  <c r="J40" i="5"/>
  <c r="H40" i="5"/>
  <c r="V124" i="5" s="1"/>
  <c r="D40" i="5"/>
  <c r="E46" i="5" s="1"/>
  <c r="Y39" i="5"/>
  <c r="V39" i="5"/>
  <c r="M39" i="5"/>
  <c r="R39" i="5" s="1"/>
  <c r="L39" i="5" a="1"/>
  <c r="L39" i="5" s="1"/>
  <c r="K39" i="5"/>
  <c r="J39" i="5"/>
  <c r="K45" i="5" s="1"/>
  <c r="H39" i="5"/>
  <c r="V123" i="5" s="1"/>
  <c r="D39" i="5"/>
  <c r="Y38" i="5"/>
  <c r="V38" i="5"/>
  <c r="M38" i="5"/>
  <c r="R38" i="5" s="1"/>
  <c r="L38" i="5" a="1"/>
  <c r="L38" i="5" s="1"/>
  <c r="J38" i="5"/>
  <c r="K44" i="5" s="1"/>
  <c r="H38" i="5"/>
  <c r="V122" i="5" s="1"/>
  <c r="D38" i="5"/>
  <c r="Y37" i="5"/>
  <c r="V37" i="5"/>
  <c r="M37" i="5"/>
  <c r="R37" i="5" s="1"/>
  <c r="U37" i="5" s="1"/>
  <c r="L37" i="5" a="1"/>
  <c r="L37" i="5" s="1"/>
  <c r="J37" i="5"/>
  <c r="K43" i="5" s="1"/>
  <c r="H37" i="5"/>
  <c r="V121" i="5" s="1"/>
  <c r="D37" i="5"/>
  <c r="AG36" i="5"/>
  <c r="AH36" i="5" s="1"/>
  <c r="Y36" i="5"/>
  <c r="V36" i="5"/>
  <c r="R36" i="5"/>
  <c r="N36" i="5"/>
  <c r="M36" i="5"/>
  <c r="L36" i="5" a="1"/>
  <c r="L36" i="5" s="1"/>
  <c r="J36" i="5"/>
  <c r="K42" i="5" s="1"/>
  <c r="H36" i="5"/>
  <c r="S36" i="5" s="1"/>
  <c r="D36" i="5"/>
  <c r="E42" i="5" s="1"/>
  <c r="Y35" i="5"/>
  <c r="V35" i="5"/>
  <c r="R35" i="5"/>
  <c r="U36" i="5" s="1"/>
  <c r="M35" i="5"/>
  <c r="L35" i="5" a="1"/>
  <c r="L35" i="5" s="1"/>
  <c r="J35" i="5"/>
  <c r="K41" i="5" s="1"/>
  <c r="H35" i="5"/>
  <c r="V119" i="5" s="1"/>
  <c r="D35" i="5"/>
  <c r="E41" i="5" s="1"/>
  <c r="Y34" i="5"/>
  <c r="Z34" i="5" s="1"/>
  <c r="AC33" i="5" s="1"/>
  <c r="V34" i="5"/>
  <c r="N34" i="5"/>
  <c r="M34" i="5"/>
  <c r="R34" i="5" s="1"/>
  <c r="U34" i="5" s="1"/>
  <c r="L34" i="5" a="1"/>
  <c r="L34" i="5" s="1"/>
  <c r="J34" i="5"/>
  <c r="K40" i="5" s="1"/>
  <c r="H34" i="5"/>
  <c r="V118" i="5" s="1"/>
  <c r="D34" i="5"/>
  <c r="E40" i="5" s="1"/>
  <c r="Y33" i="5"/>
  <c r="V33" i="5"/>
  <c r="M33" i="5"/>
  <c r="R33" i="5" s="1"/>
  <c r="U33" i="5" s="1"/>
  <c r="L33" i="5" a="1"/>
  <c r="L33" i="5" s="1"/>
  <c r="J33" i="5"/>
  <c r="H33" i="5"/>
  <c r="V117" i="5" s="1"/>
  <c r="D33" i="5"/>
  <c r="E39" i="5" s="1"/>
  <c r="AG32" i="5"/>
  <c r="AH32" i="5" s="1"/>
  <c r="Y32" i="5"/>
  <c r="V32" i="5"/>
  <c r="S32" i="5"/>
  <c r="R32" i="5"/>
  <c r="U32" i="5" s="1"/>
  <c r="M32" i="5"/>
  <c r="N32" i="5" s="1"/>
  <c r="L32" i="5" a="1"/>
  <c r="L32" i="5" s="1"/>
  <c r="J32" i="5"/>
  <c r="K38" i="5" s="1"/>
  <c r="H32" i="5"/>
  <c r="V116" i="5" s="1"/>
  <c r="D32" i="5"/>
  <c r="E38" i="5" s="1"/>
  <c r="Y31" i="5"/>
  <c r="V31" i="5"/>
  <c r="Z31" i="5" s="1"/>
  <c r="AA31" i="5" s="1"/>
  <c r="AD31" i="5" s="1"/>
  <c r="U31" i="5"/>
  <c r="X31" i="5" s="1"/>
  <c r="R31" i="5"/>
  <c r="M31" i="5"/>
  <c r="L31" i="5" a="1"/>
  <c r="L31" i="5" s="1"/>
  <c r="H31" i="5"/>
  <c r="V115" i="5" s="1"/>
  <c r="I30" i="5"/>
  <c r="C30" i="5"/>
  <c r="AH30" i="5" s="1"/>
  <c r="AG29" i="5"/>
  <c r="AH29" i="5" s="1"/>
  <c r="I29" i="5"/>
  <c r="C29" i="5"/>
  <c r="I28" i="5"/>
  <c r="H28" i="5"/>
  <c r="V112" i="5" s="1"/>
  <c r="C28" i="5"/>
  <c r="AG48" i="5" s="1"/>
  <c r="AH48" i="5" s="1"/>
  <c r="I27" i="5"/>
  <c r="C27" i="5"/>
  <c r="H26" i="5" s="1"/>
  <c r="V110" i="5" s="1"/>
  <c r="AG26" i="5"/>
  <c r="I26" i="5"/>
  <c r="C26" i="5"/>
  <c r="AH26" i="5" s="1"/>
  <c r="I25" i="5"/>
  <c r="B20" i="5" s="1"/>
  <c r="C25" i="5"/>
  <c r="I24" i="5"/>
  <c r="C24" i="5"/>
  <c r="AG22" i="5"/>
  <c r="C22" i="5"/>
  <c r="AH22" i="5" s="1"/>
  <c r="H21" i="5"/>
  <c r="V105" i="5" s="1"/>
  <c r="C21" i="5"/>
  <c r="AG41" i="5" s="1"/>
  <c r="AH41" i="5" s="1"/>
  <c r="C20" i="5"/>
  <c r="AG40" i="5" s="1"/>
  <c r="AH40" i="5" s="1"/>
  <c r="H19" i="5"/>
  <c r="V103" i="5" s="1"/>
  <c r="C19" i="5"/>
  <c r="AG39" i="5" s="1"/>
  <c r="AH39" i="5" s="1"/>
  <c r="C18" i="5"/>
  <c r="H18" i="5" s="1"/>
  <c r="V102" i="5" s="1"/>
  <c r="C17" i="5"/>
  <c r="AG37" i="5" s="1"/>
  <c r="AH37" i="5" s="1"/>
  <c r="C15" i="5"/>
  <c r="H15" i="5" s="1"/>
  <c r="C14" i="5"/>
  <c r="C13" i="5"/>
  <c r="AG33" i="5" s="1"/>
  <c r="AH33" i="5" s="1"/>
  <c r="C12" i="5"/>
  <c r="C11" i="5"/>
  <c r="AG31" i="5" s="1"/>
  <c r="AH31" i="5" s="1"/>
  <c r="H10" i="5"/>
  <c r="C10" i="5"/>
  <c r="AG30" i="5" s="1"/>
  <c r="C8" i="5"/>
  <c r="C7" i="5"/>
  <c r="H6" i="5" s="1"/>
  <c r="C6" i="5"/>
  <c r="C5" i="5"/>
  <c r="AG25" i="5" s="1"/>
  <c r="C4" i="5"/>
  <c r="AG24" i="5" s="1"/>
  <c r="C3" i="5"/>
  <c r="H2" i="5" s="1"/>
  <c r="AH385" i="4"/>
  <c r="O385" i="4"/>
  <c r="M385" i="4"/>
  <c r="N385" i="4" s="1"/>
  <c r="K385" i="4"/>
  <c r="J385" i="4"/>
  <c r="E385" i="4"/>
  <c r="D385" i="4"/>
  <c r="AH384" i="4"/>
  <c r="O384" i="4"/>
  <c r="M384" i="4"/>
  <c r="N384" i="4" s="1"/>
  <c r="K384" i="4"/>
  <c r="J384" i="4"/>
  <c r="E384" i="4"/>
  <c r="D384" i="4"/>
  <c r="AH383" i="4"/>
  <c r="O383" i="4"/>
  <c r="N383" i="4"/>
  <c r="M383" i="4"/>
  <c r="K383" i="4"/>
  <c r="J383" i="4"/>
  <c r="E383" i="4"/>
  <c r="D383" i="4"/>
  <c r="AH382" i="4"/>
  <c r="O382" i="4"/>
  <c r="M382" i="4"/>
  <c r="N382" i="4" s="1"/>
  <c r="K382" i="4"/>
  <c r="J382" i="4"/>
  <c r="E382" i="4"/>
  <c r="D382" i="4"/>
  <c r="AH381" i="4"/>
  <c r="O381" i="4"/>
  <c r="N381" i="4"/>
  <c r="M381" i="4"/>
  <c r="K381" i="4"/>
  <c r="J381" i="4"/>
  <c r="E381" i="4"/>
  <c r="D381" i="4"/>
  <c r="AH380" i="4"/>
  <c r="O380" i="4"/>
  <c r="N380" i="4"/>
  <c r="M380" i="4"/>
  <c r="K380" i="4"/>
  <c r="J380" i="4"/>
  <c r="E380" i="4"/>
  <c r="D380" i="4"/>
  <c r="AH379" i="4"/>
  <c r="O379" i="4"/>
  <c r="N379" i="4"/>
  <c r="M379" i="4"/>
  <c r="K379" i="4"/>
  <c r="J379" i="4"/>
  <c r="E379" i="4"/>
  <c r="D379" i="4"/>
  <c r="AH378" i="4"/>
  <c r="O378" i="4"/>
  <c r="N378" i="4"/>
  <c r="M378" i="4"/>
  <c r="K378" i="4"/>
  <c r="J378" i="4"/>
  <c r="E378" i="4"/>
  <c r="D378" i="4"/>
  <c r="AH377" i="4"/>
  <c r="O377" i="4"/>
  <c r="N377" i="4"/>
  <c r="M377" i="4"/>
  <c r="K377" i="4"/>
  <c r="J377" i="4"/>
  <c r="E377" i="4"/>
  <c r="D377" i="4"/>
  <c r="AH376" i="4"/>
  <c r="O376" i="4"/>
  <c r="M376" i="4"/>
  <c r="N376" i="4" s="1"/>
  <c r="K376" i="4"/>
  <c r="J376" i="4"/>
  <c r="E376" i="4"/>
  <c r="D376" i="4"/>
  <c r="AH375" i="4"/>
  <c r="O375" i="4"/>
  <c r="N375" i="4"/>
  <c r="M375" i="4"/>
  <c r="K375" i="4"/>
  <c r="J375" i="4"/>
  <c r="E375" i="4"/>
  <c r="D375" i="4"/>
  <c r="AH374" i="4"/>
  <c r="O374" i="4"/>
  <c r="M374" i="4"/>
  <c r="N374" i="4" s="1"/>
  <c r="K374" i="4"/>
  <c r="J374" i="4"/>
  <c r="E374" i="4"/>
  <c r="D374" i="4"/>
  <c r="AH373" i="4"/>
  <c r="O373" i="4"/>
  <c r="N373" i="4"/>
  <c r="M373" i="4"/>
  <c r="K373" i="4"/>
  <c r="J373" i="4"/>
  <c r="E373" i="4"/>
  <c r="D373" i="4"/>
  <c r="AH372" i="4"/>
  <c r="O372" i="4"/>
  <c r="N372" i="4"/>
  <c r="M372" i="4"/>
  <c r="K372" i="4"/>
  <c r="J372" i="4"/>
  <c r="E372" i="4"/>
  <c r="D372" i="4"/>
  <c r="AH371" i="4"/>
  <c r="O371" i="4"/>
  <c r="M371" i="4"/>
  <c r="N371" i="4" s="1"/>
  <c r="K371" i="4"/>
  <c r="J371" i="4"/>
  <c r="E371" i="4"/>
  <c r="D371" i="4"/>
  <c r="AH370" i="4"/>
  <c r="O370" i="4"/>
  <c r="M370" i="4"/>
  <c r="N370" i="4" s="1"/>
  <c r="K370" i="4"/>
  <c r="J370" i="4"/>
  <c r="E370" i="4"/>
  <c r="D370" i="4"/>
  <c r="AH369" i="4"/>
  <c r="O369" i="4"/>
  <c r="N369" i="4"/>
  <c r="M369" i="4"/>
  <c r="K369" i="4"/>
  <c r="J369" i="4"/>
  <c r="E369" i="4"/>
  <c r="D369" i="4"/>
  <c r="AH368" i="4"/>
  <c r="O368" i="4"/>
  <c r="N368" i="4"/>
  <c r="M368" i="4"/>
  <c r="K368" i="4"/>
  <c r="J368" i="4"/>
  <c r="E368" i="4"/>
  <c r="D368" i="4"/>
  <c r="AH367" i="4"/>
  <c r="O367" i="4"/>
  <c r="N367" i="4"/>
  <c r="M367" i="4"/>
  <c r="K367" i="4"/>
  <c r="J367" i="4"/>
  <c r="E367" i="4"/>
  <c r="D367" i="4"/>
  <c r="AH366" i="4"/>
  <c r="O366" i="4"/>
  <c r="M366" i="4"/>
  <c r="N366" i="4" s="1"/>
  <c r="K366" i="4"/>
  <c r="J366" i="4"/>
  <c r="E366" i="4"/>
  <c r="D366" i="4"/>
  <c r="AH365" i="4"/>
  <c r="O365" i="4"/>
  <c r="N365" i="4"/>
  <c r="M365" i="4"/>
  <c r="K365" i="4"/>
  <c r="J365" i="4"/>
  <c r="E365" i="4"/>
  <c r="D365" i="4"/>
  <c r="AH364" i="4"/>
  <c r="O364" i="4"/>
  <c r="N364" i="4"/>
  <c r="M364" i="4"/>
  <c r="K364" i="4"/>
  <c r="J364" i="4"/>
  <c r="E364" i="4"/>
  <c r="D364" i="4"/>
  <c r="AH363" i="4"/>
  <c r="O363" i="4"/>
  <c r="M363" i="4"/>
  <c r="N363" i="4" s="1"/>
  <c r="K363" i="4"/>
  <c r="J363" i="4"/>
  <c r="E363" i="4"/>
  <c r="D363" i="4"/>
  <c r="AH362" i="4"/>
  <c r="O362" i="4"/>
  <c r="M362" i="4"/>
  <c r="N362" i="4" s="1"/>
  <c r="K362" i="4"/>
  <c r="J362" i="4"/>
  <c r="E362" i="4"/>
  <c r="D362" i="4"/>
  <c r="AH361" i="4"/>
  <c r="O361" i="4"/>
  <c r="N361" i="4"/>
  <c r="M361" i="4"/>
  <c r="K361" i="4"/>
  <c r="J361" i="4"/>
  <c r="E361" i="4"/>
  <c r="D361" i="4"/>
  <c r="AH360" i="4"/>
  <c r="O360" i="4"/>
  <c r="N360" i="4"/>
  <c r="M360" i="4"/>
  <c r="K360" i="4"/>
  <c r="J360" i="4"/>
  <c r="E360" i="4"/>
  <c r="D360" i="4"/>
  <c r="AH359" i="4"/>
  <c r="O359" i="4"/>
  <c r="N359" i="4"/>
  <c r="M359" i="4"/>
  <c r="K359" i="4"/>
  <c r="J359" i="4"/>
  <c r="E359" i="4"/>
  <c r="D359" i="4"/>
  <c r="AH358" i="4"/>
  <c r="O358" i="4"/>
  <c r="M358" i="4"/>
  <c r="N358" i="4" s="1"/>
  <c r="K358" i="4"/>
  <c r="J358" i="4"/>
  <c r="E358" i="4"/>
  <c r="D358" i="4"/>
  <c r="AH357" i="4"/>
  <c r="O357" i="4"/>
  <c r="N357" i="4"/>
  <c r="M357" i="4"/>
  <c r="K357" i="4"/>
  <c r="J357" i="4"/>
  <c r="E357" i="4"/>
  <c r="D357" i="4"/>
  <c r="AH356" i="4"/>
  <c r="O356" i="4"/>
  <c r="N356" i="4"/>
  <c r="M356" i="4"/>
  <c r="K356" i="4"/>
  <c r="J356" i="4"/>
  <c r="E356" i="4"/>
  <c r="D356" i="4"/>
  <c r="AH355" i="4"/>
  <c r="O355" i="4"/>
  <c r="M355" i="4"/>
  <c r="N355" i="4" s="1"/>
  <c r="K355" i="4"/>
  <c r="J355" i="4"/>
  <c r="E355" i="4"/>
  <c r="D355" i="4"/>
  <c r="AH354" i="4"/>
  <c r="O354" i="4"/>
  <c r="M354" i="4"/>
  <c r="N354" i="4" s="1"/>
  <c r="K354" i="4"/>
  <c r="J354" i="4"/>
  <c r="E354" i="4"/>
  <c r="D354" i="4"/>
  <c r="AH353" i="4"/>
  <c r="O353" i="4"/>
  <c r="N353" i="4"/>
  <c r="M353" i="4"/>
  <c r="K353" i="4"/>
  <c r="J353" i="4"/>
  <c r="E353" i="4"/>
  <c r="D353" i="4"/>
  <c r="AH352" i="4"/>
  <c r="O352" i="4"/>
  <c r="N352" i="4"/>
  <c r="M352" i="4"/>
  <c r="K352" i="4"/>
  <c r="J352" i="4"/>
  <c r="E352" i="4"/>
  <c r="D352" i="4"/>
  <c r="AH351" i="4"/>
  <c r="O351" i="4"/>
  <c r="M351" i="4"/>
  <c r="N351" i="4" s="1"/>
  <c r="K351" i="4"/>
  <c r="J351" i="4"/>
  <c r="E351" i="4"/>
  <c r="D351" i="4"/>
  <c r="AH350" i="4"/>
  <c r="O350" i="4"/>
  <c r="M350" i="4"/>
  <c r="N350" i="4" s="1"/>
  <c r="K350" i="4"/>
  <c r="J350" i="4"/>
  <c r="E350" i="4"/>
  <c r="D350" i="4"/>
  <c r="AH349" i="4"/>
  <c r="O349" i="4"/>
  <c r="N349" i="4"/>
  <c r="M349" i="4"/>
  <c r="K349" i="4"/>
  <c r="J349" i="4"/>
  <c r="E349" i="4"/>
  <c r="D349" i="4"/>
  <c r="AH348" i="4"/>
  <c r="O348" i="4"/>
  <c r="N348" i="4"/>
  <c r="M348" i="4"/>
  <c r="K348" i="4"/>
  <c r="J348" i="4"/>
  <c r="E348" i="4"/>
  <c r="D348" i="4"/>
  <c r="AH347" i="4"/>
  <c r="O347" i="4"/>
  <c r="M347" i="4"/>
  <c r="N347" i="4" s="1"/>
  <c r="K347" i="4"/>
  <c r="J347" i="4"/>
  <c r="E347" i="4"/>
  <c r="D347" i="4"/>
  <c r="AH346" i="4"/>
  <c r="O346" i="4"/>
  <c r="M346" i="4"/>
  <c r="N346" i="4" s="1"/>
  <c r="K346" i="4"/>
  <c r="J346" i="4"/>
  <c r="E346" i="4"/>
  <c r="D346" i="4"/>
  <c r="AH345" i="4"/>
  <c r="O345" i="4"/>
  <c r="N345" i="4"/>
  <c r="M345" i="4"/>
  <c r="K345" i="4"/>
  <c r="J345" i="4"/>
  <c r="E345" i="4"/>
  <c r="D345" i="4"/>
  <c r="AH344" i="4"/>
  <c r="O344" i="4"/>
  <c r="N344" i="4"/>
  <c r="M344" i="4"/>
  <c r="K344" i="4"/>
  <c r="J344" i="4"/>
  <c r="E344" i="4"/>
  <c r="D344" i="4"/>
  <c r="AH343" i="4"/>
  <c r="O343" i="4"/>
  <c r="M343" i="4"/>
  <c r="N343" i="4" s="1"/>
  <c r="K343" i="4"/>
  <c r="J343" i="4"/>
  <c r="E343" i="4"/>
  <c r="D343" i="4"/>
  <c r="AH342" i="4"/>
  <c r="O342" i="4"/>
  <c r="M342" i="4"/>
  <c r="N342" i="4" s="1"/>
  <c r="K342" i="4"/>
  <c r="J342" i="4"/>
  <c r="E342" i="4"/>
  <c r="D342" i="4"/>
  <c r="AH341" i="4"/>
  <c r="O341" i="4"/>
  <c r="N341" i="4"/>
  <c r="M341" i="4"/>
  <c r="K341" i="4"/>
  <c r="J341" i="4"/>
  <c r="E341" i="4"/>
  <c r="D341" i="4"/>
  <c r="AH340" i="4"/>
  <c r="O340" i="4"/>
  <c r="N340" i="4"/>
  <c r="M340" i="4"/>
  <c r="K340" i="4"/>
  <c r="J340" i="4"/>
  <c r="E340" i="4"/>
  <c r="D340" i="4"/>
  <c r="AH339" i="4"/>
  <c r="O339" i="4"/>
  <c r="M339" i="4"/>
  <c r="N339" i="4" s="1"/>
  <c r="K339" i="4"/>
  <c r="J339" i="4"/>
  <c r="E339" i="4"/>
  <c r="D339" i="4"/>
  <c r="AH338" i="4"/>
  <c r="O338" i="4"/>
  <c r="M338" i="4"/>
  <c r="N338" i="4" s="1"/>
  <c r="K338" i="4"/>
  <c r="J338" i="4"/>
  <c r="E338" i="4"/>
  <c r="D338" i="4"/>
  <c r="AH337" i="4"/>
  <c r="O337" i="4"/>
  <c r="N337" i="4"/>
  <c r="M337" i="4"/>
  <c r="K337" i="4"/>
  <c r="J337" i="4"/>
  <c r="E337" i="4"/>
  <c r="D337" i="4"/>
  <c r="AH336" i="4"/>
  <c r="O336" i="4"/>
  <c r="N336" i="4"/>
  <c r="M336" i="4"/>
  <c r="K336" i="4"/>
  <c r="J336" i="4"/>
  <c r="E336" i="4"/>
  <c r="D336" i="4"/>
  <c r="AH335" i="4"/>
  <c r="O335" i="4"/>
  <c r="M335" i="4"/>
  <c r="N335" i="4" s="1"/>
  <c r="K335" i="4"/>
  <c r="J335" i="4"/>
  <c r="E335" i="4"/>
  <c r="D335" i="4"/>
  <c r="AH334" i="4"/>
  <c r="O334" i="4"/>
  <c r="N334" i="4"/>
  <c r="M334" i="4"/>
  <c r="K334" i="4"/>
  <c r="J334" i="4"/>
  <c r="E334" i="4"/>
  <c r="D334" i="4"/>
  <c r="AH333" i="4"/>
  <c r="O333" i="4"/>
  <c r="M333" i="4"/>
  <c r="N333" i="4" s="1"/>
  <c r="K333" i="4"/>
  <c r="J333" i="4"/>
  <c r="E333" i="4"/>
  <c r="D333" i="4"/>
  <c r="AH332" i="4"/>
  <c r="O332" i="4"/>
  <c r="N332" i="4"/>
  <c r="M332" i="4"/>
  <c r="K332" i="4"/>
  <c r="J332" i="4"/>
  <c r="E332" i="4"/>
  <c r="D332" i="4"/>
  <c r="AH331" i="4"/>
  <c r="O331" i="4"/>
  <c r="M331" i="4"/>
  <c r="N331" i="4" s="1"/>
  <c r="K331" i="4"/>
  <c r="J331" i="4"/>
  <c r="E331" i="4"/>
  <c r="D331" i="4"/>
  <c r="AH330" i="4"/>
  <c r="O330" i="4"/>
  <c r="M330" i="4"/>
  <c r="N330" i="4" s="1"/>
  <c r="K330" i="4"/>
  <c r="J330" i="4"/>
  <c r="E330" i="4"/>
  <c r="D330" i="4"/>
  <c r="AH329" i="4"/>
  <c r="O329" i="4"/>
  <c r="N329" i="4"/>
  <c r="M329" i="4"/>
  <c r="K329" i="4"/>
  <c r="J329" i="4"/>
  <c r="E329" i="4"/>
  <c r="D329" i="4"/>
  <c r="AH328" i="4"/>
  <c r="O328" i="4"/>
  <c r="M328" i="4"/>
  <c r="N328" i="4" s="1"/>
  <c r="K328" i="4"/>
  <c r="J328" i="4"/>
  <c r="E328" i="4"/>
  <c r="D328" i="4"/>
  <c r="AH327" i="4"/>
  <c r="O327" i="4"/>
  <c r="M327" i="4"/>
  <c r="N327" i="4" s="1"/>
  <c r="K327" i="4"/>
  <c r="J327" i="4"/>
  <c r="E327" i="4"/>
  <c r="D327" i="4"/>
  <c r="AH326" i="4"/>
  <c r="O326" i="4"/>
  <c r="N326" i="4"/>
  <c r="M326" i="4"/>
  <c r="K326" i="4"/>
  <c r="J326" i="4"/>
  <c r="E326" i="4"/>
  <c r="D326" i="4"/>
  <c r="AH325" i="4"/>
  <c r="O325" i="4"/>
  <c r="M325" i="4"/>
  <c r="N325" i="4" s="1"/>
  <c r="K325" i="4"/>
  <c r="J325" i="4"/>
  <c r="E325" i="4"/>
  <c r="D325" i="4"/>
  <c r="AH324" i="4"/>
  <c r="O324" i="4"/>
  <c r="N324" i="4"/>
  <c r="M324" i="4"/>
  <c r="K324" i="4"/>
  <c r="J324" i="4"/>
  <c r="E324" i="4"/>
  <c r="D324" i="4"/>
  <c r="AH323" i="4"/>
  <c r="O323" i="4"/>
  <c r="M323" i="4"/>
  <c r="N323" i="4" s="1"/>
  <c r="K323" i="4"/>
  <c r="J323" i="4"/>
  <c r="E323" i="4"/>
  <c r="D323" i="4"/>
  <c r="AH322" i="4"/>
  <c r="O322" i="4"/>
  <c r="M322" i="4"/>
  <c r="N322" i="4" s="1"/>
  <c r="K322" i="4"/>
  <c r="J322" i="4"/>
  <c r="E322" i="4"/>
  <c r="D322" i="4"/>
  <c r="AH321" i="4"/>
  <c r="O321" i="4"/>
  <c r="N321" i="4"/>
  <c r="M321" i="4"/>
  <c r="K321" i="4"/>
  <c r="J321" i="4"/>
  <c r="E321" i="4"/>
  <c r="D321" i="4"/>
  <c r="AH320" i="4"/>
  <c r="O320" i="4"/>
  <c r="M320" i="4"/>
  <c r="N320" i="4" s="1"/>
  <c r="K320" i="4"/>
  <c r="J320" i="4"/>
  <c r="E320" i="4"/>
  <c r="D320" i="4"/>
  <c r="AH319" i="4"/>
  <c r="O319" i="4"/>
  <c r="M319" i="4"/>
  <c r="N319" i="4" s="1"/>
  <c r="K319" i="4"/>
  <c r="J319" i="4"/>
  <c r="E319" i="4"/>
  <c r="D319" i="4"/>
  <c r="AH318" i="4"/>
  <c r="O318" i="4"/>
  <c r="N318" i="4"/>
  <c r="M318" i="4"/>
  <c r="K318" i="4"/>
  <c r="J318" i="4"/>
  <c r="E318" i="4"/>
  <c r="D318" i="4"/>
  <c r="AH317" i="4"/>
  <c r="O317" i="4"/>
  <c r="M317" i="4"/>
  <c r="N317" i="4" s="1"/>
  <c r="K317" i="4"/>
  <c r="J317" i="4"/>
  <c r="E317" i="4"/>
  <c r="D317" i="4"/>
  <c r="AH316" i="4"/>
  <c r="O316" i="4"/>
  <c r="N316" i="4"/>
  <c r="M316" i="4"/>
  <c r="K316" i="4"/>
  <c r="J316" i="4"/>
  <c r="E316" i="4"/>
  <c r="D316" i="4"/>
  <c r="AH315" i="4"/>
  <c r="O315" i="4"/>
  <c r="N315" i="4"/>
  <c r="M315" i="4"/>
  <c r="K315" i="4"/>
  <c r="J315" i="4"/>
  <c r="E315" i="4"/>
  <c r="D315" i="4"/>
  <c r="AH314" i="4"/>
  <c r="O314" i="4"/>
  <c r="M314" i="4"/>
  <c r="N314" i="4" s="1"/>
  <c r="K314" i="4"/>
  <c r="J314" i="4"/>
  <c r="E314" i="4"/>
  <c r="D314" i="4"/>
  <c r="AH313" i="4"/>
  <c r="O313" i="4"/>
  <c r="N313" i="4"/>
  <c r="M313" i="4"/>
  <c r="K313" i="4"/>
  <c r="J313" i="4"/>
  <c r="E313" i="4"/>
  <c r="D313" i="4"/>
  <c r="AH312" i="4"/>
  <c r="O312" i="4"/>
  <c r="M312" i="4"/>
  <c r="N312" i="4" s="1"/>
  <c r="K312" i="4"/>
  <c r="J312" i="4"/>
  <c r="E312" i="4"/>
  <c r="D312" i="4"/>
  <c r="AH311" i="4"/>
  <c r="O311" i="4"/>
  <c r="M311" i="4"/>
  <c r="N311" i="4" s="1"/>
  <c r="K311" i="4"/>
  <c r="J311" i="4"/>
  <c r="E311" i="4"/>
  <c r="D311" i="4"/>
  <c r="AH310" i="4"/>
  <c r="O310" i="4"/>
  <c r="N310" i="4"/>
  <c r="M310" i="4"/>
  <c r="K310" i="4"/>
  <c r="J310" i="4"/>
  <c r="E310" i="4"/>
  <c r="D310" i="4"/>
  <c r="AH309" i="4"/>
  <c r="O309" i="4"/>
  <c r="M309" i="4"/>
  <c r="N309" i="4" s="1"/>
  <c r="K309" i="4"/>
  <c r="J309" i="4"/>
  <c r="E309" i="4"/>
  <c r="D309" i="4"/>
  <c r="AH308" i="4"/>
  <c r="O308" i="4"/>
  <c r="N308" i="4"/>
  <c r="M308" i="4"/>
  <c r="K308" i="4"/>
  <c r="J308" i="4"/>
  <c r="E308" i="4"/>
  <c r="D308" i="4"/>
  <c r="AH307" i="4"/>
  <c r="O307" i="4"/>
  <c r="N307" i="4"/>
  <c r="M307" i="4"/>
  <c r="K307" i="4"/>
  <c r="J307" i="4"/>
  <c r="E307" i="4"/>
  <c r="D307" i="4"/>
  <c r="AH306" i="4"/>
  <c r="O306" i="4"/>
  <c r="M306" i="4"/>
  <c r="N306" i="4" s="1"/>
  <c r="K306" i="4"/>
  <c r="J306" i="4"/>
  <c r="E306" i="4"/>
  <c r="D306" i="4"/>
  <c r="AH305" i="4"/>
  <c r="O305" i="4"/>
  <c r="N305" i="4"/>
  <c r="M305" i="4"/>
  <c r="K305" i="4"/>
  <c r="J305" i="4"/>
  <c r="E305" i="4"/>
  <c r="D305" i="4"/>
  <c r="AH304" i="4"/>
  <c r="O304" i="4"/>
  <c r="M304" i="4"/>
  <c r="N304" i="4" s="1"/>
  <c r="K304" i="4"/>
  <c r="J304" i="4"/>
  <c r="E304" i="4"/>
  <c r="D304" i="4"/>
  <c r="AH303" i="4"/>
  <c r="O303" i="4"/>
  <c r="N303" i="4"/>
  <c r="M303" i="4"/>
  <c r="K303" i="4"/>
  <c r="J303" i="4"/>
  <c r="E303" i="4"/>
  <c r="D303" i="4"/>
  <c r="AH302" i="4"/>
  <c r="O302" i="4"/>
  <c r="M302" i="4"/>
  <c r="N302" i="4" s="1"/>
  <c r="K302" i="4"/>
  <c r="J302" i="4"/>
  <c r="E302" i="4"/>
  <c r="D302" i="4"/>
  <c r="AH301" i="4"/>
  <c r="O301" i="4"/>
  <c r="N301" i="4"/>
  <c r="M301" i="4"/>
  <c r="K301" i="4"/>
  <c r="J301" i="4"/>
  <c r="E301" i="4"/>
  <c r="D301" i="4"/>
  <c r="AH300" i="4"/>
  <c r="O300" i="4"/>
  <c r="N300" i="4"/>
  <c r="M300" i="4"/>
  <c r="K300" i="4"/>
  <c r="J300" i="4"/>
  <c r="E300" i="4"/>
  <c r="D300" i="4"/>
  <c r="AH299" i="4"/>
  <c r="O299" i="4"/>
  <c r="N299" i="4"/>
  <c r="M299" i="4"/>
  <c r="K299" i="4"/>
  <c r="J299" i="4"/>
  <c r="E299" i="4"/>
  <c r="D299" i="4"/>
  <c r="AH298" i="4"/>
  <c r="O298" i="4"/>
  <c r="M298" i="4"/>
  <c r="N298" i="4" s="1"/>
  <c r="K298" i="4"/>
  <c r="J298" i="4"/>
  <c r="E298" i="4"/>
  <c r="D298" i="4"/>
  <c r="AH297" i="4"/>
  <c r="O297" i="4"/>
  <c r="N297" i="4"/>
  <c r="M297" i="4"/>
  <c r="K297" i="4"/>
  <c r="J297" i="4"/>
  <c r="E297" i="4"/>
  <c r="D297" i="4"/>
  <c r="AH296" i="4"/>
  <c r="O296" i="4"/>
  <c r="M296" i="4"/>
  <c r="N296" i="4" s="1"/>
  <c r="K296" i="4"/>
  <c r="J296" i="4"/>
  <c r="E296" i="4"/>
  <c r="D296" i="4"/>
  <c r="AH295" i="4"/>
  <c r="O295" i="4"/>
  <c r="N295" i="4"/>
  <c r="M295" i="4"/>
  <c r="K295" i="4"/>
  <c r="J295" i="4"/>
  <c r="E295" i="4"/>
  <c r="D295" i="4"/>
  <c r="AH294" i="4"/>
  <c r="O294" i="4"/>
  <c r="N294" i="4"/>
  <c r="M294" i="4"/>
  <c r="K294" i="4"/>
  <c r="J294" i="4"/>
  <c r="E294" i="4"/>
  <c r="D294" i="4"/>
  <c r="AH293" i="4"/>
  <c r="O293" i="4"/>
  <c r="N293" i="4"/>
  <c r="M293" i="4"/>
  <c r="K293" i="4"/>
  <c r="J293" i="4"/>
  <c r="E293" i="4"/>
  <c r="D293" i="4"/>
  <c r="AH292" i="4"/>
  <c r="O292" i="4"/>
  <c r="M292" i="4"/>
  <c r="N292" i="4" s="1"/>
  <c r="K292" i="4"/>
  <c r="J292" i="4"/>
  <c r="E292" i="4"/>
  <c r="D292" i="4"/>
  <c r="AH291" i="4"/>
  <c r="O291" i="4"/>
  <c r="M291" i="4"/>
  <c r="N291" i="4" s="1"/>
  <c r="K291" i="4"/>
  <c r="J291" i="4"/>
  <c r="E291" i="4"/>
  <c r="D291" i="4"/>
  <c r="AH290" i="4"/>
  <c r="O290" i="4"/>
  <c r="N290" i="4"/>
  <c r="M290" i="4"/>
  <c r="K290" i="4"/>
  <c r="J290" i="4"/>
  <c r="E290" i="4"/>
  <c r="D290" i="4"/>
  <c r="AH289" i="4"/>
  <c r="O289" i="4"/>
  <c r="M289" i="4"/>
  <c r="N289" i="4" s="1"/>
  <c r="K289" i="4"/>
  <c r="J289" i="4"/>
  <c r="E289" i="4"/>
  <c r="D289" i="4"/>
  <c r="AH288" i="4"/>
  <c r="O288" i="4"/>
  <c r="N288" i="4"/>
  <c r="M288" i="4"/>
  <c r="K288" i="4"/>
  <c r="J288" i="4"/>
  <c r="E288" i="4"/>
  <c r="D288" i="4"/>
  <c r="AH287" i="4"/>
  <c r="O287" i="4"/>
  <c r="M287" i="4"/>
  <c r="N287" i="4" s="1"/>
  <c r="K287" i="4"/>
  <c r="J287" i="4"/>
  <c r="E287" i="4"/>
  <c r="D287" i="4"/>
  <c r="AH286" i="4"/>
  <c r="O286" i="4"/>
  <c r="N286" i="4"/>
  <c r="M286" i="4"/>
  <c r="K286" i="4"/>
  <c r="J286" i="4"/>
  <c r="E286" i="4"/>
  <c r="D286" i="4"/>
  <c r="AH285" i="4"/>
  <c r="O285" i="4"/>
  <c r="N285" i="4"/>
  <c r="M285" i="4"/>
  <c r="K285" i="4"/>
  <c r="J285" i="4"/>
  <c r="E285" i="4"/>
  <c r="D285" i="4"/>
  <c r="AH284" i="4"/>
  <c r="O284" i="4"/>
  <c r="N284" i="4"/>
  <c r="M284" i="4"/>
  <c r="K284" i="4"/>
  <c r="J284" i="4"/>
  <c r="E284" i="4"/>
  <c r="D284" i="4"/>
  <c r="AH283" i="4"/>
  <c r="O283" i="4"/>
  <c r="M283" i="4"/>
  <c r="N283" i="4" s="1"/>
  <c r="K283" i="4"/>
  <c r="J283" i="4"/>
  <c r="E283" i="4"/>
  <c r="D283" i="4"/>
  <c r="AH282" i="4"/>
  <c r="O282" i="4"/>
  <c r="M282" i="4"/>
  <c r="N282" i="4" s="1"/>
  <c r="K282" i="4"/>
  <c r="J282" i="4"/>
  <c r="E282" i="4"/>
  <c r="D282" i="4"/>
  <c r="AH281" i="4"/>
  <c r="O281" i="4"/>
  <c r="M281" i="4"/>
  <c r="N281" i="4" s="1"/>
  <c r="K281" i="4"/>
  <c r="J281" i="4"/>
  <c r="E281" i="4"/>
  <c r="D281" i="4"/>
  <c r="AH280" i="4"/>
  <c r="O280" i="4"/>
  <c r="N280" i="4"/>
  <c r="M280" i="4"/>
  <c r="K280" i="4"/>
  <c r="J280" i="4"/>
  <c r="E280" i="4"/>
  <c r="D280" i="4"/>
  <c r="AH279" i="4"/>
  <c r="O279" i="4"/>
  <c r="M279" i="4"/>
  <c r="N279" i="4" s="1"/>
  <c r="K279" i="4"/>
  <c r="J279" i="4"/>
  <c r="E279" i="4"/>
  <c r="D279" i="4"/>
  <c r="AH278" i="4"/>
  <c r="O278" i="4"/>
  <c r="N278" i="4"/>
  <c r="M278" i="4"/>
  <c r="K278" i="4"/>
  <c r="J278" i="4"/>
  <c r="E278" i="4"/>
  <c r="D278" i="4"/>
  <c r="AH277" i="4"/>
  <c r="O277" i="4"/>
  <c r="N277" i="4"/>
  <c r="M277" i="4"/>
  <c r="K277" i="4"/>
  <c r="J277" i="4"/>
  <c r="E277" i="4"/>
  <c r="D277" i="4"/>
  <c r="AH276" i="4"/>
  <c r="O276" i="4"/>
  <c r="N276" i="4"/>
  <c r="M276" i="4"/>
  <c r="K276" i="4"/>
  <c r="J276" i="4"/>
  <c r="E276" i="4"/>
  <c r="D276" i="4"/>
  <c r="AH275" i="4"/>
  <c r="O275" i="4"/>
  <c r="M275" i="4"/>
  <c r="N275" i="4" s="1"/>
  <c r="K275" i="4"/>
  <c r="J275" i="4"/>
  <c r="E275" i="4"/>
  <c r="D275" i="4"/>
  <c r="AH274" i="4"/>
  <c r="O274" i="4"/>
  <c r="M274" i="4"/>
  <c r="N274" i="4" s="1"/>
  <c r="K274" i="4"/>
  <c r="J274" i="4"/>
  <c r="E274" i="4"/>
  <c r="D274" i="4"/>
  <c r="AH273" i="4"/>
  <c r="O273" i="4"/>
  <c r="N273" i="4"/>
  <c r="M273" i="4"/>
  <c r="K273" i="4"/>
  <c r="J273" i="4"/>
  <c r="E273" i="4"/>
  <c r="D273" i="4"/>
  <c r="AH272" i="4"/>
  <c r="O272" i="4"/>
  <c r="N272" i="4"/>
  <c r="M272" i="4"/>
  <c r="K272" i="4"/>
  <c r="J272" i="4"/>
  <c r="E272" i="4"/>
  <c r="D272" i="4"/>
  <c r="AH271" i="4"/>
  <c r="O271" i="4"/>
  <c r="M271" i="4"/>
  <c r="N271" i="4" s="1"/>
  <c r="K271" i="4"/>
  <c r="J271" i="4"/>
  <c r="E271" i="4"/>
  <c r="D271" i="4"/>
  <c r="AH270" i="4"/>
  <c r="O270" i="4"/>
  <c r="N270" i="4"/>
  <c r="M270" i="4"/>
  <c r="K270" i="4"/>
  <c r="J270" i="4"/>
  <c r="E270" i="4"/>
  <c r="D270" i="4"/>
  <c r="AH269" i="4"/>
  <c r="O269" i="4"/>
  <c r="N269" i="4"/>
  <c r="M269" i="4"/>
  <c r="K269" i="4"/>
  <c r="J269" i="4"/>
  <c r="E269" i="4"/>
  <c r="D269" i="4"/>
  <c r="AH268" i="4"/>
  <c r="O268" i="4"/>
  <c r="N268" i="4"/>
  <c r="M268" i="4"/>
  <c r="K268" i="4"/>
  <c r="J268" i="4"/>
  <c r="E268" i="4"/>
  <c r="D268" i="4"/>
  <c r="AH267" i="4"/>
  <c r="O267" i="4"/>
  <c r="N267" i="4"/>
  <c r="M267" i="4"/>
  <c r="K267" i="4"/>
  <c r="J267" i="4"/>
  <c r="E267" i="4"/>
  <c r="D267" i="4"/>
  <c r="AH266" i="4"/>
  <c r="O266" i="4"/>
  <c r="M266" i="4"/>
  <c r="N266" i="4" s="1"/>
  <c r="K266" i="4"/>
  <c r="J266" i="4"/>
  <c r="E266" i="4"/>
  <c r="D266" i="4"/>
  <c r="AH265" i="4"/>
  <c r="O265" i="4"/>
  <c r="N265" i="4"/>
  <c r="M265" i="4"/>
  <c r="K265" i="4"/>
  <c r="J265" i="4"/>
  <c r="E265" i="4"/>
  <c r="D265" i="4"/>
  <c r="AH264" i="4"/>
  <c r="O264" i="4"/>
  <c r="N264" i="4"/>
  <c r="M264" i="4"/>
  <c r="K264" i="4"/>
  <c r="J264" i="4"/>
  <c r="E264" i="4"/>
  <c r="D264" i="4"/>
  <c r="AH263" i="4"/>
  <c r="O263" i="4"/>
  <c r="M263" i="4"/>
  <c r="N263" i="4" s="1"/>
  <c r="K263" i="4"/>
  <c r="J263" i="4"/>
  <c r="E263" i="4"/>
  <c r="D263" i="4"/>
  <c r="AH262" i="4"/>
  <c r="O262" i="4"/>
  <c r="N262" i="4"/>
  <c r="M262" i="4"/>
  <c r="K262" i="4"/>
  <c r="J262" i="4"/>
  <c r="E262" i="4"/>
  <c r="D262" i="4"/>
  <c r="AH261" i="4"/>
  <c r="O261" i="4"/>
  <c r="M261" i="4"/>
  <c r="N261" i="4" s="1"/>
  <c r="K261" i="4"/>
  <c r="J261" i="4"/>
  <c r="E261" i="4"/>
  <c r="D261" i="4"/>
  <c r="AH260" i="4"/>
  <c r="O260" i="4"/>
  <c r="N260" i="4"/>
  <c r="M260" i="4"/>
  <c r="K260" i="4"/>
  <c r="J260" i="4"/>
  <c r="E260" i="4"/>
  <c r="D260" i="4"/>
  <c r="AH259" i="4"/>
  <c r="O259" i="4"/>
  <c r="N259" i="4"/>
  <c r="M259" i="4"/>
  <c r="K259" i="4"/>
  <c r="J259" i="4"/>
  <c r="E259" i="4"/>
  <c r="D259" i="4"/>
  <c r="AH258" i="4"/>
  <c r="O258" i="4"/>
  <c r="M258" i="4"/>
  <c r="N258" i="4" s="1"/>
  <c r="K258" i="4"/>
  <c r="J258" i="4"/>
  <c r="E258" i="4"/>
  <c r="D258" i="4"/>
  <c r="AH257" i="4"/>
  <c r="O257" i="4"/>
  <c r="N257" i="4"/>
  <c r="M257" i="4"/>
  <c r="K257" i="4"/>
  <c r="J257" i="4"/>
  <c r="E257" i="4"/>
  <c r="D257" i="4"/>
  <c r="AH256" i="4"/>
  <c r="O256" i="4"/>
  <c r="N256" i="4"/>
  <c r="M256" i="4"/>
  <c r="K256" i="4"/>
  <c r="J256" i="4"/>
  <c r="E256" i="4"/>
  <c r="D256" i="4"/>
  <c r="AH255" i="4"/>
  <c r="O255" i="4"/>
  <c r="N255" i="4"/>
  <c r="M255" i="4"/>
  <c r="K255" i="4"/>
  <c r="J255" i="4"/>
  <c r="E255" i="4"/>
  <c r="D255" i="4"/>
  <c r="AH254" i="4"/>
  <c r="O254" i="4"/>
  <c r="N254" i="4"/>
  <c r="M254" i="4"/>
  <c r="K254" i="4"/>
  <c r="J254" i="4"/>
  <c r="E254" i="4"/>
  <c r="D254" i="4"/>
  <c r="AH253" i="4"/>
  <c r="O253" i="4"/>
  <c r="M253" i="4"/>
  <c r="N253" i="4" s="1"/>
  <c r="K253" i="4"/>
  <c r="J253" i="4"/>
  <c r="E253" i="4"/>
  <c r="D253" i="4"/>
  <c r="AH252" i="4"/>
  <c r="O252" i="4"/>
  <c r="N252" i="4"/>
  <c r="M252" i="4"/>
  <c r="K252" i="4"/>
  <c r="J252" i="4"/>
  <c r="E252" i="4"/>
  <c r="D252" i="4"/>
  <c r="AH251" i="4"/>
  <c r="O251" i="4"/>
  <c r="N251" i="4"/>
  <c r="M251" i="4"/>
  <c r="K251" i="4"/>
  <c r="J251" i="4"/>
  <c r="E251" i="4"/>
  <c r="D251" i="4"/>
  <c r="AH250" i="4"/>
  <c r="O250" i="4"/>
  <c r="M250" i="4"/>
  <c r="N250" i="4" s="1"/>
  <c r="K250" i="4"/>
  <c r="J250" i="4"/>
  <c r="E250" i="4"/>
  <c r="D250" i="4"/>
  <c r="AH249" i="4"/>
  <c r="O249" i="4"/>
  <c r="N249" i="4"/>
  <c r="M249" i="4"/>
  <c r="K249" i="4"/>
  <c r="J249" i="4"/>
  <c r="E249" i="4"/>
  <c r="D249" i="4"/>
  <c r="AH248" i="4"/>
  <c r="O248" i="4"/>
  <c r="N248" i="4"/>
  <c r="M248" i="4"/>
  <c r="K248" i="4"/>
  <c r="J248" i="4"/>
  <c r="E248" i="4"/>
  <c r="D248" i="4"/>
  <c r="AH247" i="4"/>
  <c r="O247" i="4"/>
  <c r="N247" i="4"/>
  <c r="M247" i="4"/>
  <c r="K247" i="4"/>
  <c r="J247" i="4"/>
  <c r="E247" i="4"/>
  <c r="D247" i="4"/>
  <c r="AH246" i="4"/>
  <c r="O246" i="4"/>
  <c r="M246" i="4"/>
  <c r="N246" i="4" s="1"/>
  <c r="K246" i="4"/>
  <c r="J246" i="4"/>
  <c r="E246" i="4"/>
  <c r="D246" i="4"/>
  <c r="AH245" i="4"/>
  <c r="O245" i="4"/>
  <c r="M245" i="4"/>
  <c r="N245" i="4" s="1"/>
  <c r="K245" i="4"/>
  <c r="J245" i="4"/>
  <c r="E245" i="4"/>
  <c r="D245" i="4"/>
  <c r="AH244" i="4"/>
  <c r="O244" i="4"/>
  <c r="N244" i="4"/>
  <c r="M244" i="4"/>
  <c r="K244" i="4"/>
  <c r="J244" i="4"/>
  <c r="E244" i="4"/>
  <c r="D244" i="4"/>
  <c r="AH243" i="4"/>
  <c r="O243" i="4"/>
  <c r="N243" i="4"/>
  <c r="M243" i="4"/>
  <c r="K243" i="4"/>
  <c r="J243" i="4"/>
  <c r="E243" i="4"/>
  <c r="D243" i="4"/>
  <c r="AH242" i="4"/>
  <c r="O242" i="4"/>
  <c r="N242" i="4"/>
  <c r="M242" i="4"/>
  <c r="K242" i="4"/>
  <c r="J242" i="4"/>
  <c r="E242" i="4"/>
  <c r="D242" i="4"/>
  <c r="AH241" i="4"/>
  <c r="O241" i="4"/>
  <c r="M241" i="4"/>
  <c r="N241" i="4" s="1"/>
  <c r="K241" i="4"/>
  <c r="J241" i="4"/>
  <c r="E241" i="4"/>
  <c r="D241" i="4"/>
  <c r="AH240" i="4"/>
  <c r="O240" i="4"/>
  <c r="M240" i="4"/>
  <c r="N240" i="4" s="1"/>
  <c r="K240" i="4"/>
  <c r="J240" i="4"/>
  <c r="E240" i="4"/>
  <c r="D240" i="4"/>
  <c r="AH239" i="4"/>
  <c r="O239" i="4"/>
  <c r="N239" i="4"/>
  <c r="M239" i="4"/>
  <c r="K239" i="4"/>
  <c r="J239" i="4"/>
  <c r="E239" i="4"/>
  <c r="D239" i="4"/>
  <c r="AH238" i="4"/>
  <c r="O238" i="4"/>
  <c r="M238" i="4"/>
  <c r="N238" i="4" s="1"/>
  <c r="K238" i="4"/>
  <c r="J238" i="4"/>
  <c r="E238" i="4"/>
  <c r="D238" i="4"/>
  <c r="AH237" i="4"/>
  <c r="O237" i="4"/>
  <c r="M237" i="4"/>
  <c r="N237" i="4" s="1"/>
  <c r="K237" i="4"/>
  <c r="J237" i="4"/>
  <c r="E237" i="4"/>
  <c r="D237" i="4"/>
  <c r="AH236" i="4"/>
  <c r="O236" i="4"/>
  <c r="N236" i="4"/>
  <c r="M236" i="4"/>
  <c r="K236" i="4"/>
  <c r="J236" i="4"/>
  <c r="E236" i="4"/>
  <c r="D236" i="4"/>
  <c r="AH235" i="4"/>
  <c r="O235" i="4"/>
  <c r="M235" i="4"/>
  <c r="N235" i="4" s="1"/>
  <c r="K235" i="4"/>
  <c r="J235" i="4"/>
  <c r="E235" i="4"/>
  <c r="D235" i="4"/>
  <c r="AH234" i="4"/>
  <c r="O234" i="4"/>
  <c r="N234" i="4"/>
  <c r="M234" i="4"/>
  <c r="K234" i="4"/>
  <c r="J234" i="4"/>
  <c r="E234" i="4"/>
  <c r="D234" i="4"/>
  <c r="AH233" i="4"/>
  <c r="O233" i="4"/>
  <c r="N233" i="4"/>
  <c r="M233" i="4"/>
  <c r="K233" i="4"/>
  <c r="J233" i="4"/>
  <c r="E233" i="4"/>
  <c r="D233" i="4"/>
  <c r="AH232" i="4"/>
  <c r="O232" i="4"/>
  <c r="M232" i="4"/>
  <c r="N232" i="4" s="1"/>
  <c r="K232" i="4"/>
  <c r="J232" i="4"/>
  <c r="E232" i="4"/>
  <c r="D232" i="4"/>
  <c r="AH231" i="4"/>
  <c r="O231" i="4"/>
  <c r="N231" i="4"/>
  <c r="M231" i="4"/>
  <c r="K231" i="4"/>
  <c r="J231" i="4"/>
  <c r="E231" i="4"/>
  <c r="D231" i="4"/>
  <c r="AH230" i="4"/>
  <c r="O230" i="4"/>
  <c r="N230" i="4"/>
  <c r="M230" i="4"/>
  <c r="K230" i="4"/>
  <c r="J230" i="4"/>
  <c r="E230" i="4"/>
  <c r="D230" i="4"/>
  <c r="AH229" i="4"/>
  <c r="O229" i="4"/>
  <c r="M229" i="4"/>
  <c r="N229" i="4" s="1"/>
  <c r="K229" i="4"/>
  <c r="J229" i="4"/>
  <c r="E229" i="4"/>
  <c r="D229" i="4"/>
  <c r="AH228" i="4"/>
  <c r="O228" i="4"/>
  <c r="N228" i="4"/>
  <c r="M228" i="4"/>
  <c r="K228" i="4"/>
  <c r="J228" i="4"/>
  <c r="E228" i="4"/>
  <c r="D228" i="4"/>
  <c r="AH227" i="4"/>
  <c r="O227" i="4"/>
  <c r="M227" i="4"/>
  <c r="N227" i="4" s="1"/>
  <c r="K227" i="4"/>
  <c r="J227" i="4"/>
  <c r="E227" i="4"/>
  <c r="D227" i="4"/>
  <c r="AH226" i="4"/>
  <c r="O226" i="4"/>
  <c r="N226" i="4"/>
  <c r="M226" i="4"/>
  <c r="K226" i="4"/>
  <c r="J226" i="4"/>
  <c r="E226" i="4"/>
  <c r="D226" i="4"/>
  <c r="AH225" i="4"/>
  <c r="O225" i="4"/>
  <c r="N225" i="4"/>
  <c r="M225" i="4"/>
  <c r="K225" i="4"/>
  <c r="J225" i="4"/>
  <c r="E225" i="4"/>
  <c r="D225" i="4"/>
  <c r="AH224" i="4"/>
  <c r="O224" i="4"/>
  <c r="M224" i="4"/>
  <c r="N224" i="4" s="1"/>
  <c r="K224" i="4"/>
  <c r="J224" i="4"/>
  <c r="E224" i="4"/>
  <c r="D224" i="4"/>
  <c r="AH223" i="4"/>
  <c r="O223" i="4"/>
  <c r="N223" i="4"/>
  <c r="M223" i="4"/>
  <c r="K223" i="4"/>
  <c r="J223" i="4"/>
  <c r="E223" i="4"/>
  <c r="D223" i="4"/>
  <c r="AH222" i="4"/>
  <c r="O222" i="4"/>
  <c r="M222" i="4"/>
  <c r="N222" i="4" s="1"/>
  <c r="K222" i="4"/>
  <c r="J222" i="4"/>
  <c r="E222" i="4"/>
  <c r="D222" i="4"/>
  <c r="AH221" i="4"/>
  <c r="O221" i="4"/>
  <c r="M221" i="4"/>
  <c r="N221" i="4" s="1"/>
  <c r="K221" i="4"/>
  <c r="J221" i="4"/>
  <c r="E221" i="4"/>
  <c r="D221" i="4"/>
  <c r="AH220" i="4"/>
  <c r="O220" i="4"/>
  <c r="N220" i="4"/>
  <c r="M220" i="4"/>
  <c r="K220" i="4"/>
  <c r="J220" i="4"/>
  <c r="E220" i="4"/>
  <c r="D220" i="4"/>
  <c r="AH219" i="4"/>
  <c r="O219" i="4"/>
  <c r="M219" i="4"/>
  <c r="N219" i="4" s="1"/>
  <c r="K219" i="4"/>
  <c r="J219" i="4"/>
  <c r="E219" i="4"/>
  <c r="D219" i="4"/>
  <c r="AH218" i="4"/>
  <c r="O218" i="4"/>
  <c r="N218" i="4"/>
  <c r="M218" i="4"/>
  <c r="K218" i="4"/>
  <c r="J218" i="4"/>
  <c r="E218" i="4"/>
  <c r="D218" i="4"/>
  <c r="AH217" i="4"/>
  <c r="O217" i="4"/>
  <c r="N217" i="4"/>
  <c r="M217" i="4"/>
  <c r="K217" i="4"/>
  <c r="J217" i="4"/>
  <c r="E217" i="4"/>
  <c r="D217" i="4"/>
  <c r="AH216" i="4"/>
  <c r="O216" i="4"/>
  <c r="M216" i="4"/>
  <c r="N216" i="4" s="1"/>
  <c r="K216" i="4"/>
  <c r="J216" i="4"/>
  <c r="E216" i="4"/>
  <c r="D216" i="4"/>
  <c r="AH215" i="4"/>
  <c r="O215" i="4"/>
  <c r="N215" i="4"/>
  <c r="M215" i="4"/>
  <c r="K215" i="4"/>
  <c r="J215" i="4"/>
  <c r="E215" i="4"/>
  <c r="D215" i="4"/>
  <c r="AH214" i="4"/>
  <c r="O214" i="4"/>
  <c r="N214" i="4"/>
  <c r="M214" i="4"/>
  <c r="K214" i="4"/>
  <c r="J214" i="4"/>
  <c r="E214" i="4"/>
  <c r="D214" i="4"/>
  <c r="AH213" i="4"/>
  <c r="O213" i="4"/>
  <c r="M213" i="4"/>
  <c r="N213" i="4" s="1"/>
  <c r="K213" i="4"/>
  <c r="J213" i="4"/>
  <c r="E213" i="4"/>
  <c r="D213" i="4"/>
  <c r="AH212" i="4"/>
  <c r="O212" i="4"/>
  <c r="M212" i="4"/>
  <c r="N212" i="4" s="1"/>
  <c r="K212" i="4"/>
  <c r="J212" i="4"/>
  <c r="E212" i="4"/>
  <c r="D212" i="4"/>
  <c r="AH211" i="4"/>
  <c r="O211" i="4"/>
  <c r="M211" i="4"/>
  <c r="N211" i="4" s="1"/>
  <c r="K211" i="4"/>
  <c r="J211" i="4"/>
  <c r="E211" i="4"/>
  <c r="D211" i="4"/>
  <c r="AH210" i="4"/>
  <c r="O210" i="4"/>
  <c r="M210" i="4"/>
  <c r="N210" i="4" s="1"/>
  <c r="K210" i="4"/>
  <c r="J210" i="4"/>
  <c r="E210" i="4"/>
  <c r="D210" i="4"/>
  <c r="AH209" i="4"/>
  <c r="O209" i="4"/>
  <c r="N209" i="4"/>
  <c r="M209" i="4"/>
  <c r="K209" i="4"/>
  <c r="J209" i="4"/>
  <c r="E209" i="4"/>
  <c r="D209" i="4"/>
  <c r="AH208" i="4"/>
  <c r="O208" i="4"/>
  <c r="N208" i="4"/>
  <c r="M208" i="4"/>
  <c r="K208" i="4"/>
  <c r="J208" i="4"/>
  <c r="E208" i="4"/>
  <c r="D208" i="4"/>
  <c r="AH207" i="4"/>
  <c r="O207" i="4"/>
  <c r="N207" i="4"/>
  <c r="M207" i="4"/>
  <c r="K207" i="4"/>
  <c r="J207" i="4"/>
  <c r="E207" i="4"/>
  <c r="D207" i="4"/>
  <c r="AH206" i="4"/>
  <c r="O206" i="4"/>
  <c r="M206" i="4"/>
  <c r="N206" i="4" s="1"/>
  <c r="K206" i="4"/>
  <c r="J206" i="4"/>
  <c r="E206" i="4"/>
  <c r="D206" i="4"/>
  <c r="AH205" i="4"/>
  <c r="O205" i="4"/>
  <c r="M205" i="4"/>
  <c r="N205" i="4" s="1"/>
  <c r="K205" i="4"/>
  <c r="J205" i="4"/>
  <c r="E205" i="4"/>
  <c r="D205" i="4"/>
  <c r="AH204" i="4"/>
  <c r="O204" i="4"/>
  <c r="M204" i="4"/>
  <c r="N204" i="4" s="1"/>
  <c r="K204" i="4"/>
  <c r="J204" i="4"/>
  <c r="E204" i="4"/>
  <c r="D204" i="4"/>
  <c r="AH203" i="4"/>
  <c r="O203" i="4"/>
  <c r="N203" i="4"/>
  <c r="M203" i="4"/>
  <c r="K203" i="4"/>
  <c r="J203" i="4"/>
  <c r="E203" i="4"/>
  <c r="D203" i="4"/>
  <c r="AH202" i="4"/>
  <c r="O202" i="4"/>
  <c r="N202" i="4"/>
  <c r="M202" i="4"/>
  <c r="K202" i="4"/>
  <c r="J202" i="4"/>
  <c r="E202" i="4"/>
  <c r="D202" i="4"/>
  <c r="AH201" i="4"/>
  <c r="O201" i="4"/>
  <c r="M201" i="4"/>
  <c r="N201" i="4" s="1"/>
  <c r="K201" i="4"/>
  <c r="J201" i="4"/>
  <c r="E201" i="4"/>
  <c r="D201" i="4"/>
  <c r="AH200" i="4"/>
  <c r="O200" i="4"/>
  <c r="N200" i="4"/>
  <c r="M200" i="4"/>
  <c r="K200" i="4"/>
  <c r="J200" i="4"/>
  <c r="E200" i="4"/>
  <c r="D200" i="4"/>
  <c r="AH199" i="4"/>
  <c r="O199" i="4"/>
  <c r="N199" i="4"/>
  <c r="M199" i="4"/>
  <c r="K199" i="4"/>
  <c r="J199" i="4"/>
  <c r="E199" i="4"/>
  <c r="D199" i="4"/>
  <c r="AH198" i="4"/>
  <c r="O198" i="4"/>
  <c r="M198" i="4"/>
  <c r="N198" i="4" s="1"/>
  <c r="K198" i="4"/>
  <c r="J198" i="4"/>
  <c r="E198" i="4"/>
  <c r="D198" i="4"/>
  <c r="AH197" i="4"/>
  <c r="O197" i="4"/>
  <c r="N197" i="4"/>
  <c r="M197" i="4"/>
  <c r="K197" i="4"/>
  <c r="J197" i="4"/>
  <c r="E197" i="4"/>
  <c r="D197" i="4"/>
  <c r="AH196" i="4"/>
  <c r="O196" i="4"/>
  <c r="N196" i="4"/>
  <c r="M196" i="4"/>
  <c r="K196" i="4"/>
  <c r="J196" i="4"/>
  <c r="E196" i="4"/>
  <c r="D196" i="4"/>
  <c r="AH195" i="4"/>
  <c r="O195" i="4"/>
  <c r="M195" i="4"/>
  <c r="N195" i="4" s="1"/>
  <c r="K195" i="4"/>
  <c r="J195" i="4"/>
  <c r="E195" i="4"/>
  <c r="D195" i="4"/>
  <c r="AH194" i="4"/>
  <c r="O194" i="4"/>
  <c r="N194" i="4"/>
  <c r="M194" i="4"/>
  <c r="K194" i="4"/>
  <c r="J194" i="4"/>
  <c r="E194" i="4"/>
  <c r="D194" i="4"/>
  <c r="AH193" i="4"/>
  <c r="O193" i="4"/>
  <c r="N193" i="4"/>
  <c r="M193" i="4"/>
  <c r="K193" i="4"/>
  <c r="J193" i="4"/>
  <c r="E193" i="4"/>
  <c r="D193" i="4"/>
  <c r="AH192" i="4"/>
  <c r="O192" i="4"/>
  <c r="N192" i="4"/>
  <c r="M192" i="4"/>
  <c r="K192" i="4"/>
  <c r="J192" i="4"/>
  <c r="E192" i="4"/>
  <c r="D192" i="4"/>
  <c r="AH191" i="4"/>
  <c r="O191" i="4"/>
  <c r="M191" i="4"/>
  <c r="N191" i="4" s="1"/>
  <c r="K191" i="4"/>
  <c r="J191" i="4"/>
  <c r="E191" i="4"/>
  <c r="D191" i="4"/>
  <c r="AH190" i="4"/>
  <c r="O190" i="4"/>
  <c r="M190" i="4"/>
  <c r="N190" i="4" s="1"/>
  <c r="K190" i="4"/>
  <c r="J190" i="4"/>
  <c r="E190" i="4"/>
  <c r="D190" i="4"/>
  <c r="AH189" i="4"/>
  <c r="O189" i="4"/>
  <c r="N189" i="4"/>
  <c r="M189" i="4"/>
  <c r="K189" i="4"/>
  <c r="J189" i="4"/>
  <c r="E189" i="4"/>
  <c r="D189" i="4"/>
  <c r="AH188" i="4"/>
  <c r="O188" i="4"/>
  <c r="M188" i="4"/>
  <c r="N188" i="4" s="1"/>
  <c r="K188" i="4"/>
  <c r="J188" i="4"/>
  <c r="E188" i="4"/>
  <c r="D188" i="4"/>
  <c r="AH187" i="4"/>
  <c r="O187" i="4"/>
  <c r="M187" i="4"/>
  <c r="N187" i="4" s="1"/>
  <c r="K187" i="4"/>
  <c r="J187" i="4"/>
  <c r="E187" i="4"/>
  <c r="D187" i="4"/>
  <c r="AH186" i="4"/>
  <c r="O186" i="4"/>
  <c r="M186" i="4"/>
  <c r="N186" i="4" s="1"/>
  <c r="K186" i="4"/>
  <c r="J186" i="4"/>
  <c r="E186" i="4"/>
  <c r="D186" i="4"/>
  <c r="AH185" i="4"/>
  <c r="O185" i="4"/>
  <c r="M185" i="4"/>
  <c r="N185" i="4" s="1"/>
  <c r="K185" i="4"/>
  <c r="J185" i="4"/>
  <c r="E185" i="4"/>
  <c r="D185" i="4"/>
  <c r="AH184" i="4"/>
  <c r="O184" i="4"/>
  <c r="N184" i="4"/>
  <c r="M184" i="4"/>
  <c r="K184" i="4"/>
  <c r="J184" i="4"/>
  <c r="E184" i="4"/>
  <c r="D184" i="4"/>
  <c r="AH183" i="4"/>
  <c r="O183" i="4"/>
  <c r="M183" i="4"/>
  <c r="N183" i="4" s="1"/>
  <c r="K183" i="4"/>
  <c r="J183" i="4"/>
  <c r="E183" i="4"/>
  <c r="D183" i="4"/>
  <c r="AH182" i="4"/>
  <c r="O182" i="4"/>
  <c r="M182" i="4"/>
  <c r="N182" i="4" s="1"/>
  <c r="K182" i="4"/>
  <c r="J182" i="4"/>
  <c r="E182" i="4"/>
  <c r="D182" i="4"/>
  <c r="AH181" i="4"/>
  <c r="O181" i="4"/>
  <c r="N181" i="4"/>
  <c r="M181" i="4"/>
  <c r="K181" i="4"/>
  <c r="J181" i="4"/>
  <c r="E181" i="4"/>
  <c r="D181" i="4"/>
  <c r="AH180" i="4"/>
  <c r="O180" i="4"/>
  <c r="M180" i="4"/>
  <c r="N180" i="4" s="1"/>
  <c r="K180" i="4"/>
  <c r="J180" i="4"/>
  <c r="E180" i="4"/>
  <c r="D180" i="4"/>
  <c r="AH179" i="4"/>
  <c r="O179" i="4"/>
  <c r="N179" i="4"/>
  <c r="M179" i="4"/>
  <c r="K179" i="4"/>
  <c r="J179" i="4"/>
  <c r="E179" i="4"/>
  <c r="D179" i="4"/>
  <c r="AH178" i="4"/>
  <c r="O178" i="4"/>
  <c r="M178" i="4"/>
  <c r="N178" i="4" s="1"/>
  <c r="K178" i="4"/>
  <c r="J178" i="4"/>
  <c r="E178" i="4"/>
  <c r="D178" i="4"/>
  <c r="AH177" i="4"/>
  <c r="O177" i="4"/>
  <c r="M177" i="4"/>
  <c r="N177" i="4" s="1"/>
  <c r="K177" i="4"/>
  <c r="J177" i="4"/>
  <c r="E177" i="4"/>
  <c r="D177" i="4"/>
  <c r="AH176" i="4"/>
  <c r="O176" i="4"/>
  <c r="N176" i="4"/>
  <c r="M176" i="4"/>
  <c r="K176" i="4"/>
  <c r="J176" i="4"/>
  <c r="E176" i="4"/>
  <c r="D176" i="4"/>
  <c r="AH175" i="4"/>
  <c r="O175" i="4"/>
  <c r="N175" i="4"/>
  <c r="M175" i="4"/>
  <c r="K175" i="4"/>
  <c r="J175" i="4"/>
  <c r="E175" i="4"/>
  <c r="D175" i="4"/>
  <c r="AH174" i="4"/>
  <c r="O174" i="4"/>
  <c r="M174" i="4"/>
  <c r="N174" i="4" s="1"/>
  <c r="K174" i="4"/>
  <c r="J174" i="4"/>
  <c r="E174" i="4"/>
  <c r="D174" i="4"/>
  <c r="AH173" i="4"/>
  <c r="O173" i="4"/>
  <c r="M173" i="4"/>
  <c r="N173" i="4" s="1"/>
  <c r="K173" i="4"/>
  <c r="J173" i="4"/>
  <c r="E173" i="4"/>
  <c r="D173" i="4"/>
  <c r="AH172" i="4"/>
  <c r="O172" i="4"/>
  <c r="N172" i="4"/>
  <c r="M172" i="4"/>
  <c r="K172" i="4"/>
  <c r="J172" i="4"/>
  <c r="E172" i="4"/>
  <c r="D172" i="4"/>
  <c r="AH171" i="4"/>
  <c r="O171" i="4"/>
  <c r="M171" i="4"/>
  <c r="N171" i="4" s="1"/>
  <c r="K171" i="4"/>
  <c r="J171" i="4"/>
  <c r="E171" i="4"/>
  <c r="D171" i="4"/>
  <c r="AH170" i="4"/>
  <c r="O170" i="4"/>
  <c r="M170" i="4"/>
  <c r="N170" i="4" s="1"/>
  <c r="K170" i="4"/>
  <c r="J170" i="4"/>
  <c r="E170" i="4"/>
  <c r="D170" i="4"/>
  <c r="AH169" i="4"/>
  <c r="O169" i="4"/>
  <c r="N169" i="4"/>
  <c r="M169" i="4"/>
  <c r="K169" i="4"/>
  <c r="J169" i="4"/>
  <c r="E169" i="4"/>
  <c r="D169" i="4"/>
  <c r="AH168" i="4"/>
  <c r="O168" i="4"/>
  <c r="M168" i="4"/>
  <c r="N168" i="4" s="1"/>
  <c r="K168" i="4"/>
  <c r="J168" i="4"/>
  <c r="E168" i="4"/>
  <c r="D168" i="4"/>
  <c r="AH167" i="4"/>
  <c r="O167" i="4"/>
  <c r="M167" i="4"/>
  <c r="N167" i="4" s="1"/>
  <c r="K167" i="4"/>
  <c r="J167" i="4"/>
  <c r="E167" i="4"/>
  <c r="D167" i="4"/>
  <c r="AH166" i="4"/>
  <c r="O166" i="4"/>
  <c r="M166" i="4"/>
  <c r="N166" i="4" s="1"/>
  <c r="K166" i="4"/>
  <c r="J166" i="4"/>
  <c r="E166" i="4"/>
  <c r="D166" i="4"/>
  <c r="AH165" i="4"/>
  <c r="O165" i="4"/>
  <c r="N165" i="4"/>
  <c r="M165" i="4"/>
  <c r="K165" i="4"/>
  <c r="J165" i="4"/>
  <c r="E165" i="4"/>
  <c r="D165" i="4"/>
  <c r="AH164" i="4"/>
  <c r="O164" i="4"/>
  <c r="N164" i="4"/>
  <c r="M164" i="4"/>
  <c r="K164" i="4"/>
  <c r="J164" i="4"/>
  <c r="E164" i="4"/>
  <c r="D164" i="4"/>
  <c r="AH163" i="4"/>
  <c r="O163" i="4"/>
  <c r="M163" i="4"/>
  <c r="N163" i="4" s="1"/>
  <c r="K163" i="4"/>
  <c r="J163" i="4"/>
  <c r="E163" i="4"/>
  <c r="D163" i="4"/>
  <c r="AH162" i="4"/>
  <c r="O162" i="4"/>
  <c r="M162" i="4"/>
  <c r="N162" i="4" s="1"/>
  <c r="K162" i="4"/>
  <c r="J162" i="4"/>
  <c r="E162" i="4"/>
  <c r="D162" i="4"/>
  <c r="AH161" i="4"/>
  <c r="O161" i="4"/>
  <c r="M161" i="4"/>
  <c r="N161" i="4" s="1"/>
  <c r="K161" i="4"/>
  <c r="J161" i="4"/>
  <c r="E161" i="4"/>
  <c r="D161" i="4"/>
  <c r="AH160" i="4"/>
  <c r="O160" i="4"/>
  <c r="M160" i="4"/>
  <c r="N160" i="4" s="1"/>
  <c r="K160" i="4"/>
  <c r="J160" i="4"/>
  <c r="E160" i="4"/>
  <c r="D160" i="4"/>
  <c r="AH159" i="4"/>
  <c r="O159" i="4"/>
  <c r="M159" i="4"/>
  <c r="N159" i="4" s="1"/>
  <c r="K159" i="4"/>
  <c r="J159" i="4"/>
  <c r="E159" i="4"/>
  <c r="D159" i="4"/>
  <c r="AH158" i="4"/>
  <c r="O158" i="4"/>
  <c r="M158" i="4"/>
  <c r="N158" i="4" s="1"/>
  <c r="K158" i="4"/>
  <c r="J158" i="4"/>
  <c r="E158" i="4"/>
  <c r="D158" i="4"/>
  <c r="AH157" i="4"/>
  <c r="O157" i="4"/>
  <c r="N157" i="4"/>
  <c r="M157" i="4"/>
  <c r="K157" i="4"/>
  <c r="J157" i="4"/>
  <c r="E157" i="4"/>
  <c r="D157" i="4"/>
  <c r="AH156" i="4"/>
  <c r="O156" i="4"/>
  <c r="N156" i="4"/>
  <c r="M156" i="4"/>
  <c r="K156" i="4"/>
  <c r="J156" i="4"/>
  <c r="E156" i="4"/>
  <c r="D156" i="4"/>
  <c r="AH155" i="4"/>
  <c r="O155" i="4"/>
  <c r="M155" i="4"/>
  <c r="N155" i="4" s="1"/>
  <c r="K155" i="4"/>
  <c r="J155" i="4"/>
  <c r="E155" i="4"/>
  <c r="D155" i="4"/>
  <c r="AH154" i="4"/>
  <c r="O154" i="4"/>
  <c r="M154" i="4"/>
  <c r="N154" i="4" s="1"/>
  <c r="K154" i="4"/>
  <c r="J154" i="4"/>
  <c r="E154" i="4"/>
  <c r="D154" i="4"/>
  <c r="AH153" i="4"/>
  <c r="O153" i="4"/>
  <c r="M153" i="4"/>
  <c r="N153" i="4" s="1"/>
  <c r="K153" i="4"/>
  <c r="J153" i="4"/>
  <c r="E153" i="4"/>
  <c r="D153" i="4"/>
  <c r="AH152" i="4"/>
  <c r="O152" i="4"/>
  <c r="M152" i="4"/>
  <c r="N152" i="4" s="1"/>
  <c r="K152" i="4"/>
  <c r="J152" i="4"/>
  <c r="E152" i="4"/>
  <c r="D152" i="4"/>
  <c r="AH151" i="4"/>
  <c r="O151" i="4"/>
  <c r="M151" i="4"/>
  <c r="N151" i="4" s="1"/>
  <c r="K151" i="4"/>
  <c r="J151" i="4"/>
  <c r="E151" i="4"/>
  <c r="D151" i="4"/>
  <c r="AH150" i="4"/>
  <c r="O150" i="4"/>
  <c r="M150" i="4"/>
  <c r="N150" i="4" s="1"/>
  <c r="K150" i="4"/>
  <c r="J150" i="4"/>
  <c r="E150" i="4"/>
  <c r="D150" i="4"/>
  <c r="AH149" i="4"/>
  <c r="O149" i="4"/>
  <c r="N149" i="4"/>
  <c r="M149" i="4"/>
  <c r="K149" i="4"/>
  <c r="J149" i="4"/>
  <c r="E149" i="4"/>
  <c r="D149" i="4"/>
  <c r="AH148" i="4"/>
  <c r="O148" i="4"/>
  <c r="N148" i="4"/>
  <c r="M148" i="4"/>
  <c r="K148" i="4"/>
  <c r="J148" i="4"/>
  <c r="E148" i="4"/>
  <c r="D148" i="4"/>
  <c r="AH147" i="4"/>
  <c r="O147" i="4"/>
  <c r="M147" i="4"/>
  <c r="N147" i="4" s="1"/>
  <c r="K147" i="4"/>
  <c r="J147" i="4"/>
  <c r="E147" i="4"/>
  <c r="D147" i="4"/>
  <c r="AH146" i="4"/>
  <c r="O146" i="4"/>
  <c r="M146" i="4"/>
  <c r="N146" i="4" s="1"/>
  <c r="K146" i="4"/>
  <c r="J146" i="4"/>
  <c r="E146" i="4"/>
  <c r="D146" i="4"/>
  <c r="AH145" i="4"/>
  <c r="O145" i="4"/>
  <c r="M145" i="4"/>
  <c r="N145" i="4" s="1"/>
  <c r="K145" i="4"/>
  <c r="J145" i="4"/>
  <c r="E145" i="4"/>
  <c r="D145" i="4"/>
  <c r="AH144" i="4"/>
  <c r="O144" i="4"/>
  <c r="M144" i="4"/>
  <c r="N144" i="4" s="1"/>
  <c r="K144" i="4"/>
  <c r="J144" i="4"/>
  <c r="E144" i="4"/>
  <c r="D144" i="4"/>
  <c r="AH143" i="4"/>
  <c r="O143" i="4"/>
  <c r="M143" i="4"/>
  <c r="N143" i="4" s="1"/>
  <c r="K143" i="4"/>
  <c r="J143" i="4"/>
  <c r="E143" i="4"/>
  <c r="D143" i="4"/>
  <c r="AH142" i="4"/>
  <c r="O142" i="4"/>
  <c r="M142" i="4"/>
  <c r="N142" i="4" s="1"/>
  <c r="K142" i="4"/>
  <c r="J142" i="4"/>
  <c r="E142" i="4"/>
  <c r="D142" i="4"/>
  <c r="AH141" i="4"/>
  <c r="O141" i="4"/>
  <c r="N141" i="4"/>
  <c r="M141" i="4"/>
  <c r="K141" i="4"/>
  <c r="J141" i="4"/>
  <c r="E141" i="4"/>
  <c r="D141" i="4"/>
  <c r="AH140" i="4"/>
  <c r="O140" i="4"/>
  <c r="M140" i="4"/>
  <c r="N140" i="4" s="1"/>
  <c r="K140" i="4"/>
  <c r="J140" i="4"/>
  <c r="E140" i="4"/>
  <c r="D140" i="4"/>
  <c r="AH139" i="4"/>
  <c r="O139" i="4"/>
  <c r="M139" i="4"/>
  <c r="N139" i="4" s="1"/>
  <c r="K139" i="4"/>
  <c r="J139" i="4"/>
  <c r="E139" i="4"/>
  <c r="D139" i="4"/>
  <c r="AH138" i="4"/>
  <c r="O138" i="4"/>
  <c r="M138" i="4"/>
  <c r="N138" i="4" s="1"/>
  <c r="K138" i="4"/>
  <c r="J138" i="4"/>
  <c r="E138" i="4"/>
  <c r="D138" i="4"/>
  <c r="AH137" i="4"/>
  <c r="O137" i="4"/>
  <c r="M137" i="4"/>
  <c r="N137" i="4" s="1"/>
  <c r="K137" i="4"/>
  <c r="J137" i="4"/>
  <c r="E137" i="4"/>
  <c r="D137" i="4"/>
  <c r="AH136" i="4"/>
  <c r="O136" i="4"/>
  <c r="N136" i="4"/>
  <c r="M136" i="4"/>
  <c r="K136" i="4"/>
  <c r="J136" i="4"/>
  <c r="E136" i="4"/>
  <c r="D136" i="4"/>
  <c r="AH135" i="4"/>
  <c r="O135" i="4"/>
  <c r="M135" i="4"/>
  <c r="N135" i="4" s="1"/>
  <c r="K135" i="4"/>
  <c r="J135" i="4"/>
  <c r="E135" i="4"/>
  <c r="D135" i="4"/>
  <c r="AH134" i="4"/>
  <c r="O134" i="4"/>
  <c r="M134" i="4"/>
  <c r="N134" i="4" s="1"/>
  <c r="K134" i="4"/>
  <c r="J134" i="4"/>
  <c r="E134" i="4"/>
  <c r="D134" i="4"/>
  <c r="AH133" i="4"/>
  <c r="O133" i="4"/>
  <c r="N133" i="4"/>
  <c r="M133" i="4"/>
  <c r="K133" i="4"/>
  <c r="J133" i="4"/>
  <c r="E133" i="4"/>
  <c r="D133" i="4"/>
  <c r="AH132" i="4"/>
  <c r="O132" i="4"/>
  <c r="M132" i="4"/>
  <c r="N132" i="4" s="1"/>
  <c r="K132" i="4"/>
  <c r="J132" i="4"/>
  <c r="E132" i="4"/>
  <c r="D132" i="4"/>
  <c r="AH131" i="4"/>
  <c r="O131" i="4"/>
  <c r="M131" i="4"/>
  <c r="N131" i="4" s="1"/>
  <c r="K131" i="4"/>
  <c r="J131" i="4"/>
  <c r="E131" i="4"/>
  <c r="D131" i="4"/>
  <c r="AH130" i="4"/>
  <c r="O130" i="4"/>
  <c r="M130" i="4"/>
  <c r="N130" i="4" s="1"/>
  <c r="K130" i="4"/>
  <c r="J130" i="4"/>
  <c r="E130" i="4"/>
  <c r="D130" i="4"/>
  <c r="AH129" i="4"/>
  <c r="O129" i="4"/>
  <c r="N129" i="4"/>
  <c r="M129" i="4"/>
  <c r="K129" i="4"/>
  <c r="J129" i="4"/>
  <c r="E129" i="4"/>
  <c r="D129" i="4"/>
  <c r="AH128" i="4"/>
  <c r="O128" i="4"/>
  <c r="N128" i="4"/>
  <c r="M128" i="4"/>
  <c r="K128" i="4"/>
  <c r="J128" i="4"/>
  <c r="E128" i="4"/>
  <c r="D128" i="4"/>
  <c r="AH127" i="4"/>
  <c r="O127" i="4"/>
  <c r="M127" i="4"/>
  <c r="N127" i="4" s="1"/>
  <c r="K127" i="4"/>
  <c r="J127" i="4"/>
  <c r="E127" i="4"/>
  <c r="D127" i="4"/>
  <c r="AH126" i="4"/>
  <c r="O126" i="4"/>
  <c r="N126" i="4"/>
  <c r="M126" i="4"/>
  <c r="K126" i="4"/>
  <c r="J126" i="4"/>
  <c r="E126" i="4"/>
  <c r="D126" i="4"/>
  <c r="AH125" i="4"/>
  <c r="O125" i="4"/>
  <c r="N125" i="4"/>
  <c r="M125" i="4"/>
  <c r="K125" i="4"/>
  <c r="J125" i="4"/>
  <c r="E125" i="4"/>
  <c r="D125" i="4"/>
  <c r="AH124" i="4"/>
  <c r="O124" i="4"/>
  <c r="N124" i="4"/>
  <c r="M124" i="4"/>
  <c r="K124" i="4"/>
  <c r="J124" i="4"/>
  <c r="E124" i="4"/>
  <c r="D124" i="4"/>
  <c r="AH123" i="4"/>
  <c r="O123" i="4"/>
  <c r="M123" i="4"/>
  <c r="N123" i="4" s="1"/>
  <c r="K123" i="4"/>
  <c r="J123" i="4"/>
  <c r="E123" i="4"/>
  <c r="D123" i="4"/>
  <c r="AH122" i="4"/>
  <c r="O122" i="4"/>
  <c r="M122" i="4"/>
  <c r="N122" i="4" s="1"/>
  <c r="K122" i="4"/>
  <c r="J122" i="4"/>
  <c r="E122" i="4"/>
  <c r="D122" i="4"/>
  <c r="AH121" i="4"/>
  <c r="O121" i="4"/>
  <c r="M121" i="4"/>
  <c r="N121" i="4" s="1"/>
  <c r="K121" i="4"/>
  <c r="J121" i="4"/>
  <c r="E121" i="4"/>
  <c r="D121" i="4"/>
  <c r="AH120" i="4"/>
  <c r="O120" i="4"/>
  <c r="N120" i="4"/>
  <c r="M120" i="4"/>
  <c r="K120" i="4"/>
  <c r="J120" i="4"/>
  <c r="E120" i="4"/>
  <c r="D120" i="4"/>
  <c r="AH119" i="4"/>
  <c r="O119" i="4"/>
  <c r="M119" i="4"/>
  <c r="N119" i="4" s="1"/>
  <c r="K119" i="4"/>
  <c r="J119" i="4"/>
  <c r="E119" i="4"/>
  <c r="D119" i="4"/>
  <c r="AH118" i="4"/>
  <c r="O118" i="4"/>
  <c r="M118" i="4"/>
  <c r="N118" i="4" s="1"/>
  <c r="K118" i="4"/>
  <c r="J118" i="4"/>
  <c r="E118" i="4"/>
  <c r="D118" i="4"/>
  <c r="AH117" i="4"/>
  <c r="O117" i="4"/>
  <c r="M117" i="4"/>
  <c r="N117" i="4" s="1"/>
  <c r="K117" i="4"/>
  <c r="J117" i="4"/>
  <c r="E117" i="4"/>
  <c r="D117" i="4"/>
  <c r="AH116" i="4"/>
  <c r="O116" i="4"/>
  <c r="M116" i="4"/>
  <c r="N116" i="4" s="1"/>
  <c r="K116" i="4"/>
  <c r="J116" i="4"/>
  <c r="E116" i="4"/>
  <c r="D116" i="4"/>
  <c r="AH115" i="4"/>
  <c r="O115" i="4"/>
  <c r="M115" i="4"/>
  <c r="N115" i="4" s="1"/>
  <c r="K115" i="4"/>
  <c r="J115" i="4"/>
  <c r="E115" i="4"/>
  <c r="D115" i="4"/>
  <c r="AH114" i="4"/>
  <c r="O114" i="4"/>
  <c r="M114" i="4"/>
  <c r="N114" i="4" s="1"/>
  <c r="K114" i="4"/>
  <c r="J114" i="4"/>
  <c r="E114" i="4"/>
  <c r="D114" i="4"/>
  <c r="AH113" i="4"/>
  <c r="O113" i="4"/>
  <c r="M113" i="4"/>
  <c r="N113" i="4" s="1"/>
  <c r="K113" i="4"/>
  <c r="J113" i="4"/>
  <c r="E113" i="4"/>
  <c r="D113" i="4"/>
  <c r="AH112" i="4"/>
  <c r="O112" i="4"/>
  <c r="M112" i="4"/>
  <c r="N112" i="4" s="1"/>
  <c r="K112" i="4"/>
  <c r="J112" i="4"/>
  <c r="E112" i="4"/>
  <c r="D112" i="4"/>
  <c r="AH111" i="4"/>
  <c r="O111" i="4"/>
  <c r="M111" i="4"/>
  <c r="N111" i="4" s="1"/>
  <c r="K111" i="4"/>
  <c r="J111" i="4"/>
  <c r="E111" i="4"/>
  <c r="D111" i="4"/>
  <c r="AH110" i="4"/>
  <c r="O110" i="4"/>
  <c r="M110" i="4"/>
  <c r="N110" i="4" s="1"/>
  <c r="K110" i="4"/>
  <c r="J110" i="4"/>
  <c r="E110" i="4"/>
  <c r="D110" i="4"/>
  <c r="AH109" i="4"/>
  <c r="O109" i="4"/>
  <c r="M109" i="4"/>
  <c r="N109" i="4" s="1"/>
  <c r="K109" i="4"/>
  <c r="J109" i="4"/>
  <c r="E109" i="4"/>
  <c r="D109" i="4"/>
  <c r="AH108" i="4"/>
  <c r="O108" i="4"/>
  <c r="N108" i="4"/>
  <c r="M108" i="4"/>
  <c r="K108" i="4"/>
  <c r="J108" i="4"/>
  <c r="E108" i="4"/>
  <c r="D108" i="4"/>
  <c r="AH107" i="4"/>
  <c r="O107" i="4"/>
  <c r="N107" i="4"/>
  <c r="M107" i="4"/>
  <c r="K107" i="4"/>
  <c r="J107" i="4"/>
  <c r="E107" i="4"/>
  <c r="D107" i="4"/>
  <c r="AH106" i="4"/>
  <c r="O106" i="4"/>
  <c r="M106" i="4"/>
  <c r="N106" i="4" s="1"/>
  <c r="K106" i="4"/>
  <c r="J106" i="4"/>
  <c r="E106" i="4"/>
  <c r="D106" i="4"/>
  <c r="AH105" i="4"/>
  <c r="O105" i="4"/>
  <c r="M105" i="4"/>
  <c r="N105" i="4" s="1"/>
  <c r="K105" i="4"/>
  <c r="J105" i="4"/>
  <c r="E105" i="4"/>
  <c r="D105" i="4"/>
  <c r="AH104" i="4"/>
  <c r="O104" i="4"/>
  <c r="M104" i="4"/>
  <c r="N104" i="4" s="1"/>
  <c r="K104" i="4"/>
  <c r="J104" i="4"/>
  <c r="E104" i="4"/>
  <c r="D104" i="4"/>
  <c r="AH103" i="4"/>
  <c r="O103" i="4"/>
  <c r="M103" i="4"/>
  <c r="N103" i="4" s="1"/>
  <c r="K103" i="4"/>
  <c r="J103" i="4"/>
  <c r="E103" i="4"/>
  <c r="D103" i="4"/>
  <c r="AH102" i="4"/>
  <c r="O102" i="4"/>
  <c r="M102" i="4"/>
  <c r="N102" i="4" s="1"/>
  <c r="K102" i="4"/>
  <c r="J102" i="4"/>
  <c r="E102" i="4"/>
  <c r="D102" i="4"/>
  <c r="AH101" i="4"/>
  <c r="O101" i="4"/>
  <c r="M101" i="4"/>
  <c r="N101" i="4" s="1"/>
  <c r="K101" i="4"/>
  <c r="J101" i="4"/>
  <c r="E101" i="4"/>
  <c r="D101" i="4"/>
  <c r="AH100" i="4"/>
  <c r="O100" i="4"/>
  <c r="M100" i="4"/>
  <c r="N100" i="4" s="1"/>
  <c r="K100" i="4"/>
  <c r="J100" i="4"/>
  <c r="E100" i="4"/>
  <c r="D100" i="4"/>
  <c r="AH99" i="4"/>
  <c r="O99" i="4"/>
  <c r="N99" i="4"/>
  <c r="M99" i="4"/>
  <c r="K99" i="4"/>
  <c r="J99" i="4"/>
  <c r="E99" i="4"/>
  <c r="D99" i="4"/>
  <c r="AH98" i="4"/>
  <c r="O98" i="4"/>
  <c r="M98" i="4"/>
  <c r="N98" i="4" s="1"/>
  <c r="K98" i="4"/>
  <c r="J98" i="4"/>
  <c r="E98" i="4"/>
  <c r="D98" i="4"/>
  <c r="AH97" i="4"/>
  <c r="O97" i="4"/>
  <c r="M97" i="4"/>
  <c r="N97" i="4" s="1"/>
  <c r="K97" i="4"/>
  <c r="J97" i="4"/>
  <c r="E97" i="4"/>
  <c r="D97" i="4"/>
  <c r="AH96" i="4"/>
  <c r="O96" i="4"/>
  <c r="M96" i="4"/>
  <c r="N96" i="4" s="1"/>
  <c r="K96" i="4"/>
  <c r="J96" i="4"/>
  <c r="E96" i="4"/>
  <c r="D96" i="4"/>
  <c r="AH95" i="4"/>
  <c r="O95" i="4"/>
  <c r="M95" i="4"/>
  <c r="N95" i="4" s="1"/>
  <c r="K95" i="4"/>
  <c r="J95" i="4"/>
  <c r="E95" i="4"/>
  <c r="D95" i="4"/>
  <c r="AH94" i="4"/>
  <c r="O94" i="4"/>
  <c r="M94" i="4"/>
  <c r="N94" i="4" s="1"/>
  <c r="K94" i="4"/>
  <c r="J94" i="4"/>
  <c r="E94" i="4"/>
  <c r="D94" i="4"/>
  <c r="AH93" i="4"/>
  <c r="O93" i="4"/>
  <c r="M93" i="4"/>
  <c r="N93" i="4" s="1"/>
  <c r="K93" i="4"/>
  <c r="J93" i="4"/>
  <c r="E93" i="4"/>
  <c r="D93" i="4"/>
  <c r="AH92" i="4"/>
  <c r="O92" i="4"/>
  <c r="M92" i="4"/>
  <c r="N92" i="4" s="1"/>
  <c r="K92" i="4"/>
  <c r="J92" i="4"/>
  <c r="E92" i="4"/>
  <c r="D92" i="4"/>
  <c r="AH91" i="4"/>
  <c r="O91" i="4"/>
  <c r="M91" i="4"/>
  <c r="N91" i="4" s="1"/>
  <c r="K91" i="4"/>
  <c r="J91" i="4"/>
  <c r="E91" i="4"/>
  <c r="D91" i="4"/>
  <c r="AH90" i="4"/>
  <c r="O90" i="4"/>
  <c r="M90" i="4"/>
  <c r="N90" i="4" s="1"/>
  <c r="K90" i="4"/>
  <c r="J90" i="4"/>
  <c r="E90" i="4"/>
  <c r="D90" i="4"/>
  <c r="AH89" i="4"/>
  <c r="O89" i="4"/>
  <c r="M89" i="4"/>
  <c r="N89" i="4" s="1"/>
  <c r="K89" i="4"/>
  <c r="J89" i="4"/>
  <c r="E89" i="4"/>
  <c r="D89" i="4"/>
  <c r="AH88" i="4"/>
  <c r="O88" i="4"/>
  <c r="M88" i="4"/>
  <c r="N88" i="4" s="1"/>
  <c r="K88" i="4"/>
  <c r="J88" i="4"/>
  <c r="E88" i="4"/>
  <c r="D88" i="4"/>
  <c r="AH87" i="4"/>
  <c r="O87" i="4"/>
  <c r="N87" i="4"/>
  <c r="M87" i="4"/>
  <c r="K87" i="4"/>
  <c r="J87" i="4"/>
  <c r="E87" i="4"/>
  <c r="D87" i="4"/>
  <c r="AH86" i="4"/>
  <c r="O86" i="4"/>
  <c r="M86" i="4"/>
  <c r="N86" i="4" s="1"/>
  <c r="K86" i="4"/>
  <c r="J86" i="4"/>
  <c r="E86" i="4"/>
  <c r="D86" i="4"/>
  <c r="AH85" i="4"/>
  <c r="O85" i="4"/>
  <c r="N85" i="4"/>
  <c r="M85" i="4"/>
  <c r="K85" i="4"/>
  <c r="J85" i="4"/>
  <c r="E85" i="4"/>
  <c r="D85" i="4"/>
  <c r="AH84" i="4"/>
  <c r="O84" i="4"/>
  <c r="N84" i="4"/>
  <c r="M84" i="4"/>
  <c r="K84" i="4"/>
  <c r="J84" i="4"/>
  <c r="E84" i="4"/>
  <c r="D84" i="4"/>
  <c r="AH83" i="4"/>
  <c r="O83" i="4"/>
  <c r="N83" i="4"/>
  <c r="M83" i="4"/>
  <c r="K83" i="4"/>
  <c r="J83" i="4"/>
  <c r="E83" i="4"/>
  <c r="D83" i="4"/>
  <c r="AH82" i="4"/>
  <c r="O82" i="4"/>
  <c r="N82" i="4"/>
  <c r="M82" i="4"/>
  <c r="K82" i="4"/>
  <c r="J82" i="4"/>
  <c r="E82" i="4"/>
  <c r="D82" i="4"/>
  <c r="AH81" i="4"/>
  <c r="O81" i="4"/>
  <c r="M81" i="4"/>
  <c r="N81" i="4" s="1"/>
  <c r="K81" i="4"/>
  <c r="J81" i="4"/>
  <c r="E81" i="4"/>
  <c r="D81" i="4"/>
  <c r="AH80" i="4"/>
  <c r="O80" i="4"/>
  <c r="M80" i="4"/>
  <c r="N80" i="4" s="1"/>
  <c r="K80" i="4"/>
  <c r="J80" i="4"/>
  <c r="E80" i="4"/>
  <c r="D80" i="4"/>
  <c r="AH79" i="4"/>
  <c r="O79" i="4"/>
  <c r="N79" i="4"/>
  <c r="M79" i="4"/>
  <c r="K79" i="4"/>
  <c r="J79" i="4"/>
  <c r="E79" i="4"/>
  <c r="D79" i="4"/>
  <c r="AH78" i="4"/>
  <c r="O78" i="4"/>
  <c r="M78" i="4"/>
  <c r="N78" i="4" s="1"/>
  <c r="K78" i="4"/>
  <c r="J78" i="4"/>
  <c r="E78" i="4"/>
  <c r="D78" i="4"/>
  <c r="AH77" i="4"/>
  <c r="O77" i="4"/>
  <c r="N77" i="4"/>
  <c r="M77" i="4"/>
  <c r="K77" i="4"/>
  <c r="J77" i="4"/>
  <c r="E77" i="4"/>
  <c r="D77" i="4"/>
  <c r="AH76" i="4"/>
  <c r="O76" i="4"/>
  <c r="N76" i="4"/>
  <c r="M76" i="4"/>
  <c r="K76" i="4"/>
  <c r="J76" i="4"/>
  <c r="E76" i="4"/>
  <c r="D76" i="4"/>
  <c r="AH75" i="4"/>
  <c r="O75" i="4"/>
  <c r="N75" i="4"/>
  <c r="M75" i="4"/>
  <c r="K75" i="4"/>
  <c r="J75" i="4"/>
  <c r="E75" i="4"/>
  <c r="D75" i="4"/>
  <c r="AH74" i="4"/>
  <c r="O74" i="4"/>
  <c r="N74" i="4"/>
  <c r="M74" i="4"/>
  <c r="K74" i="4"/>
  <c r="J74" i="4"/>
  <c r="E74" i="4"/>
  <c r="D74" i="4"/>
  <c r="AH73" i="4"/>
  <c r="O73" i="4"/>
  <c r="M73" i="4"/>
  <c r="N73" i="4" s="1"/>
  <c r="K73" i="4"/>
  <c r="J73" i="4"/>
  <c r="E73" i="4"/>
  <c r="D73" i="4"/>
  <c r="AH72" i="4"/>
  <c r="O72" i="4"/>
  <c r="M72" i="4"/>
  <c r="N72" i="4" s="1"/>
  <c r="K72" i="4"/>
  <c r="J72" i="4"/>
  <c r="E72" i="4"/>
  <c r="D72" i="4"/>
  <c r="AH71" i="4"/>
  <c r="O71" i="4"/>
  <c r="M71" i="4"/>
  <c r="N71" i="4" s="1"/>
  <c r="K71" i="4"/>
  <c r="J71" i="4"/>
  <c r="E71" i="4"/>
  <c r="D71" i="4"/>
  <c r="AH70" i="4"/>
  <c r="O70" i="4"/>
  <c r="M70" i="4"/>
  <c r="N70" i="4" s="1"/>
  <c r="K70" i="4"/>
  <c r="J70" i="4"/>
  <c r="E70" i="4"/>
  <c r="D70" i="4"/>
  <c r="M69" i="4"/>
  <c r="N69" i="4" s="1"/>
  <c r="O69" i="4" s="1"/>
  <c r="K69" i="4"/>
  <c r="J69" i="4"/>
  <c r="E69" i="4"/>
  <c r="D69" i="4"/>
  <c r="M68" i="4"/>
  <c r="N68" i="4" s="1"/>
  <c r="O68" i="4" s="1"/>
  <c r="J68" i="4"/>
  <c r="K68" i="4" s="1"/>
  <c r="D68" i="4"/>
  <c r="E68" i="4" s="1"/>
  <c r="M67" i="4"/>
  <c r="N67" i="4" s="1"/>
  <c r="O67" i="4" s="1"/>
  <c r="J67" i="4"/>
  <c r="K67" i="4" s="1"/>
  <c r="D67" i="4"/>
  <c r="E67" i="4" s="1"/>
  <c r="M66" i="4"/>
  <c r="N66" i="4" s="1"/>
  <c r="O66" i="4" s="1"/>
  <c r="J66" i="4"/>
  <c r="K66" i="4" s="1"/>
  <c r="E66" i="4"/>
  <c r="D66" i="4"/>
  <c r="M65" i="4"/>
  <c r="N65" i="4" s="1"/>
  <c r="O65" i="4" s="1"/>
  <c r="J65" i="4"/>
  <c r="K65" i="4" s="1"/>
  <c r="D65" i="4"/>
  <c r="E65" i="4" s="1"/>
  <c r="Y64" i="4"/>
  <c r="V64" i="4"/>
  <c r="M64" i="4"/>
  <c r="L64" i="4" a="1"/>
  <c r="L64" i="4" s="1"/>
  <c r="K64" i="4"/>
  <c r="J64" i="4"/>
  <c r="H64" i="4"/>
  <c r="D64" i="4"/>
  <c r="Y63" i="4"/>
  <c r="V63" i="4"/>
  <c r="M63" i="4"/>
  <c r="R63" i="4" s="1"/>
  <c r="L63" i="4" a="1"/>
  <c r="L63" i="4" s="1"/>
  <c r="J63" i="4"/>
  <c r="H63" i="4"/>
  <c r="D63" i="4"/>
  <c r="Y62" i="4"/>
  <c r="V62" i="4"/>
  <c r="M62" i="4"/>
  <c r="R62" i="4" s="1"/>
  <c r="L62" i="4" a="1"/>
  <c r="L62" i="4" s="1"/>
  <c r="J62" i="4"/>
  <c r="H62" i="4"/>
  <c r="V146" i="4" s="1"/>
  <c r="D62" i="4"/>
  <c r="Y61" i="4"/>
  <c r="V61" i="4"/>
  <c r="M61" i="4"/>
  <c r="R61" i="4" s="1"/>
  <c r="L61" i="4" a="1"/>
  <c r="L61" i="4" s="1"/>
  <c r="J61" i="4"/>
  <c r="H61" i="4"/>
  <c r="V145" i="4" s="1"/>
  <c r="D61" i="4"/>
  <c r="Y60" i="4"/>
  <c r="V60" i="4"/>
  <c r="R60" i="4"/>
  <c r="N60" i="4"/>
  <c r="M60" i="4"/>
  <c r="L60" i="4" a="1"/>
  <c r="L60" i="4" s="1"/>
  <c r="J60" i="4"/>
  <c r="K63" i="4" s="1"/>
  <c r="H60" i="4"/>
  <c r="V144" i="4" s="1"/>
  <c r="D60" i="4"/>
  <c r="Y59" i="4"/>
  <c r="V59" i="4"/>
  <c r="R59" i="4"/>
  <c r="N59" i="4"/>
  <c r="M59" i="4"/>
  <c r="L59" i="4" a="1"/>
  <c r="L59" i="4" s="1"/>
  <c r="J59" i="4"/>
  <c r="H59" i="4"/>
  <c r="V143" i="4" s="1"/>
  <c r="D59" i="4"/>
  <c r="Y58" i="4"/>
  <c r="V58" i="4"/>
  <c r="R58" i="4"/>
  <c r="N58" i="4"/>
  <c r="M58" i="4"/>
  <c r="L58" i="4" a="1"/>
  <c r="L58" i="4" s="1"/>
  <c r="J58" i="4"/>
  <c r="H58" i="4"/>
  <c r="V142" i="4" s="1"/>
  <c r="D58" i="4"/>
  <c r="E61" i="4" s="1"/>
  <c r="Y57" i="4"/>
  <c r="V57" i="4"/>
  <c r="M57" i="4"/>
  <c r="R57" i="4" s="1"/>
  <c r="L57" i="4" a="1"/>
  <c r="L57" i="4" s="1"/>
  <c r="J57" i="4"/>
  <c r="H57" i="4"/>
  <c r="D57" i="4"/>
  <c r="Y56" i="4"/>
  <c r="V56" i="4"/>
  <c r="M56" i="4"/>
  <c r="L56" i="4" a="1"/>
  <c r="L56" i="4" s="1"/>
  <c r="J56" i="4"/>
  <c r="K62" i="4" s="1"/>
  <c r="H56" i="4"/>
  <c r="E56" i="4"/>
  <c r="D56" i="4"/>
  <c r="Y55" i="4"/>
  <c r="V55" i="4"/>
  <c r="M55" i="4"/>
  <c r="R55" i="4" s="1"/>
  <c r="L55" i="4" a="1"/>
  <c r="L55" i="4" s="1"/>
  <c r="J55" i="4"/>
  <c r="H55" i="4"/>
  <c r="D55" i="4"/>
  <c r="Y54" i="4"/>
  <c r="V54" i="4"/>
  <c r="M54" i="4"/>
  <c r="L54" i="4" a="1"/>
  <c r="L54" i="4" s="1"/>
  <c r="J54" i="4"/>
  <c r="K60" i="4" s="1"/>
  <c r="H54" i="4"/>
  <c r="V138" i="4" s="1"/>
  <c r="D54" i="4"/>
  <c r="Y53" i="4"/>
  <c r="V53" i="4"/>
  <c r="M53" i="4"/>
  <c r="R53" i="4" s="1"/>
  <c r="L53" i="4" a="1"/>
  <c r="L53" i="4" s="1"/>
  <c r="J53" i="4"/>
  <c r="K59" i="4" s="1"/>
  <c r="H53" i="4"/>
  <c r="V137" i="4" s="1"/>
  <c r="D53" i="4"/>
  <c r="E59" i="4" s="1"/>
  <c r="Y52" i="4"/>
  <c r="V52" i="4"/>
  <c r="R52" i="4"/>
  <c r="N52" i="4"/>
  <c r="M52" i="4"/>
  <c r="L52" i="4" a="1"/>
  <c r="L52" i="4" s="1"/>
  <c r="J52" i="4"/>
  <c r="H52" i="4"/>
  <c r="V136" i="4" s="1"/>
  <c r="D52" i="4"/>
  <c r="E58" i="4" s="1"/>
  <c r="AG51" i="4"/>
  <c r="AH51" i="4" s="1"/>
  <c r="Y51" i="4"/>
  <c r="V51" i="4"/>
  <c r="R51" i="4"/>
  <c r="M51" i="4"/>
  <c r="L51" i="4" a="1"/>
  <c r="L51" i="4" s="1"/>
  <c r="J51" i="4"/>
  <c r="H51" i="4"/>
  <c r="V135" i="4" s="1"/>
  <c r="D51" i="4"/>
  <c r="Y50" i="4"/>
  <c r="V50" i="4"/>
  <c r="M50" i="4"/>
  <c r="L50" i="4" a="1"/>
  <c r="L50" i="4" s="1"/>
  <c r="J50" i="4"/>
  <c r="H50" i="4"/>
  <c r="V134" i="4" s="1"/>
  <c r="D50" i="4"/>
  <c r="Y49" i="4"/>
  <c r="V49" i="4"/>
  <c r="M49" i="4"/>
  <c r="R49" i="4" s="1"/>
  <c r="L49" i="4" a="1"/>
  <c r="L49" i="4" s="1"/>
  <c r="K49" i="4"/>
  <c r="J49" i="4"/>
  <c r="H49" i="4"/>
  <c r="V133" i="4" s="1"/>
  <c r="D49" i="4"/>
  <c r="Y48" i="4"/>
  <c r="V48" i="4"/>
  <c r="M48" i="4"/>
  <c r="R48" i="4" s="1"/>
  <c r="L48" i="4" a="1"/>
  <c r="L48" i="4" s="1"/>
  <c r="J48" i="4"/>
  <c r="K54" i="4" s="1"/>
  <c r="H48" i="4"/>
  <c r="D48" i="4"/>
  <c r="E54" i="4" s="1"/>
  <c r="Y47" i="4"/>
  <c r="V47" i="4"/>
  <c r="M47" i="4"/>
  <c r="R47" i="4" s="1"/>
  <c r="L47" i="4" a="1"/>
  <c r="L47" i="4" s="1"/>
  <c r="J47" i="4"/>
  <c r="K53" i="4" s="1"/>
  <c r="H47" i="4"/>
  <c r="V131" i="4" s="1"/>
  <c r="D47" i="4"/>
  <c r="Y46" i="4"/>
  <c r="V46" i="4"/>
  <c r="M46" i="4"/>
  <c r="R46" i="4" s="1"/>
  <c r="L46" i="4" a="1"/>
  <c r="L46" i="4" s="1"/>
  <c r="J46" i="4"/>
  <c r="H46" i="4"/>
  <c r="V130" i="4" s="1"/>
  <c r="D46" i="4"/>
  <c r="Y45" i="4"/>
  <c r="V45" i="4"/>
  <c r="N45" i="4"/>
  <c r="M45" i="4"/>
  <c r="R45" i="4" s="1"/>
  <c r="L45" i="4" a="1"/>
  <c r="L45" i="4" s="1"/>
  <c r="J45" i="4"/>
  <c r="H45" i="4"/>
  <c r="V129" i="4" s="1"/>
  <c r="D45" i="4"/>
  <c r="Y44" i="4"/>
  <c r="V44" i="4"/>
  <c r="R44" i="4"/>
  <c r="N44" i="4"/>
  <c r="M44" i="4"/>
  <c r="L44" i="4" a="1"/>
  <c r="L44" i="4" s="1"/>
  <c r="J44" i="4"/>
  <c r="H44" i="4"/>
  <c r="V128" i="4" s="1"/>
  <c r="D44" i="4"/>
  <c r="AG43" i="4"/>
  <c r="AH43" i="4" s="1"/>
  <c r="Y43" i="4"/>
  <c r="V43" i="4"/>
  <c r="R43" i="4"/>
  <c r="M43" i="4"/>
  <c r="L43" i="4" a="1"/>
  <c r="L43" i="4" s="1"/>
  <c r="J43" i="4"/>
  <c r="H43" i="4"/>
  <c r="V127" i="4" s="1"/>
  <c r="D43" i="4"/>
  <c r="Y42" i="4"/>
  <c r="V42" i="4"/>
  <c r="M42" i="4"/>
  <c r="N43" i="4" s="1"/>
  <c r="L42" i="4" a="1"/>
  <c r="L42" i="4" s="1"/>
  <c r="J42" i="4"/>
  <c r="H42" i="4"/>
  <c r="D42" i="4"/>
  <c r="Y41" i="4"/>
  <c r="V41" i="4"/>
  <c r="M41" i="4"/>
  <c r="L41" i="4" a="1"/>
  <c r="L41" i="4" s="1"/>
  <c r="J41" i="4"/>
  <c r="H41" i="4"/>
  <c r="D41" i="4"/>
  <c r="Y40" i="4"/>
  <c r="V40" i="4"/>
  <c r="M40" i="4"/>
  <c r="L40" i="4" a="1"/>
  <c r="L40" i="4" s="1"/>
  <c r="J40" i="4"/>
  <c r="K46" i="4" s="1"/>
  <c r="H40" i="4"/>
  <c r="D40" i="4"/>
  <c r="Y39" i="4"/>
  <c r="V39" i="4"/>
  <c r="R39" i="4"/>
  <c r="M39" i="4"/>
  <c r="N39" i="4" s="1"/>
  <c r="L39" i="4" a="1"/>
  <c r="L39" i="4" s="1"/>
  <c r="J39" i="4"/>
  <c r="H39" i="4"/>
  <c r="V123" i="4" s="1"/>
  <c r="D39" i="4"/>
  <c r="Y38" i="4"/>
  <c r="V38" i="4"/>
  <c r="N38" i="4"/>
  <c r="M38" i="4"/>
  <c r="R38" i="4" s="1"/>
  <c r="L38" i="4" a="1"/>
  <c r="L38" i="4" s="1"/>
  <c r="J38" i="4"/>
  <c r="K44" i="4" s="1"/>
  <c r="H38" i="4"/>
  <c r="V122" i="4" s="1"/>
  <c r="D38" i="4"/>
  <c r="Y37" i="4"/>
  <c r="V37" i="4"/>
  <c r="N37" i="4"/>
  <c r="M37" i="4"/>
  <c r="R37" i="4" s="1"/>
  <c r="U37" i="4" s="1"/>
  <c r="L37" i="4" a="1"/>
  <c r="L37" i="4" s="1"/>
  <c r="J37" i="4"/>
  <c r="H37" i="4"/>
  <c r="V121" i="4" s="1"/>
  <c r="D37" i="4"/>
  <c r="E43" i="4" s="1"/>
  <c r="AG36" i="4"/>
  <c r="AH36" i="4" s="1"/>
  <c r="Y36" i="4"/>
  <c r="V36" i="4"/>
  <c r="S36" i="4"/>
  <c r="R36" i="4"/>
  <c r="N36" i="4"/>
  <c r="M36" i="4"/>
  <c r="L36" i="4" a="1"/>
  <c r="L36" i="4" s="1"/>
  <c r="J36" i="4"/>
  <c r="H36" i="4"/>
  <c r="V120" i="4" s="1"/>
  <c r="D36" i="4"/>
  <c r="Y35" i="4"/>
  <c r="V35" i="4"/>
  <c r="M35" i="4"/>
  <c r="R35" i="4" s="1"/>
  <c r="L35" i="4" a="1"/>
  <c r="L35" i="4" s="1"/>
  <c r="J35" i="4"/>
  <c r="K40" i="4" s="1"/>
  <c r="H35" i="4"/>
  <c r="D35" i="4"/>
  <c r="E40" i="4" s="1"/>
  <c r="Y34" i="4"/>
  <c r="V34" i="4"/>
  <c r="M34" i="4"/>
  <c r="N34" i="4" s="1"/>
  <c r="L34" i="4" a="1"/>
  <c r="L34" i="4" s="1"/>
  <c r="J34" i="4"/>
  <c r="H34" i="4"/>
  <c r="V118" i="4" s="1"/>
  <c r="D34" i="4"/>
  <c r="Y33" i="4"/>
  <c r="V33" i="4"/>
  <c r="M33" i="4"/>
  <c r="R33" i="4" s="1"/>
  <c r="U33" i="4" s="1"/>
  <c r="L33" i="4" a="1"/>
  <c r="L33" i="4" s="1"/>
  <c r="J33" i="4"/>
  <c r="K39" i="4" s="1"/>
  <c r="H33" i="4"/>
  <c r="V117" i="4" s="1"/>
  <c r="D33" i="4"/>
  <c r="E39" i="4" s="1"/>
  <c r="AG32" i="4"/>
  <c r="AH32" i="4" s="1"/>
  <c r="Y32" i="4"/>
  <c r="V32" i="4"/>
  <c r="S32" i="4"/>
  <c r="R32" i="4"/>
  <c r="U32" i="4" s="1"/>
  <c r="N32" i="4"/>
  <c r="M32" i="4"/>
  <c r="L32" i="4" a="1"/>
  <c r="L32" i="4" s="1"/>
  <c r="J32" i="4"/>
  <c r="H32" i="4"/>
  <c r="V116" i="4" s="1"/>
  <c r="D32" i="4"/>
  <c r="E38" i="4" s="1"/>
  <c r="Y31" i="4"/>
  <c r="V31" i="4"/>
  <c r="U31" i="4"/>
  <c r="X31" i="4" s="1"/>
  <c r="R31" i="4"/>
  <c r="M31" i="4"/>
  <c r="L31" i="4" a="1"/>
  <c r="L31" i="4" s="1"/>
  <c r="H31" i="4"/>
  <c r="V115" i="4" s="1"/>
  <c r="I30" i="4"/>
  <c r="C30" i="4"/>
  <c r="AG29" i="4"/>
  <c r="I29" i="4"/>
  <c r="C29" i="4"/>
  <c r="AH29" i="4" s="1"/>
  <c r="I28" i="4"/>
  <c r="C28" i="4"/>
  <c r="AG48" i="4" s="1"/>
  <c r="AH48" i="4" s="1"/>
  <c r="AG27" i="4"/>
  <c r="I27" i="4"/>
  <c r="B15" i="4" s="1"/>
  <c r="C27" i="4"/>
  <c r="AG47" i="4" s="1"/>
  <c r="AH47" i="4" s="1"/>
  <c r="I26" i="4"/>
  <c r="C26" i="4"/>
  <c r="AG46" i="4" s="1"/>
  <c r="AH46" i="4" s="1"/>
  <c r="I25" i="4"/>
  <c r="C25" i="4"/>
  <c r="I24" i="4"/>
  <c r="C24" i="4"/>
  <c r="AG22" i="4"/>
  <c r="C22" i="4"/>
  <c r="AG42" i="4" s="1"/>
  <c r="AH42" i="4" s="1"/>
  <c r="C21" i="4"/>
  <c r="AG41" i="4" s="1"/>
  <c r="AH41" i="4" s="1"/>
  <c r="C20" i="4"/>
  <c r="AG40" i="4" s="1"/>
  <c r="AH40" i="4" s="1"/>
  <c r="C19" i="4"/>
  <c r="AG39" i="4" s="1"/>
  <c r="AH39" i="4" s="1"/>
  <c r="C18" i="4"/>
  <c r="H18" i="4" s="1"/>
  <c r="V102" i="4" s="1"/>
  <c r="C17" i="4"/>
  <c r="AG37" i="4" s="1"/>
  <c r="AH37" i="4" s="1"/>
  <c r="C15" i="4"/>
  <c r="H14" i="4" s="1"/>
  <c r="C14" i="4"/>
  <c r="H13" i="4" s="1"/>
  <c r="C13" i="4"/>
  <c r="AG33" i="4" s="1"/>
  <c r="AH33" i="4" s="1"/>
  <c r="C12" i="4"/>
  <c r="H12" i="4" s="1"/>
  <c r="C11" i="4"/>
  <c r="AG31" i="4" s="1"/>
  <c r="AH31" i="4" s="1"/>
  <c r="C10" i="4"/>
  <c r="AG30" i="4" s="1"/>
  <c r="AH30" i="4" s="1"/>
  <c r="H9" i="4"/>
  <c r="C8" i="4"/>
  <c r="H8" i="4" s="1"/>
  <c r="C7" i="4"/>
  <c r="H6" i="4" s="1"/>
  <c r="C6" i="4"/>
  <c r="AG26" i="4" s="1"/>
  <c r="H5" i="4"/>
  <c r="C5" i="4"/>
  <c r="AG25" i="4" s="1"/>
  <c r="C4" i="4"/>
  <c r="H3" i="4" s="1"/>
  <c r="B4" i="4"/>
  <c r="C3" i="4"/>
  <c r="H2" i="4" s="1"/>
  <c r="C1" i="3" a="1"/>
  <c r="C1" i="3" s="1"/>
  <c r="B1" i="3" a="1"/>
  <c r="B1" i="3" s="1"/>
  <c r="A1" i="3" a="1"/>
  <c r="A1" i="3" s="1"/>
  <c r="R16" i="2"/>
  <c r="AH385" i="1"/>
  <c r="O385" i="1"/>
  <c r="M385" i="1"/>
  <c r="N385" i="1" s="1"/>
  <c r="K385" i="1"/>
  <c r="J385" i="1"/>
  <c r="E385" i="1"/>
  <c r="D385" i="1"/>
  <c r="AH384" i="1"/>
  <c r="O384" i="1"/>
  <c r="M384" i="1"/>
  <c r="N384" i="1" s="1"/>
  <c r="K384" i="1"/>
  <c r="J384" i="1"/>
  <c r="E384" i="1"/>
  <c r="D384" i="1"/>
  <c r="AH383" i="1"/>
  <c r="O383" i="1"/>
  <c r="M383" i="1"/>
  <c r="N383" i="1" s="1"/>
  <c r="K383" i="1"/>
  <c r="J383" i="1"/>
  <c r="E383" i="1"/>
  <c r="D383" i="1"/>
  <c r="AH382" i="1"/>
  <c r="O382" i="1"/>
  <c r="M382" i="1"/>
  <c r="N382" i="1" s="1"/>
  <c r="K382" i="1"/>
  <c r="J382" i="1"/>
  <c r="E382" i="1"/>
  <c r="D382" i="1"/>
  <c r="AH381" i="1"/>
  <c r="O381" i="1"/>
  <c r="M381" i="1"/>
  <c r="N381" i="1" s="1"/>
  <c r="K381" i="1"/>
  <c r="J381" i="1"/>
  <c r="E381" i="1"/>
  <c r="D381" i="1"/>
  <c r="AH380" i="1"/>
  <c r="O380" i="1"/>
  <c r="N380" i="1"/>
  <c r="M380" i="1"/>
  <c r="K380" i="1"/>
  <c r="J380" i="1"/>
  <c r="E380" i="1"/>
  <c r="D380" i="1"/>
  <c r="AH379" i="1"/>
  <c r="O379" i="1"/>
  <c r="N379" i="1"/>
  <c r="M379" i="1"/>
  <c r="K379" i="1"/>
  <c r="J379" i="1"/>
  <c r="E379" i="1"/>
  <c r="D379" i="1"/>
  <c r="AH378" i="1"/>
  <c r="O378" i="1"/>
  <c r="N378" i="1"/>
  <c r="M378" i="1"/>
  <c r="K378" i="1"/>
  <c r="J378" i="1"/>
  <c r="E378" i="1"/>
  <c r="D378" i="1"/>
  <c r="AH377" i="1"/>
  <c r="O377" i="1"/>
  <c r="N377" i="1"/>
  <c r="M377" i="1"/>
  <c r="K377" i="1"/>
  <c r="J377" i="1"/>
  <c r="E377" i="1"/>
  <c r="D377" i="1"/>
  <c r="AH376" i="1"/>
  <c r="O376" i="1"/>
  <c r="N376" i="1"/>
  <c r="M376" i="1"/>
  <c r="K376" i="1"/>
  <c r="J376" i="1"/>
  <c r="E376" i="1"/>
  <c r="D376" i="1"/>
  <c r="AH375" i="1"/>
  <c r="O375" i="1"/>
  <c r="M375" i="1"/>
  <c r="N375" i="1" s="1"/>
  <c r="K375" i="1"/>
  <c r="J375" i="1"/>
  <c r="E375" i="1"/>
  <c r="D375" i="1"/>
  <c r="AH374" i="1"/>
  <c r="O374" i="1"/>
  <c r="M374" i="1"/>
  <c r="N374" i="1" s="1"/>
  <c r="K374" i="1"/>
  <c r="J374" i="1"/>
  <c r="E374" i="1"/>
  <c r="D374" i="1"/>
  <c r="AH373" i="1"/>
  <c r="O373" i="1"/>
  <c r="M373" i="1"/>
  <c r="N373" i="1" s="1"/>
  <c r="K373" i="1"/>
  <c r="J373" i="1"/>
  <c r="E373" i="1"/>
  <c r="D373" i="1"/>
  <c r="AH372" i="1"/>
  <c r="O372" i="1"/>
  <c r="N372" i="1"/>
  <c r="M372" i="1"/>
  <c r="K372" i="1"/>
  <c r="J372" i="1"/>
  <c r="E372" i="1"/>
  <c r="D372" i="1"/>
  <c r="AH371" i="1"/>
  <c r="O371" i="1"/>
  <c r="N371" i="1"/>
  <c r="M371" i="1"/>
  <c r="K371" i="1"/>
  <c r="J371" i="1"/>
  <c r="E371" i="1"/>
  <c r="D371" i="1"/>
  <c r="AH370" i="1"/>
  <c r="O370" i="1"/>
  <c r="N370" i="1"/>
  <c r="M370" i="1"/>
  <c r="K370" i="1"/>
  <c r="J370" i="1"/>
  <c r="E370" i="1"/>
  <c r="D370" i="1"/>
  <c r="AH369" i="1"/>
  <c r="O369" i="1"/>
  <c r="N369" i="1"/>
  <c r="M369" i="1"/>
  <c r="K369" i="1"/>
  <c r="J369" i="1"/>
  <c r="E369" i="1"/>
  <c r="D369" i="1"/>
  <c r="AH368" i="1"/>
  <c r="O368" i="1"/>
  <c r="N368" i="1"/>
  <c r="M368" i="1"/>
  <c r="K368" i="1"/>
  <c r="J368" i="1"/>
  <c r="E368" i="1"/>
  <c r="D368" i="1"/>
  <c r="AH367" i="1"/>
  <c r="O367" i="1"/>
  <c r="M367" i="1"/>
  <c r="N367" i="1" s="1"/>
  <c r="K367" i="1"/>
  <c r="J367" i="1"/>
  <c r="E367" i="1"/>
  <c r="D367" i="1"/>
  <c r="AH366" i="1"/>
  <c r="O366" i="1"/>
  <c r="N366" i="1"/>
  <c r="M366" i="1"/>
  <c r="K366" i="1"/>
  <c r="J366" i="1"/>
  <c r="E366" i="1"/>
  <c r="D366" i="1"/>
  <c r="AH365" i="1"/>
  <c r="O365" i="1"/>
  <c r="N365" i="1"/>
  <c r="M365" i="1"/>
  <c r="K365" i="1"/>
  <c r="J365" i="1"/>
  <c r="E365" i="1"/>
  <c r="D365" i="1"/>
  <c r="AH364" i="1"/>
  <c r="O364" i="1"/>
  <c r="M364" i="1"/>
  <c r="N364" i="1" s="1"/>
  <c r="K364" i="1"/>
  <c r="J364" i="1"/>
  <c r="E364" i="1"/>
  <c r="D364" i="1"/>
  <c r="AH363" i="1"/>
  <c r="O363" i="1"/>
  <c r="N363" i="1"/>
  <c r="M363" i="1"/>
  <c r="K363" i="1"/>
  <c r="J363" i="1"/>
  <c r="E363" i="1"/>
  <c r="D363" i="1"/>
  <c r="AH362" i="1"/>
  <c r="O362" i="1"/>
  <c r="N362" i="1"/>
  <c r="M362" i="1"/>
  <c r="K362" i="1"/>
  <c r="J362" i="1"/>
  <c r="E362" i="1"/>
  <c r="D362" i="1"/>
  <c r="AH361" i="1"/>
  <c r="O361" i="1"/>
  <c r="N361" i="1"/>
  <c r="M361" i="1"/>
  <c r="K361" i="1"/>
  <c r="J361" i="1"/>
  <c r="E361" i="1"/>
  <c r="D361" i="1"/>
  <c r="AH360" i="1"/>
  <c r="O360" i="1"/>
  <c r="N360" i="1"/>
  <c r="M360" i="1"/>
  <c r="K360" i="1"/>
  <c r="J360" i="1"/>
  <c r="E360" i="1"/>
  <c r="D360" i="1"/>
  <c r="AH359" i="1"/>
  <c r="O359" i="1"/>
  <c r="M359" i="1"/>
  <c r="N359" i="1" s="1"/>
  <c r="K359" i="1"/>
  <c r="J359" i="1"/>
  <c r="E359" i="1"/>
  <c r="D359" i="1"/>
  <c r="AH358" i="1"/>
  <c r="O358" i="1"/>
  <c r="M358" i="1"/>
  <c r="N358" i="1" s="1"/>
  <c r="K358" i="1"/>
  <c r="J358" i="1"/>
  <c r="E358" i="1"/>
  <c r="D358" i="1"/>
  <c r="AH357" i="1"/>
  <c r="O357" i="1"/>
  <c r="N357" i="1"/>
  <c r="M357" i="1"/>
  <c r="K357" i="1"/>
  <c r="J357" i="1"/>
  <c r="E357" i="1"/>
  <c r="D357" i="1"/>
  <c r="AH356" i="1"/>
  <c r="O356" i="1"/>
  <c r="M356" i="1"/>
  <c r="N356" i="1" s="1"/>
  <c r="K356" i="1"/>
  <c r="J356" i="1"/>
  <c r="E356" i="1"/>
  <c r="D356" i="1"/>
  <c r="AH355" i="1"/>
  <c r="O355" i="1"/>
  <c r="N355" i="1"/>
  <c r="M355" i="1"/>
  <c r="K355" i="1"/>
  <c r="J355" i="1"/>
  <c r="E355" i="1"/>
  <c r="D355" i="1"/>
  <c r="AH354" i="1"/>
  <c r="O354" i="1"/>
  <c r="N354" i="1"/>
  <c r="M354" i="1"/>
  <c r="K354" i="1"/>
  <c r="J354" i="1"/>
  <c r="E354" i="1"/>
  <c r="D354" i="1"/>
  <c r="AH353" i="1"/>
  <c r="O353" i="1"/>
  <c r="N353" i="1"/>
  <c r="M353" i="1"/>
  <c r="K353" i="1"/>
  <c r="J353" i="1"/>
  <c r="E353" i="1"/>
  <c r="D353" i="1"/>
  <c r="AH352" i="1"/>
  <c r="O352" i="1"/>
  <c r="N352" i="1"/>
  <c r="M352" i="1"/>
  <c r="K352" i="1"/>
  <c r="J352" i="1"/>
  <c r="E352" i="1"/>
  <c r="D352" i="1"/>
  <c r="AH351" i="1"/>
  <c r="O351" i="1"/>
  <c r="M351" i="1"/>
  <c r="N351" i="1" s="1"/>
  <c r="K351" i="1"/>
  <c r="J351" i="1"/>
  <c r="E351" i="1"/>
  <c r="D351" i="1"/>
  <c r="AH350" i="1"/>
  <c r="O350" i="1"/>
  <c r="N350" i="1"/>
  <c r="M350" i="1"/>
  <c r="K350" i="1"/>
  <c r="J350" i="1"/>
  <c r="E350" i="1"/>
  <c r="D350" i="1"/>
  <c r="AH349" i="1"/>
  <c r="O349" i="1"/>
  <c r="N349" i="1"/>
  <c r="M349" i="1"/>
  <c r="K349" i="1"/>
  <c r="J349" i="1"/>
  <c r="E349" i="1"/>
  <c r="D349" i="1"/>
  <c r="AH348" i="1"/>
  <c r="O348" i="1"/>
  <c r="M348" i="1"/>
  <c r="N348" i="1" s="1"/>
  <c r="K348" i="1"/>
  <c r="J348" i="1"/>
  <c r="E348" i="1"/>
  <c r="D348" i="1"/>
  <c r="AH347" i="1"/>
  <c r="O347" i="1"/>
  <c r="N347" i="1"/>
  <c r="M347" i="1"/>
  <c r="K347" i="1"/>
  <c r="J347" i="1"/>
  <c r="E347" i="1"/>
  <c r="D347" i="1"/>
  <c r="AH346" i="1"/>
  <c r="O346" i="1"/>
  <c r="N346" i="1"/>
  <c r="M346" i="1"/>
  <c r="K346" i="1"/>
  <c r="J346" i="1"/>
  <c r="E346" i="1"/>
  <c r="D346" i="1"/>
  <c r="AH345" i="1"/>
  <c r="O345" i="1"/>
  <c r="N345" i="1"/>
  <c r="M345" i="1"/>
  <c r="K345" i="1"/>
  <c r="J345" i="1"/>
  <c r="E345" i="1"/>
  <c r="D345" i="1"/>
  <c r="AH344" i="1"/>
  <c r="O344" i="1"/>
  <c r="N344" i="1"/>
  <c r="M344" i="1"/>
  <c r="K344" i="1"/>
  <c r="J344" i="1"/>
  <c r="E344" i="1"/>
  <c r="D344" i="1"/>
  <c r="AH343" i="1"/>
  <c r="O343" i="1"/>
  <c r="M343" i="1"/>
  <c r="N343" i="1" s="1"/>
  <c r="K343" i="1"/>
  <c r="J343" i="1"/>
  <c r="E343" i="1"/>
  <c r="D343" i="1"/>
  <c r="AH342" i="1"/>
  <c r="O342" i="1"/>
  <c r="N342" i="1"/>
  <c r="M342" i="1"/>
  <c r="K342" i="1"/>
  <c r="J342" i="1"/>
  <c r="E342" i="1"/>
  <c r="D342" i="1"/>
  <c r="AH341" i="1"/>
  <c r="O341" i="1"/>
  <c r="N341" i="1"/>
  <c r="M341" i="1"/>
  <c r="K341" i="1"/>
  <c r="J341" i="1"/>
  <c r="E341" i="1"/>
  <c r="D341" i="1"/>
  <c r="AH340" i="1"/>
  <c r="O340" i="1"/>
  <c r="M340" i="1"/>
  <c r="N340" i="1" s="1"/>
  <c r="K340" i="1"/>
  <c r="J340" i="1"/>
  <c r="E340" i="1"/>
  <c r="D340" i="1"/>
  <c r="AH339" i="1"/>
  <c r="O339" i="1"/>
  <c r="N339" i="1"/>
  <c r="M339" i="1"/>
  <c r="K339" i="1"/>
  <c r="J339" i="1"/>
  <c r="E339" i="1"/>
  <c r="D339" i="1"/>
  <c r="AH338" i="1"/>
  <c r="O338" i="1"/>
  <c r="N338" i="1"/>
  <c r="M338" i="1"/>
  <c r="K338" i="1"/>
  <c r="J338" i="1"/>
  <c r="E338" i="1"/>
  <c r="D338" i="1"/>
  <c r="AH337" i="1"/>
  <c r="O337" i="1"/>
  <c r="N337" i="1"/>
  <c r="M337" i="1"/>
  <c r="K337" i="1"/>
  <c r="J337" i="1"/>
  <c r="E337" i="1"/>
  <c r="D337" i="1"/>
  <c r="AH336" i="1"/>
  <c r="O336" i="1"/>
  <c r="N336" i="1"/>
  <c r="M336" i="1"/>
  <c r="K336" i="1"/>
  <c r="J336" i="1"/>
  <c r="E336" i="1"/>
  <c r="D336" i="1"/>
  <c r="AH335" i="1"/>
  <c r="O335" i="1"/>
  <c r="N335" i="1"/>
  <c r="M335" i="1"/>
  <c r="K335" i="1"/>
  <c r="J335" i="1"/>
  <c r="E335" i="1"/>
  <c r="D335" i="1"/>
  <c r="AH334" i="1"/>
  <c r="O334" i="1"/>
  <c r="M334" i="1"/>
  <c r="N334" i="1" s="1"/>
  <c r="K334" i="1"/>
  <c r="J334" i="1"/>
  <c r="E334" i="1"/>
  <c r="D334" i="1"/>
  <c r="AH333" i="1"/>
  <c r="O333" i="1"/>
  <c r="M333" i="1"/>
  <c r="N333" i="1" s="1"/>
  <c r="K333" i="1"/>
  <c r="J333" i="1"/>
  <c r="E333" i="1"/>
  <c r="D333" i="1"/>
  <c r="AH332" i="1"/>
  <c r="O332" i="1"/>
  <c r="M332" i="1"/>
  <c r="N332" i="1" s="1"/>
  <c r="K332" i="1"/>
  <c r="J332" i="1"/>
  <c r="E332" i="1"/>
  <c r="D332" i="1"/>
  <c r="AH331" i="1"/>
  <c r="O331" i="1"/>
  <c r="M331" i="1"/>
  <c r="N331" i="1" s="1"/>
  <c r="K331" i="1"/>
  <c r="J331" i="1"/>
  <c r="E331" i="1"/>
  <c r="D331" i="1"/>
  <c r="AH330" i="1"/>
  <c r="O330" i="1"/>
  <c r="M330" i="1"/>
  <c r="N330" i="1" s="1"/>
  <c r="K330" i="1"/>
  <c r="J330" i="1"/>
  <c r="E330" i="1"/>
  <c r="D330" i="1"/>
  <c r="AH329" i="1"/>
  <c r="O329" i="1"/>
  <c r="N329" i="1"/>
  <c r="M329" i="1"/>
  <c r="K329" i="1"/>
  <c r="J329" i="1"/>
  <c r="E329" i="1"/>
  <c r="D329" i="1"/>
  <c r="AH328" i="1"/>
  <c r="O328" i="1"/>
  <c r="M328" i="1"/>
  <c r="N328" i="1" s="1"/>
  <c r="K328" i="1"/>
  <c r="J328" i="1"/>
  <c r="E328" i="1"/>
  <c r="D328" i="1"/>
  <c r="AH327" i="1"/>
  <c r="O327" i="1"/>
  <c r="M327" i="1"/>
  <c r="N327" i="1" s="1"/>
  <c r="K327" i="1"/>
  <c r="J327" i="1"/>
  <c r="E327" i="1"/>
  <c r="D327" i="1"/>
  <c r="AH326" i="1"/>
  <c r="O326" i="1"/>
  <c r="M326" i="1"/>
  <c r="N326" i="1" s="1"/>
  <c r="K326" i="1"/>
  <c r="J326" i="1"/>
  <c r="E326" i="1"/>
  <c r="D326" i="1"/>
  <c r="AH325" i="1"/>
  <c r="O325" i="1"/>
  <c r="M325" i="1"/>
  <c r="N325" i="1" s="1"/>
  <c r="K325" i="1"/>
  <c r="J325" i="1"/>
  <c r="E325" i="1"/>
  <c r="D325" i="1"/>
  <c r="AH324" i="1"/>
  <c r="O324" i="1"/>
  <c r="M324" i="1"/>
  <c r="N324" i="1" s="1"/>
  <c r="K324" i="1"/>
  <c r="J324" i="1"/>
  <c r="E324" i="1"/>
  <c r="D324" i="1"/>
  <c r="AH323" i="1"/>
  <c r="O323" i="1"/>
  <c r="M323" i="1"/>
  <c r="N323" i="1" s="1"/>
  <c r="K323" i="1"/>
  <c r="J323" i="1"/>
  <c r="E323" i="1"/>
  <c r="D323" i="1"/>
  <c r="AH322" i="1"/>
  <c r="O322" i="1"/>
  <c r="M322" i="1"/>
  <c r="N322" i="1" s="1"/>
  <c r="K322" i="1"/>
  <c r="J322" i="1"/>
  <c r="E322" i="1"/>
  <c r="D322" i="1"/>
  <c r="AH321" i="1"/>
  <c r="O321" i="1"/>
  <c r="N321" i="1"/>
  <c r="M321" i="1"/>
  <c r="K321" i="1"/>
  <c r="J321" i="1"/>
  <c r="E321" i="1"/>
  <c r="D321" i="1"/>
  <c r="AH320" i="1"/>
  <c r="O320" i="1"/>
  <c r="M320" i="1"/>
  <c r="N320" i="1" s="1"/>
  <c r="K320" i="1"/>
  <c r="J320" i="1"/>
  <c r="E320" i="1"/>
  <c r="D320" i="1"/>
  <c r="AH319" i="1"/>
  <c r="O319" i="1"/>
  <c r="M319" i="1"/>
  <c r="N319" i="1" s="1"/>
  <c r="K319" i="1"/>
  <c r="J319" i="1"/>
  <c r="E319" i="1"/>
  <c r="D319" i="1"/>
  <c r="AH318" i="1"/>
  <c r="O318" i="1"/>
  <c r="M318" i="1"/>
  <c r="N318" i="1" s="1"/>
  <c r="K318" i="1"/>
  <c r="J318" i="1"/>
  <c r="E318" i="1"/>
  <c r="D318" i="1"/>
  <c r="AH317" i="1"/>
  <c r="O317" i="1"/>
  <c r="M317" i="1"/>
  <c r="N317" i="1" s="1"/>
  <c r="K317" i="1"/>
  <c r="J317" i="1"/>
  <c r="E317" i="1"/>
  <c r="D317" i="1"/>
  <c r="AH316" i="1"/>
  <c r="O316" i="1"/>
  <c r="N316" i="1"/>
  <c r="M316" i="1"/>
  <c r="K316" i="1"/>
  <c r="J316" i="1"/>
  <c r="E316" i="1"/>
  <c r="D316" i="1"/>
  <c r="AH315" i="1"/>
  <c r="O315" i="1"/>
  <c r="M315" i="1"/>
  <c r="N315" i="1" s="1"/>
  <c r="K315" i="1"/>
  <c r="J315" i="1"/>
  <c r="E315" i="1"/>
  <c r="D315" i="1"/>
  <c r="AH314" i="1"/>
  <c r="O314" i="1"/>
  <c r="M314" i="1"/>
  <c r="N314" i="1" s="1"/>
  <c r="K314" i="1"/>
  <c r="J314" i="1"/>
  <c r="E314" i="1"/>
  <c r="D314" i="1"/>
  <c r="AH313" i="1"/>
  <c r="O313" i="1"/>
  <c r="M313" i="1"/>
  <c r="N313" i="1" s="1"/>
  <c r="K313" i="1"/>
  <c r="J313" i="1"/>
  <c r="E313" i="1"/>
  <c r="D313" i="1"/>
  <c r="AH312" i="1"/>
  <c r="O312" i="1"/>
  <c r="M312" i="1"/>
  <c r="N312" i="1" s="1"/>
  <c r="K312" i="1"/>
  <c r="J312" i="1"/>
  <c r="E312" i="1"/>
  <c r="D312" i="1"/>
  <c r="AH311" i="1"/>
  <c r="O311" i="1"/>
  <c r="N311" i="1"/>
  <c r="M311" i="1"/>
  <c r="K311" i="1"/>
  <c r="J311" i="1"/>
  <c r="E311" i="1"/>
  <c r="D311" i="1"/>
  <c r="AH310" i="1"/>
  <c r="O310" i="1"/>
  <c r="M310" i="1"/>
  <c r="N310" i="1" s="1"/>
  <c r="K310" i="1"/>
  <c r="J310" i="1"/>
  <c r="E310" i="1"/>
  <c r="D310" i="1"/>
  <c r="AH309" i="1"/>
  <c r="O309" i="1"/>
  <c r="M309" i="1"/>
  <c r="N309" i="1" s="1"/>
  <c r="K309" i="1"/>
  <c r="J309" i="1"/>
  <c r="E309" i="1"/>
  <c r="D309" i="1"/>
  <c r="AH308" i="1"/>
  <c r="O308" i="1"/>
  <c r="N308" i="1"/>
  <c r="M308" i="1"/>
  <c r="K308" i="1"/>
  <c r="J308" i="1"/>
  <c r="E308" i="1"/>
  <c r="D308" i="1"/>
  <c r="AH307" i="1"/>
  <c r="O307" i="1"/>
  <c r="M307" i="1"/>
  <c r="N307" i="1" s="1"/>
  <c r="K307" i="1"/>
  <c r="J307" i="1"/>
  <c r="E307" i="1"/>
  <c r="D307" i="1"/>
  <c r="AH306" i="1"/>
  <c r="O306" i="1"/>
  <c r="M306" i="1"/>
  <c r="N306" i="1" s="1"/>
  <c r="K306" i="1"/>
  <c r="J306" i="1"/>
  <c r="E306" i="1"/>
  <c r="D306" i="1"/>
  <c r="AH305" i="1"/>
  <c r="O305" i="1"/>
  <c r="M305" i="1"/>
  <c r="N305" i="1" s="1"/>
  <c r="K305" i="1"/>
  <c r="J305" i="1"/>
  <c r="E305" i="1"/>
  <c r="D305" i="1"/>
  <c r="AH304" i="1"/>
  <c r="O304" i="1"/>
  <c r="M304" i="1"/>
  <c r="N304" i="1" s="1"/>
  <c r="K304" i="1"/>
  <c r="J304" i="1"/>
  <c r="E304" i="1"/>
  <c r="D304" i="1"/>
  <c r="AH303" i="1"/>
  <c r="O303" i="1"/>
  <c r="M303" i="1"/>
  <c r="N303" i="1" s="1"/>
  <c r="K303" i="1"/>
  <c r="J303" i="1"/>
  <c r="E303" i="1"/>
  <c r="D303" i="1"/>
  <c r="AH302" i="1"/>
  <c r="O302" i="1"/>
  <c r="M302" i="1"/>
  <c r="N302" i="1" s="1"/>
  <c r="K302" i="1"/>
  <c r="J302" i="1"/>
  <c r="E302" i="1"/>
  <c r="D302" i="1"/>
  <c r="AH301" i="1"/>
  <c r="O301" i="1"/>
  <c r="N301" i="1"/>
  <c r="M301" i="1"/>
  <c r="K301" i="1"/>
  <c r="J301" i="1"/>
  <c r="E301" i="1"/>
  <c r="D301" i="1"/>
  <c r="AH300" i="1"/>
  <c r="O300" i="1"/>
  <c r="N300" i="1"/>
  <c r="M300" i="1"/>
  <c r="K300" i="1"/>
  <c r="J300" i="1"/>
  <c r="E300" i="1"/>
  <c r="D300" i="1"/>
  <c r="AH299" i="1"/>
  <c r="O299" i="1"/>
  <c r="M299" i="1"/>
  <c r="N299" i="1" s="1"/>
  <c r="K299" i="1"/>
  <c r="J299" i="1"/>
  <c r="E299" i="1"/>
  <c r="D299" i="1"/>
  <c r="AH298" i="1"/>
  <c r="O298" i="1"/>
  <c r="M298" i="1"/>
  <c r="N298" i="1" s="1"/>
  <c r="K298" i="1"/>
  <c r="J298" i="1"/>
  <c r="E298" i="1"/>
  <c r="D298" i="1"/>
  <c r="AH297" i="1"/>
  <c r="O297" i="1"/>
  <c r="M297" i="1"/>
  <c r="N297" i="1" s="1"/>
  <c r="K297" i="1"/>
  <c r="J297" i="1"/>
  <c r="E297" i="1"/>
  <c r="D297" i="1"/>
  <c r="AH296" i="1"/>
  <c r="O296" i="1"/>
  <c r="M296" i="1"/>
  <c r="N296" i="1" s="1"/>
  <c r="K296" i="1"/>
  <c r="J296" i="1"/>
  <c r="E296" i="1"/>
  <c r="D296" i="1"/>
  <c r="AH295" i="1"/>
  <c r="O295" i="1"/>
  <c r="M295" i="1"/>
  <c r="N295" i="1" s="1"/>
  <c r="K295" i="1"/>
  <c r="J295" i="1"/>
  <c r="E295" i="1"/>
  <c r="D295" i="1"/>
  <c r="AH294" i="1"/>
  <c r="O294" i="1"/>
  <c r="M294" i="1"/>
  <c r="N294" i="1" s="1"/>
  <c r="K294" i="1"/>
  <c r="J294" i="1"/>
  <c r="E294" i="1"/>
  <c r="D294" i="1"/>
  <c r="AH293" i="1"/>
  <c r="O293" i="1"/>
  <c r="M293" i="1"/>
  <c r="N293" i="1" s="1"/>
  <c r="K293" i="1"/>
  <c r="J293" i="1"/>
  <c r="E293" i="1"/>
  <c r="D293" i="1"/>
  <c r="AH292" i="1"/>
  <c r="O292" i="1"/>
  <c r="N292" i="1"/>
  <c r="M292" i="1"/>
  <c r="K292" i="1"/>
  <c r="J292" i="1"/>
  <c r="E292" i="1"/>
  <c r="D292" i="1"/>
  <c r="AH291" i="1"/>
  <c r="O291" i="1"/>
  <c r="M291" i="1"/>
  <c r="N291" i="1" s="1"/>
  <c r="K291" i="1"/>
  <c r="J291" i="1"/>
  <c r="E291" i="1"/>
  <c r="D291" i="1"/>
  <c r="AH290" i="1"/>
  <c r="O290" i="1"/>
  <c r="M290" i="1"/>
  <c r="N290" i="1" s="1"/>
  <c r="K290" i="1"/>
  <c r="J290" i="1"/>
  <c r="E290" i="1"/>
  <c r="D290" i="1"/>
  <c r="AH289" i="1"/>
  <c r="O289" i="1"/>
  <c r="N289" i="1"/>
  <c r="M289" i="1"/>
  <c r="K289" i="1"/>
  <c r="J289" i="1"/>
  <c r="E289" i="1"/>
  <c r="D289" i="1"/>
  <c r="AH288" i="1"/>
  <c r="O288" i="1"/>
  <c r="N288" i="1"/>
  <c r="M288" i="1"/>
  <c r="K288" i="1"/>
  <c r="J288" i="1"/>
  <c r="E288" i="1"/>
  <c r="D288" i="1"/>
  <c r="AH287" i="1"/>
  <c r="O287" i="1"/>
  <c r="M287" i="1"/>
  <c r="N287" i="1" s="1"/>
  <c r="K287" i="1"/>
  <c r="J287" i="1"/>
  <c r="E287" i="1"/>
  <c r="D287" i="1"/>
  <c r="AH286" i="1"/>
  <c r="O286" i="1"/>
  <c r="N286" i="1"/>
  <c r="M286" i="1"/>
  <c r="K286" i="1"/>
  <c r="J286" i="1"/>
  <c r="E286" i="1"/>
  <c r="D286" i="1"/>
  <c r="AH285" i="1"/>
  <c r="O285" i="1"/>
  <c r="N285" i="1"/>
  <c r="M285" i="1"/>
  <c r="K285" i="1"/>
  <c r="J285" i="1"/>
  <c r="E285" i="1"/>
  <c r="D285" i="1"/>
  <c r="AH284" i="1"/>
  <c r="O284" i="1"/>
  <c r="M284" i="1"/>
  <c r="N284" i="1" s="1"/>
  <c r="K284" i="1"/>
  <c r="J284" i="1"/>
  <c r="E284" i="1"/>
  <c r="D284" i="1"/>
  <c r="AH283" i="1"/>
  <c r="O283" i="1"/>
  <c r="M283" i="1"/>
  <c r="N283" i="1" s="1"/>
  <c r="K283" i="1"/>
  <c r="J283" i="1"/>
  <c r="E283" i="1"/>
  <c r="D283" i="1"/>
  <c r="AH282" i="1"/>
  <c r="O282" i="1"/>
  <c r="M282" i="1"/>
  <c r="N282" i="1" s="1"/>
  <c r="K282" i="1"/>
  <c r="J282" i="1"/>
  <c r="E282" i="1"/>
  <c r="D282" i="1"/>
  <c r="AH281" i="1"/>
  <c r="O281" i="1"/>
  <c r="M281" i="1"/>
  <c r="N281" i="1" s="1"/>
  <c r="K281" i="1"/>
  <c r="J281" i="1"/>
  <c r="E281" i="1"/>
  <c r="D281" i="1"/>
  <c r="AH280" i="1"/>
  <c r="O280" i="1"/>
  <c r="M280" i="1"/>
  <c r="N280" i="1" s="1"/>
  <c r="K280" i="1"/>
  <c r="J280" i="1"/>
  <c r="E280" i="1"/>
  <c r="D280" i="1"/>
  <c r="AH279" i="1"/>
  <c r="O279" i="1"/>
  <c r="M279" i="1"/>
  <c r="N279" i="1" s="1"/>
  <c r="K279" i="1"/>
  <c r="J279" i="1"/>
  <c r="E279" i="1"/>
  <c r="D279" i="1"/>
  <c r="AH278" i="1"/>
  <c r="O278" i="1"/>
  <c r="M278" i="1"/>
  <c r="N278" i="1" s="1"/>
  <c r="K278" i="1"/>
  <c r="J278" i="1"/>
  <c r="E278" i="1"/>
  <c r="D278" i="1"/>
  <c r="AH277" i="1"/>
  <c r="O277" i="1"/>
  <c r="M277" i="1"/>
  <c r="N277" i="1" s="1"/>
  <c r="K277" i="1"/>
  <c r="J277" i="1"/>
  <c r="E277" i="1"/>
  <c r="D277" i="1"/>
  <c r="AH276" i="1"/>
  <c r="O276" i="1"/>
  <c r="N276" i="1"/>
  <c r="M276" i="1"/>
  <c r="K276" i="1"/>
  <c r="J276" i="1"/>
  <c r="E276" i="1"/>
  <c r="D276" i="1"/>
  <c r="AH275" i="1"/>
  <c r="O275" i="1"/>
  <c r="M275" i="1"/>
  <c r="N275" i="1" s="1"/>
  <c r="K275" i="1"/>
  <c r="J275" i="1"/>
  <c r="E275" i="1"/>
  <c r="D275" i="1"/>
  <c r="AH274" i="1"/>
  <c r="O274" i="1"/>
  <c r="M274" i="1"/>
  <c r="N274" i="1" s="1"/>
  <c r="K274" i="1"/>
  <c r="J274" i="1"/>
  <c r="E274" i="1"/>
  <c r="D274" i="1"/>
  <c r="AH273" i="1"/>
  <c r="O273" i="1"/>
  <c r="M273" i="1"/>
  <c r="N273" i="1" s="1"/>
  <c r="K273" i="1"/>
  <c r="J273" i="1"/>
  <c r="E273" i="1"/>
  <c r="D273" i="1"/>
  <c r="AH272" i="1"/>
  <c r="O272" i="1"/>
  <c r="M272" i="1"/>
  <c r="N272" i="1" s="1"/>
  <c r="K272" i="1"/>
  <c r="J272" i="1"/>
  <c r="E272" i="1"/>
  <c r="D272" i="1"/>
  <c r="AH271" i="1"/>
  <c r="O271" i="1"/>
  <c r="M271" i="1"/>
  <c r="N271" i="1" s="1"/>
  <c r="K271" i="1"/>
  <c r="J271" i="1"/>
  <c r="E271" i="1"/>
  <c r="D271" i="1"/>
  <c r="AH270" i="1"/>
  <c r="O270" i="1"/>
  <c r="N270" i="1"/>
  <c r="M270" i="1"/>
  <c r="K270" i="1"/>
  <c r="J270" i="1"/>
  <c r="E270" i="1"/>
  <c r="D270" i="1"/>
  <c r="AH269" i="1"/>
  <c r="O269" i="1"/>
  <c r="M269" i="1"/>
  <c r="N269" i="1" s="1"/>
  <c r="K269" i="1"/>
  <c r="J269" i="1"/>
  <c r="E269" i="1"/>
  <c r="D269" i="1"/>
  <c r="AH268" i="1"/>
  <c r="O268" i="1"/>
  <c r="N268" i="1"/>
  <c r="M268" i="1"/>
  <c r="K268" i="1"/>
  <c r="J268" i="1"/>
  <c r="E268" i="1"/>
  <c r="D268" i="1"/>
  <c r="AH267" i="1"/>
  <c r="O267" i="1"/>
  <c r="M267" i="1"/>
  <c r="N267" i="1" s="1"/>
  <c r="K267" i="1"/>
  <c r="J267" i="1"/>
  <c r="E267" i="1"/>
  <c r="D267" i="1"/>
  <c r="AH266" i="1"/>
  <c r="O266" i="1"/>
  <c r="M266" i="1"/>
  <c r="N266" i="1" s="1"/>
  <c r="K266" i="1"/>
  <c r="J266" i="1"/>
  <c r="E266" i="1"/>
  <c r="D266" i="1"/>
  <c r="AH265" i="1"/>
  <c r="O265" i="1"/>
  <c r="M265" i="1"/>
  <c r="N265" i="1" s="1"/>
  <c r="K265" i="1"/>
  <c r="J265" i="1"/>
  <c r="E265" i="1"/>
  <c r="D265" i="1"/>
  <c r="AH264" i="1"/>
  <c r="O264" i="1"/>
  <c r="M264" i="1"/>
  <c r="N264" i="1" s="1"/>
  <c r="K264" i="1"/>
  <c r="J264" i="1"/>
  <c r="E264" i="1"/>
  <c r="D264" i="1"/>
  <c r="AH263" i="1"/>
  <c r="O263" i="1"/>
  <c r="M263" i="1"/>
  <c r="N263" i="1" s="1"/>
  <c r="K263" i="1"/>
  <c r="J263" i="1"/>
  <c r="E263" i="1"/>
  <c r="D263" i="1"/>
  <c r="AH262" i="1"/>
  <c r="O262" i="1"/>
  <c r="M262" i="1"/>
  <c r="N262" i="1" s="1"/>
  <c r="K262" i="1"/>
  <c r="J262" i="1"/>
  <c r="E262" i="1"/>
  <c r="D262" i="1"/>
  <c r="AH261" i="1"/>
  <c r="O261" i="1"/>
  <c r="M261" i="1"/>
  <c r="N261" i="1" s="1"/>
  <c r="K261" i="1"/>
  <c r="J261" i="1"/>
  <c r="E261" i="1"/>
  <c r="D261" i="1"/>
  <c r="AH260" i="1"/>
  <c r="O260" i="1"/>
  <c r="M260" i="1"/>
  <c r="N260" i="1" s="1"/>
  <c r="K260" i="1"/>
  <c r="J260" i="1"/>
  <c r="E260" i="1"/>
  <c r="D260" i="1"/>
  <c r="AH259" i="1"/>
  <c r="O259" i="1"/>
  <c r="M259" i="1"/>
  <c r="N259" i="1" s="1"/>
  <c r="K259" i="1"/>
  <c r="J259" i="1"/>
  <c r="E259" i="1"/>
  <c r="D259" i="1"/>
  <c r="AH258" i="1"/>
  <c r="O258" i="1"/>
  <c r="M258" i="1"/>
  <c r="N258" i="1" s="1"/>
  <c r="K258" i="1"/>
  <c r="J258" i="1"/>
  <c r="E258" i="1"/>
  <c r="D258" i="1"/>
  <c r="AH257" i="1"/>
  <c r="O257" i="1"/>
  <c r="M257" i="1"/>
  <c r="N257" i="1" s="1"/>
  <c r="K257" i="1"/>
  <c r="J257" i="1"/>
  <c r="E257" i="1"/>
  <c r="D257" i="1"/>
  <c r="AH256" i="1"/>
  <c r="O256" i="1"/>
  <c r="N256" i="1"/>
  <c r="M256" i="1"/>
  <c r="K256" i="1"/>
  <c r="J256" i="1"/>
  <c r="E256" i="1"/>
  <c r="D256" i="1"/>
  <c r="AH255" i="1"/>
  <c r="O255" i="1"/>
  <c r="M255" i="1"/>
  <c r="N255" i="1" s="1"/>
  <c r="K255" i="1"/>
  <c r="J255" i="1"/>
  <c r="E255" i="1"/>
  <c r="D255" i="1"/>
  <c r="AH254" i="1"/>
  <c r="O254" i="1"/>
  <c r="N254" i="1"/>
  <c r="M254" i="1"/>
  <c r="K254" i="1"/>
  <c r="J254" i="1"/>
  <c r="E254" i="1"/>
  <c r="D254" i="1"/>
  <c r="AH253" i="1"/>
  <c r="O253" i="1"/>
  <c r="M253" i="1"/>
  <c r="N253" i="1" s="1"/>
  <c r="K253" i="1"/>
  <c r="J253" i="1"/>
  <c r="E253" i="1"/>
  <c r="D253" i="1"/>
  <c r="AH252" i="1"/>
  <c r="O252" i="1"/>
  <c r="N252" i="1"/>
  <c r="M252" i="1"/>
  <c r="K252" i="1"/>
  <c r="J252" i="1"/>
  <c r="E252" i="1"/>
  <c r="D252" i="1"/>
  <c r="AH251" i="1"/>
  <c r="O251" i="1"/>
  <c r="M251" i="1"/>
  <c r="N251" i="1" s="1"/>
  <c r="K251" i="1"/>
  <c r="J251" i="1"/>
  <c r="E251" i="1"/>
  <c r="D251" i="1"/>
  <c r="AH250" i="1"/>
  <c r="O250" i="1"/>
  <c r="M250" i="1"/>
  <c r="N250" i="1" s="1"/>
  <c r="K250" i="1"/>
  <c r="J250" i="1"/>
  <c r="E250" i="1"/>
  <c r="D250" i="1"/>
  <c r="AH249" i="1"/>
  <c r="O249" i="1"/>
  <c r="N249" i="1"/>
  <c r="M249" i="1"/>
  <c r="K249" i="1"/>
  <c r="J249" i="1"/>
  <c r="E249" i="1"/>
  <c r="D249" i="1"/>
  <c r="AH248" i="1"/>
  <c r="O248" i="1"/>
  <c r="N248" i="1"/>
  <c r="M248" i="1"/>
  <c r="K248" i="1"/>
  <c r="J248" i="1"/>
  <c r="E248" i="1"/>
  <c r="D248" i="1"/>
  <c r="AH247" i="1"/>
  <c r="O247" i="1"/>
  <c r="N247" i="1"/>
  <c r="M247" i="1"/>
  <c r="K247" i="1"/>
  <c r="J247" i="1"/>
  <c r="E247" i="1"/>
  <c r="D247" i="1"/>
  <c r="AH246" i="1"/>
  <c r="O246" i="1"/>
  <c r="M246" i="1"/>
  <c r="N246" i="1" s="1"/>
  <c r="K246" i="1"/>
  <c r="J246" i="1"/>
  <c r="E246" i="1"/>
  <c r="D246" i="1"/>
  <c r="AH245" i="1"/>
  <c r="O245" i="1"/>
  <c r="N245" i="1"/>
  <c r="M245" i="1"/>
  <c r="K245" i="1"/>
  <c r="J245" i="1"/>
  <c r="E245" i="1"/>
  <c r="D245" i="1"/>
  <c r="AH244" i="1"/>
  <c r="O244" i="1"/>
  <c r="M244" i="1"/>
  <c r="N244" i="1" s="1"/>
  <c r="K244" i="1"/>
  <c r="J244" i="1"/>
  <c r="E244" i="1"/>
  <c r="D244" i="1"/>
  <c r="AH243" i="1"/>
  <c r="O243" i="1"/>
  <c r="M243" i="1"/>
  <c r="N243" i="1" s="1"/>
  <c r="K243" i="1"/>
  <c r="J243" i="1"/>
  <c r="E243" i="1"/>
  <c r="D243" i="1"/>
  <c r="AH242" i="1"/>
  <c r="O242" i="1"/>
  <c r="N242" i="1"/>
  <c r="M242" i="1"/>
  <c r="K242" i="1"/>
  <c r="J242" i="1"/>
  <c r="E242" i="1"/>
  <c r="D242" i="1"/>
  <c r="AH241" i="1"/>
  <c r="O241" i="1"/>
  <c r="M241" i="1"/>
  <c r="N241" i="1" s="1"/>
  <c r="K241" i="1"/>
  <c r="J241" i="1"/>
  <c r="E241" i="1"/>
  <c r="D241" i="1"/>
  <c r="AH240" i="1"/>
  <c r="O240" i="1"/>
  <c r="N240" i="1"/>
  <c r="M240" i="1"/>
  <c r="K240" i="1"/>
  <c r="J240" i="1"/>
  <c r="E240" i="1"/>
  <c r="D240" i="1"/>
  <c r="AH239" i="1"/>
  <c r="O239" i="1"/>
  <c r="N239" i="1"/>
  <c r="M239" i="1"/>
  <c r="K239" i="1"/>
  <c r="J239" i="1"/>
  <c r="E239" i="1"/>
  <c r="D239" i="1"/>
  <c r="AH238" i="1"/>
  <c r="O238" i="1"/>
  <c r="M238" i="1"/>
  <c r="N238" i="1" s="1"/>
  <c r="K238" i="1"/>
  <c r="J238" i="1"/>
  <c r="E238" i="1"/>
  <c r="D238" i="1"/>
  <c r="AH237" i="1"/>
  <c r="O237" i="1"/>
  <c r="N237" i="1"/>
  <c r="M237" i="1"/>
  <c r="K237" i="1"/>
  <c r="J237" i="1"/>
  <c r="E237" i="1"/>
  <c r="D237" i="1"/>
  <c r="AH236" i="1"/>
  <c r="O236" i="1"/>
  <c r="M236" i="1"/>
  <c r="N236" i="1" s="1"/>
  <c r="K236" i="1"/>
  <c r="J236" i="1"/>
  <c r="E236" i="1"/>
  <c r="D236" i="1"/>
  <c r="AH235" i="1"/>
  <c r="O235" i="1"/>
  <c r="M235" i="1"/>
  <c r="N235" i="1" s="1"/>
  <c r="K235" i="1"/>
  <c r="J235" i="1"/>
  <c r="E235" i="1"/>
  <c r="D235" i="1"/>
  <c r="AH234" i="1"/>
  <c r="O234" i="1"/>
  <c r="N234" i="1"/>
  <c r="M234" i="1"/>
  <c r="K234" i="1"/>
  <c r="J234" i="1"/>
  <c r="E234" i="1"/>
  <c r="D234" i="1"/>
  <c r="AH233" i="1"/>
  <c r="O233" i="1"/>
  <c r="M233" i="1"/>
  <c r="N233" i="1" s="1"/>
  <c r="K233" i="1"/>
  <c r="J233" i="1"/>
  <c r="E233" i="1"/>
  <c r="D233" i="1"/>
  <c r="AH232" i="1"/>
  <c r="O232" i="1"/>
  <c r="N232" i="1"/>
  <c r="M232" i="1"/>
  <c r="K232" i="1"/>
  <c r="J232" i="1"/>
  <c r="E232" i="1"/>
  <c r="D232" i="1"/>
  <c r="AH231" i="1"/>
  <c r="O231" i="1"/>
  <c r="N231" i="1"/>
  <c r="M231" i="1"/>
  <c r="K231" i="1"/>
  <c r="J231" i="1"/>
  <c r="E231" i="1"/>
  <c r="D231" i="1"/>
  <c r="AH230" i="1"/>
  <c r="O230" i="1"/>
  <c r="N230" i="1"/>
  <c r="M230" i="1"/>
  <c r="K230" i="1"/>
  <c r="J230" i="1"/>
  <c r="E230" i="1"/>
  <c r="D230" i="1"/>
  <c r="AH229" i="1"/>
  <c r="O229" i="1"/>
  <c r="N229" i="1"/>
  <c r="M229" i="1"/>
  <c r="K229" i="1"/>
  <c r="J229" i="1"/>
  <c r="E229" i="1"/>
  <c r="D229" i="1"/>
  <c r="AH228" i="1"/>
  <c r="O228" i="1"/>
  <c r="M228" i="1"/>
  <c r="N228" i="1" s="1"/>
  <c r="K228" i="1"/>
  <c r="J228" i="1"/>
  <c r="E228" i="1"/>
  <c r="D228" i="1"/>
  <c r="AH227" i="1"/>
  <c r="O227" i="1"/>
  <c r="M227" i="1"/>
  <c r="N227" i="1" s="1"/>
  <c r="K227" i="1"/>
  <c r="J227" i="1"/>
  <c r="E227" i="1"/>
  <c r="D227" i="1"/>
  <c r="AH226" i="1"/>
  <c r="O226" i="1"/>
  <c r="N226" i="1"/>
  <c r="M226" i="1"/>
  <c r="K226" i="1"/>
  <c r="J226" i="1"/>
  <c r="E226" i="1"/>
  <c r="D226" i="1"/>
  <c r="AH225" i="1"/>
  <c r="O225" i="1"/>
  <c r="M225" i="1"/>
  <c r="N225" i="1" s="1"/>
  <c r="K225" i="1"/>
  <c r="J225" i="1"/>
  <c r="E225" i="1"/>
  <c r="D225" i="1"/>
  <c r="AH224" i="1"/>
  <c r="O224" i="1"/>
  <c r="N224" i="1"/>
  <c r="M224" i="1"/>
  <c r="K224" i="1"/>
  <c r="J224" i="1"/>
  <c r="E224" i="1"/>
  <c r="D224" i="1"/>
  <c r="AH223" i="1"/>
  <c r="O223" i="1"/>
  <c r="N223" i="1"/>
  <c r="M223" i="1"/>
  <c r="K223" i="1"/>
  <c r="J223" i="1"/>
  <c r="E223" i="1"/>
  <c r="D223" i="1"/>
  <c r="AH222" i="1"/>
  <c r="O222" i="1"/>
  <c r="N222" i="1"/>
  <c r="M222" i="1"/>
  <c r="K222" i="1"/>
  <c r="J222" i="1"/>
  <c r="E222" i="1"/>
  <c r="D222" i="1"/>
  <c r="AH221" i="1"/>
  <c r="O221" i="1"/>
  <c r="N221" i="1"/>
  <c r="M221" i="1"/>
  <c r="K221" i="1"/>
  <c r="J221" i="1"/>
  <c r="E221" i="1"/>
  <c r="D221" i="1"/>
  <c r="AH220" i="1"/>
  <c r="O220" i="1"/>
  <c r="N220" i="1"/>
  <c r="M220" i="1"/>
  <c r="K220" i="1"/>
  <c r="J220" i="1"/>
  <c r="E220" i="1"/>
  <c r="D220" i="1"/>
  <c r="AH219" i="1"/>
  <c r="O219" i="1"/>
  <c r="M219" i="1"/>
  <c r="N219" i="1" s="1"/>
  <c r="K219" i="1"/>
  <c r="J219" i="1"/>
  <c r="E219" i="1"/>
  <c r="D219" i="1"/>
  <c r="AH218" i="1"/>
  <c r="O218" i="1"/>
  <c r="M218" i="1"/>
  <c r="N218" i="1" s="1"/>
  <c r="K218" i="1"/>
  <c r="J218" i="1"/>
  <c r="E218" i="1"/>
  <c r="D218" i="1"/>
  <c r="AH217" i="1"/>
  <c r="O217" i="1"/>
  <c r="M217" i="1"/>
  <c r="N217" i="1" s="1"/>
  <c r="K217" i="1"/>
  <c r="J217" i="1"/>
  <c r="E217" i="1"/>
  <c r="D217" i="1"/>
  <c r="AH216" i="1"/>
  <c r="O216" i="1"/>
  <c r="N216" i="1"/>
  <c r="M216" i="1"/>
  <c r="K216" i="1"/>
  <c r="J216" i="1"/>
  <c r="E216" i="1"/>
  <c r="D216" i="1"/>
  <c r="AH215" i="1"/>
  <c r="O215" i="1"/>
  <c r="N215" i="1"/>
  <c r="M215" i="1"/>
  <c r="K215" i="1"/>
  <c r="J215" i="1"/>
  <c r="E215" i="1"/>
  <c r="D215" i="1"/>
  <c r="AH214" i="1"/>
  <c r="O214" i="1"/>
  <c r="M214" i="1"/>
  <c r="N214" i="1" s="1"/>
  <c r="K214" i="1"/>
  <c r="J214" i="1"/>
  <c r="E214" i="1"/>
  <c r="D214" i="1"/>
  <c r="AH213" i="1"/>
  <c r="O213" i="1"/>
  <c r="N213" i="1"/>
  <c r="M213" i="1"/>
  <c r="K213" i="1"/>
  <c r="J213" i="1"/>
  <c r="E213" i="1"/>
  <c r="D213" i="1"/>
  <c r="AH212" i="1"/>
  <c r="O212" i="1"/>
  <c r="N212" i="1"/>
  <c r="M212" i="1"/>
  <c r="K212" i="1"/>
  <c r="J212" i="1"/>
  <c r="E212" i="1"/>
  <c r="D212" i="1"/>
  <c r="AH211" i="1"/>
  <c r="O211" i="1"/>
  <c r="M211" i="1"/>
  <c r="N211" i="1" s="1"/>
  <c r="K211" i="1"/>
  <c r="J211" i="1"/>
  <c r="E211" i="1"/>
  <c r="D211" i="1"/>
  <c r="AH210" i="1"/>
  <c r="O210" i="1"/>
  <c r="M210" i="1"/>
  <c r="N210" i="1" s="1"/>
  <c r="K210" i="1"/>
  <c r="J210" i="1"/>
  <c r="E210" i="1"/>
  <c r="D210" i="1"/>
  <c r="AH209" i="1"/>
  <c r="O209" i="1"/>
  <c r="N209" i="1"/>
  <c r="M209" i="1"/>
  <c r="K209" i="1"/>
  <c r="J209" i="1"/>
  <c r="E209" i="1"/>
  <c r="D209" i="1"/>
  <c r="AH208" i="1"/>
  <c r="O208" i="1"/>
  <c r="N208" i="1"/>
  <c r="M208" i="1"/>
  <c r="K208" i="1"/>
  <c r="J208" i="1"/>
  <c r="E208" i="1"/>
  <c r="D208" i="1"/>
  <c r="AH207" i="1"/>
  <c r="O207" i="1"/>
  <c r="N207" i="1"/>
  <c r="M207" i="1"/>
  <c r="K207" i="1"/>
  <c r="J207" i="1"/>
  <c r="E207" i="1"/>
  <c r="D207" i="1"/>
  <c r="AH206" i="1"/>
  <c r="O206" i="1"/>
  <c r="N206" i="1"/>
  <c r="M206" i="1"/>
  <c r="K206" i="1"/>
  <c r="J206" i="1"/>
  <c r="E206" i="1"/>
  <c r="D206" i="1"/>
  <c r="AH205" i="1"/>
  <c r="O205" i="1"/>
  <c r="N205" i="1"/>
  <c r="M205" i="1"/>
  <c r="K205" i="1"/>
  <c r="J205" i="1"/>
  <c r="E205" i="1"/>
  <c r="D205" i="1"/>
  <c r="AH204" i="1"/>
  <c r="O204" i="1"/>
  <c r="M204" i="1"/>
  <c r="N204" i="1" s="1"/>
  <c r="K204" i="1"/>
  <c r="J204" i="1"/>
  <c r="E204" i="1"/>
  <c r="D204" i="1"/>
  <c r="AH203" i="1"/>
  <c r="O203" i="1"/>
  <c r="N203" i="1"/>
  <c r="M203" i="1"/>
  <c r="K203" i="1"/>
  <c r="J203" i="1"/>
  <c r="E203" i="1"/>
  <c r="D203" i="1"/>
  <c r="AH202" i="1"/>
  <c r="O202" i="1"/>
  <c r="N202" i="1"/>
  <c r="M202" i="1"/>
  <c r="K202" i="1"/>
  <c r="J202" i="1"/>
  <c r="E202" i="1"/>
  <c r="D202" i="1"/>
  <c r="AH201" i="1"/>
  <c r="O201" i="1"/>
  <c r="N201" i="1"/>
  <c r="M201" i="1"/>
  <c r="K201" i="1"/>
  <c r="J201" i="1"/>
  <c r="E201" i="1"/>
  <c r="D201" i="1"/>
  <c r="AH200" i="1"/>
  <c r="O200" i="1"/>
  <c r="N200" i="1"/>
  <c r="M200" i="1"/>
  <c r="K200" i="1"/>
  <c r="J200" i="1"/>
  <c r="E200" i="1"/>
  <c r="D200" i="1"/>
  <c r="AH199" i="1"/>
  <c r="O199" i="1"/>
  <c r="N199" i="1"/>
  <c r="M199" i="1"/>
  <c r="K199" i="1"/>
  <c r="J199" i="1"/>
  <c r="E199" i="1"/>
  <c r="D199" i="1"/>
  <c r="AH198" i="1"/>
  <c r="O198" i="1"/>
  <c r="M198" i="1"/>
  <c r="N198" i="1" s="1"/>
  <c r="K198" i="1"/>
  <c r="J198" i="1"/>
  <c r="E198" i="1"/>
  <c r="D198" i="1"/>
  <c r="AH197" i="1"/>
  <c r="O197" i="1"/>
  <c r="N197" i="1"/>
  <c r="M197" i="1"/>
  <c r="K197" i="1"/>
  <c r="J197" i="1"/>
  <c r="E197" i="1"/>
  <c r="D197" i="1"/>
  <c r="AH196" i="1"/>
  <c r="O196" i="1"/>
  <c r="M196" i="1"/>
  <c r="N196" i="1" s="1"/>
  <c r="K196" i="1"/>
  <c r="J196" i="1"/>
  <c r="E196" i="1"/>
  <c r="D196" i="1"/>
  <c r="AH195" i="1"/>
  <c r="O195" i="1"/>
  <c r="M195" i="1"/>
  <c r="N195" i="1" s="1"/>
  <c r="K195" i="1"/>
  <c r="J195" i="1"/>
  <c r="E195" i="1"/>
  <c r="D195" i="1"/>
  <c r="AH194" i="1"/>
  <c r="O194" i="1"/>
  <c r="M194" i="1"/>
  <c r="N194" i="1" s="1"/>
  <c r="K194" i="1"/>
  <c r="J194" i="1"/>
  <c r="E194" i="1"/>
  <c r="D194" i="1"/>
  <c r="AH193" i="1"/>
  <c r="O193" i="1"/>
  <c r="M193" i="1"/>
  <c r="N193" i="1" s="1"/>
  <c r="K193" i="1"/>
  <c r="J193" i="1"/>
  <c r="E193" i="1"/>
  <c r="D193" i="1"/>
  <c r="AH192" i="1"/>
  <c r="O192" i="1"/>
  <c r="N192" i="1"/>
  <c r="M192" i="1"/>
  <c r="K192" i="1"/>
  <c r="J192" i="1"/>
  <c r="E192" i="1"/>
  <c r="D192" i="1"/>
  <c r="AH191" i="1"/>
  <c r="O191" i="1"/>
  <c r="M191" i="1"/>
  <c r="N191" i="1" s="1"/>
  <c r="K191" i="1"/>
  <c r="J191" i="1"/>
  <c r="E191" i="1"/>
  <c r="D191" i="1"/>
  <c r="AH190" i="1"/>
  <c r="O190" i="1"/>
  <c r="M190" i="1"/>
  <c r="N190" i="1" s="1"/>
  <c r="K190" i="1"/>
  <c r="J190" i="1"/>
  <c r="E190" i="1"/>
  <c r="D190" i="1"/>
  <c r="AH189" i="1"/>
  <c r="O189" i="1"/>
  <c r="M189" i="1"/>
  <c r="N189" i="1" s="1"/>
  <c r="K189" i="1"/>
  <c r="J189" i="1"/>
  <c r="E189" i="1"/>
  <c r="D189" i="1"/>
  <c r="AH188" i="1"/>
  <c r="O188" i="1"/>
  <c r="M188" i="1"/>
  <c r="N188" i="1" s="1"/>
  <c r="K188" i="1"/>
  <c r="J188" i="1"/>
  <c r="E188" i="1"/>
  <c r="D188" i="1"/>
  <c r="AH187" i="1"/>
  <c r="O187" i="1"/>
  <c r="M187" i="1"/>
  <c r="N187" i="1" s="1"/>
  <c r="K187" i="1"/>
  <c r="J187" i="1"/>
  <c r="E187" i="1"/>
  <c r="D187" i="1"/>
  <c r="AH186" i="1"/>
  <c r="O186" i="1"/>
  <c r="M186" i="1"/>
  <c r="N186" i="1" s="1"/>
  <c r="K186" i="1"/>
  <c r="J186" i="1"/>
  <c r="E186" i="1"/>
  <c r="D186" i="1"/>
  <c r="AH185" i="1"/>
  <c r="O185" i="1"/>
  <c r="M185" i="1"/>
  <c r="N185" i="1" s="1"/>
  <c r="K185" i="1"/>
  <c r="J185" i="1"/>
  <c r="E185" i="1"/>
  <c r="D185" i="1"/>
  <c r="AH184" i="1"/>
  <c r="O184" i="1"/>
  <c r="N184" i="1"/>
  <c r="M184" i="1"/>
  <c r="K184" i="1"/>
  <c r="J184" i="1"/>
  <c r="E184" i="1"/>
  <c r="D184" i="1"/>
  <c r="AH183" i="1"/>
  <c r="O183" i="1"/>
  <c r="M183" i="1"/>
  <c r="N183" i="1" s="1"/>
  <c r="K183" i="1"/>
  <c r="J183" i="1"/>
  <c r="E183" i="1"/>
  <c r="D183" i="1"/>
  <c r="AH182" i="1"/>
  <c r="O182" i="1"/>
  <c r="M182" i="1"/>
  <c r="N182" i="1" s="1"/>
  <c r="K182" i="1"/>
  <c r="J182" i="1"/>
  <c r="E182" i="1"/>
  <c r="D182" i="1"/>
  <c r="AH181" i="1"/>
  <c r="O181" i="1"/>
  <c r="N181" i="1"/>
  <c r="M181" i="1"/>
  <c r="K181" i="1"/>
  <c r="J181" i="1"/>
  <c r="E181" i="1"/>
  <c r="D181" i="1"/>
  <c r="AH180" i="1"/>
  <c r="O180" i="1"/>
  <c r="M180" i="1"/>
  <c r="N180" i="1" s="1"/>
  <c r="K180" i="1"/>
  <c r="J180" i="1"/>
  <c r="E180" i="1"/>
  <c r="D180" i="1"/>
  <c r="AH179" i="1"/>
  <c r="O179" i="1"/>
  <c r="M179" i="1"/>
  <c r="N179" i="1" s="1"/>
  <c r="K179" i="1"/>
  <c r="J179" i="1"/>
  <c r="E179" i="1"/>
  <c r="D179" i="1"/>
  <c r="AH178" i="1"/>
  <c r="O178" i="1"/>
  <c r="M178" i="1"/>
  <c r="N178" i="1" s="1"/>
  <c r="K178" i="1"/>
  <c r="J178" i="1"/>
  <c r="E178" i="1"/>
  <c r="D178" i="1"/>
  <c r="AH177" i="1"/>
  <c r="O177" i="1"/>
  <c r="M177" i="1"/>
  <c r="N177" i="1" s="1"/>
  <c r="K177" i="1"/>
  <c r="J177" i="1"/>
  <c r="E177" i="1"/>
  <c r="D177" i="1"/>
  <c r="AH176" i="1"/>
  <c r="O176" i="1"/>
  <c r="N176" i="1"/>
  <c r="M176" i="1"/>
  <c r="K176" i="1"/>
  <c r="J176" i="1"/>
  <c r="E176" i="1"/>
  <c r="D176" i="1"/>
  <c r="AH175" i="1"/>
  <c r="O175" i="1"/>
  <c r="N175" i="1"/>
  <c r="M175" i="1"/>
  <c r="K175" i="1"/>
  <c r="J175" i="1"/>
  <c r="E175" i="1"/>
  <c r="D175" i="1"/>
  <c r="AH174" i="1"/>
  <c r="O174" i="1"/>
  <c r="M174" i="1"/>
  <c r="N174" i="1" s="1"/>
  <c r="K174" i="1"/>
  <c r="J174" i="1"/>
  <c r="E174" i="1"/>
  <c r="D174" i="1"/>
  <c r="AH173" i="1"/>
  <c r="O173" i="1"/>
  <c r="N173" i="1"/>
  <c r="M173" i="1"/>
  <c r="K173" i="1"/>
  <c r="J173" i="1"/>
  <c r="E173" i="1"/>
  <c r="D173" i="1"/>
  <c r="AH172" i="1"/>
  <c r="O172" i="1"/>
  <c r="M172" i="1"/>
  <c r="N172" i="1" s="1"/>
  <c r="K172" i="1"/>
  <c r="J172" i="1"/>
  <c r="E172" i="1"/>
  <c r="D172" i="1"/>
  <c r="AH171" i="1"/>
  <c r="O171" i="1"/>
  <c r="M171" i="1"/>
  <c r="N171" i="1" s="1"/>
  <c r="K171" i="1"/>
  <c r="J171" i="1"/>
  <c r="E171" i="1"/>
  <c r="D171" i="1"/>
  <c r="AH170" i="1"/>
  <c r="O170" i="1"/>
  <c r="N170" i="1"/>
  <c r="M170" i="1"/>
  <c r="K170" i="1"/>
  <c r="J170" i="1"/>
  <c r="E170" i="1"/>
  <c r="D170" i="1"/>
  <c r="AH169" i="1"/>
  <c r="O169" i="1"/>
  <c r="N169" i="1"/>
  <c r="M169" i="1"/>
  <c r="K169" i="1"/>
  <c r="J169" i="1"/>
  <c r="E169" i="1"/>
  <c r="D169" i="1"/>
  <c r="AH168" i="1"/>
  <c r="O168" i="1"/>
  <c r="N168" i="1"/>
  <c r="M168" i="1"/>
  <c r="K168" i="1"/>
  <c r="J168" i="1"/>
  <c r="E168" i="1"/>
  <c r="D168" i="1"/>
  <c r="AH167" i="1"/>
  <c r="O167" i="1"/>
  <c r="M167" i="1"/>
  <c r="N167" i="1" s="1"/>
  <c r="K167" i="1"/>
  <c r="J167" i="1"/>
  <c r="E167" i="1"/>
  <c r="D167" i="1"/>
  <c r="AH166" i="1"/>
  <c r="O166" i="1"/>
  <c r="M166" i="1"/>
  <c r="N166" i="1" s="1"/>
  <c r="K166" i="1"/>
  <c r="J166" i="1"/>
  <c r="E166" i="1"/>
  <c r="D166" i="1"/>
  <c r="AH165" i="1"/>
  <c r="O165" i="1"/>
  <c r="N165" i="1"/>
  <c r="M165" i="1"/>
  <c r="K165" i="1"/>
  <c r="J165" i="1"/>
  <c r="E165" i="1"/>
  <c r="D165" i="1"/>
  <c r="AH164" i="1"/>
  <c r="O164" i="1"/>
  <c r="N164" i="1"/>
  <c r="M164" i="1"/>
  <c r="K164" i="1"/>
  <c r="J164" i="1"/>
  <c r="E164" i="1"/>
  <c r="D164" i="1"/>
  <c r="AH163" i="1"/>
  <c r="O163" i="1"/>
  <c r="M163" i="1"/>
  <c r="N163" i="1" s="1"/>
  <c r="K163" i="1"/>
  <c r="J163" i="1"/>
  <c r="E163" i="1"/>
  <c r="D163" i="1"/>
  <c r="AH162" i="1"/>
  <c r="O162" i="1"/>
  <c r="N162" i="1"/>
  <c r="M162" i="1"/>
  <c r="K162" i="1"/>
  <c r="J162" i="1"/>
  <c r="E162" i="1"/>
  <c r="D162" i="1"/>
  <c r="AH161" i="1"/>
  <c r="O161" i="1"/>
  <c r="N161" i="1"/>
  <c r="M161" i="1"/>
  <c r="K161" i="1"/>
  <c r="J161" i="1"/>
  <c r="E161" i="1"/>
  <c r="D161" i="1"/>
  <c r="AH160" i="1"/>
  <c r="O160" i="1"/>
  <c r="N160" i="1"/>
  <c r="M160" i="1"/>
  <c r="K160" i="1"/>
  <c r="J160" i="1"/>
  <c r="E160" i="1"/>
  <c r="D160" i="1"/>
  <c r="AH159" i="1"/>
  <c r="O159" i="1"/>
  <c r="M159" i="1"/>
  <c r="N159" i="1" s="1"/>
  <c r="K159" i="1"/>
  <c r="J159" i="1"/>
  <c r="E159" i="1"/>
  <c r="D159" i="1"/>
  <c r="AH158" i="1"/>
  <c r="O158" i="1"/>
  <c r="M158" i="1"/>
  <c r="N158" i="1" s="1"/>
  <c r="K158" i="1"/>
  <c r="J158" i="1"/>
  <c r="E158" i="1"/>
  <c r="D158" i="1"/>
  <c r="AH157" i="1"/>
  <c r="O157" i="1"/>
  <c r="N157" i="1"/>
  <c r="M157" i="1"/>
  <c r="K157" i="1"/>
  <c r="J157" i="1"/>
  <c r="E157" i="1"/>
  <c r="D157" i="1"/>
  <c r="AH156" i="1"/>
  <c r="O156" i="1"/>
  <c r="M156" i="1"/>
  <c r="N156" i="1" s="1"/>
  <c r="K156" i="1"/>
  <c r="J156" i="1"/>
  <c r="E156" i="1"/>
  <c r="D156" i="1"/>
  <c r="AH155" i="1"/>
  <c r="O155" i="1"/>
  <c r="N155" i="1"/>
  <c r="M155" i="1"/>
  <c r="K155" i="1"/>
  <c r="J155" i="1"/>
  <c r="E155" i="1"/>
  <c r="D155" i="1"/>
  <c r="AH154" i="1"/>
  <c r="O154" i="1"/>
  <c r="M154" i="1"/>
  <c r="N154" i="1" s="1"/>
  <c r="K154" i="1"/>
  <c r="J154" i="1"/>
  <c r="E154" i="1"/>
  <c r="D154" i="1"/>
  <c r="AH153" i="1"/>
  <c r="O153" i="1"/>
  <c r="N153" i="1"/>
  <c r="M153" i="1"/>
  <c r="K153" i="1"/>
  <c r="J153" i="1"/>
  <c r="E153" i="1"/>
  <c r="D153" i="1"/>
  <c r="AH152" i="1"/>
  <c r="O152" i="1"/>
  <c r="N152" i="1"/>
  <c r="M152" i="1"/>
  <c r="K152" i="1"/>
  <c r="J152" i="1"/>
  <c r="E152" i="1"/>
  <c r="D152" i="1"/>
  <c r="AH151" i="1"/>
  <c r="O151" i="1"/>
  <c r="N151" i="1"/>
  <c r="M151" i="1"/>
  <c r="K151" i="1"/>
  <c r="J151" i="1"/>
  <c r="E151" i="1"/>
  <c r="D151" i="1"/>
  <c r="AH150" i="1"/>
  <c r="O150" i="1"/>
  <c r="N150" i="1"/>
  <c r="M150" i="1"/>
  <c r="K150" i="1"/>
  <c r="J150" i="1"/>
  <c r="E150" i="1"/>
  <c r="D150" i="1"/>
  <c r="AH149" i="1"/>
  <c r="O149" i="1"/>
  <c r="N149" i="1"/>
  <c r="M149" i="1"/>
  <c r="K149" i="1"/>
  <c r="J149" i="1"/>
  <c r="E149" i="1"/>
  <c r="D149" i="1"/>
  <c r="AH148" i="1"/>
  <c r="O148" i="1"/>
  <c r="N148" i="1"/>
  <c r="M148" i="1"/>
  <c r="K148" i="1"/>
  <c r="J148" i="1"/>
  <c r="E148" i="1"/>
  <c r="D148" i="1"/>
  <c r="AH147" i="1"/>
  <c r="O147" i="1"/>
  <c r="N147" i="1"/>
  <c r="M147" i="1"/>
  <c r="K147" i="1"/>
  <c r="J147" i="1"/>
  <c r="E147" i="1"/>
  <c r="D147" i="1"/>
  <c r="AH146" i="1"/>
  <c r="O146" i="1"/>
  <c r="N146" i="1"/>
  <c r="M146" i="1"/>
  <c r="K146" i="1"/>
  <c r="J146" i="1"/>
  <c r="E146" i="1"/>
  <c r="D146" i="1"/>
  <c r="AH145" i="1"/>
  <c r="O145" i="1"/>
  <c r="M145" i="1"/>
  <c r="N145" i="1" s="1"/>
  <c r="K145" i="1"/>
  <c r="J145" i="1"/>
  <c r="E145" i="1"/>
  <c r="D145" i="1"/>
  <c r="AH144" i="1"/>
  <c r="O144" i="1"/>
  <c r="N144" i="1"/>
  <c r="M144" i="1"/>
  <c r="K144" i="1"/>
  <c r="J144" i="1"/>
  <c r="E144" i="1"/>
  <c r="D144" i="1"/>
  <c r="AH143" i="1"/>
  <c r="O143" i="1"/>
  <c r="N143" i="1"/>
  <c r="M143" i="1"/>
  <c r="K143" i="1"/>
  <c r="J143" i="1"/>
  <c r="E143" i="1"/>
  <c r="D143" i="1"/>
  <c r="AH142" i="1"/>
  <c r="O142" i="1"/>
  <c r="N142" i="1"/>
  <c r="M142" i="1"/>
  <c r="K142" i="1"/>
  <c r="J142" i="1"/>
  <c r="E142" i="1"/>
  <c r="D142" i="1"/>
  <c r="AH141" i="1"/>
  <c r="O141" i="1"/>
  <c r="N141" i="1"/>
  <c r="M141" i="1"/>
  <c r="K141" i="1"/>
  <c r="J141" i="1"/>
  <c r="E141" i="1"/>
  <c r="D141" i="1"/>
  <c r="AH140" i="1"/>
  <c r="O140" i="1"/>
  <c r="N140" i="1"/>
  <c r="M140" i="1"/>
  <c r="K140" i="1"/>
  <c r="J140" i="1"/>
  <c r="E140" i="1"/>
  <c r="D140" i="1"/>
  <c r="AH139" i="1"/>
  <c r="O139" i="1"/>
  <c r="N139" i="1"/>
  <c r="M139" i="1"/>
  <c r="K139" i="1"/>
  <c r="J139" i="1"/>
  <c r="E139" i="1"/>
  <c r="D139" i="1"/>
  <c r="AH138" i="1"/>
  <c r="O138" i="1"/>
  <c r="M138" i="1"/>
  <c r="N138" i="1" s="1"/>
  <c r="K138" i="1"/>
  <c r="J138" i="1"/>
  <c r="E138" i="1"/>
  <c r="D138" i="1"/>
  <c r="AH137" i="1"/>
  <c r="O137" i="1"/>
  <c r="M137" i="1"/>
  <c r="N137" i="1" s="1"/>
  <c r="K137" i="1"/>
  <c r="J137" i="1"/>
  <c r="E137" i="1"/>
  <c r="D137" i="1"/>
  <c r="AH136" i="1"/>
  <c r="O136" i="1"/>
  <c r="N136" i="1"/>
  <c r="M136" i="1"/>
  <c r="K136" i="1"/>
  <c r="J136" i="1"/>
  <c r="E136" i="1"/>
  <c r="D136" i="1"/>
  <c r="AH135" i="1"/>
  <c r="O135" i="1"/>
  <c r="N135" i="1"/>
  <c r="M135" i="1"/>
  <c r="K135" i="1"/>
  <c r="J135" i="1"/>
  <c r="E135" i="1"/>
  <c r="D135" i="1"/>
  <c r="AH134" i="1"/>
  <c r="O134" i="1"/>
  <c r="N134" i="1"/>
  <c r="M134" i="1"/>
  <c r="K134" i="1"/>
  <c r="J134" i="1"/>
  <c r="E134" i="1"/>
  <c r="D134" i="1"/>
  <c r="AH133" i="1"/>
  <c r="O133" i="1"/>
  <c r="N133" i="1"/>
  <c r="M133" i="1"/>
  <c r="K133" i="1"/>
  <c r="J133" i="1"/>
  <c r="E133" i="1"/>
  <c r="D133" i="1"/>
  <c r="AH132" i="1"/>
  <c r="O132" i="1"/>
  <c r="N132" i="1"/>
  <c r="M132" i="1"/>
  <c r="K132" i="1"/>
  <c r="J132" i="1"/>
  <c r="E132" i="1"/>
  <c r="D132" i="1"/>
  <c r="AH131" i="1"/>
  <c r="O131" i="1"/>
  <c r="N131" i="1"/>
  <c r="M131" i="1"/>
  <c r="K131" i="1"/>
  <c r="J131" i="1"/>
  <c r="E131" i="1"/>
  <c r="D131" i="1"/>
  <c r="AH130" i="1"/>
  <c r="O130" i="1"/>
  <c r="N130" i="1"/>
  <c r="M130" i="1"/>
  <c r="K130" i="1"/>
  <c r="J130" i="1"/>
  <c r="E130" i="1"/>
  <c r="D130" i="1"/>
  <c r="AH129" i="1"/>
  <c r="O129" i="1"/>
  <c r="N129" i="1"/>
  <c r="M129" i="1"/>
  <c r="K129" i="1"/>
  <c r="J129" i="1"/>
  <c r="E129" i="1"/>
  <c r="D129" i="1"/>
  <c r="AH128" i="1"/>
  <c r="O128" i="1"/>
  <c r="N128" i="1"/>
  <c r="M128" i="1"/>
  <c r="K128" i="1"/>
  <c r="J128" i="1"/>
  <c r="E128" i="1"/>
  <c r="D128" i="1"/>
  <c r="AH127" i="1"/>
  <c r="O127" i="1"/>
  <c r="N127" i="1"/>
  <c r="M127" i="1"/>
  <c r="K127" i="1"/>
  <c r="J127" i="1"/>
  <c r="E127" i="1"/>
  <c r="D127" i="1"/>
  <c r="AH126" i="1"/>
  <c r="O126" i="1"/>
  <c r="N126" i="1"/>
  <c r="M126" i="1"/>
  <c r="K126" i="1"/>
  <c r="J126" i="1"/>
  <c r="E126" i="1"/>
  <c r="D126" i="1"/>
  <c r="AH125" i="1"/>
  <c r="O125" i="1"/>
  <c r="N125" i="1"/>
  <c r="M125" i="1"/>
  <c r="K125" i="1"/>
  <c r="J125" i="1"/>
  <c r="E125" i="1"/>
  <c r="D125" i="1"/>
  <c r="AH124" i="1"/>
  <c r="O124" i="1"/>
  <c r="N124" i="1"/>
  <c r="M124" i="1"/>
  <c r="K124" i="1"/>
  <c r="J124" i="1"/>
  <c r="E124" i="1"/>
  <c r="D124" i="1"/>
  <c r="AH123" i="1"/>
  <c r="O123" i="1"/>
  <c r="N123" i="1"/>
  <c r="M123" i="1"/>
  <c r="K123" i="1"/>
  <c r="J123" i="1"/>
  <c r="E123" i="1"/>
  <c r="D123" i="1"/>
  <c r="AH122" i="1"/>
  <c r="O122" i="1"/>
  <c r="M122" i="1"/>
  <c r="N122" i="1" s="1"/>
  <c r="K122" i="1"/>
  <c r="J122" i="1"/>
  <c r="E122" i="1"/>
  <c r="D122" i="1"/>
  <c r="AH121" i="1"/>
  <c r="O121" i="1"/>
  <c r="M121" i="1"/>
  <c r="N121" i="1" s="1"/>
  <c r="K121" i="1"/>
  <c r="J121" i="1"/>
  <c r="E121" i="1"/>
  <c r="D121" i="1"/>
  <c r="AH120" i="1"/>
  <c r="O120" i="1"/>
  <c r="M120" i="1"/>
  <c r="N120" i="1" s="1"/>
  <c r="K120" i="1"/>
  <c r="J120" i="1"/>
  <c r="E120" i="1"/>
  <c r="D120" i="1"/>
  <c r="AH119" i="1"/>
  <c r="O119" i="1"/>
  <c r="M119" i="1"/>
  <c r="N119" i="1" s="1"/>
  <c r="K119" i="1"/>
  <c r="J119" i="1"/>
  <c r="E119" i="1"/>
  <c r="D119" i="1"/>
  <c r="AH118" i="1"/>
  <c r="O118" i="1"/>
  <c r="N118" i="1"/>
  <c r="M118" i="1"/>
  <c r="K118" i="1"/>
  <c r="J118" i="1"/>
  <c r="E118" i="1"/>
  <c r="D118" i="1"/>
  <c r="AH117" i="1"/>
  <c r="O117" i="1"/>
  <c r="N117" i="1"/>
  <c r="M117" i="1"/>
  <c r="K117" i="1"/>
  <c r="J117" i="1"/>
  <c r="E117" i="1"/>
  <c r="D117" i="1"/>
  <c r="AH116" i="1"/>
  <c r="O116" i="1"/>
  <c r="M116" i="1"/>
  <c r="N116" i="1" s="1"/>
  <c r="K116" i="1"/>
  <c r="J116" i="1"/>
  <c r="E116" i="1"/>
  <c r="D116" i="1"/>
  <c r="AH115" i="1"/>
  <c r="O115" i="1"/>
  <c r="N115" i="1"/>
  <c r="M115" i="1"/>
  <c r="K115" i="1"/>
  <c r="J115" i="1"/>
  <c r="E115" i="1"/>
  <c r="D115" i="1"/>
  <c r="AH114" i="1"/>
  <c r="O114" i="1"/>
  <c r="M114" i="1"/>
  <c r="N114" i="1" s="1"/>
  <c r="K114" i="1"/>
  <c r="J114" i="1"/>
  <c r="E114" i="1"/>
  <c r="D114" i="1"/>
  <c r="AH113" i="1"/>
  <c r="O113" i="1"/>
  <c r="M113" i="1"/>
  <c r="N113" i="1" s="1"/>
  <c r="K113" i="1"/>
  <c r="J113" i="1"/>
  <c r="E113" i="1"/>
  <c r="D113" i="1"/>
  <c r="AH112" i="1"/>
  <c r="O112" i="1"/>
  <c r="M112" i="1"/>
  <c r="N112" i="1" s="1"/>
  <c r="K112" i="1"/>
  <c r="J112" i="1"/>
  <c r="E112" i="1"/>
  <c r="D112" i="1"/>
  <c r="AH111" i="1"/>
  <c r="O111" i="1"/>
  <c r="N111" i="1"/>
  <c r="M111" i="1"/>
  <c r="K111" i="1"/>
  <c r="J111" i="1"/>
  <c r="E111" i="1"/>
  <c r="D111" i="1"/>
  <c r="AH110" i="1"/>
  <c r="O110" i="1"/>
  <c r="M110" i="1"/>
  <c r="N110" i="1" s="1"/>
  <c r="K110" i="1"/>
  <c r="J110" i="1"/>
  <c r="E110" i="1"/>
  <c r="D110" i="1"/>
  <c r="AH109" i="1"/>
  <c r="O109" i="1"/>
  <c r="N109" i="1"/>
  <c r="M109" i="1"/>
  <c r="K109" i="1"/>
  <c r="J109" i="1"/>
  <c r="E109" i="1"/>
  <c r="D109" i="1"/>
  <c r="AH108" i="1"/>
  <c r="O108" i="1"/>
  <c r="M108" i="1"/>
  <c r="N108" i="1" s="1"/>
  <c r="K108" i="1"/>
  <c r="J108" i="1"/>
  <c r="E108" i="1"/>
  <c r="D108" i="1"/>
  <c r="AH107" i="1"/>
  <c r="O107" i="1"/>
  <c r="M107" i="1"/>
  <c r="N107" i="1" s="1"/>
  <c r="K107" i="1"/>
  <c r="J107" i="1"/>
  <c r="E107" i="1"/>
  <c r="D107" i="1"/>
  <c r="AH106" i="1"/>
  <c r="O106" i="1"/>
  <c r="M106" i="1"/>
  <c r="N106" i="1" s="1"/>
  <c r="K106" i="1"/>
  <c r="J106" i="1"/>
  <c r="E106" i="1"/>
  <c r="D106" i="1"/>
  <c r="AH105" i="1"/>
  <c r="O105" i="1"/>
  <c r="M105" i="1"/>
  <c r="N105" i="1" s="1"/>
  <c r="K105" i="1"/>
  <c r="J105" i="1"/>
  <c r="E105" i="1"/>
  <c r="D105" i="1"/>
  <c r="AH104" i="1"/>
  <c r="O104" i="1"/>
  <c r="N104" i="1"/>
  <c r="M104" i="1"/>
  <c r="K104" i="1"/>
  <c r="J104" i="1"/>
  <c r="E104" i="1"/>
  <c r="D104" i="1"/>
  <c r="AH103" i="1"/>
  <c r="O103" i="1"/>
  <c r="M103" i="1"/>
  <c r="N103" i="1" s="1"/>
  <c r="K103" i="1"/>
  <c r="J103" i="1"/>
  <c r="E103" i="1"/>
  <c r="D103" i="1"/>
  <c r="AH102" i="1"/>
  <c r="O102" i="1"/>
  <c r="M102" i="1"/>
  <c r="N102" i="1" s="1"/>
  <c r="K102" i="1"/>
  <c r="J102" i="1"/>
  <c r="E102" i="1"/>
  <c r="D102" i="1"/>
  <c r="AH101" i="1"/>
  <c r="O101" i="1"/>
  <c r="N101" i="1"/>
  <c r="M101" i="1"/>
  <c r="K101" i="1"/>
  <c r="J101" i="1"/>
  <c r="E101" i="1"/>
  <c r="D101" i="1"/>
  <c r="AH100" i="1"/>
  <c r="O100" i="1"/>
  <c r="M100" i="1"/>
  <c r="N100" i="1" s="1"/>
  <c r="K100" i="1"/>
  <c r="J100" i="1"/>
  <c r="E100" i="1"/>
  <c r="D100" i="1"/>
  <c r="AH99" i="1"/>
  <c r="O99" i="1"/>
  <c r="M99" i="1"/>
  <c r="N99" i="1" s="1"/>
  <c r="K99" i="1"/>
  <c r="J99" i="1"/>
  <c r="E99" i="1"/>
  <c r="D99" i="1"/>
  <c r="AH98" i="1"/>
  <c r="O98" i="1"/>
  <c r="M98" i="1"/>
  <c r="N98" i="1" s="1"/>
  <c r="K98" i="1"/>
  <c r="J98" i="1"/>
  <c r="E98" i="1"/>
  <c r="D98" i="1"/>
  <c r="AH97" i="1"/>
  <c r="O97" i="1"/>
  <c r="M97" i="1"/>
  <c r="N97" i="1" s="1"/>
  <c r="K97" i="1"/>
  <c r="J97" i="1"/>
  <c r="E97" i="1"/>
  <c r="D97" i="1"/>
  <c r="AH96" i="1"/>
  <c r="O96" i="1"/>
  <c r="M96" i="1"/>
  <c r="N96" i="1" s="1"/>
  <c r="K96" i="1"/>
  <c r="J96" i="1"/>
  <c r="E96" i="1"/>
  <c r="D96" i="1"/>
  <c r="AH95" i="1"/>
  <c r="O95" i="1"/>
  <c r="M95" i="1"/>
  <c r="N95" i="1" s="1"/>
  <c r="K95" i="1"/>
  <c r="J95" i="1"/>
  <c r="E95" i="1"/>
  <c r="D95" i="1"/>
  <c r="AH94" i="1"/>
  <c r="O94" i="1"/>
  <c r="N94" i="1"/>
  <c r="M94" i="1"/>
  <c r="K94" i="1"/>
  <c r="J94" i="1"/>
  <c r="E94" i="1"/>
  <c r="D94" i="1"/>
  <c r="AH93" i="1"/>
  <c r="O93" i="1"/>
  <c r="N93" i="1"/>
  <c r="M93" i="1"/>
  <c r="K93" i="1"/>
  <c r="J93" i="1"/>
  <c r="E93" i="1"/>
  <c r="D93" i="1"/>
  <c r="AH92" i="1"/>
  <c r="O92" i="1"/>
  <c r="M92" i="1"/>
  <c r="N92" i="1" s="1"/>
  <c r="K92" i="1"/>
  <c r="J92" i="1"/>
  <c r="E92" i="1"/>
  <c r="D92" i="1"/>
  <c r="AH91" i="1"/>
  <c r="O91" i="1"/>
  <c r="M91" i="1"/>
  <c r="N91" i="1" s="1"/>
  <c r="K91" i="1"/>
  <c r="J91" i="1"/>
  <c r="E91" i="1"/>
  <c r="D91" i="1"/>
  <c r="AH90" i="1"/>
  <c r="O90" i="1"/>
  <c r="M90" i="1"/>
  <c r="N90" i="1" s="1"/>
  <c r="K90" i="1"/>
  <c r="J90" i="1"/>
  <c r="E90" i="1"/>
  <c r="D90" i="1"/>
  <c r="AH89" i="1"/>
  <c r="O89" i="1"/>
  <c r="M89" i="1"/>
  <c r="N89" i="1" s="1"/>
  <c r="K89" i="1"/>
  <c r="J89" i="1"/>
  <c r="E89" i="1"/>
  <c r="D89" i="1"/>
  <c r="AH88" i="1"/>
  <c r="O88" i="1"/>
  <c r="M88" i="1"/>
  <c r="N88" i="1" s="1"/>
  <c r="K88" i="1"/>
  <c r="J88" i="1"/>
  <c r="E88" i="1"/>
  <c r="D88" i="1"/>
  <c r="AH87" i="1"/>
  <c r="O87" i="1"/>
  <c r="M87" i="1"/>
  <c r="N87" i="1" s="1"/>
  <c r="K87" i="1"/>
  <c r="J87" i="1"/>
  <c r="E87" i="1"/>
  <c r="D87" i="1"/>
  <c r="AH86" i="1"/>
  <c r="O86" i="1"/>
  <c r="M86" i="1"/>
  <c r="N86" i="1" s="1"/>
  <c r="K86" i="1"/>
  <c r="J86" i="1"/>
  <c r="E86" i="1"/>
  <c r="D86" i="1"/>
  <c r="AH85" i="1"/>
  <c r="O85" i="1"/>
  <c r="N85" i="1"/>
  <c r="M85" i="1"/>
  <c r="K85" i="1"/>
  <c r="J85" i="1"/>
  <c r="E85" i="1"/>
  <c r="D85" i="1"/>
  <c r="AH84" i="1"/>
  <c r="O84" i="1"/>
  <c r="M84" i="1"/>
  <c r="N84" i="1" s="1"/>
  <c r="K84" i="1"/>
  <c r="J84" i="1"/>
  <c r="E84" i="1"/>
  <c r="D84" i="1"/>
  <c r="AH83" i="1"/>
  <c r="O83" i="1"/>
  <c r="M83" i="1"/>
  <c r="N83" i="1" s="1"/>
  <c r="K83" i="1"/>
  <c r="J83" i="1"/>
  <c r="E83" i="1"/>
  <c r="D83" i="1"/>
  <c r="AH82" i="1"/>
  <c r="O82" i="1"/>
  <c r="M82" i="1"/>
  <c r="N82" i="1" s="1"/>
  <c r="K82" i="1"/>
  <c r="J82" i="1"/>
  <c r="E82" i="1"/>
  <c r="D82" i="1"/>
  <c r="AH81" i="1"/>
  <c r="O81" i="1"/>
  <c r="M81" i="1"/>
  <c r="N81" i="1" s="1"/>
  <c r="K81" i="1"/>
  <c r="J81" i="1"/>
  <c r="E81" i="1"/>
  <c r="D81" i="1"/>
  <c r="AH80" i="1"/>
  <c r="O80" i="1"/>
  <c r="M80" i="1"/>
  <c r="N80" i="1" s="1"/>
  <c r="K80" i="1"/>
  <c r="J80" i="1"/>
  <c r="E80" i="1"/>
  <c r="D80" i="1"/>
  <c r="AH79" i="1"/>
  <c r="O79" i="1"/>
  <c r="M79" i="1"/>
  <c r="N79" i="1" s="1"/>
  <c r="K79" i="1"/>
  <c r="J79" i="1"/>
  <c r="E79" i="1"/>
  <c r="D79" i="1"/>
  <c r="AH78" i="1"/>
  <c r="O78" i="1"/>
  <c r="M78" i="1"/>
  <c r="N78" i="1" s="1"/>
  <c r="K78" i="1"/>
  <c r="J78" i="1"/>
  <c r="E78" i="1"/>
  <c r="D78" i="1"/>
  <c r="AH77" i="1"/>
  <c r="O77" i="1"/>
  <c r="N77" i="1"/>
  <c r="M77" i="1"/>
  <c r="K77" i="1"/>
  <c r="J77" i="1"/>
  <c r="E77" i="1"/>
  <c r="D77" i="1"/>
  <c r="AH76" i="1"/>
  <c r="O76" i="1"/>
  <c r="M76" i="1"/>
  <c r="N76" i="1" s="1"/>
  <c r="K76" i="1"/>
  <c r="J76" i="1"/>
  <c r="E76" i="1"/>
  <c r="D76" i="1"/>
  <c r="AH75" i="1"/>
  <c r="O75" i="1"/>
  <c r="N75" i="1"/>
  <c r="M75" i="1"/>
  <c r="K75" i="1"/>
  <c r="J75" i="1"/>
  <c r="E75" i="1"/>
  <c r="D75" i="1"/>
  <c r="AH74" i="1"/>
  <c r="O74" i="1"/>
  <c r="N74" i="1"/>
  <c r="M74" i="1"/>
  <c r="K74" i="1"/>
  <c r="J74" i="1"/>
  <c r="E74" i="1"/>
  <c r="D74" i="1"/>
  <c r="AH73" i="1"/>
  <c r="O73" i="1"/>
  <c r="N73" i="1"/>
  <c r="M73" i="1"/>
  <c r="K73" i="1"/>
  <c r="J73" i="1"/>
  <c r="E73" i="1"/>
  <c r="D73" i="1"/>
  <c r="AH72" i="1"/>
  <c r="O72" i="1"/>
  <c r="M72" i="1"/>
  <c r="N72" i="1" s="1"/>
  <c r="K72" i="1"/>
  <c r="J72" i="1"/>
  <c r="E72" i="1"/>
  <c r="D72" i="1"/>
  <c r="AH71" i="1"/>
  <c r="O71" i="1"/>
  <c r="M71" i="1"/>
  <c r="N71" i="1" s="1"/>
  <c r="K71" i="1"/>
  <c r="J71" i="1"/>
  <c r="E71" i="1"/>
  <c r="D71" i="1"/>
  <c r="AH70" i="1"/>
  <c r="O70" i="1"/>
  <c r="M70" i="1"/>
  <c r="N70" i="1" s="1"/>
  <c r="K70" i="1"/>
  <c r="J70" i="1"/>
  <c r="E70" i="1"/>
  <c r="D70" i="1"/>
  <c r="M69" i="1"/>
  <c r="N69" i="1" s="1"/>
  <c r="O69" i="1" s="1"/>
  <c r="K69" i="1"/>
  <c r="J69" i="1"/>
  <c r="E69" i="1"/>
  <c r="D69" i="1"/>
  <c r="M68" i="1"/>
  <c r="N68" i="1" s="1"/>
  <c r="O68" i="1" s="1"/>
  <c r="K68" i="1"/>
  <c r="J68" i="1"/>
  <c r="E68" i="1"/>
  <c r="D68" i="1"/>
  <c r="M67" i="1"/>
  <c r="N67" i="1" s="1"/>
  <c r="O67" i="1" s="1"/>
  <c r="K67" i="1"/>
  <c r="J67" i="1"/>
  <c r="D67" i="1"/>
  <c r="E67" i="1" s="1"/>
  <c r="M66" i="1"/>
  <c r="N66" i="1" s="1"/>
  <c r="O66" i="1" s="1"/>
  <c r="J66" i="1"/>
  <c r="K66" i="1" s="1"/>
  <c r="E66" i="1"/>
  <c r="D66" i="1"/>
  <c r="M65" i="1"/>
  <c r="N65" i="1" s="1"/>
  <c r="O65" i="1" s="1"/>
  <c r="K65" i="1"/>
  <c r="J65" i="1"/>
  <c r="D65" i="1"/>
  <c r="E65" i="1" s="1"/>
  <c r="Y64" i="1"/>
  <c r="V64" i="1"/>
  <c r="M64" i="1"/>
  <c r="R64" i="1" s="1"/>
  <c r="L64" i="1" a="1"/>
  <c r="L64" i="1" s="1"/>
  <c r="K64" i="1"/>
  <c r="J64" i="1"/>
  <c r="H64" i="1"/>
  <c r="V148" i="1" s="1"/>
  <c r="D64" i="1"/>
  <c r="Y63" i="1"/>
  <c r="V63" i="1"/>
  <c r="R63" i="1"/>
  <c r="M63" i="1"/>
  <c r="L63" i="1" a="1"/>
  <c r="L63" i="1" s="1"/>
  <c r="J63" i="1"/>
  <c r="H63" i="1"/>
  <c r="D63" i="1"/>
  <c r="E64" i="1" s="1"/>
  <c r="B63" i="1"/>
  <c r="Y62" i="1"/>
  <c r="V62" i="1"/>
  <c r="M62" i="1"/>
  <c r="R62" i="1" s="1"/>
  <c r="L62" i="1" a="1"/>
  <c r="L62" i="1" s="1"/>
  <c r="J62" i="1"/>
  <c r="H62" i="1"/>
  <c r="V146" i="1" s="1"/>
  <c r="E62" i="1"/>
  <c r="D62" i="1"/>
  <c r="Y61" i="1"/>
  <c r="V61" i="1"/>
  <c r="R61" i="1"/>
  <c r="M61" i="1"/>
  <c r="N61" i="1" s="1"/>
  <c r="L61" i="1" a="1"/>
  <c r="L61" i="1" s="1"/>
  <c r="J61" i="1"/>
  <c r="H61" i="1"/>
  <c r="V145" i="1" s="1"/>
  <c r="D61" i="1"/>
  <c r="Y60" i="1"/>
  <c r="V60" i="1"/>
  <c r="R60" i="1"/>
  <c r="M60" i="1"/>
  <c r="L60" i="1" a="1"/>
  <c r="L60" i="1" s="1"/>
  <c r="J60" i="1"/>
  <c r="H60" i="1"/>
  <c r="V144" i="1" s="1"/>
  <c r="D60" i="1"/>
  <c r="Y59" i="1"/>
  <c r="V59" i="1"/>
  <c r="M59" i="1"/>
  <c r="N60" i="1" s="1"/>
  <c r="L59" i="1" a="1"/>
  <c r="L59" i="1" s="1"/>
  <c r="J59" i="1"/>
  <c r="H59" i="1"/>
  <c r="V143" i="1" s="1"/>
  <c r="D59" i="1"/>
  <c r="Y58" i="1"/>
  <c r="V58" i="1"/>
  <c r="R58" i="1"/>
  <c r="N58" i="1"/>
  <c r="M58" i="1"/>
  <c r="L58" i="1" a="1"/>
  <c r="L58" i="1" s="1"/>
  <c r="J58" i="1"/>
  <c r="H58" i="1"/>
  <c r="V142" i="1" s="1"/>
  <c r="D58" i="1"/>
  <c r="Y57" i="1"/>
  <c r="V57" i="1"/>
  <c r="N57" i="1"/>
  <c r="M57" i="1"/>
  <c r="R57" i="1" s="1"/>
  <c r="L57" i="1" a="1"/>
  <c r="L57" i="1" s="1"/>
  <c r="J57" i="1"/>
  <c r="K63" i="1" s="1"/>
  <c r="H57" i="1"/>
  <c r="D57" i="1"/>
  <c r="Y56" i="1"/>
  <c r="V56" i="1"/>
  <c r="M56" i="1"/>
  <c r="R56" i="1" s="1"/>
  <c r="L56" i="1" a="1"/>
  <c r="L56" i="1" s="1"/>
  <c r="K56" i="1"/>
  <c r="J56" i="1"/>
  <c r="H56" i="1"/>
  <c r="V140" i="1" s="1"/>
  <c r="E56" i="1"/>
  <c r="D56" i="1"/>
  <c r="Y55" i="1"/>
  <c r="V55" i="1"/>
  <c r="R55" i="1"/>
  <c r="N55" i="1"/>
  <c r="M55" i="1"/>
  <c r="L55" i="1" a="1"/>
  <c r="L55" i="1" s="1"/>
  <c r="K55" i="1"/>
  <c r="J55" i="1"/>
  <c r="H55" i="1"/>
  <c r="D55" i="1"/>
  <c r="E61" i="1" s="1"/>
  <c r="Y54" i="1"/>
  <c r="V54" i="1"/>
  <c r="N54" i="1"/>
  <c r="M54" i="1"/>
  <c r="R54" i="1" s="1"/>
  <c r="L54" i="1" a="1"/>
  <c r="L54" i="1" s="1"/>
  <c r="J54" i="1"/>
  <c r="H54" i="1"/>
  <c r="V138" i="1" s="1"/>
  <c r="E54" i="1"/>
  <c r="D54" i="1"/>
  <c r="E60" i="1" s="1"/>
  <c r="Y53" i="1"/>
  <c r="V53" i="1"/>
  <c r="R53" i="1"/>
  <c r="M53" i="1"/>
  <c r="N53" i="1" s="1"/>
  <c r="L53" i="1" a="1"/>
  <c r="L53" i="1" s="1"/>
  <c r="J53" i="1"/>
  <c r="H53" i="1"/>
  <c r="V137" i="1" s="1"/>
  <c r="D53" i="1"/>
  <c r="E59" i="1" s="1"/>
  <c r="Y52" i="1"/>
  <c r="V52" i="1"/>
  <c r="R52" i="1"/>
  <c r="M52" i="1"/>
  <c r="L52" i="1" a="1"/>
  <c r="L52" i="1" s="1"/>
  <c r="J52" i="1"/>
  <c r="H52" i="1"/>
  <c r="V136" i="1" s="1"/>
  <c r="D52" i="1"/>
  <c r="E58" i="1" s="1"/>
  <c r="AG51" i="1"/>
  <c r="AH51" i="1" s="1"/>
  <c r="Y51" i="1"/>
  <c r="V51" i="1"/>
  <c r="M51" i="1"/>
  <c r="L51" i="1" a="1"/>
  <c r="L51" i="1" s="1"/>
  <c r="J51" i="1"/>
  <c r="H51" i="1"/>
  <c r="V135" i="1" s="1"/>
  <c r="D51" i="1"/>
  <c r="Y50" i="1"/>
  <c r="V50" i="1"/>
  <c r="R50" i="1"/>
  <c r="N50" i="1"/>
  <c r="M50" i="1"/>
  <c r="L50" i="1" a="1"/>
  <c r="L50" i="1" s="1"/>
  <c r="J50" i="1"/>
  <c r="H50" i="1"/>
  <c r="V134" i="1" s="1"/>
  <c r="D50" i="1"/>
  <c r="Y49" i="1"/>
  <c r="V49" i="1"/>
  <c r="N49" i="1"/>
  <c r="M49" i="1"/>
  <c r="R49" i="1" s="1"/>
  <c r="L49" i="1" a="1"/>
  <c r="L49" i="1" s="1"/>
  <c r="J49" i="1"/>
  <c r="H49" i="1"/>
  <c r="D49" i="1"/>
  <c r="Y48" i="1"/>
  <c r="V48" i="1"/>
  <c r="M48" i="1"/>
  <c r="R48" i="1" s="1"/>
  <c r="L48" i="1" a="1"/>
  <c r="L48" i="1" s="1"/>
  <c r="J48" i="1"/>
  <c r="K54" i="1" s="1"/>
  <c r="H48" i="1"/>
  <c r="V132" i="1" s="1"/>
  <c r="E48" i="1"/>
  <c r="D48" i="1"/>
  <c r="Y47" i="1"/>
  <c r="V47" i="1"/>
  <c r="R47" i="1"/>
  <c r="N47" i="1"/>
  <c r="M47" i="1"/>
  <c r="L47" i="1" a="1"/>
  <c r="L47" i="1" s="1"/>
  <c r="J47" i="1"/>
  <c r="H47" i="1"/>
  <c r="D47" i="1"/>
  <c r="E53" i="1" s="1"/>
  <c r="B47" i="1"/>
  <c r="Y46" i="1"/>
  <c r="V46" i="1"/>
  <c r="N46" i="1"/>
  <c r="M46" i="1"/>
  <c r="R46" i="1" s="1"/>
  <c r="L46" i="1" a="1"/>
  <c r="L46" i="1" s="1"/>
  <c r="J46" i="1"/>
  <c r="K48" i="1" s="1"/>
  <c r="H46" i="1"/>
  <c r="V130" i="1" s="1"/>
  <c r="D46" i="1"/>
  <c r="Y45" i="1"/>
  <c r="V45" i="1"/>
  <c r="R45" i="1"/>
  <c r="M45" i="1"/>
  <c r="N45" i="1" s="1"/>
  <c r="L45" i="1" a="1"/>
  <c r="L45" i="1" s="1"/>
  <c r="J45" i="1"/>
  <c r="K51" i="1" s="1"/>
  <c r="H45" i="1"/>
  <c r="V129" i="1" s="1"/>
  <c r="D45" i="1"/>
  <c r="AG44" i="1"/>
  <c r="AH44" i="1" s="1"/>
  <c r="Y44" i="1"/>
  <c r="V44" i="1"/>
  <c r="R44" i="1"/>
  <c r="N44" i="1"/>
  <c r="M44" i="1"/>
  <c r="L44" i="1" a="1"/>
  <c r="L44" i="1" s="1"/>
  <c r="J44" i="1"/>
  <c r="H44" i="1"/>
  <c r="V128" i="1" s="1"/>
  <c r="D44" i="1"/>
  <c r="E46" i="1" s="1"/>
  <c r="B44" i="1"/>
  <c r="AG43" i="1"/>
  <c r="AH43" i="1" s="1"/>
  <c r="Y43" i="1"/>
  <c r="V43" i="1"/>
  <c r="N43" i="1"/>
  <c r="M43" i="1"/>
  <c r="R43" i="1" s="1"/>
  <c r="L43" i="1" a="1"/>
  <c r="L43" i="1" s="1"/>
  <c r="J43" i="1"/>
  <c r="H43" i="1"/>
  <c r="V127" i="1" s="1"/>
  <c r="D43" i="1"/>
  <c r="E49" i="1" s="1"/>
  <c r="AG42" i="1"/>
  <c r="AH42" i="1" s="1"/>
  <c r="Y42" i="1"/>
  <c r="V42" i="1"/>
  <c r="R42" i="1"/>
  <c r="N42" i="1"/>
  <c r="M42" i="1"/>
  <c r="L42" i="1" a="1"/>
  <c r="L42" i="1" s="1"/>
  <c r="K42" i="1"/>
  <c r="J42" i="1"/>
  <c r="H42" i="1"/>
  <c r="V126" i="1" s="1"/>
  <c r="D42" i="1"/>
  <c r="Y41" i="1"/>
  <c r="V41" i="1"/>
  <c r="M41" i="1"/>
  <c r="R41" i="1" s="1"/>
  <c r="L41" i="1" a="1"/>
  <c r="L41" i="1" s="1"/>
  <c r="J41" i="1"/>
  <c r="K41" i="1" s="1"/>
  <c r="H41" i="1"/>
  <c r="D41" i="1"/>
  <c r="Y40" i="1"/>
  <c r="V40" i="1"/>
  <c r="M40" i="1"/>
  <c r="N41" i="1" s="1"/>
  <c r="O47" i="1" s="1"/>
  <c r="L40" i="1" a="1"/>
  <c r="L40" i="1" s="1"/>
  <c r="J40" i="1"/>
  <c r="H40" i="1"/>
  <c r="D40" i="1"/>
  <c r="Y39" i="1"/>
  <c r="V39" i="1"/>
  <c r="R39" i="1"/>
  <c r="N39" i="1"/>
  <c r="M39" i="1"/>
  <c r="L39" i="1" a="1"/>
  <c r="L39" i="1" s="1"/>
  <c r="K39" i="1"/>
  <c r="J39" i="1"/>
  <c r="H39" i="1"/>
  <c r="D39" i="1"/>
  <c r="E45" i="1" s="1"/>
  <c r="Y38" i="1"/>
  <c r="V38" i="1"/>
  <c r="N38" i="1"/>
  <c r="M38" i="1"/>
  <c r="R38" i="1" s="1"/>
  <c r="L38" i="1" a="1"/>
  <c r="L38" i="1" s="1"/>
  <c r="J38" i="1"/>
  <c r="H38" i="1"/>
  <c r="V122" i="1" s="1"/>
  <c r="D38" i="1"/>
  <c r="E43" i="1" s="1"/>
  <c r="Y37" i="1"/>
  <c r="V37" i="1"/>
  <c r="R37" i="1"/>
  <c r="U37" i="1" s="1"/>
  <c r="N37" i="1"/>
  <c r="M37" i="1"/>
  <c r="L37" i="1" a="1"/>
  <c r="L37" i="1" s="1"/>
  <c r="J37" i="1"/>
  <c r="H37" i="1"/>
  <c r="V121" i="1" s="1"/>
  <c r="D37" i="1"/>
  <c r="AG36" i="1"/>
  <c r="AH36" i="1" s="1"/>
  <c r="Y36" i="1"/>
  <c r="V36" i="1"/>
  <c r="R36" i="1"/>
  <c r="M36" i="1"/>
  <c r="L36" i="1" a="1"/>
  <c r="L36" i="1" s="1"/>
  <c r="J36" i="1"/>
  <c r="H36" i="1"/>
  <c r="V120" i="1" s="1"/>
  <c r="D36" i="1"/>
  <c r="E42" i="1" s="1"/>
  <c r="Y35" i="1"/>
  <c r="V35" i="1"/>
  <c r="M35" i="1"/>
  <c r="N36" i="1" s="1"/>
  <c r="L35" i="1" a="1"/>
  <c r="L35" i="1" s="1"/>
  <c r="J35" i="1"/>
  <c r="H35" i="1"/>
  <c r="D35" i="1"/>
  <c r="Y34" i="1"/>
  <c r="V34" i="1"/>
  <c r="U34" i="1"/>
  <c r="R34" i="1"/>
  <c r="M34" i="1"/>
  <c r="N34" i="1" s="1"/>
  <c r="L34" i="1" a="1"/>
  <c r="L34" i="1" s="1"/>
  <c r="J34" i="1"/>
  <c r="K40" i="1" s="1"/>
  <c r="H34" i="1"/>
  <c r="V118" i="1" s="1"/>
  <c r="D34" i="1"/>
  <c r="Y33" i="1"/>
  <c r="V33" i="1"/>
  <c r="M33" i="1"/>
  <c r="R33" i="1" s="1"/>
  <c r="L33" i="1" a="1"/>
  <c r="L33" i="1" s="1"/>
  <c r="J33" i="1"/>
  <c r="H33" i="1"/>
  <c r="V117" i="1" s="1"/>
  <c r="D33" i="1"/>
  <c r="E39" i="1" s="1"/>
  <c r="AQ32" i="1"/>
  <c r="Y32" i="1"/>
  <c r="V32" i="1"/>
  <c r="S32" i="1"/>
  <c r="M32" i="1"/>
  <c r="N33" i="1" s="1"/>
  <c r="L32" i="1" a="1"/>
  <c r="L32" i="1" s="1"/>
  <c r="J32" i="1"/>
  <c r="H32" i="1"/>
  <c r="V116" i="1" s="1"/>
  <c r="D32" i="1"/>
  <c r="E38" i="1" s="1"/>
  <c r="AG31" i="1"/>
  <c r="AH31" i="1" s="1"/>
  <c r="Y31" i="1"/>
  <c r="X31" i="1"/>
  <c r="V31" i="1"/>
  <c r="U31" i="1"/>
  <c r="M31" i="1"/>
  <c r="L31" i="1" a="1"/>
  <c r="L31" i="1" s="1"/>
  <c r="H31" i="1"/>
  <c r="V115" i="1" s="1"/>
  <c r="AG30" i="1"/>
  <c r="AH30" i="1" s="1"/>
  <c r="I30" i="1"/>
  <c r="AG50" i="1" s="1"/>
  <c r="AH50" i="1" s="1"/>
  <c r="H30" i="1"/>
  <c r="V114" i="1" s="1"/>
  <c r="C30" i="1"/>
  <c r="B30" i="1"/>
  <c r="AG29" i="1"/>
  <c r="AH29" i="1" s="1"/>
  <c r="I29" i="1"/>
  <c r="C29" i="1"/>
  <c r="AG49" i="1" s="1"/>
  <c r="AH49" i="1" s="1"/>
  <c r="AG28" i="1"/>
  <c r="I28" i="1"/>
  <c r="C28" i="1"/>
  <c r="I27" i="1"/>
  <c r="C27" i="1"/>
  <c r="AG47" i="1" s="1"/>
  <c r="AH47" i="1" s="1"/>
  <c r="B27" i="1"/>
  <c r="AH26" i="1"/>
  <c r="I26" i="1"/>
  <c r="H26" i="1"/>
  <c r="V110" i="1" s="1"/>
  <c r="C26" i="1"/>
  <c r="AG25" i="1"/>
  <c r="I25" i="1"/>
  <c r="B12" i="1" s="1"/>
  <c r="C25" i="1"/>
  <c r="AH25" i="1" s="1"/>
  <c r="B25" i="1"/>
  <c r="I24" i="1"/>
  <c r="C24" i="1"/>
  <c r="AG23" i="1"/>
  <c r="AH23" i="1" s="1"/>
  <c r="B23" i="1"/>
  <c r="AG22" i="1"/>
  <c r="C22" i="1"/>
  <c r="AH22" i="1" s="1"/>
  <c r="B22" i="1"/>
  <c r="C21" i="1"/>
  <c r="AG41" i="1" s="1"/>
  <c r="AH41" i="1" s="1"/>
  <c r="B21" i="1"/>
  <c r="C20" i="1"/>
  <c r="C19" i="1"/>
  <c r="AG39" i="1" s="1"/>
  <c r="AH39" i="1" s="1"/>
  <c r="B19" i="1"/>
  <c r="H18" i="1"/>
  <c r="V102" i="1" s="1"/>
  <c r="C18" i="1"/>
  <c r="AG38" i="1" s="1"/>
  <c r="AH38" i="1" s="1"/>
  <c r="B18" i="1"/>
  <c r="C17" i="1"/>
  <c r="AG37" i="1" s="1"/>
  <c r="AH37" i="1" s="1"/>
  <c r="H16" i="1"/>
  <c r="B16" i="1"/>
  <c r="C15" i="1"/>
  <c r="H15" i="1" s="1"/>
  <c r="B15" i="1"/>
  <c r="H14" i="1"/>
  <c r="C14" i="1"/>
  <c r="AG34" i="1" s="1"/>
  <c r="AH34" i="1" s="1"/>
  <c r="C13" i="1"/>
  <c r="H13" i="1" s="1"/>
  <c r="B13" i="1"/>
  <c r="C12" i="1"/>
  <c r="AG32" i="1" s="1"/>
  <c r="AH32" i="1" s="1"/>
  <c r="C11" i="1"/>
  <c r="H10" i="1"/>
  <c r="C10" i="1"/>
  <c r="B10" i="1"/>
  <c r="H9" i="1"/>
  <c r="B9" i="1"/>
  <c r="H8" i="1"/>
  <c r="C8" i="1"/>
  <c r="C7" i="1"/>
  <c r="AG27" i="1" s="1"/>
  <c r="AH27" i="1" s="1"/>
  <c r="B7" i="1"/>
  <c r="H6" i="1"/>
  <c r="C6" i="1"/>
  <c r="AG26" i="1" s="1"/>
  <c r="B6" i="1"/>
  <c r="C5" i="1"/>
  <c r="C4" i="1"/>
  <c r="H3" i="1" s="1"/>
  <c r="B4" i="1"/>
  <c r="C3" i="1"/>
  <c r="H2" i="1"/>
  <c r="W52" i="10" l="1"/>
  <c r="T59" i="9"/>
  <c r="Z61" i="8"/>
  <c r="Z53" i="7"/>
  <c r="AC52" i="7" s="1"/>
  <c r="W40" i="7"/>
  <c r="T44" i="11"/>
  <c r="W58" i="11"/>
  <c r="Z33" i="11"/>
  <c r="W34" i="10"/>
  <c r="W34" i="8"/>
  <c r="T51" i="8"/>
  <c r="W41" i="8"/>
  <c r="W32" i="7"/>
  <c r="X32" i="7" s="1"/>
  <c r="W50" i="7"/>
  <c r="W55" i="7"/>
  <c r="Z61" i="6"/>
  <c r="AC60" i="6" s="1"/>
  <c r="W56" i="4"/>
  <c r="Z46" i="11"/>
  <c r="AC45" i="11" s="1"/>
  <c r="Z35" i="11"/>
  <c r="AC34" i="11" s="1"/>
  <c r="W47" i="11"/>
  <c r="Z47" i="11"/>
  <c r="AA47" i="11" s="1"/>
  <c r="W57" i="11"/>
  <c r="Z58" i="10"/>
  <c r="W39" i="10"/>
  <c r="Z32" i="9"/>
  <c r="AA32" i="9" s="1"/>
  <c r="W54" i="9"/>
  <c r="AK31" i="9" a="1"/>
  <c r="AK31" i="9" s="1"/>
  <c r="Z35" i="9"/>
  <c r="Z33" i="9"/>
  <c r="Z37" i="9"/>
  <c r="AC36" i="9" s="1"/>
  <c r="W41" i="9"/>
  <c r="W45" i="9"/>
  <c r="W57" i="9"/>
  <c r="Z38" i="8"/>
  <c r="AA38" i="8" s="1"/>
  <c r="AD38" i="8" s="1"/>
  <c r="W46" i="8"/>
  <c r="AC53" i="8"/>
  <c r="W58" i="8"/>
  <c r="T63" i="8"/>
  <c r="T57" i="8"/>
  <c r="W61" i="8"/>
  <c r="Z43" i="8"/>
  <c r="AA43" i="8" s="1"/>
  <c r="Z45" i="8"/>
  <c r="AA45" i="8" s="1"/>
  <c r="Z51" i="8"/>
  <c r="AC50" i="8" s="1"/>
  <c r="Z55" i="8"/>
  <c r="AA55" i="8" s="1"/>
  <c r="AD55" i="8" s="1"/>
  <c r="Z36" i="8"/>
  <c r="W61" i="7"/>
  <c r="W64" i="7"/>
  <c r="Z34" i="7"/>
  <c r="AA34" i="7" s="1"/>
  <c r="AD34" i="7" s="1"/>
  <c r="W44" i="7"/>
  <c r="W56" i="7"/>
  <c r="AK31" i="6" a="1"/>
  <c r="AK31" i="6" s="1"/>
  <c r="Z52" i="6"/>
  <c r="AA52" i="6" s="1"/>
  <c r="AD52" i="6" s="1"/>
  <c r="W63" i="6"/>
  <c r="W41" i="6"/>
  <c r="W43" i="6"/>
  <c r="W47" i="6"/>
  <c r="Z40" i="6"/>
  <c r="W33" i="6"/>
  <c r="Z43" i="4"/>
  <c r="Z47" i="4"/>
  <c r="Z39" i="4"/>
  <c r="Z64" i="4"/>
  <c r="AC63" i="4" s="1"/>
  <c r="W49" i="4"/>
  <c r="T63" i="11"/>
  <c r="T49" i="9"/>
  <c r="T58" i="6"/>
  <c r="T59" i="6"/>
  <c r="K66" i="5"/>
  <c r="Z33" i="5"/>
  <c r="AA33" i="5" s="1"/>
  <c r="AD33" i="5" s="1"/>
  <c r="Z38" i="5"/>
  <c r="AC37" i="5" s="1"/>
  <c r="O67" i="5"/>
  <c r="W38" i="5"/>
  <c r="U63" i="11"/>
  <c r="W41" i="11"/>
  <c r="W56" i="11"/>
  <c r="Z62" i="11"/>
  <c r="AK31" i="11" a="1"/>
  <c r="AK31" i="11" s="1"/>
  <c r="Z37" i="11"/>
  <c r="AA37" i="11" s="1"/>
  <c r="AD37" i="11" s="1"/>
  <c r="Z54" i="11"/>
  <c r="AC53" i="11" s="1"/>
  <c r="Z58" i="11"/>
  <c r="AA58" i="11" s="1"/>
  <c r="AD58" i="11" s="1"/>
  <c r="Z49" i="11"/>
  <c r="AA49" i="11" s="1"/>
  <c r="AD49" i="11" s="1"/>
  <c r="W63" i="11"/>
  <c r="W34" i="11"/>
  <c r="W62" i="11"/>
  <c r="Z63" i="11"/>
  <c r="AC62" i="11" s="1"/>
  <c r="Z34" i="11"/>
  <c r="W59" i="11"/>
  <c r="W54" i="11"/>
  <c r="W55" i="11"/>
  <c r="Z57" i="11"/>
  <c r="Z40" i="11"/>
  <c r="AC39" i="11" s="1"/>
  <c r="W49" i="11"/>
  <c r="W46" i="11"/>
  <c r="T60" i="11"/>
  <c r="W50" i="11"/>
  <c r="W59" i="10"/>
  <c r="Z36" i="10"/>
  <c r="W57" i="10"/>
  <c r="Z59" i="10"/>
  <c r="AA59" i="10" s="1"/>
  <c r="AD59" i="10" s="1"/>
  <c r="W42" i="10"/>
  <c r="W44" i="10"/>
  <c r="T58" i="10"/>
  <c r="W63" i="10"/>
  <c r="W33" i="10"/>
  <c r="X33" i="10" s="1"/>
  <c r="Z35" i="10"/>
  <c r="AA35" i="10" s="1"/>
  <c r="AD35" i="10" s="1"/>
  <c r="Z60" i="10"/>
  <c r="AA60" i="10" s="1"/>
  <c r="AK31" i="10" a="1"/>
  <c r="AK31" i="10" s="1"/>
  <c r="Z56" i="10"/>
  <c r="AC55" i="10" s="1"/>
  <c r="T61" i="10"/>
  <c r="Z45" i="9"/>
  <c r="AC44" i="9" s="1"/>
  <c r="W49" i="9"/>
  <c r="W53" i="9"/>
  <c r="T40" i="9"/>
  <c r="Z36" i="9"/>
  <c r="Z44" i="9"/>
  <c r="AC43" i="9" s="1"/>
  <c r="Z48" i="9"/>
  <c r="AC47" i="9" s="1"/>
  <c r="W33" i="9"/>
  <c r="X33" i="9" s="1"/>
  <c r="T51" i="9"/>
  <c r="W44" i="9"/>
  <c r="W61" i="9"/>
  <c r="Z58" i="8"/>
  <c r="AC57" i="8" s="1"/>
  <c r="AK31" i="8" a="1"/>
  <c r="AK31" i="8" s="1"/>
  <c r="Z48" i="8"/>
  <c r="AC47" i="8" s="1"/>
  <c r="Z37" i="8"/>
  <c r="AC36" i="8" s="1"/>
  <c r="Z63" i="8"/>
  <c r="W43" i="8"/>
  <c r="W47" i="8"/>
  <c r="W51" i="8"/>
  <c r="W33" i="8"/>
  <c r="W38" i="8"/>
  <c r="Z54" i="7"/>
  <c r="AC53" i="7" s="1"/>
  <c r="W41" i="7"/>
  <c r="W43" i="7"/>
  <c r="Z35" i="7"/>
  <c r="AC34" i="7" s="1"/>
  <c r="W49" i="7"/>
  <c r="T53" i="7"/>
  <c r="W60" i="7"/>
  <c r="Z32" i="7"/>
  <c r="AA32" i="7" s="1"/>
  <c r="AK31" i="7" a="1"/>
  <c r="AK31" i="7" s="1"/>
  <c r="Z35" i="6"/>
  <c r="Z32" i="6"/>
  <c r="W34" i="6"/>
  <c r="X34" i="6" s="1"/>
  <c r="Z41" i="6"/>
  <c r="AA41" i="6" s="1"/>
  <c r="AD41" i="6" s="1"/>
  <c r="W45" i="6"/>
  <c r="Z36" i="6"/>
  <c r="AA36" i="6" s="1"/>
  <c r="AD36" i="6" s="1"/>
  <c r="W53" i="6"/>
  <c r="W58" i="5"/>
  <c r="W34" i="5"/>
  <c r="X34" i="5" s="1"/>
  <c r="W36" i="5"/>
  <c r="X36" i="5" s="1"/>
  <c r="W39" i="5"/>
  <c r="W47" i="5"/>
  <c r="W46" i="5"/>
  <c r="W56" i="5"/>
  <c r="Z48" i="4"/>
  <c r="AK31" i="4" a="1"/>
  <c r="AK31" i="4" s="1"/>
  <c r="W64" i="4"/>
  <c r="T34" i="11"/>
  <c r="T40" i="11"/>
  <c r="T56" i="11"/>
  <c r="T47" i="11"/>
  <c r="T41" i="10"/>
  <c r="T59" i="10"/>
  <c r="T38" i="10"/>
  <c r="T55" i="10"/>
  <c r="T34" i="9"/>
  <c r="T61" i="8"/>
  <c r="T41" i="7"/>
  <c r="T51" i="6"/>
  <c r="T55" i="6"/>
  <c r="T48" i="5"/>
  <c r="T49" i="1"/>
  <c r="AA35" i="11"/>
  <c r="AD35" i="11" s="1"/>
  <c r="W37" i="11"/>
  <c r="Z41" i="11"/>
  <c r="AC40" i="11" s="1"/>
  <c r="Z48" i="11"/>
  <c r="AC47" i="11" s="1"/>
  <c r="Z55" i="11"/>
  <c r="AA55" i="11" s="1"/>
  <c r="Z61" i="11"/>
  <c r="AA61" i="11" s="1"/>
  <c r="AD61" i="11" s="1"/>
  <c r="T38" i="11"/>
  <c r="Z50" i="11"/>
  <c r="AA50" i="11" s="1"/>
  <c r="T58" i="11"/>
  <c r="W48" i="11"/>
  <c r="Z45" i="11"/>
  <c r="AA45" i="11" s="1"/>
  <c r="AD45" i="11" s="1"/>
  <c r="W42" i="11"/>
  <c r="W35" i="11"/>
  <c r="Z42" i="11"/>
  <c r="AA42" i="11" s="1"/>
  <c r="Z44" i="11"/>
  <c r="AA44" i="11" s="1"/>
  <c r="AD44" i="11" s="1"/>
  <c r="Z39" i="10"/>
  <c r="AC38" i="10" s="1"/>
  <c r="Z34" i="10"/>
  <c r="Z50" i="10"/>
  <c r="AC49" i="10" s="1"/>
  <c r="T60" i="10"/>
  <c r="Z43" i="10"/>
  <c r="AC42" i="10" s="1"/>
  <c r="T47" i="10"/>
  <c r="Z31" i="10"/>
  <c r="AA31" i="10" s="1"/>
  <c r="AD31" i="10" s="1"/>
  <c r="Z52" i="10"/>
  <c r="AA52" i="10" s="1"/>
  <c r="AD52" i="10" s="1"/>
  <c r="W58" i="10"/>
  <c r="W60" i="10"/>
  <c r="T35" i="10"/>
  <c r="Z33" i="10"/>
  <c r="AA33" i="10" s="1"/>
  <c r="X35" i="10"/>
  <c r="W47" i="10"/>
  <c r="Z62" i="10"/>
  <c r="AC61" i="10" s="1"/>
  <c r="Z47" i="10"/>
  <c r="AC46" i="10" s="1"/>
  <c r="Z42" i="10"/>
  <c r="AA42" i="10" s="1"/>
  <c r="T63" i="10"/>
  <c r="T39" i="10"/>
  <c r="Z32" i="10"/>
  <c r="AC31" i="10" s="1"/>
  <c r="AE31" i="10" s="1"/>
  <c r="X34" i="10"/>
  <c r="Z41" i="9"/>
  <c r="AC40" i="9" s="1"/>
  <c r="W43" i="9"/>
  <c r="T61" i="9"/>
  <c r="Z51" i="9"/>
  <c r="AC50" i="9" s="1"/>
  <c r="U38" i="9"/>
  <c r="W56" i="9"/>
  <c r="W60" i="9"/>
  <c r="Z49" i="9"/>
  <c r="AC48" i="9" s="1"/>
  <c r="Z53" i="9"/>
  <c r="AA53" i="9" s="1"/>
  <c r="AD53" i="9" s="1"/>
  <c r="W55" i="9"/>
  <c r="T42" i="9"/>
  <c r="W40" i="9"/>
  <c r="T46" i="9"/>
  <c r="W48" i="9"/>
  <c r="W51" i="9"/>
  <c r="W37" i="9"/>
  <c r="Z60" i="9"/>
  <c r="AC59" i="9" s="1"/>
  <c r="Z62" i="9"/>
  <c r="Z56" i="9"/>
  <c r="AA56" i="9" s="1"/>
  <c r="AD56" i="9" s="1"/>
  <c r="Z58" i="9"/>
  <c r="AC57" i="9" s="1"/>
  <c r="Z47" i="8"/>
  <c r="AA47" i="8" s="1"/>
  <c r="AD47" i="8" s="1"/>
  <c r="Z53" i="8"/>
  <c r="AC52" i="8" s="1"/>
  <c r="W35" i="8"/>
  <c r="W40" i="8"/>
  <c r="T46" i="8"/>
  <c r="W42" i="8"/>
  <c r="T50" i="8"/>
  <c r="W62" i="8"/>
  <c r="T34" i="8"/>
  <c r="W37" i="8"/>
  <c r="X37" i="8" s="1"/>
  <c r="Z42" i="8"/>
  <c r="AA42" i="8" s="1"/>
  <c r="Z62" i="8"/>
  <c r="AC61" i="8" s="1"/>
  <c r="W54" i="8"/>
  <c r="Z34" i="8"/>
  <c r="AA34" i="8" s="1"/>
  <c r="AD34" i="8" s="1"/>
  <c r="W48" i="8"/>
  <c r="W36" i="8"/>
  <c r="T55" i="8"/>
  <c r="AA35" i="7"/>
  <c r="W54" i="7"/>
  <c r="Z36" i="7"/>
  <c r="W45" i="7"/>
  <c r="Z47" i="7"/>
  <c r="AA47" i="7" s="1"/>
  <c r="AD47" i="7" s="1"/>
  <c r="Z56" i="7"/>
  <c r="AA56" i="7" s="1"/>
  <c r="AB56" i="7" s="1"/>
  <c r="Z61" i="7"/>
  <c r="AC60" i="7" s="1"/>
  <c r="Z63" i="7"/>
  <c r="W36" i="7"/>
  <c r="X36" i="7" s="1"/>
  <c r="Z45" i="7"/>
  <c r="AA45" i="7" s="1"/>
  <c r="AD45" i="7" s="1"/>
  <c r="W34" i="7"/>
  <c r="X34" i="7" s="1"/>
  <c r="T60" i="7"/>
  <c r="W33" i="7"/>
  <c r="X33" i="7" s="1"/>
  <c r="W39" i="7"/>
  <c r="Z33" i="7"/>
  <c r="Z40" i="7"/>
  <c r="AA40" i="7" s="1"/>
  <c r="AD40" i="7" s="1"/>
  <c r="W35" i="7"/>
  <c r="X35" i="7" s="1"/>
  <c r="W48" i="7"/>
  <c r="W47" i="7"/>
  <c r="Z48" i="7"/>
  <c r="AA48" i="7" s="1"/>
  <c r="W63" i="7"/>
  <c r="T43" i="7"/>
  <c r="Z37" i="7"/>
  <c r="AC36" i="7" s="1"/>
  <c r="Z39" i="7"/>
  <c r="AA39" i="7" s="1"/>
  <c r="Z33" i="6"/>
  <c r="W42" i="6"/>
  <c r="W55" i="6"/>
  <c r="T48" i="6"/>
  <c r="T50" i="6"/>
  <c r="T42" i="6"/>
  <c r="Z44" i="6"/>
  <c r="AC43" i="6" s="1"/>
  <c r="T32" i="6"/>
  <c r="T34" i="6"/>
  <c r="W38" i="6"/>
  <c r="T45" i="6"/>
  <c r="Z43" i="6"/>
  <c r="AA43" i="6" s="1"/>
  <c r="X33" i="6"/>
  <c r="AK31" i="5" a="1"/>
  <c r="AK31" i="5" s="1"/>
  <c r="Z47" i="5"/>
  <c r="AC46" i="5" s="1"/>
  <c r="Z63" i="5"/>
  <c r="AC62" i="5" s="1"/>
  <c r="Z45" i="5"/>
  <c r="AC44" i="5" s="1"/>
  <c r="Z32" i="5"/>
  <c r="W62" i="5"/>
  <c r="W60" i="5"/>
  <c r="Z46" i="5"/>
  <c r="AC45" i="5" s="1"/>
  <c r="T37" i="5"/>
  <c r="Z41" i="5"/>
  <c r="AA41" i="5" s="1"/>
  <c r="AD41" i="5" s="1"/>
  <c r="T39" i="11"/>
  <c r="T46" i="11"/>
  <c r="T41" i="11"/>
  <c r="T43" i="11"/>
  <c r="T33" i="11"/>
  <c r="T59" i="11"/>
  <c r="T32" i="11"/>
  <c r="T61" i="11"/>
  <c r="T35" i="11"/>
  <c r="T52" i="11"/>
  <c r="T42" i="10"/>
  <c r="Z54" i="10"/>
  <c r="AC53" i="10" s="1"/>
  <c r="T62" i="10"/>
  <c r="T32" i="10"/>
  <c r="T48" i="10"/>
  <c r="T50" i="10"/>
  <c r="T40" i="10"/>
  <c r="T52" i="10"/>
  <c r="T56" i="10"/>
  <c r="T54" i="9"/>
  <c r="T64" i="9"/>
  <c r="T33" i="9"/>
  <c r="T35" i="9"/>
  <c r="T44" i="9"/>
  <c r="U55" i="9"/>
  <c r="X55" i="9" s="1"/>
  <c r="T48" i="9"/>
  <c r="T41" i="9"/>
  <c r="T32" i="9"/>
  <c r="T56" i="9"/>
  <c r="T58" i="9"/>
  <c r="T36" i="9"/>
  <c r="T38" i="9"/>
  <c r="T55" i="9"/>
  <c r="T32" i="8"/>
  <c r="T54" i="8"/>
  <c r="T41" i="8"/>
  <c r="T49" i="8"/>
  <c r="T35" i="8"/>
  <c r="T59" i="8"/>
  <c r="T42" i="8"/>
  <c r="T40" i="7"/>
  <c r="T39" i="7"/>
  <c r="T51" i="7"/>
  <c r="T42" i="7"/>
  <c r="T35" i="7"/>
  <c r="T50" i="7"/>
  <c r="T32" i="7"/>
  <c r="T59" i="7"/>
  <c r="T37" i="7"/>
  <c r="T55" i="7"/>
  <c r="T56" i="7"/>
  <c r="T58" i="7"/>
  <c r="T34" i="7"/>
  <c r="T46" i="7"/>
  <c r="T61" i="6"/>
  <c r="T37" i="6"/>
  <c r="T33" i="6"/>
  <c r="T52" i="6"/>
  <c r="T54" i="6"/>
  <c r="T57" i="6"/>
  <c r="T40" i="6"/>
  <c r="T47" i="6"/>
  <c r="T49" i="6"/>
  <c r="T36" i="6"/>
  <c r="T63" i="6"/>
  <c r="T39" i="6"/>
  <c r="T46" i="6"/>
  <c r="U52" i="5"/>
  <c r="T40" i="5"/>
  <c r="T42" i="5"/>
  <c r="T46" i="5"/>
  <c r="T62" i="5"/>
  <c r="T39" i="5"/>
  <c r="Z51" i="1"/>
  <c r="W34" i="1"/>
  <c r="X34" i="1" s="1"/>
  <c r="T47" i="1"/>
  <c r="Z31" i="4"/>
  <c r="AA31" i="4" s="1"/>
  <c r="AD31" i="4" s="1"/>
  <c r="Z35" i="4"/>
  <c r="W43" i="4"/>
  <c r="Z49" i="4"/>
  <c r="AC48" i="4" s="1"/>
  <c r="Z33" i="4"/>
  <c r="T44" i="4"/>
  <c r="Z56" i="4"/>
  <c r="AC55" i="4" s="1"/>
  <c r="W35" i="4"/>
  <c r="W33" i="4"/>
  <c r="X33" i="4" s="1"/>
  <c r="W47" i="4"/>
  <c r="W53" i="4"/>
  <c r="T40" i="4"/>
  <c r="T51" i="4"/>
  <c r="T47" i="4"/>
  <c r="T54" i="4"/>
  <c r="T57" i="4"/>
  <c r="T41" i="4"/>
  <c r="T59" i="4"/>
  <c r="U52" i="11"/>
  <c r="Z49" i="7"/>
  <c r="AC48" i="7" s="1"/>
  <c r="Z64" i="7"/>
  <c r="AA64" i="7" s="1"/>
  <c r="U59" i="8"/>
  <c r="U56" i="10"/>
  <c r="Z44" i="8"/>
  <c r="AA44" i="8" s="1"/>
  <c r="AB45" i="8" s="1"/>
  <c r="U42" i="10"/>
  <c r="U53" i="7"/>
  <c r="U57" i="9"/>
  <c r="Z57" i="10"/>
  <c r="AC56" i="10" s="1"/>
  <c r="U58" i="11"/>
  <c r="X58" i="11" s="1"/>
  <c r="Z51" i="11"/>
  <c r="AC50" i="11" s="1"/>
  <c r="U55" i="11"/>
  <c r="X55" i="11" s="1"/>
  <c r="U40" i="11"/>
  <c r="Z64" i="11"/>
  <c r="AA64" i="11" s="1"/>
  <c r="U53" i="11"/>
  <c r="U39" i="11"/>
  <c r="Z39" i="11"/>
  <c r="AC38" i="11" s="1"/>
  <c r="Z59" i="11"/>
  <c r="U54" i="11"/>
  <c r="Z38" i="11"/>
  <c r="AA38" i="11" s="1"/>
  <c r="Z43" i="11"/>
  <c r="AC42" i="11" s="1"/>
  <c r="U51" i="11"/>
  <c r="U62" i="11"/>
  <c r="S47" i="11"/>
  <c r="S62" i="11"/>
  <c r="S38" i="11"/>
  <c r="S43" i="11"/>
  <c r="S51" i="11"/>
  <c r="S49" i="11"/>
  <c r="S37" i="11"/>
  <c r="S45" i="11"/>
  <c r="S61" i="11"/>
  <c r="S39" i="11"/>
  <c r="S63" i="11"/>
  <c r="S60" i="11"/>
  <c r="T45" i="11"/>
  <c r="W40" i="11"/>
  <c r="E48" i="11"/>
  <c r="K49" i="11"/>
  <c r="N45" i="11"/>
  <c r="O51" i="11" s="1"/>
  <c r="R44" i="11"/>
  <c r="U44" i="11" s="1"/>
  <c r="N44" i="11"/>
  <c r="O48" i="11" s="1"/>
  <c r="E56" i="11"/>
  <c r="B79" i="11"/>
  <c r="H27" i="11"/>
  <c r="V111" i="11" s="1"/>
  <c r="AH28" i="11"/>
  <c r="AG48" i="11"/>
  <c r="AH48" i="11" s="1"/>
  <c r="U35" i="11"/>
  <c r="K45" i="11"/>
  <c r="V141" i="11"/>
  <c r="S57" i="11"/>
  <c r="W106" i="11"/>
  <c r="W33" i="11"/>
  <c r="Z32" i="11"/>
  <c r="W32" i="11"/>
  <c r="B50" i="11"/>
  <c r="E41" i="11"/>
  <c r="E37" i="11"/>
  <c r="E40" i="11"/>
  <c r="AA40" i="11"/>
  <c r="K53" i="11"/>
  <c r="R34" i="11"/>
  <c r="U34" i="11" s="1"/>
  <c r="X34" i="11" s="1"/>
  <c r="N34" i="11"/>
  <c r="K56" i="11"/>
  <c r="E61" i="11"/>
  <c r="E63" i="11"/>
  <c r="E64" i="11"/>
  <c r="E59" i="11"/>
  <c r="B87" i="11"/>
  <c r="E39" i="11"/>
  <c r="K50" i="11"/>
  <c r="K60" i="11"/>
  <c r="K59" i="11"/>
  <c r="K57" i="11"/>
  <c r="B36" i="11"/>
  <c r="V117" i="11"/>
  <c r="S33" i="11"/>
  <c r="W39" i="11"/>
  <c r="E51" i="11"/>
  <c r="T50" i="11"/>
  <c r="T51" i="11"/>
  <c r="T55" i="11"/>
  <c r="T54" i="11"/>
  <c r="B62" i="11"/>
  <c r="E58" i="11"/>
  <c r="E55" i="11"/>
  <c r="B5" i="11"/>
  <c r="B16" i="11"/>
  <c r="B25" i="11"/>
  <c r="W113" i="11"/>
  <c r="R37" i="11"/>
  <c r="U37" i="11" s="1"/>
  <c r="X37" i="11" s="1"/>
  <c r="N37" i="11"/>
  <c r="N38" i="11"/>
  <c r="N39" i="11"/>
  <c r="O45" i="11" s="1"/>
  <c r="T42" i="11"/>
  <c r="K55" i="11"/>
  <c r="AC56" i="11"/>
  <c r="AA57" i="11"/>
  <c r="AG37" i="11"/>
  <c r="AH37" i="11" s="1"/>
  <c r="H16" i="11"/>
  <c r="W108" i="11"/>
  <c r="W114" i="11"/>
  <c r="E38" i="11"/>
  <c r="K42" i="11"/>
  <c r="R41" i="11"/>
  <c r="U41" i="11" s="1"/>
  <c r="X41" i="11" s="1"/>
  <c r="N41" i="11"/>
  <c r="K51" i="11"/>
  <c r="B48" i="11"/>
  <c r="AG45" i="11"/>
  <c r="AH45" i="11" s="1"/>
  <c r="B40" i="11"/>
  <c r="B30" i="11"/>
  <c r="B21" i="11"/>
  <c r="B10" i="11"/>
  <c r="B15" i="11"/>
  <c r="B4" i="11"/>
  <c r="B58" i="11"/>
  <c r="B32" i="11"/>
  <c r="B29" i="11"/>
  <c r="B19" i="11"/>
  <c r="B2" i="11"/>
  <c r="B63" i="11"/>
  <c r="B60" i="11"/>
  <c r="B42" i="11"/>
  <c r="B38" i="11"/>
  <c r="B13" i="11"/>
  <c r="B26" i="11"/>
  <c r="B23" i="11"/>
  <c r="B7" i="11"/>
  <c r="B28" i="11"/>
  <c r="B17" i="11"/>
  <c r="B33" i="11"/>
  <c r="B22" i="11"/>
  <c r="B11" i="11"/>
  <c r="U33" i="11"/>
  <c r="X33" i="11" s="1"/>
  <c r="T37" i="11"/>
  <c r="T36" i="11"/>
  <c r="V124" i="11"/>
  <c r="W125" i="11" s="1"/>
  <c r="S40" i="11"/>
  <c r="X63" i="11"/>
  <c r="AG26" i="11"/>
  <c r="H5" i="11"/>
  <c r="K46" i="11"/>
  <c r="K43" i="11"/>
  <c r="E53" i="11"/>
  <c r="U50" i="11"/>
  <c r="T62" i="11"/>
  <c r="AH26" i="11"/>
  <c r="B31" i="11"/>
  <c r="AC32" i="11"/>
  <c r="AE32" i="11" s="1"/>
  <c r="AA33" i="11"/>
  <c r="B35" i="11"/>
  <c r="O42" i="11"/>
  <c r="V128" i="11"/>
  <c r="W129" i="11" s="1"/>
  <c r="S44" i="11"/>
  <c r="V132" i="11"/>
  <c r="W133" i="11" s="1"/>
  <c r="S48" i="11"/>
  <c r="O55" i="11"/>
  <c r="K41" i="11"/>
  <c r="B46" i="11"/>
  <c r="E57" i="11"/>
  <c r="W64" i="11"/>
  <c r="H25" i="11"/>
  <c r="V109" i="11" s="1"/>
  <c r="AG30" i="11"/>
  <c r="AH30" i="11" s="1"/>
  <c r="W43" i="11"/>
  <c r="E52" i="11"/>
  <c r="N47" i="11"/>
  <c r="V134" i="11"/>
  <c r="W135" i="11" s="1"/>
  <c r="S50" i="11"/>
  <c r="W136" i="11"/>
  <c r="S53" i="11"/>
  <c r="W138" i="11"/>
  <c r="R56" i="11"/>
  <c r="U56" i="11" s="1"/>
  <c r="X56" i="11" s="1"/>
  <c r="N56" i="11"/>
  <c r="B130" i="11"/>
  <c r="H6" i="11"/>
  <c r="B18" i="11"/>
  <c r="AH25" i="11"/>
  <c r="W115" i="11"/>
  <c r="W119" i="11"/>
  <c r="S36" i="11"/>
  <c r="B37" i="11"/>
  <c r="K40" i="11"/>
  <c r="W130" i="11"/>
  <c r="B53" i="11"/>
  <c r="W53" i="11"/>
  <c r="B55" i="11"/>
  <c r="Z60" i="11"/>
  <c r="W60" i="11"/>
  <c r="N61" i="11"/>
  <c r="B77" i="11"/>
  <c r="AC61" i="11"/>
  <c r="AA62" i="11"/>
  <c r="H12" i="11"/>
  <c r="B45" i="11"/>
  <c r="K52" i="11"/>
  <c r="AG50" i="11"/>
  <c r="AH50" i="11" s="1"/>
  <c r="W51" i="11"/>
  <c r="Z56" i="11"/>
  <c r="B64" i="11"/>
  <c r="B91" i="11"/>
  <c r="W102" i="11"/>
  <c r="W107" i="11"/>
  <c r="W123" i="11"/>
  <c r="AG46" i="11"/>
  <c r="AH46" i="11" s="1"/>
  <c r="T48" i="11"/>
  <c r="T57" i="11"/>
  <c r="H26" i="11"/>
  <c r="V110" i="11" s="1"/>
  <c r="N33" i="11"/>
  <c r="O37" i="11" s="1"/>
  <c r="AG33" i="11"/>
  <c r="AH33" i="11" s="1"/>
  <c r="E44" i="11"/>
  <c r="W38" i="11"/>
  <c r="R48" i="11"/>
  <c r="U48" i="11" s="1"/>
  <c r="N48" i="11"/>
  <c r="O54" i="11" s="1"/>
  <c r="E49" i="11"/>
  <c r="Z53" i="11"/>
  <c r="W139" i="11"/>
  <c r="N59" i="11"/>
  <c r="O64" i="11" s="1"/>
  <c r="B69" i="11"/>
  <c r="B70" i="11"/>
  <c r="B72" i="11"/>
  <c r="B8" i="11"/>
  <c r="R31" i="11"/>
  <c r="U32" i="11" s="1"/>
  <c r="W36" i="11"/>
  <c r="X36" i="11" s="1"/>
  <c r="N40" i="11"/>
  <c r="O46" i="11" s="1"/>
  <c r="S41" i="11"/>
  <c r="B47" i="11"/>
  <c r="W137" i="11"/>
  <c r="S54" i="11"/>
  <c r="K61" i="11"/>
  <c r="B56" i="11"/>
  <c r="N57" i="11"/>
  <c r="O63" i="11" s="1"/>
  <c r="B71" i="11"/>
  <c r="B98" i="11"/>
  <c r="B3" i="11"/>
  <c r="B14" i="11"/>
  <c r="H19" i="11"/>
  <c r="V103" i="11" s="1"/>
  <c r="B24" i="11"/>
  <c r="W116" i="11"/>
  <c r="B34" i="11"/>
  <c r="N35" i="11"/>
  <c r="AG35" i="11"/>
  <c r="AH35" i="11" s="1"/>
  <c r="V126" i="11"/>
  <c r="W127" i="11" s="1"/>
  <c r="S42" i="11"/>
  <c r="S52" i="11"/>
  <c r="V142" i="11"/>
  <c r="W143" i="11" s="1"/>
  <c r="S58" i="11"/>
  <c r="R59" i="11"/>
  <c r="U61" i="11"/>
  <c r="W147" i="11"/>
  <c r="V148" i="11"/>
  <c r="S64" i="11"/>
  <c r="B83" i="11"/>
  <c r="B94" i="11"/>
  <c r="B20" i="11"/>
  <c r="W121" i="11"/>
  <c r="W122" i="11"/>
  <c r="R46" i="11"/>
  <c r="U46" i="11" s="1"/>
  <c r="S59" i="11"/>
  <c r="W61" i="11"/>
  <c r="B81" i="11"/>
  <c r="B89" i="11"/>
  <c r="H3" i="11"/>
  <c r="B9" i="11"/>
  <c r="B27" i="11"/>
  <c r="W118" i="11"/>
  <c r="S35" i="11"/>
  <c r="Z36" i="11"/>
  <c r="K44" i="11"/>
  <c r="W44" i="11"/>
  <c r="S46" i="11"/>
  <c r="T53" i="11"/>
  <c r="H20" i="11"/>
  <c r="V104" i="11" s="1"/>
  <c r="W105" i="11" s="1"/>
  <c r="B379" i="11"/>
  <c r="B371" i="11"/>
  <c r="B363" i="11"/>
  <c r="B380" i="11"/>
  <c r="B372" i="11"/>
  <c r="B364" i="11"/>
  <c r="B356" i="11"/>
  <c r="B348" i="11"/>
  <c r="B381" i="11"/>
  <c r="B373" i="11"/>
  <c r="B365" i="11"/>
  <c r="B357" i="11"/>
  <c r="B349" i="11"/>
  <c r="B341" i="11"/>
  <c r="B382" i="11"/>
  <c r="B374" i="11"/>
  <c r="B366" i="11"/>
  <c r="B358" i="11"/>
  <c r="B350" i="11"/>
  <c r="B342" i="11"/>
  <c r="B334" i="11"/>
  <c r="B383" i="11"/>
  <c r="B375" i="11"/>
  <c r="B367" i="11"/>
  <c r="B359" i="11"/>
  <c r="B351" i="11"/>
  <c r="B384" i="11"/>
  <c r="B376" i="11"/>
  <c r="B368" i="11"/>
  <c r="B360" i="11"/>
  <c r="B352" i="11"/>
  <c r="B385" i="11"/>
  <c r="B377" i="11"/>
  <c r="B369" i="11"/>
  <c r="B361" i="11"/>
  <c r="B353" i="11"/>
  <c r="B378" i="11"/>
  <c r="B332" i="11"/>
  <c r="B324" i="11"/>
  <c r="B316" i="11"/>
  <c r="B308" i="11"/>
  <c r="B300" i="11"/>
  <c r="B370" i="11"/>
  <c r="B343" i="11"/>
  <c r="B333" i="11"/>
  <c r="B325" i="11"/>
  <c r="B317" i="11"/>
  <c r="B309" i="11"/>
  <c r="B301" i="11"/>
  <c r="B347" i="11"/>
  <c r="B326" i="11"/>
  <c r="B318" i="11"/>
  <c r="B310" i="11"/>
  <c r="B302" i="11"/>
  <c r="B362" i="11"/>
  <c r="B346" i="11"/>
  <c r="B340" i="11"/>
  <c r="B338" i="11"/>
  <c r="B336" i="11"/>
  <c r="B327" i="11"/>
  <c r="B319" i="11"/>
  <c r="B311" i="11"/>
  <c r="B303" i="11"/>
  <c r="B328" i="11"/>
  <c r="B320" i="11"/>
  <c r="B354" i="11"/>
  <c r="B345" i="11"/>
  <c r="B329" i="11"/>
  <c r="B321" i="11"/>
  <c r="B313" i="11"/>
  <c r="B355" i="11"/>
  <c r="B344" i="11"/>
  <c r="B339" i="11"/>
  <c r="B337" i="11"/>
  <c r="B335" i="11"/>
  <c r="B331" i="11"/>
  <c r="B323" i="11"/>
  <c r="B315" i="11"/>
  <c r="B296" i="11"/>
  <c r="B285" i="11"/>
  <c r="B277" i="11"/>
  <c r="B269" i="11"/>
  <c r="B293" i="11"/>
  <c r="B330" i="11"/>
  <c r="B286" i="11"/>
  <c r="B278" i="11"/>
  <c r="B270" i="11"/>
  <c r="B262" i="11"/>
  <c r="B254" i="11"/>
  <c r="B294" i="11"/>
  <c r="B287" i="11"/>
  <c r="B279" i="11"/>
  <c r="B271" i="11"/>
  <c r="B322" i="11"/>
  <c r="B288" i="11"/>
  <c r="B280" i="11"/>
  <c r="B272" i="11"/>
  <c r="B264" i="11"/>
  <c r="B307" i="11"/>
  <c r="B299" i="11"/>
  <c r="B314" i="11"/>
  <c r="B306" i="11"/>
  <c r="B289" i="11"/>
  <c r="B281" i="11"/>
  <c r="B273" i="11"/>
  <c r="B305" i="11"/>
  <c r="B304" i="11"/>
  <c r="B298" i="11"/>
  <c r="B290" i="11"/>
  <c r="B282" i="11"/>
  <c r="B274" i="11"/>
  <c r="B297" i="11"/>
  <c r="B291" i="11"/>
  <c r="B283" i="11"/>
  <c r="B275" i="11"/>
  <c r="B267" i="11"/>
  <c r="B245" i="11"/>
  <c r="B237" i="11"/>
  <c r="B229" i="11"/>
  <c r="B261" i="11"/>
  <c r="B292" i="11"/>
  <c r="B284" i="11"/>
  <c r="B246" i="11"/>
  <c r="B238" i="11"/>
  <c r="B230" i="11"/>
  <c r="B222" i="11"/>
  <c r="B295" i="11"/>
  <c r="B266" i="11"/>
  <c r="B263" i="11"/>
  <c r="B259" i="11"/>
  <c r="B251" i="11"/>
  <c r="B276" i="11"/>
  <c r="B247" i="11"/>
  <c r="B239" i="11"/>
  <c r="B231" i="11"/>
  <c r="B223" i="11"/>
  <c r="B312" i="11"/>
  <c r="B248" i="11"/>
  <c r="B240" i="11"/>
  <c r="B232" i="11"/>
  <c r="B224" i="11"/>
  <c r="B265" i="11"/>
  <c r="B257" i="11"/>
  <c r="B252" i="11"/>
  <c r="B241" i="11"/>
  <c r="B233" i="11"/>
  <c r="B260" i="11"/>
  <c r="B255" i="11"/>
  <c r="B249" i="11"/>
  <c r="B242" i="11"/>
  <c r="B234" i="11"/>
  <c r="B226" i="11"/>
  <c r="B217" i="11"/>
  <c r="B243" i="11"/>
  <c r="B203" i="11"/>
  <c r="B195" i="11"/>
  <c r="B187" i="11"/>
  <c r="B225" i="11"/>
  <c r="B227" i="11"/>
  <c r="B220" i="11"/>
  <c r="B204" i="11"/>
  <c r="B196" i="11"/>
  <c r="B188" i="11"/>
  <c r="B180" i="11"/>
  <c r="B172" i="11"/>
  <c r="B268" i="11"/>
  <c r="B256" i="11"/>
  <c r="B213" i="11"/>
  <c r="B253" i="11"/>
  <c r="B244" i="11"/>
  <c r="B210" i="11"/>
  <c r="B205" i="11"/>
  <c r="B197" i="11"/>
  <c r="B189" i="11"/>
  <c r="B181" i="11"/>
  <c r="B173" i="11"/>
  <c r="B250" i="11"/>
  <c r="B216" i="11"/>
  <c r="B228" i="11"/>
  <c r="B219" i="11"/>
  <c r="B206" i="11"/>
  <c r="B198" i="11"/>
  <c r="B190" i="11"/>
  <c r="B214" i="11"/>
  <c r="B211" i="11"/>
  <c r="B207" i="11"/>
  <c r="B199" i="11"/>
  <c r="B235" i="11"/>
  <c r="B218" i="11"/>
  <c r="B208" i="11"/>
  <c r="B200" i="11"/>
  <c r="B192" i="11"/>
  <c r="B184" i="11"/>
  <c r="B194" i="11"/>
  <c r="B186" i="11"/>
  <c r="B168" i="11"/>
  <c r="B163" i="11"/>
  <c r="B155" i="11"/>
  <c r="B147" i="11"/>
  <c r="B139" i="11"/>
  <c r="B215" i="11"/>
  <c r="B164" i="11"/>
  <c r="B156" i="11"/>
  <c r="B148" i="11"/>
  <c r="B140" i="11"/>
  <c r="B132" i="11"/>
  <c r="B124" i="11"/>
  <c r="B258" i="11"/>
  <c r="B212" i="11"/>
  <c r="B182" i="11"/>
  <c r="B209" i="11"/>
  <c r="B201" i="11"/>
  <c r="B185" i="11"/>
  <c r="B165" i="11"/>
  <c r="B157" i="11"/>
  <c r="B149" i="11"/>
  <c r="B141" i="11"/>
  <c r="B133" i="11"/>
  <c r="B125" i="11"/>
  <c r="B177" i="11"/>
  <c r="B175" i="11"/>
  <c r="B171" i="11"/>
  <c r="B169" i="11"/>
  <c r="B166" i="11"/>
  <c r="B158" i="11"/>
  <c r="B150" i="11"/>
  <c r="B221" i="11"/>
  <c r="B236" i="11"/>
  <c r="B202" i="11"/>
  <c r="B191" i="11"/>
  <c r="B179" i="11"/>
  <c r="B159" i="11"/>
  <c r="B151" i="11"/>
  <c r="B160" i="11"/>
  <c r="B152" i="11"/>
  <c r="B193" i="11"/>
  <c r="B176" i="11"/>
  <c r="B174" i="11"/>
  <c r="B167" i="11"/>
  <c r="B161" i="11"/>
  <c r="B153" i="11"/>
  <c r="B145" i="11"/>
  <c r="B144" i="11"/>
  <c r="B134" i="11"/>
  <c r="B120" i="11"/>
  <c r="B143" i="11"/>
  <c r="B122" i="11"/>
  <c r="B114" i="11"/>
  <c r="B106" i="11"/>
  <c r="B162" i="11"/>
  <c r="B146" i="11"/>
  <c r="B170" i="11"/>
  <c r="B154" i="11"/>
  <c r="B136" i="11"/>
  <c r="B115" i="11"/>
  <c r="B107" i="11"/>
  <c r="B99" i="11"/>
  <c r="B142" i="11"/>
  <c r="B129" i="11"/>
  <c r="B127" i="11"/>
  <c r="B116" i="11"/>
  <c r="B108" i="11"/>
  <c r="B100" i="11"/>
  <c r="B92" i="11"/>
  <c r="B84" i="11"/>
  <c r="B76" i="11"/>
  <c r="B138" i="11"/>
  <c r="B131" i="11"/>
  <c r="B117" i="11"/>
  <c r="B109" i="11"/>
  <c r="B101" i="11"/>
  <c r="B93" i="11"/>
  <c r="B123" i="11"/>
  <c r="B121" i="11"/>
  <c r="B118" i="11"/>
  <c r="B110" i="11"/>
  <c r="B102" i="11"/>
  <c r="B178" i="11"/>
  <c r="B135" i="11"/>
  <c r="B111" i="11"/>
  <c r="B103" i="11"/>
  <c r="B137" i="11"/>
  <c r="B119" i="11"/>
  <c r="B183" i="11"/>
  <c r="B128" i="11"/>
  <c r="B126" i="11"/>
  <c r="B112" i="11"/>
  <c r="B104" i="11"/>
  <c r="B96" i="11"/>
  <c r="B105" i="11"/>
  <c r="B86" i="11"/>
  <c r="B73" i="11"/>
  <c r="B65" i="11"/>
  <c r="B57" i="11"/>
  <c r="B49" i="11"/>
  <c r="B41" i="11"/>
  <c r="B88" i="11"/>
  <c r="B82" i="11"/>
  <c r="B74" i="11"/>
  <c r="B66" i="11"/>
  <c r="B90" i="11"/>
  <c r="B80" i="11"/>
  <c r="B78" i="11"/>
  <c r="V78" i="11" s="1"/>
  <c r="B75" i="11"/>
  <c r="B67" i="11"/>
  <c r="B59" i="11"/>
  <c r="B51" i="11"/>
  <c r="B43" i="11"/>
  <c r="B97" i="11"/>
  <c r="B95" i="11"/>
  <c r="B85" i="11"/>
  <c r="B68" i="11"/>
  <c r="AG47" i="11"/>
  <c r="AH47" i="11" s="1"/>
  <c r="AH29" i="11"/>
  <c r="E42" i="11"/>
  <c r="K37" i="11"/>
  <c r="B44" i="11"/>
  <c r="W131" i="11"/>
  <c r="Z52" i="11"/>
  <c r="W52" i="11"/>
  <c r="V140" i="11"/>
  <c r="S56" i="11"/>
  <c r="B61" i="11"/>
  <c r="T64" i="11"/>
  <c r="L65" i="11" a="1"/>
  <c r="L65" i="11" s="1"/>
  <c r="W120" i="11"/>
  <c r="U43" i="11"/>
  <c r="X43" i="11" s="1"/>
  <c r="E50" i="11"/>
  <c r="T49" i="11"/>
  <c r="B54" i="11"/>
  <c r="S55" i="11"/>
  <c r="K62" i="11"/>
  <c r="R64" i="11"/>
  <c r="N64" i="11"/>
  <c r="B113" i="11"/>
  <c r="B52" i="11"/>
  <c r="E60" i="11"/>
  <c r="W146" i="11"/>
  <c r="W145" i="11"/>
  <c r="W144" i="11"/>
  <c r="N63" i="11"/>
  <c r="S63" i="10"/>
  <c r="U44" i="10"/>
  <c r="Z46" i="10"/>
  <c r="AC45" i="10" s="1"/>
  <c r="Z38" i="10"/>
  <c r="AC37" i="10" s="1"/>
  <c r="Z45" i="10"/>
  <c r="AC44" i="10" s="1"/>
  <c r="U48" i="10"/>
  <c r="U49" i="10"/>
  <c r="X49" i="10" s="1"/>
  <c r="U40" i="10"/>
  <c r="U46" i="10"/>
  <c r="Z41" i="10"/>
  <c r="AC40" i="10" s="1"/>
  <c r="Z49" i="10"/>
  <c r="AA49" i="10" s="1"/>
  <c r="AC50" i="10"/>
  <c r="AA51" i="10"/>
  <c r="AA58" i="10"/>
  <c r="AC57" i="10"/>
  <c r="Z61" i="10"/>
  <c r="AA61" i="10" s="1"/>
  <c r="U41" i="10"/>
  <c r="X41" i="10" s="1"/>
  <c r="U53" i="10"/>
  <c r="U50" i="10"/>
  <c r="X50" i="10" s="1"/>
  <c r="Z53" i="10"/>
  <c r="AA53" i="10" s="1"/>
  <c r="Z48" i="10"/>
  <c r="AC47" i="10" s="1"/>
  <c r="Z37" i="10"/>
  <c r="AA37" i="10" s="1"/>
  <c r="Z40" i="10"/>
  <c r="AC39" i="10" s="1"/>
  <c r="Z55" i="10"/>
  <c r="AC54" i="10" s="1"/>
  <c r="U52" i="10"/>
  <c r="X52" i="10" s="1"/>
  <c r="S48" i="10"/>
  <c r="S37" i="10"/>
  <c r="S58" i="10"/>
  <c r="S39" i="10"/>
  <c r="S47" i="10"/>
  <c r="S55" i="10"/>
  <c r="S38" i="10"/>
  <c r="S46" i="10"/>
  <c r="S54" i="10"/>
  <c r="S64" i="10"/>
  <c r="S59" i="10"/>
  <c r="W123" i="10"/>
  <c r="S40" i="10"/>
  <c r="T37" i="10"/>
  <c r="T36" i="10"/>
  <c r="T33" i="10"/>
  <c r="T34" i="10"/>
  <c r="AA36" i="10"/>
  <c r="AC35" i="10"/>
  <c r="T44" i="10"/>
  <c r="T57" i="10"/>
  <c r="O42" i="10"/>
  <c r="U57" i="10"/>
  <c r="O52" i="10"/>
  <c r="AC59" i="10"/>
  <c r="T49" i="10"/>
  <c r="T51" i="10"/>
  <c r="W108" i="10"/>
  <c r="T43" i="10"/>
  <c r="AD44" i="10"/>
  <c r="O57" i="10"/>
  <c r="U54" i="10"/>
  <c r="O49" i="10"/>
  <c r="U51" i="10"/>
  <c r="U43" i="10"/>
  <c r="AA32" i="10"/>
  <c r="T45" i="10"/>
  <c r="T46" i="10"/>
  <c r="U45" i="10"/>
  <c r="T53" i="10"/>
  <c r="T54" i="10"/>
  <c r="N61" i="10"/>
  <c r="H6" i="10"/>
  <c r="B18" i="10"/>
  <c r="W115" i="10"/>
  <c r="W32" i="10"/>
  <c r="W119" i="10"/>
  <c r="S36" i="10"/>
  <c r="B37" i="10"/>
  <c r="AG37" i="10"/>
  <c r="AH37" i="10" s="1"/>
  <c r="B39" i="10"/>
  <c r="U39" i="10"/>
  <c r="W40" i="10"/>
  <c r="W125" i="10"/>
  <c r="K42" i="10"/>
  <c r="AC43" i="10"/>
  <c r="N44" i="10"/>
  <c r="AG45" i="10"/>
  <c r="AH45" i="10" s="1"/>
  <c r="B47" i="10"/>
  <c r="U47" i="10"/>
  <c r="X47" i="10" s="1"/>
  <c r="W48" i="10"/>
  <c r="W133" i="10"/>
  <c r="AC51" i="10"/>
  <c r="N52" i="10"/>
  <c r="B55" i="10"/>
  <c r="W140" i="10"/>
  <c r="W144" i="10"/>
  <c r="B64" i="10"/>
  <c r="B67" i="10"/>
  <c r="B75" i="10"/>
  <c r="W106" i="10"/>
  <c r="S34" i="10"/>
  <c r="B7" i="10"/>
  <c r="H12" i="10"/>
  <c r="B23" i="10"/>
  <c r="B26" i="10"/>
  <c r="AG28" i="10"/>
  <c r="R37" i="10"/>
  <c r="U37" i="10" s="1"/>
  <c r="W55" i="10"/>
  <c r="B59" i="10"/>
  <c r="V146" i="10"/>
  <c r="W147" i="10" s="1"/>
  <c r="S62" i="10"/>
  <c r="B40" i="10"/>
  <c r="W134" i="10"/>
  <c r="B13" i="10"/>
  <c r="H18" i="10"/>
  <c r="V102" i="10" s="1"/>
  <c r="W107" i="10"/>
  <c r="AH28" i="10"/>
  <c r="E37" i="10"/>
  <c r="B38" i="10"/>
  <c r="W124" i="10"/>
  <c r="S45" i="10"/>
  <c r="B46" i="10"/>
  <c r="W132" i="10"/>
  <c r="S53" i="10"/>
  <c r="B54" i="10"/>
  <c r="R58" i="10"/>
  <c r="U58" i="10" s="1"/>
  <c r="X58" i="10" s="1"/>
  <c r="AC62" i="10"/>
  <c r="R63" i="10"/>
  <c r="H17" i="10"/>
  <c r="V101" i="10" s="1"/>
  <c r="B2" i="10"/>
  <c r="H7" i="10"/>
  <c r="B19" i="10"/>
  <c r="W110" i="10"/>
  <c r="B29" i="10"/>
  <c r="B32" i="10"/>
  <c r="AG33" i="10"/>
  <c r="AH33" i="10" s="1"/>
  <c r="N57" i="10"/>
  <c r="E59" i="10"/>
  <c r="B98" i="10"/>
  <c r="B35" i="10"/>
  <c r="E60" i="10"/>
  <c r="B31" i="10"/>
  <c r="B8" i="10"/>
  <c r="R31" i="10"/>
  <c r="U32" i="10" s="1"/>
  <c r="W36" i="10"/>
  <c r="X36" i="10" s="1"/>
  <c r="W38" i="10"/>
  <c r="N42" i="10"/>
  <c r="S44" i="10"/>
  <c r="B45" i="10"/>
  <c r="W46" i="10"/>
  <c r="W131" i="10"/>
  <c r="N50" i="10"/>
  <c r="S52" i="10"/>
  <c r="B53" i="10"/>
  <c r="W54" i="10"/>
  <c r="W139" i="10"/>
  <c r="W61" i="10"/>
  <c r="K64" i="10"/>
  <c r="B72" i="10"/>
  <c r="B12" i="10"/>
  <c r="B3" i="10"/>
  <c r="B14" i="10"/>
  <c r="B24" i="10"/>
  <c r="AG26" i="10"/>
  <c r="AH26" i="10" s="1"/>
  <c r="W116" i="10"/>
  <c r="S33" i="10"/>
  <c r="B34" i="10"/>
  <c r="N35" i="10"/>
  <c r="W143" i="10"/>
  <c r="B61" i="10"/>
  <c r="W126" i="10"/>
  <c r="B48" i="10"/>
  <c r="B20" i="10"/>
  <c r="W121" i="10"/>
  <c r="W37" i="10"/>
  <c r="W122" i="10"/>
  <c r="K39" i="10"/>
  <c r="N41" i="10"/>
  <c r="S43" i="10"/>
  <c r="B44" i="10"/>
  <c r="W45" i="10"/>
  <c r="W130" i="10"/>
  <c r="N49" i="10"/>
  <c r="S51" i="10"/>
  <c r="B52" i="10"/>
  <c r="W53" i="10"/>
  <c r="W138" i="10"/>
  <c r="N56" i="10"/>
  <c r="O62" i="10" s="1"/>
  <c r="B58" i="10"/>
  <c r="B65" i="10"/>
  <c r="V65" i="10" s="1"/>
  <c r="N58" i="10"/>
  <c r="O64" i="10" s="1"/>
  <c r="H3" i="10"/>
  <c r="B9" i="10"/>
  <c r="B27" i="10"/>
  <c r="W118" i="10"/>
  <c r="S35" i="10"/>
  <c r="S57" i="10"/>
  <c r="E64" i="10"/>
  <c r="R60" i="10"/>
  <c r="U60" i="10" s="1"/>
  <c r="E62" i="10"/>
  <c r="B4" i="10"/>
  <c r="B15" i="10"/>
  <c r="H20" i="10"/>
  <c r="V104" i="10" s="1"/>
  <c r="B379" i="10"/>
  <c r="B371" i="10"/>
  <c r="B363" i="10"/>
  <c r="B355" i="10"/>
  <c r="B347" i="10"/>
  <c r="B339" i="10"/>
  <c r="B380" i="10"/>
  <c r="B372" i="10"/>
  <c r="B364" i="10"/>
  <c r="B356" i="10"/>
  <c r="B348" i="10"/>
  <c r="B340" i="10"/>
  <c r="B381" i="10"/>
  <c r="B373" i="10"/>
  <c r="B365" i="10"/>
  <c r="B357" i="10"/>
  <c r="B349" i="10"/>
  <c r="B341" i="10"/>
  <c r="B333" i="10"/>
  <c r="B382" i="10"/>
  <c r="B374" i="10"/>
  <c r="B366" i="10"/>
  <c r="B358" i="10"/>
  <c r="B350" i="10"/>
  <c r="B342" i="10"/>
  <c r="B383" i="10"/>
  <c r="B375" i="10"/>
  <c r="B367" i="10"/>
  <c r="B359" i="10"/>
  <c r="B351" i="10"/>
  <c r="B384" i="10"/>
  <c r="B376" i="10"/>
  <c r="B368" i="10"/>
  <c r="B360" i="10"/>
  <c r="B352" i="10"/>
  <c r="B344" i="10"/>
  <c r="B385" i="10"/>
  <c r="B377" i="10"/>
  <c r="B369" i="10"/>
  <c r="B361" i="10"/>
  <c r="B353" i="10"/>
  <c r="B345" i="10"/>
  <c r="B378" i="10"/>
  <c r="B327" i="10"/>
  <c r="B319" i="10"/>
  <c r="B311" i="10"/>
  <c r="B303" i="10"/>
  <c r="B295" i="10"/>
  <c r="B332" i="10"/>
  <c r="B370" i="10"/>
  <c r="B328" i="10"/>
  <c r="B320" i="10"/>
  <c r="B312" i="10"/>
  <c r="B304" i="10"/>
  <c r="B346" i="10"/>
  <c r="B337" i="10"/>
  <c r="B335" i="10"/>
  <c r="B362" i="10"/>
  <c r="B329" i="10"/>
  <c r="B321" i="10"/>
  <c r="B313" i="10"/>
  <c r="B330" i="10"/>
  <c r="B322" i="10"/>
  <c r="B314" i="10"/>
  <c r="B306" i="10"/>
  <c r="B298" i="10"/>
  <c r="B354" i="10"/>
  <c r="B323" i="10"/>
  <c r="B315" i="10"/>
  <c r="B307" i="10"/>
  <c r="B324" i="10"/>
  <c r="B316" i="10"/>
  <c r="B308" i="10"/>
  <c r="B331" i="10"/>
  <c r="B325" i="10"/>
  <c r="B317" i="10"/>
  <c r="B309" i="10"/>
  <c r="B336" i="10"/>
  <c r="B334" i="10"/>
  <c r="B305" i="10"/>
  <c r="B286" i="10"/>
  <c r="B278" i="10"/>
  <c r="B270" i="10"/>
  <c r="B262" i="10"/>
  <c r="B254" i="10"/>
  <c r="B318" i="10"/>
  <c r="B292" i="10"/>
  <c r="B343" i="10"/>
  <c r="B301" i="10"/>
  <c r="B287" i="10"/>
  <c r="B279" i="10"/>
  <c r="B271" i="10"/>
  <c r="B263" i="10"/>
  <c r="B310" i="10"/>
  <c r="B288" i="10"/>
  <c r="B280" i="10"/>
  <c r="B272" i="10"/>
  <c r="B264" i="10"/>
  <c r="B256" i="10"/>
  <c r="B293" i="10"/>
  <c r="B300" i="10"/>
  <c r="B296" i="10"/>
  <c r="B289" i="10"/>
  <c r="B281" i="10"/>
  <c r="B273" i="10"/>
  <c r="B265" i="10"/>
  <c r="B257" i="10"/>
  <c r="B249" i="10"/>
  <c r="B282" i="10"/>
  <c r="B294" i="10"/>
  <c r="B290" i="10"/>
  <c r="B283" i="10"/>
  <c r="B275" i="10"/>
  <c r="B267" i="10"/>
  <c r="B299" i="10"/>
  <c r="B297" i="10"/>
  <c r="B284" i="10"/>
  <c r="B276" i="10"/>
  <c r="B268" i="10"/>
  <c r="B338" i="10"/>
  <c r="B291" i="10"/>
  <c r="B260" i="10"/>
  <c r="B253" i="10"/>
  <c r="B246" i="10"/>
  <c r="B238" i="10"/>
  <c r="B230" i="10"/>
  <c r="B222" i="10"/>
  <c r="B214" i="10"/>
  <c r="B326" i="10"/>
  <c r="B285" i="10"/>
  <c r="B274" i="10"/>
  <c r="B239" i="10"/>
  <c r="B231" i="10"/>
  <c r="B255" i="10"/>
  <c r="B240" i="10"/>
  <c r="B232" i="10"/>
  <c r="B224" i="10"/>
  <c r="B216" i="10"/>
  <c r="B269" i="10"/>
  <c r="B247" i="10"/>
  <c r="B259" i="10"/>
  <c r="B250" i="10"/>
  <c r="B241" i="10"/>
  <c r="B233" i="10"/>
  <c r="B225" i="10"/>
  <c r="B217" i="10"/>
  <c r="B252" i="10"/>
  <c r="B242" i="10"/>
  <c r="B234" i="10"/>
  <c r="B226" i="10"/>
  <c r="B218" i="10"/>
  <c r="B302" i="10"/>
  <c r="B261" i="10"/>
  <c r="B248" i="10"/>
  <c r="B243" i="10"/>
  <c r="B235" i="10"/>
  <c r="B227" i="10"/>
  <c r="B219" i="10"/>
  <c r="B277" i="10"/>
  <c r="B258" i="10"/>
  <c r="B244" i="10"/>
  <c r="B236" i="10"/>
  <c r="B228" i="10"/>
  <c r="B215" i="10"/>
  <c r="B208" i="10"/>
  <c r="B204" i="10"/>
  <c r="B197" i="10"/>
  <c r="B189" i="10"/>
  <c r="B181" i="10"/>
  <c r="B173" i="10"/>
  <c r="B165" i="10"/>
  <c r="B245" i="10"/>
  <c r="B237" i="10"/>
  <c r="B229" i="10"/>
  <c r="B223" i="10"/>
  <c r="B198" i="10"/>
  <c r="B205" i="10"/>
  <c r="B211" i="10"/>
  <c r="B209" i="10"/>
  <c r="B199" i="10"/>
  <c r="B191" i="10"/>
  <c r="B183" i="10"/>
  <c r="B175" i="10"/>
  <c r="B167" i="10"/>
  <c r="B251" i="10"/>
  <c r="B200" i="10"/>
  <c r="B192" i="10"/>
  <c r="B184" i="10"/>
  <c r="B176" i="10"/>
  <c r="B168" i="10"/>
  <c r="B206" i="10"/>
  <c r="B213" i="10"/>
  <c r="B201" i="10"/>
  <c r="B193" i="10"/>
  <c r="B185" i="10"/>
  <c r="B177" i="10"/>
  <c r="B202" i="10"/>
  <c r="B194" i="10"/>
  <c r="B186" i="10"/>
  <c r="B178" i="10"/>
  <c r="B170" i="10"/>
  <c r="B220" i="10"/>
  <c r="B210" i="10"/>
  <c r="B207" i="10"/>
  <c r="B203" i="10"/>
  <c r="B195" i="10"/>
  <c r="B187" i="10"/>
  <c r="B179" i="10"/>
  <c r="B266" i="10"/>
  <c r="B182" i="10"/>
  <c r="B145" i="10"/>
  <c r="B137" i="10"/>
  <c r="B129" i="10"/>
  <c r="B121" i="10"/>
  <c r="B113" i="10"/>
  <c r="B212" i="10"/>
  <c r="B196" i="10"/>
  <c r="B161" i="10"/>
  <c r="B151" i="10"/>
  <c r="B190" i="10"/>
  <c r="B156" i="10"/>
  <c r="B146" i="10"/>
  <c r="B138" i="10"/>
  <c r="B130" i="10"/>
  <c r="B122" i="10"/>
  <c r="B152" i="10"/>
  <c r="B147" i="10"/>
  <c r="B139" i="10"/>
  <c r="B131" i="10"/>
  <c r="B123" i="10"/>
  <c r="B174" i="10"/>
  <c r="B162" i="10"/>
  <c r="B157" i="10"/>
  <c r="B172" i="10"/>
  <c r="B140" i="10"/>
  <c r="B132" i="10"/>
  <c r="B124" i="10"/>
  <c r="B116" i="10"/>
  <c r="B108" i="10"/>
  <c r="B100" i="10"/>
  <c r="V72" i="10" s="1"/>
  <c r="B153" i="10"/>
  <c r="B180" i="10"/>
  <c r="B171" i="10"/>
  <c r="B163" i="10"/>
  <c r="B158" i="10"/>
  <c r="B148" i="10"/>
  <c r="B141" i="10"/>
  <c r="B133" i="10"/>
  <c r="B169" i="10"/>
  <c r="B188" i="10"/>
  <c r="B142" i="10"/>
  <c r="B134" i="10"/>
  <c r="B159" i="10"/>
  <c r="B154" i="10"/>
  <c r="B149" i="10"/>
  <c r="B164" i="10"/>
  <c r="B143" i="10"/>
  <c r="B135" i="10"/>
  <c r="B144" i="10"/>
  <c r="B120" i="10"/>
  <c r="B136" i="10"/>
  <c r="B110" i="10"/>
  <c r="B92" i="10"/>
  <c r="B84" i="10"/>
  <c r="B76" i="10"/>
  <c r="B68" i="10"/>
  <c r="V68" i="10" s="1"/>
  <c r="B114" i="10"/>
  <c r="B112" i="10"/>
  <c r="B155" i="10"/>
  <c r="B99" i="10"/>
  <c r="B93" i="10"/>
  <c r="B85" i="10"/>
  <c r="B126" i="10"/>
  <c r="B125" i="10"/>
  <c r="B106" i="10"/>
  <c r="B150" i="10"/>
  <c r="B127" i="10"/>
  <c r="B103" i="10"/>
  <c r="B94" i="10"/>
  <c r="B86" i="10"/>
  <c r="B78" i="10"/>
  <c r="B70" i="10"/>
  <c r="B62" i="10"/>
  <c r="B166" i="10"/>
  <c r="B128" i="10"/>
  <c r="B119" i="10"/>
  <c r="B95" i="10"/>
  <c r="B87" i="10"/>
  <c r="B79" i="10"/>
  <c r="B71" i="10"/>
  <c r="B63" i="10"/>
  <c r="B221" i="10"/>
  <c r="B118" i="10"/>
  <c r="B115" i="10"/>
  <c r="B104" i="10"/>
  <c r="B96" i="10"/>
  <c r="B88" i="10"/>
  <c r="B80" i="10"/>
  <c r="B109" i="10"/>
  <c r="B111" i="10"/>
  <c r="B107" i="10"/>
  <c r="B101" i="10"/>
  <c r="B97" i="10"/>
  <c r="B89" i="10"/>
  <c r="B81" i="10"/>
  <c r="B73" i="10"/>
  <c r="B117" i="10"/>
  <c r="B90" i="10"/>
  <c r="B82" i="10"/>
  <c r="B74" i="10"/>
  <c r="AH29" i="10"/>
  <c r="AC34" i="10"/>
  <c r="K37" i="10"/>
  <c r="S42" i="10"/>
  <c r="B43" i="10"/>
  <c r="E44" i="10"/>
  <c r="W129" i="10"/>
  <c r="S50" i="10"/>
  <c r="B51" i="10"/>
  <c r="W137" i="10"/>
  <c r="S60" i="10"/>
  <c r="B160" i="10"/>
  <c r="W117" i="10"/>
  <c r="H28" i="10"/>
  <c r="V112" i="10" s="1"/>
  <c r="W113" i="10" s="1"/>
  <c r="B10" i="10"/>
  <c r="B21" i="10"/>
  <c r="H27" i="10"/>
  <c r="V111" i="10" s="1"/>
  <c r="B30" i="10"/>
  <c r="W120" i="10"/>
  <c r="B57" i="10"/>
  <c r="V145" i="10"/>
  <c r="S61" i="10"/>
  <c r="Z64" i="10"/>
  <c r="W64" i="10"/>
  <c r="N39" i="10"/>
  <c r="S41" i="10"/>
  <c r="B42" i="10"/>
  <c r="W43" i="10"/>
  <c r="W128" i="10"/>
  <c r="K45" i="10"/>
  <c r="N47" i="10"/>
  <c r="O53" i="10" s="1"/>
  <c r="S49" i="10"/>
  <c r="B50" i="10"/>
  <c r="E51" i="10"/>
  <c r="W51" i="10"/>
  <c r="W136" i="10"/>
  <c r="K53" i="10"/>
  <c r="N55" i="10"/>
  <c r="S56" i="10"/>
  <c r="E63" i="10"/>
  <c r="W142" i="10"/>
  <c r="U62" i="10"/>
  <c r="B77" i="10"/>
  <c r="B105" i="10"/>
  <c r="B66" i="10"/>
  <c r="V66" i="10" s="1"/>
  <c r="B69" i="10"/>
  <c r="V69" i="10" s="1"/>
  <c r="B16" i="10"/>
  <c r="W114" i="10"/>
  <c r="E56" i="10"/>
  <c r="B11" i="10"/>
  <c r="B22" i="10"/>
  <c r="S32" i="10"/>
  <c r="B33" i="10"/>
  <c r="N34" i="10"/>
  <c r="O38" i="10" s="1"/>
  <c r="B41" i="10"/>
  <c r="W127" i="10"/>
  <c r="B49" i="10"/>
  <c r="W135" i="10"/>
  <c r="B60" i="10"/>
  <c r="W62" i="10"/>
  <c r="T64" i="10"/>
  <c r="B83" i="10"/>
  <c r="B102" i="10"/>
  <c r="B5" i="10"/>
  <c r="B25" i="10"/>
  <c r="B17" i="10"/>
  <c r="W109" i="10"/>
  <c r="U55" i="10"/>
  <c r="X55" i="10" s="1"/>
  <c r="B56" i="10"/>
  <c r="W56" i="10"/>
  <c r="B91" i="10"/>
  <c r="W141" i="10"/>
  <c r="W148" i="10"/>
  <c r="U59" i="9"/>
  <c r="U46" i="9"/>
  <c r="Z46" i="9"/>
  <c r="AA46" i="9" s="1"/>
  <c r="U41" i="9"/>
  <c r="X41" i="9" s="1"/>
  <c r="U54" i="9"/>
  <c r="X54" i="9" s="1"/>
  <c r="U45" i="9"/>
  <c r="X45" i="9" s="1"/>
  <c r="Z64" i="9"/>
  <c r="AC63" i="9" s="1"/>
  <c r="Z52" i="9"/>
  <c r="AA52" i="9" s="1"/>
  <c r="Z57" i="9"/>
  <c r="AA57" i="9" s="1"/>
  <c r="Z61" i="9"/>
  <c r="AA61" i="9" s="1"/>
  <c r="Z38" i="9"/>
  <c r="AA38" i="9" s="1"/>
  <c r="Z63" i="9"/>
  <c r="AC62" i="9" s="1"/>
  <c r="Z47" i="9"/>
  <c r="AA47" i="9" s="1"/>
  <c r="U42" i="9"/>
  <c r="U49" i="9"/>
  <c r="X49" i="9" s="1"/>
  <c r="Z42" i="9"/>
  <c r="AC41" i="9" s="1"/>
  <c r="U56" i="9"/>
  <c r="U44" i="9"/>
  <c r="Z39" i="9"/>
  <c r="AA39" i="9" s="1"/>
  <c r="S61" i="9"/>
  <c r="S63" i="9"/>
  <c r="S39" i="9"/>
  <c r="S62" i="9"/>
  <c r="S47" i="9"/>
  <c r="S42" i="9"/>
  <c r="W122" i="9"/>
  <c r="S54" i="9"/>
  <c r="S49" i="9"/>
  <c r="S41" i="9"/>
  <c r="S38" i="9"/>
  <c r="S58" i="9"/>
  <c r="S48" i="9"/>
  <c r="W131" i="9"/>
  <c r="W123" i="9"/>
  <c r="S40" i="9"/>
  <c r="AA36" i="9"/>
  <c r="AC35" i="9"/>
  <c r="O47" i="9"/>
  <c r="T60" i="9"/>
  <c r="U58" i="9"/>
  <c r="U60" i="9"/>
  <c r="T62" i="9"/>
  <c r="T63" i="9"/>
  <c r="AA34" i="9"/>
  <c r="AC33" i="9"/>
  <c r="W116" i="9"/>
  <c r="T43" i="9"/>
  <c r="W121" i="9"/>
  <c r="U43" i="9"/>
  <c r="X43" i="9" s="1"/>
  <c r="U35" i="9"/>
  <c r="T45" i="9"/>
  <c r="W103" i="9"/>
  <c r="W108" i="9"/>
  <c r="AC32" i="9"/>
  <c r="AE32" i="9" s="1"/>
  <c r="AA33" i="9"/>
  <c r="AC34" i="9"/>
  <c r="AA35" i="9"/>
  <c r="T50" i="9"/>
  <c r="T37" i="9"/>
  <c r="T52" i="9"/>
  <c r="T53" i="9"/>
  <c r="AA62" i="9"/>
  <c r="AC61" i="9"/>
  <c r="U64" i="9"/>
  <c r="X64" i="9" s="1"/>
  <c r="AH26" i="9"/>
  <c r="X37" i="9"/>
  <c r="U52" i="9"/>
  <c r="T57" i="9"/>
  <c r="B10" i="9"/>
  <c r="B21" i="9"/>
  <c r="AG24" i="9"/>
  <c r="AH24" i="9" s="1"/>
  <c r="W111" i="9"/>
  <c r="B30" i="9"/>
  <c r="W120" i="9"/>
  <c r="K52" i="9"/>
  <c r="B64" i="9"/>
  <c r="B73" i="9"/>
  <c r="B91" i="9"/>
  <c r="B5" i="9"/>
  <c r="H10" i="9"/>
  <c r="B16" i="9"/>
  <c r="H21" i="9"/>
  <c r="V105" i="9" s="1"/>
  <c r="B25" i="9"/>
  <c r="H30" i="9"/>
  <c r="V114" i="9" s="1"/>
  <c r="W35" i="9"/>
  <c r="W50" i="9"/>
  <c r="N57" i="9"/>
  <c r="W59" i="9"/>
  <c r="B63" i="9"/>
  <c r="U63" i="9"/>
  <c r="B11" i="9"/>
  <c r="H16" i="9"/>
  <c r="B22" i="9"/>
  <c r="B33" i="9"/>
  <c r="N34" i="9"/>
  <c r="N37" i="9"/>
  <c r="N38" i="9"/>
  <c r="O44" i="9" s="1"/>
  <c r="B41" i="9"/>
  <c r="W42" i="9"/>
  <c r="W127" i="9"/>
  <c r="K44" i="9"/>
  <c r="N46" i="9"/>
  <c r="O50" i="9" s="1"/>
  <c r="B49" i="9"/>
  <c r="E50" i="9"/>
  <c r="U53" i="9"/>
  <c r="X53" i="9" s="1"/>
  <c r="B54" i="9"/>
  <c r="E59" i="9"/>
  <c r="K60" i="9"/>
  <c r="N61" i="9"/>
  <c r="B129" i="9"/>
  <c r="W135" i="9"/>
  <c r="H5" i="9"/>
  <c r="B17" i="9"/>
  <c r="H25" i="9"/>
  <c r="V109" i="9" s="1"/>
  <c r="B28" i="9"/>
  <c r="AG30" i="9"/>
  <c r="AH30" i="9" s="1"/>
  <c r="R39" i="9"/>
  <c r="U39" i="9" s="1"/>
  <c r="Z43" i="9"/>
  <c r="R47" i="9"/>
  <c r="U47" i="9" s="1"/>
  <c r="N52" i="9"/>
  <c r="S53" i="9"/>
  <c r="Z55" i="9"/>
  <c r="W63" i="9"/>
  <c r="W148" i="9"/>
  <c r="B74" i="9"/>
  <c r="B75" i="9"/>
  <c r="B90" i="9"/>
  <c r="W128" i="9"/>
  <c r="B6" i="9"/>
  <c r="W106" i="9"/>
  <c r="W117" i="9"/>
  <c r="S34" i="9"/>
  <c r="B35" i="9"/>
  <c r="AG38" i="9"/>
  <c r="AH38" i="9" s="1"/>
  <c r="B40" i="9"/>
  <c r="W126" i="9"/>
  <c r="AG46" i="9"/>
  <c r="AH46" i="9" s="1"/>
  <c r="B48" i="9"/>
  <c r="W134" i="9"/>
  <c r="Z50" i="9"/>
  <c r="B58" i="9"/>
  <c r="W143" i="9"/>
  <c r="Z59" i="9"/>
  <c r="B66" i="9"/>
  <c r="B144" i="9"/>
  <c r="B12" i="9"/>
  <c r="H17" i="9"/>
  <c r="V101" i="9" s="1"/>
  <c r="H28" i="9"/>
  <c r="V112" i="9" s="1"/>
  <c r="B31" i="9"/>
  <c r="T39" i="9"/>
  <c r="T47" i="9"/>
  <c r="E54" i="9"/>
  <c r="K56" i="9"/>
  <c r="W138" i="9"/>
  <c r="Z54" i="9"/>
  <c r="N56" i="9"/>
  <c r="S57" i="9"/>
  <c r="W58" i="9"/>
  <c r="R61" i="9"/>
  <c r="U61" i="9" s="1"/>
  <c r="X61" i="9" s="1"/>
  <c r="B62" i="9"/>
  <c r="W62" i="9"/>
  <c r="B18" i="9"/>
  <c r="AH22" i="9"/>
  <c r="AH25" i="9"/>
  <c r="W32" i="9"/>
  <c r="X32" i="9" s="1"/>
  <c r="W119" i="9"/>
  <c r="S36" i="9"/>
  <c r="B37" i="9"/>
  <c r="B39" i="9"/>
  <c r="W125" i="9"/>
  <c r="AG45" i="9"/>
  <c r="AH45" i="9" s="1"/>
  <c r="S46" i="9"/>
  <c r="B47" i="9"/>
  <c r="W133" i="9"/>
  <c r="N51" i="9"/>
  <c r="O54" i="9" s="1"/>
  <c r="AC55" i="9"/>
  <c r="B50" i="9"/>
  <c r="B7" i="9"/>
  <c r="B23" i="9"/>
  <c r="B26" i="9"/>
  <c r="B83" i="9"/>
  <c r="B99" i="9"/>
  <c r="B118" i="9"/>
  <c r="B137" i="9"/>
  <c r="B13" i="9"/>
  <c r="W107" i="9"/>
  <c r="W34" i="9"/>
  <c r="X34" i="9" s="1"/>
  <c r="E37" i="9"/>
  <c r="S37" i="9"/>
  <c r="B38" i="9"/>
  <c r="W39" i="9"/>
  <c r="W124" i="9"/>
  <c r="N43" i="9"/>
  <c r="O49" i="9" s="1"/>
  <c r="AG44" i="9"/>
  <c r="AH44" i="9" s="1"/>
  <c r="S45" i="9"/>
  <c r="B46" i="9"/>
  <c r="W47" i="9"/>
  <c r="W132" i="9"/>
  <c r="N55" i="9"/>
  <c r="O61" i="9" s="1"/>
  <c r="B57" i="9"/>
  <c r="W142" i="9"/>
  <c r="N64" i="9"/>
  <c r="W140" i="9"/>
  <c r="V144" i="9"/>
  <c r="W145" i="9" s="1"/>
  <c r="S60" i="9"/>
  <c r="B2" i="9"/>
  <c r="B19" i="9"/>
  <c r="W110" i="9"/>
  <c r="B29" i="9"/>
  <c r="B32" i="9"/>
  <c r="AG33" i="9"/>
  <c r="AH33" i="9" s="1"/>
  <c r="S51" i="9"/>
  <c r="B52" i="9"/>
  <c r="S56" i="9"/>
  <c r="K64" i="9"/>
  <c r="B104" i="9"/>
  <c r="B114" i="9"/>
  <c r="B8" i="9"/>
  <c r="W36" i="9"/>
  <c r="X36" i="9" s="1"/>
  <c r="W38" i="9"/>
  <c r="AA40" i="9"/>
  <c r="N42" i="9"/>
  <c r="O48" i="9" s="1"/>
  <c r="S44" i="9"/>
  <c r="B45" i="9"/>
  <c r="W46" i="9"/>
  <c r="AA48" i="9"/>
  <c r="AG50" i="9"/>
  <c r="AH50" i="9" s="1"/>
  <c r="W52" i="9"/>
  <c r="N59" i="9"/>
  <c r="B65" i="9"/>
  <c r="B109" i="9"/>
  <c r="W146" i="9"/>
  <c r="B3" i="9"/>
  <c r="B14" i="9"/>
  <c r="B24" i="9"/>
  <c r="S33" i="9"/>
  <c r="B34" i="9"/>
  <c r="N35" i="9"/>
  <c r="AG35" i="9"/>
  <c r="AH35" i="9" s="1"/>
  <c r="E52" i="9"/>
  <c r="B67" i="9"/>
  <c r="B71" i="9"/>
  <c r="B82" i="9"/>
  <c r="B98" i="9"/>
  <c r="B20" i="9"/>
  <c r="K39" i="9"/>
  <c r="S43" i="9"/>
  <c r="B44" i="9"/>
  <c r="W130" i="9"/>
  <c r="R50" i="9"/>
  <c r="U50" i="9" s="1"/>
  <c r="B51" i="9"/>
  <c r="S55" i="9"/>
  <c r="B56" i="9"/>
  <c r="W141" i="9"/>
  <c r="B60" i="9"/>
  <c r="S64" i="9"/>
  <c r="B9" i="9"/>
  <c r="B27" i="9"/>
  <c r="S35" i="9"/>
  <c r="B36" i="9"/>
  <c r="S50" i="9"/>
  <c r="V136" i="9"/>
  <c r="S52" i="9"/>
  <c r="E62" i="9"/>
  <c r="N58" i="9"/>
  <c r="S59" i="9"/>
  <c r="B4" i="9"/>
  <c r="H20" i="9"/>
  <c r="V104" i="9" s="1"/>
  <c r="B379" i="9"/>
  <c r="B371" i="9"/>
  <c r="B363" i="9"/>
  <c r="B355" i="9"/>
  <c r="B347" i="9"/>
  <c r="B339" i="9"/>
  <c r="B380" i="9"/>
  <c r="B372" i="9"/>
  <c r="B364" i="9"/>
  <c r="B356" i="9"/>
  <c r="B348" i="9"/>
  <c r="B340" i="9"/>
  <c r="B381" i="9"/>
  <c r="B373" i="9"/>
  <c r="B365" i="9"/>
  <c r="B357" i="9"/>
  <c r="B349" i="9"/>
  <c r="B341" i="9"/>
  <c r="B333" i="9"/>
  <c r="B382" i="9"/>
  <c r="B374" i="9"/>
  <c r="B366" i="9"/>
  <c r="B358" i="9"/>
  <c r="B350" i="9"/>
  <c r="B342" i="9"/>
  <c r="B383" i="9"/>
  <c r="B375" i="9"/>
  <c r="B367" i="9"/>
  <c r="B359" i="9"/>
  <c r="B351" i="9"/>
  <c r="B343" i="9"/>
  <c r="B384" i="9"/>
  <c r="B376" i="9"/>
  <c r="B368" i="9"/>
  <c r="B360" i="9"/>
  <c r="B352" i="9"/>
  <c r="B344" i="9"/>
  <c r="B336" i="9"/>
  <c r="B385" i="9"/>
  <c r="B377" i="9"/>
  <c r="B369" i="9"/>
  <c r="B361" i="9"/>
  <c r="B353" i="9"/>
  <c r="B345" i="9"/>
  <c r="B337" i="9"/>
  <c r="B319" i="9"/>
  <c r="B311" i="9"/>
  <c r="B303" i="9"/>
  <c r="B338" i="9"/>
  <c r="B331" i="9"/>
  <c r="B322" i="9"/>
  <c r="B329" i="9"/>
  <c r="B312" i="9"/>
  <c r="B304" i="9"/>
  <c r="B296" i="9"/>
  <c r="B288" i="9"/>
  <c r="B346" i="9"/>
  <c r="B327" i="9"/>
  <c r="B325" i="9"/>
  <c r="B313" i="9"/>
  <c r="B305" i="9"/>
  <c r="B297" i="9"/>
  <c r="B289" i="9"/>
  <c r="B354" i="9"/>
  <c r="B320" i="9"/>
  <c r="B314" i="9"/>
  <c r="B306" i="9"/>
  <c r="B298" i="9"/>
  <c r="B362" i="9"/>
  <c r="B323" i="9"/>
  <c r="B332" i="9"/>
  <c r="B315" i="9"/>
  <c r="B307" i="9"/>
  <c r="B370" i="9"/>
  <c r="B330" i="9"/>
  <c r="B335" i="9"/>
  <c r="B321" i="9"/>
  <c r="B316" i="9"/>
  <c r="B308" i="9"/>
  <c r="B334" i="9"/>
  <c r="B287" i="9"/>
  <c r="B279" i="9"/>
  <c r="B271" i="9"/>
  <c r="B263" i="9"/>
  <c r="B317" i="9"/>
  <c r="B290" i="9"/>
  <c r="B378" i="9"/>
  <c r="B295" i="9"/>
  <c r="B293" i="9"/>
  <c r="B281" i="9"/>
  <c r="B273" i="9"/>
  <c r="B265" i="9"/>
  <c r="B257" i="9"/>
  <c r="B318" i="9"/>
  <c r="B326" i="9"/>
  <c r="B282" i="9"/>
  <c r="B274" i="9"/>
  <c r="B266" i="9"/>
  <c r="B258" i="9"/>
  <c r="B291" i="9"/>
  <c r="B302" i="9"/>
  <c r="B301" i="9"/>
  <c r="B283" i="9"/>
  <c r="B275" i="9"/>
  <c r="B267" i="9"/>
  <c r="B309" i="9"/>
  <c r="B300" i="9"/>
  <c r="B284" i="9"/>
  <c r="B276" i="9"/>
  <c r="B268" i="9"/>
  <c r="B324" i="9"/>
  <c r="B294" i="9"/>
  <c r="B261" i="9"/>
  <c r="B255" i="9"/>
  <c r="B248" i="9"/>
  <c r="B240" i="9"/>
  <c r="B232" i="9"/>
  <c r="B224" i="9"/>
  <c r="B310" i="9"/>
  <c r="B253" i="9"/>
  <c r="B249" i="9"/>
  <c r="B241" i="9"/>
  <c r="B233" i="9"/>
  <c r="B285" i="9"/>
  <c r="B280" i="9"/>
  <c r="B260" i="9"/>
  <c r="B269" i="9"/>
  <c r="B242" i="9"/>
  <c r="B234" i="9"/>
  <c r="B226" i="9"/>
  <c r="B292" i="9"/>
  <c r="B250" i="9"/>
  <c r="B243" i="9"/>
  <c r="B235" i="9"/>
  <c r="B227" i="9"/>
  <c r="B219" i="9"/>
  <c r="B286" i="9"/>
  <c r="B270" i="9"/>
  <c r="B259" i="9"/>
  <c r="B254" i="9"/>
  <c r="B251" i="9"/>
  <c r="B244" i="9"/>
  <c r="B236" i="9"/>
  <c r="B277" i="9"/>
  <c r="B256" i="9"/>
  <c r="B245" i="9"/>
  <c r="B237" i="9"/>
  <c r="B328" i="9"/>
  <c r="B299" i="9"/>
  <c r="B278" i="9"/>
  <c r="B246" i="9"/>
  <c r="B239" i="9"/>
  <c r="B231" i="9"/>
  <c r="B223" i="9"/>
  <c r="B212" i="9"/>
  <c r="B204" i="9"/>
  <c r="B196" i="9"/>
  <c r="B188" i="9"/>
  <c r="B230" i="9"/>
  <c r="B221" i="9"/>
  <c r="B218" i="9"/>
  <c r="B213" i="9"/>
  <c r="B205" i="9"/>
  <c r="B272" i="9"/>
  <c r="B247" i="9"/>
  <c r="B229" i="9"/>
  <c r="B214" i="9"/>
  <c r="B206" i="9"/>
  <c r="B198" i="9"/>
  <c r="B190" i="9"/>
  <c r="B215" i="9"/>
  <c r="B207" i="9"/>
  <c r="B199" i="9"/>
  <c r="B191" i="9"/>
  <c r="B264" i="9"/>
  <c r="B262" i="9"/>
  <c r="B208" i="9"/>
  <c r="B228" i="9"/>
  <c r="B216" i="9"/>
  <c r="B220" i="9"/>
  <c r="B186" i="9"/>
  <c r="B203" i="9"/>
  <c r="B197" i="9"/>
  <c r="B180" i="9"/>
  <c r="B172" i="9"/>
  <c r="B164" i="9"/>
  <c r="B156" i="9"/>
  <c r="B194" i="9"/>
  <c r="B184" i="9"/>
  <c r="B209" i="9"/>
  <c r="B202" i="9"/>
  <c r="B201" i="9"/>
  <c r="B181" i="9"/>
  <c r="B173" i="9"/>
  <c r="B165" i="9"/>
  <c r="B200" i="9"/>
  <c r="B210" i="9"/>
  <c r="B174" i="9"/>
  <c r="B166" i="9"/>
  <c r="B158" i="9"/>
  <c r="B182" i="9"/>
  <c r="B217" i="9"/>
  <c r="B211" i="9"/>
  <c r="B193" i="9"/>
  <c r="B175" i="9"/>
  <c r="B167" i="9"/>
  <c r="B252" i="9"/>
  <c r="B238" i="9"/>
  <c r="B187" i="9"/>
  <c r="B185" i="9"/>
  <c r="B176" i="9"/>
  <c r="B168" i="9"/>
  <c r="B225" i="9"/>
  <c r="B177" i="9"/>
  <c r="B169" i="9"/>
  <c r="B192" i="9"/>
  <c r="B183" i="9"/>
  <c r="B222" i="9"/>
  <c r="B171" i="9"/>
  <c r="B160" i="9"/>
  <c r="B146" i="9"/>
  <c r="B138" i="9"/>
  <c r="B130" i="9"/>
  <c r="B122" i="9"/>
  <c r="B179" i="9"/>
  <c r="B151" i="9"/>
  <c r="B154" i="9"/>
  <c r="B147" i="9"/>
  <c r="B139" i="9"/>
  <c r="B131" i="9"/>
  <c r="B123" i="9"/>
  <c r="B189" i="9"/>
  <c r="B148" i="9"/>
  <c r="B140" i="9"/>
  <c r="B132" i="9"/>
  <c r="B124" i="9"/>
  <c r="B116" i="9"/>
  <c r="B163" i="9"/>
  <c r="B152" i="9"/>
  <c r="B195" i="9"/>
  <c r="B141" i="9"/>
  <c r="B133" i="9"/>
  <c r="B125" i="9"/>
  <c r="B149" i="9"/>
  <c r="B162" i="9"/>
  <c r="B142" i="9"/>
  <c r="B134" i="9"/>
  <c r="B126" i="9"/>
  <c r="B159" i="9"/>
  <c r="B157" i="9"/>
  <c r="B161" i="9"/>
  <c r="B155" i="9"/>
  <c r="B143" i="9"/>
  <c r="B135" i="9"/>
  <c r="B127" i="9"/>
  <c r="B170" i="9"/>
  <c r="B150" i="9"/>
  <c r="B145" i="9"/>
  <c r="B110" i="9"/>
  <c r="B105" i="9"/>
  <c r="B100" i="9"/>
  <c r="V73" i="9" s="1"/>
  <c r="B92" i="9"/>
  <c r="B84" i="9"/>
  <c r="B76" i="9"/>
  <c r="B68" i="9"/>
  <c r="B115" i="9"/>
  <c r="B93" i="9"/>
  <c r="B85" i="9"/>
  <c r="B77" i="9"/>
  <c r="B69" i="9"/>
  <c r="B61" i="9"/>
  <c r="B53" i="9"/>
  <c r="B117" i="9"/>
  <c r="B106" i="9"/>
  <c r="B101" i="9"/>
  <c r="B111" i="9"/>
  <c r="B94" i="9"/>
  <c r="B86" i="9"/>
  <c r="B78" i="9"/>
  <c r="B70" i="9"/>
  <c r="B120" i="9"/>
  <c r="B121" i="9"/>
  <c r="B107" i="9"/>
  <c r="B102" i="9"/>
  <c r="B95" i="9"/>
  <c r="B87" i="9"/>
  <c r="B79" i="9"/>
  <c r="B153" i="9"/>
  <c r="B128" i="9"/>
  <c r="B119" i="9"/>
  <c r="B112" i="9"/>
  <c r="B96" i="9"/>
  <c r="B88" i="9"/>
  <c r="B80" i="9"/>
  <c r="B72" i="9"/>
  <c r="B136" i="9"/>
  <c r="B108" i="9"/>
  <c r="B113" i="9"/>
  <c r="B103" i="9"/>
  <c r="B97" i="9"/>
  <c r="B89" i="9"/>
  <c r="B81" i="9"/>
  <c r="K37" i="9"/>
  <c r="B43" i="9"/>
  <c r="W129" i="9"/>
  <c r="B55" i="9"/>
  <c r="W139" i="9"/>
  <c r="W147" i="9"/>
  <c r="U62" i="8"/>
  <c r="X62" i="8" s="1"/>
  <c r="Z52" i="8"/>
  <c r="AC51" i="8" s="1"/>
  <c r="Z57" i="8"/>
  <c r="AC56" i="8" s="1"/>
  <c r="U48" i="8"/>
  <c r="U41" i="8"/>
  <c r="X41" i="8" s="1"/>
  <c r="Z41" i="8"/>
  <c r="AA41" i="8" s="1"/>
  <c r="U54" i="8"/>
  <c r="U58" i="8"/>
  <c r="X58" i="8" s="1"/>
  <c r="Z49" i="8"/>
  <c r="AC48" i="8" s="1"/>
  <c r="AA51" i="8"/>
  <c r="AD51" i="8" s="1"/>
  <c r="U40" i="8"/>
  <c r="X40" i="8" s="1"/>
  <c r="Z60" i="8"/>
  <c r="AC59" i="8" s="1"/>
  <c r="U39" i="8"/>
  <c r="X39" i="8" s="1"/>
  <c r="U46" i="8"/>
  <c r="X46" i="8" s="1"/>
  <c r="Z64" i="8"/>
  <c r="AC44" i="8"/>
  <c r="Z46" i="8"/>
  <c r="AA46" i="8" s="1"/>
  <c r="U61" i="8"/>
  <c r="X61" i="8" s="1"/>
  <c r="U38" i="8"/>
  <c r="W147" i="8"/>
  <c r="S38" i="8"/>
  <c r="S45" i="8"/>
  <c r="S37" i="8"/>
  <c r="S58" i="8"/>
  <c r="S55" i="8"/>
  <c r="S57" i="8"/>
  <c r="S50" i="8"/>
  <c r="S63" i="8"/>
  <c r="S42" i="8"/>
  <c r="S39" i="8"/>
  <c r="S49" i="8"/>
  <c r="W124" i="8"/>
  <c r="T37" i="8"/>
  <c r="O46" i="8"/>
  <c r="AD43" i="8"/>
  <c r="T36" i="8"/>
  <c r="T48" i="8"/>
  <c r="T47" i="8"/>
  <c r="T40" i="8"/>
  <c r="T39" i="8"/>
  <c r="AD45" i="8"/>
  <c r="T44" i="8"/>
  <c r="T45" i="8"/>
  <c r="T52" i="8"/>
  <c r="T53" i="8"/>
  <c r="O38" i="8"/>
  <c r="T56" i="8"/>
  <c r="AC43" i="8"/>
  <c r="T38" i="8"/>
  <c r="W52" i="8"/>
  <c r="H21" i="8"/>
  <c r="V105" i="8" s="1"/>
  <c r="B31" i="8"/>
  <c r="W32" i="8"/>
  <c r="R33" i="8"/>
  <c r="U33" i="8" s="1"/>
  <c r="S41" i="8"/>
  <c r="T43" i="8"/>
  <c r="K50" i="8"/>
  <c r="K46" i="8"/>
  <c r="U47" i="8"/>
  <c r="X47" i="8" s="1"/>
  <c r="W132" i="8"/>
  <c r="W134" i="8"/>
  <c r="B51" i="8"/>
  <c r="W53" i="8"/>
  <c r="U56" i="8"/>
  <c r="N57" i="8"/>
  <c r="O61" i="8" s="1"/>
  <c r="B10" i="8"/>
  <c r="H15" i="8"/>
  <c r="B22" i="8"/>
  <c r="W112" i="8"/>
  <c r="AG38" i="8"/>
  <c r="AH38" i="8" s="1"/>
  <c r="Z39" i="8"/>
  <c r="W126" i="8"/>
  <c r="K44" i="8"/>
  <c r="W45" i="8"/>
  <c r="S47" i="8"/>
  <c r="U49" i="8"/>
  <c r="E57" i="8"/>
  <c r="V145" i="8"/>
  <c r="S61" i="8"/>
  <c r="S62" i="8"/>
  <c r="B107" i="8"/>
  <c r="H3" i="8"/>
  <c r="H4" i="8"/>
  <c r="B16" i="8"/>
  <c r="Z32" i="8"/>
  <c r="Z35" i="8"/>
  <c r="AA37" i="8"/>
  <c r="E51" i="8"/>
  <c r="U55" i="8"/>
  <c r="Z59" i="8"/>
  <c r="W59" i="8"/>
  <c r="W106" i="8"/>
  <c r="AG25" i="8"/>
  <c r="AH25" i="8" s="1"/>
  <c r="E45" i="8"/>
  <c r="B41" i="8"/>
  <c r="B45" i="8"/>
  <c r="AG46" i="8"/>
  <c r="AH46" i="8" s="1"/>
  <c r="AG48" i="8"/>
  <c r="AH48" i="8" s="1"/>
  <c r="U57" i="8"/>
  <c r="L65" i="8" a="1"/>
  <c r="L65" i="8" s="1"/>
  <c r="T64" i="8"/>
  <c r="N34" i="8"/>
  <c r="B35" i="8"/>
  <c r="AC35" i="8"/>
  <c r="B43" i="8"/>
  <c r="N50" i="8"/>
  <c r="N51" i="8"/>
  <c r="O54" i="8" s="1"/>
  <c r="T58" i="8"/>
  <c r="AA48" i="8"/>
  <c r="AH22" i="8"/>
  <c r="B26" i="8"/>
  <c r="B29" i="8"/>
  <c r="R31" i="8"/>
  <c r="U32" i="8" s="1"/>
  <c r="X32" i="8" s="1"/>
  <c r="W116" i="8"/>
  <c r="AA36" i="8"/>
  <c r="E53" i="8"/>
  <c r="B49" i="8"/>
  <c r="W49" i="8"/>
  <c r="R50" i="8"/>
  <c r="E58" i="8"/>
  <c r="AA54" i="8"/>
  <c r="AB55" i="8" s="1"/>
  <c r="Z56" i="8"/>
  <c r="W56" i="8"/>
  <c r="E60" i="8"/>
  <c r="B6" i="8"/>
  <c r="H11" i="8"/>
  <c r="B23" i="8"/>
  <c r="Z33" i="8"/>
  <c r="S34" i="8"/>
  <c r="W123" i="8"/>
  <c r="E43" i="8"/>
  <c r="R44" i="8"/>
  <c r="V129" i="8"/>
  <c r="W130" i="8" s="1"/>
  <c r="S46" i="8"/>
  <c r="E55" i="8"/>
  <c r="K51" i="8"/>
  <c r="B12" i="8"/>
  <c r="B18" i="8"/>
  <c r="W107" i="8"/>
  <c r="H26" i="8"/>
  <c r="V110" i="8" s="1"/>
  <c r="B36" i="8"/>
  <c r="N37" i="8"/>
  <c r="O42" i="8" s="1"/>
  <c r="S40" i="8"/>
  <c r="R42" i="8"/>
  <c r="S44" i="8"/>
  <c r="AC54" i="8"/>
  <c r="AG23" i="8"/>
  <c r="AH23" i="8" s="1"/>
  <c r="K47" i="8"/>
  <c r="V127" i="8"/>
  <c r="W128" i="8" s="1"/>
  <c r="S43" i="8"/>
  <c r="W131" i="8"/>
  <c r="V136" i="8"/>
  <c r="S52" i="8"/>
  <c r="V137" i="8"/>
  <c r="W138" i="8" s="1"/>
  <c r="S53" i="8"/>
  <c r="S54" i="8"/>
  <c r="AC60" i="8"/>
  <c r="AA61" i="8"/>
  <c r="O55" i="8"/>
  <c r="E54" i="8"/>
  <c r="B7" i="8"/>
  <c r="H12" i="8"/>
  <c r="H18" i="8"/>
  <c r="V102" i="8" s="1"/>
  <c r="B27" i="8"/>
  <c r="AH29" i="8"/>
  <c r="B33" i="8"/>
  <c r="V120" i="8"/>
  <c r="S36" i="8"/>
  <c r="W44" i="8"/>
  <c r="S48" i="8"/>
  <c r="W50" i="8"/>
  <c r="K58" i="8"/>
  <c r="K59" i="8"/>
  <c r="T60" i="8"/>
  <c r="E42" i="8"/>
  <c r="B13" i="8"/>
  <c r="B19" i="8"/>
  <c r="B30" i="8"/>
  <c r="R35" i="8"/>
  <c r="U35" i="8" s="1"/>
  <c r="X35" i="8" s="1"/>
  <c r="N35" i="8"/>
  <c r="K42" i="8"/>
  <c r="K55" i="8"/>
  <c r="K53" i="8"/>
  <c r="K60" i="8"/>
  <c r="B59" i="8"/>
  <c r="U60" i="8"/>
  <c r="R63" i="8"/>
  <c r="U63" i="8" s="1"/>
  <c r="N63" i="8"/>
  <c r="B2" i="8"/>
  <c r="H7" i="8"/>
  <c r="H24" i="8"/>
  <c r="V108" i="8" s="1"/>
  <c r="W109" i="8" s="1"/>
  <c r="AG50" i="8"/>
  <c r="AH50" i="8" s="1"/>
  <c r="H29" i="8"/>
  <c r="V113" i="8" s="1"/>
  <c r="V117" i="8"/>
  <c r="S33" i="8"/>
  <c r="S35" i="8"/>
  <c r="AG41" i="8"/>
  <c r="AH41" i="8" s="1"/>
  <c r="B46" i="8"/>
  <c r="K49" i="8"/>
  <c r="E61" i="8"/>
  <c r="E63" i="8"/>
  <c r="B8" i="8"/>
  <c r="H13" i="8"/>
  <c r="H19" i="8"/>
  <c r="V103" i="8" s="1"/>
  <c r="W104" i="8" s="1"/>
  <c r="B379" i="8"/>
  <c r="B371" i="8"/>
  <c r="B363" i="8"/>
  <c r="B355" i="8"/>
  <c r="B380" i="8"/>
  <c r="B372" i="8"/>
  <c r="B381" i="8"/>
  <c r="B373" i="8"/>
  <c r="B365" i="8"/>
  <c r="B357" i="8"/>
  <c r="B349" i="8"/>
  <c r="B341" i="8"/>
  <c r="B333" i="8"/>
  <c r="B382" i="8"/>
  <c r="B374" i="8"/>
  <c r="B366" i="8"/>
  <c r="B358" i="8"/>
  <c r="B350" i="8"/>
  <c r="B342" i="8"/>
  <c r="B383" i="8"/>
  <c r="B375" i="8"/>
  <c r="B367" i="8"/>
  <c r="B359" i="8"/>
  <c r="B351" i="8"/>
  <c r="B343" i="8"/>
  <c r="B335" i="8"/>
  <c r="B384" i="8"/>
  <c r="B376" i="8"/>
  <c r="B368" i="8"/>
  <c r="B360" i="8"/>
  <c r="B352" i="8"/>
  <c r="B344" i="8"/>
  <c r="B336" i="8"/>
  <c r="B385" i="8"/>
  <c r="B377" i="8"/>
  <c r="B369" i="8"/>
  <c r="B361" i="8"/>
  <c r="B353" i="8"/>
  <c r="B345" i="8"/>
  <c r="B337" i="8"/>
  <c r="B346" i="8"/>
  <c r="B316" i="8"/>
  <c r="B308" i="8"/>
  <c r="B300" i="8"/>
  <c r="B292" i="8"/>
  <c r="B378" i="8"/>
  <c r="B340" i="8"/>
  <c r="B332" i="8"/>
  <c r="B347" i="8"/>
  <c r="B317" i="8"/>
  <c r="B309" i="8"/>
  <c r="B301" i="8"/>
  <c r="B370" i="8"/>
  <c r="B327" i="8"/>
  <c r="B322" i="8"/>
  <c r="B318" i="8"/>
  <c r="B310" i="8"/>
  <c r="B364" i="8"/>
  <c r="B348" i="8"/>
  <c r="B331" i="8"/>
  <c r="B329" i="8"/>
  <c r="B325" i="8"/>
  <c r="B356" i="8"/>
  <c r="B319" i="8"/>
  <c r="B311" i="8"/>
  <c r="B303" i="8"/>
  <c r="B323" i="8"/>
  <c r="B312" i="8"/>
  <c r="B304" i="8"/>
  <c r="B334" i="8"/>
  <c r="B313" i="8"/>
  <c r="B320" i="8"/>
  <c r="B338" i="8"/>
  <c r="B326" i="8"/>
  <c r="B314" i="8"/>
  <c r="B306" i="8"/>
  <c r="B330" i="8"/>
  <c r="B328" i="8"/>
  <c r="B324" i="8"/>
  <c r="B362" i="8"/>
  <c r="B354" i="8"/>
  <c r="B339" i="8"/>
  <c r="B287" i="8"/>
  <c r="B280" i="8"/>
  <c r="B272" i="8"/>
  <c r="B264" i="8"/>
  <c r="B298" i="8"/>
  <c r="B307" i="8"/>
  <c r="B302" i="8"/>
  <c r="B295" i="8"/>
  <c r="B281" i="8"/>
  <c r="B273" i="8"/>
  <c r="B288" i="8"/>
  <c r="B315" i="8"/>
  <c r="B282" i="8"/>
  <c r="B274" i="8"/>
  <c r="B266" i="8"/>
  <c r="B258" i="8"/>
  <c r="B296" i="8"/>
  <c r="B283" i="8"/>
  <c r="B275" i="8"/>
  <c r="B267" i="8"/>
  <c r="B259" i="8"/>
  <c r="B289" i="8"/>
  <c r="B299" i="8"/>
  <c r="B284" i="8"/>
  <c r="B276" i="8"/>
  <c r="B293" i="8"/>
  <c r="B285" i="8"/>
  <c r="B277" i="8"/>
  <c r="B297" i="8"/>
  <c r="B290" i="8"/>
  <c r="B294" i="8"/>
  <c r="B321" i="8"/>
  <c r="B305" i="8"/>
  <c r="B252" i="8"/>
  <c r="B244" i="8"/>
  <c r="B236" i="8"/>
  <c r="B228" i="8"/>
  <c r="B220" i="8"/>
  <c r="B263" i="8"/>
  <c r="B253" i="8"/>
  <c r="B245" i="8"/>
  <c r="B237" i="8"/>
  <c r="B229" i="8"/>
  <c r="B270" i="8"/>
  <c r="B260" i="8"/>
  <c r="B254" i="8"/>
  <c r="B246" i="8"/>
  <c r="B238" i="8"/>
  <c r="B230" i="8"/>
  <c r="B222" i="8"/>
  <c r="B286" i="8"/>
  <c r="B265" i="8"/>
  <c r="B255" i="8"/>
  <c r="B247" i="8"/>
  <c r="B239" i="8"/>
  <c r="B231" i="8"/>
  <c r="B278" i="8"/>
  <c r="B262" i="8"/>
  <c r="B256" i="8"/>
  <c r="B248" i="8"/>
  <c r="B240" i="8"/>
  <c r="B232" i="8"/>
  <c r="B269" i="8"/>
  <c r="B249" i="8"/>
  <c r="B241" i="8"/>
  <c r="B291" i="8"/>
  <c r="B279" i="8"/>
  <c r="B250" i="8"/>
  <c r="B242" i="8"/>
  <c r="B223" i="8"/>
  <c r="B214" i="8"/>
  <c r="B206" i="8"/>
  <c r="B198" i="8"/>
  <c r="B190" i="8"/>
  <c r="B182" i="8"/>
  <c r="B174" i="8"/>
  <c r="B257" i="8"/>
  <c r="B233" i="8"/>
  <c r="B225" i="8"/>
  <c r="B215" i="8"/>
  <c r="B207" i="8"/>
  <c r="B199" i="8"/>
  <c r="B268" i="8"/>
  <c r="B251" i="8"/>
  <c r="B234" i="8"/>
  <c r="B271" i="8"/>
  <c r="B216" i="8"/>
  <c r="B208" i="8"/>
  <c r="B200" i="8"/>
  <c r="B192" i="8"/>
  <c r="B227" i="8"/>
  <c r="B221" i="8"/>
  <c r="B217" i="8"/>
  <c r="B209" i="8"/>
  <c r="B201" i="8"/>
  <c r="B193" i="8"/>
  <c r="B185" i="8"/>
  <c r="B261" i="8"/>
  <c r="B235" i="8"/>
  <c r="B224" i="8"/>
  <c r="B218" i="8"/>
  <c r="B210" i="8"/>
  <c r="B202" i="8"/>
  <c r="B219" i="8"/>
  <c r="B211" i="8"/>
  <c r="B203" i="8"/>
  <c r="B226" i="8"/>
  <c r="B212" i="8"/>
  <c r="B204" i="8"/>
  <c r="B170" i="8"/>
  <c r="B162" i="8"/>
  <c r="B154" i="8"/>
  <c r="B146" i="8"/>
  <c r="B138" i="8"/>
  <c r="B130" i="8"/>
  <c r="B189" i="8"/>
  <c r="B186" i="8"/>
  <c r="B184" i="8"/>
  <c r="B177" i="8"/>
  <c r="B163" i="8"/>
  <c r="B155" i="8"/>
  <c r="B147" i="8"/>
  <c r="B171" i="8"/>
  <c r="B164" i="8"/>
  <c r="B156" i="8"/>
  <c r="B148" i="8"/>
  <c r="B140" i="8"/>
  <c r="B180" i="8"/>
  <c r="B213" i="8"/>
  <c r="B188" i="8"/>
  <c r="B175" i="8"/>
  <c r="B172" i="8"/>
  <c r="B165" i="8"/>
  <c r="B157" i="8"/>
  <c r="B149" i="8"/>
  <c r="B141" i="8"/>
  <c r="B133" i="8"/>
  <c r="B194" i="8"/>
  <c r="B195" i="8"/>
  <c r="B178" i="8"/>
  <c r="B166" i="8"/>
  <c r="B158" i="8"/>
  <c r="B150" i="8"/>
  <c r="B205" i="8"/>
  <c r="B191" i="8"/>
  <c r="B183" i="8"/>
  <c r="B167" i="8"/>
  <c r="B159" i="8"/>
  <c r="B151" i="8"/>
  <c r="B196" i="8"/>
  <c r="B187" i="8"/>
  <c r="B173" i="8"/>
  <c r="B243" i="8"/>
  <c r="B169" i="8"/>
  <c r="B161" i="8"/>
  <c r="B143" i="8"/>
  <c r="B125" i="8"/>
  <c r="B117" i="8"/>
  <c r="B109" i="8"/>
  <c r="B101" i="8"/>
  <c r="B93" i="8"/>
  <c r="B137" i="8"/>
  <c r="B126" i="8"/>
  <c r="B118" i="8"/>
  <c r="B110" i="8"/>
  <c r="B102" i="8"/>
  <c r="B142" i="8"/>
  <c r="B132" i="8"/>
  <c r="B153" i="8"/>
  <c r="B134" i="8"/>
  <c r="B127" i="8"/>
  <c r="B119" i="8"/>
  <c r="B111" i="8"/>
  <c r="B139" i="8"/>
  <c r="B181" i="8"/>
  <c r="B120" i="8"/>
  <c r="B112" i="8"/>
  <c r="B104" i="8"/>
  <c r="B168" i="8"/>
  <c r="B136" i="8"/>
  <c r="B176" i="8"/>
  <c r="B160" i="8"/>
  <c r="B121" i="8"/>
  <c r="B113" i="8"/>
  <c r="B105" i="8"/>
  <c r="B128" i="8"/>
  <c r="B179" i="8"/>
  <c r="B122" i="8"/>
  <c r="B114" i="8"/>
  <c r="B145" i="8"/>
  <c r="B131" i="8"/>
  <c r="B123" i="8"/>
  <c r="B115" i="8"/>
  <c r="B197" i="8"/>
  <c r="B152" i="8"/>
  <c r="B135" i="8"/>
  <c r="B100" i="8"/>
  <c r="V98" i="8" s="1"/>
  <c r="B84" i="8"/>
  <c r="B76" i="8"/>
  <c r="B68" i="8"/>
  <c r="B60" i="8"/>
  <c r="B52" i="8"/>
  <c r="B44" i="8"/>
  <c r="B20" i="8"/>
  <c r="B108" i="8"/>
  <c r="B89" i="8"/>
  <c r="B34" i="8"/>
  <c r="B24" i="8"/>
  <c r="B14" i="8"/>
  <c r="B129" i="8"/>
  <c r="B94" i="8"/>
  <c r="B85" i="8"/>
  <c r="B77" i="8"/>
  <c r="B69" i="8"/>
  <c r="B61" i="8"/>
  <c r="B53" i="8"/>
  <c r="B78" i="8"/>
  <c r="B70" i="8"/>
  <c r="B62" i="8"/>
  <c r="B54" i="8"/>
  <c r="B86" i="8"/>
  <c r="B97" i="8"/>
  <c r="B92" i="8"/>
  <c r="B79" i="8"/>
  <c r="B71" i="8"/>
  <c r="B63" i="8"/>
  <c r="B55" i="8"/>
  <c r="B47" i="8"/>
  <c r="B39" i="8"/>
  <c r="B37" i="8"/>
  <c r="B144" i="8"/>
  <c r="B124" i="8"/>
  <c r="B99" i="8"/>
  <c r="B95" i="8"/>
  <c r="B90" i="8"/>
  <c r="B87" i="8"/>
  <c r="B80" i="8"/>
  <c r="B72" i="8"/>
  <c r="B64" i="8"/>
  <c r="B56" i="8"/>
  <c r="B116" i="8"/>
  <c r="B81" i="8"/>
  <c r="B73" i="8"/>
  <c r="B65" i="8"/>
  <c r="V65" i="8" s="1"/>
  <c r="B57" i="8"/>
  <c r="B106" i="8"/>
  <c r="B88" i="8"/>
  <c r="B82" i="8"/>
  <c r="B74" i="8"/>
  <c r="B66" i="8"/>
  <c r="B96" i="8"/>
  <c r="B91" i="8"/>
  <c r="H30" i="8"/>
  <c r="V114" i="8" s="1"/>
  <c r="S32" i="8"/>
  <c r="K39" i="8"/>
  <c r="B40" i="8"/>
  <c r="Z40" i="8"/>
  <c r="N41" i="8"/>
  <c r="E50" i="8"/>
  <c r="N45" i="8"/>
  <c r="O51" i="8" s="1"/>
  <c r="Z50" i="8"/>
  <c r="O58" i="8"/>
  <c r="E62" i="8"/>
  <c r="E64" i="8"/>
  <c r="W60" i="8"/>
  <c r="K62" i="8"/>
  <c r="T33" i="8"/>
  <c r="K38" i="8"/>
  <c r="B42" i="8"/>
  <c r="B50" i="8"/>
  <c r="R52" i="8"/>
  <c r="U52" i="8" s="1"/>
  <c r="N53" i="8"/>
  <c r="T62" i="8"/>
  <c r="AA63" i="8"/>
  <c r="AC62" i="8"/>
  <c r="B103" i="8"/>
  <c r="W144" i="8"/>
  <c r="S56" i="8"/>
  <c r="W143" i="8"/>
  <c r="S64" i="8"/>
  <c r="W57" i="8"/>
  <c r="W142" i="8"/>
  <c r="N61" i="8"/>
  <c r="W119" i="8"/>
  <c r="W133" i="8"/>
  <c r="W141" i="8"/>
  <c r="N60" i="8"/>
  <c r="W64" i="8"/>
  <c r="W55" i="8"/>
  <c r="W140" i="8"/>
  <c r="N59" i="8"/>
  <c r="O64" i="8" s="1"/>
  <c r="W63" i="8"/>
  <c r="W148" i="8"/>
  <c r="W125" i="8"/>
  <c r="W139" i="8"/>
  <c r="S60" i="8"/>
  <c r="W135" i="8"/>
  <c r="W121" i="8"/>
  <c r="W122" i="8"/>
  <c r="S51" i="8"/>
  <c r="S59" i="8"/>
  <c r="U61" i="7"/>
  <c r="X61" i="7" s="1"/>
  <c r="Z58" i="7"/>
  <c r="AC57" i="7" s="1"/>
  <c r="U50" i="7"/>
  <c r="X50" i="7" s="1"/>
  <c r="U59" i="7"/>
  <c r="X59" i="7" s="1"/>
  <c r="U60" i="7"/>
  <c r="X60" i="7" s="1"/>
  <c r="U47" i="7"/>
  <c r="U52" i="7"/>
  <c r="U49" i="7"/>
  <c r="X49" i="7" s="1"/>
  <c r="Z52" i="7"/>
  <c r="AC51" i="7" s="1"/>
  <c r="U54" i="7"/>
  <c r="X54" i="7" s="1"/>
  <c r="AA63" i="7"/>
  <c r="AD63" i="7" s="1"/>
  <c r="AC62" i="7"/>
  <c r="U58" i="7"/>
  <c r="X58" i="7" s="1"/>
  <c r="Z41" i="7"/>
  <c r="AC40" i="7" s="1"/>
  <c r="Z44" i="7"/>
  <c r="AC43" i="7" s="1"/>
  <c r="Z60" i="7"/>
  <c r="AC59" i="7" s="1"/>
  <c r="Z57" i="7"/>
  <c r="AC56" i="7" s="1"/>
  <c r="Z43" i="7"/>
  <c r="AC42" i="7" s="1"/>
  <c r="U51" i="7"/>
  <c r="Z51" i="7"/>
  <c r="AC50" i="7" s="1"/>
  <c r="U62" i="7"/>
  <c r="U45" i="7"/>
  <c r="U56" i="7"/>
  <c r="X56" i="7" s="1"/>
  <c r="AC54" i="7"/>
  <c r="W148" i="7"/>
  <c r="S63" i="7"/>
  <c r="S57" i="7"/>
  <c r="S39" i="7"/>
  <c r="S50" i="7"/>
  <c r="S56" i="7"/>
  <c r="S49" i="7"/>
  <c r="S41" i="7"/>
  <c r="S38" i="7"/>
  <c r="S55" i="7"/>
  <c r="S58" i="7"/>
  <c r="S64" i="7"/>
  <c r="W102" i="7"/>
  <c r="AC35" i="7"/>
  <c r="AA36" i="7"/>
  <c r="AC32" i="7"/>
  <c r="AE32" i="7" s="1"/>
  <c r="AA33" i="7"/>
  <c r="T45" i="7"/>
  <c r="T44" i="7"/>
  <c r="U41" i="7"/>
  <c r="X41" i="7" s="1"/>
  <c r="U48" i="7"/>
  <c r="U40" i="7"/>
  <c r="X40" i="7" s="1"/>
  <c r="B2" i="7"/>
  <c r="H7" i="7"/>
  <c r="B19" i="7"/>
  <c r="H26" i="7"/>
  <c r="V110" i="7" s="1"/>
  <c r="B29" i="7"/>
  <c r="B35" i="7"/>
  <c r="T38" i="7"/>
  <c r="E40" i="7"/>
  <c r="B48" i="7"/>
  <c r="B57" i="7"/>
  <c r="B58" i="7"/>
  <c r="B3" i="7"/>
  <c r="B14" i="7"/>
  <c r="H19" i="7"/>
  <c r="V103" i="7" s="1"/>
  <c r="B24" i="7"/>
  <c r="H29" i="7"/>
  <c r="V113" i="7" s="1"/>
  <c r="W119" i="7"/>
  <c r="N38" i="7"/>
  <c r="K44" i="7"/>
  <c r="B45" i="7"/>
  <c r="W52" i="7"/>
  <c r="AA53" i="7"/>
  <c r="W141" i="7"/>
  <c r="V143" i="7"/>
  <c r="S59" i="7"/>
  <c r="B89" i="7"/>
  <c r="H8" i="7"/>
  <c r="B20" i="7"/>
  <c r="AG44" i="7"/>
  <c r="AH44" i="7" s="1"/>
  <c r="AH26" i="7"/>
  <c r="K41" i="7"/>
  <c r="W126" i="7"/>
  <c r="W46" i="7"/>
  <c r="N47" i="7"/>
  <c r="B49" i="7"/>
  <c r="H3" i="7"/>
  <c r="B9" i="7"/>
  <c r="H14" i="7"/>
  <c r="H24" i="7"/>
  <c r="V108" i="7" s="1"/>
  <c r="B27" i="7"/>
  <c r="N32" i="7"/>
  <c r="B33" i="7"/>
  <c r="B39" i="7"/>
  <c r="E54" i="7"/>
  <c r="E55" i="7"/>
  <c r="AG49" i="7"/>
  <c r="AH49" i="7" s="1"/>
  <c r="Z50" i="7"/>
  <c r="W51" i="7"/>
  <c r="B64" i="7"/>
  <c r="T47" i="7"/>
  <c r="B4" i="7"/>
  <c r="B15" i="7"/>
  <c r="B379" i="7"/>
  <c r="B371" i="7"/>
  <c r="B363" i="7"/>
  <c r="B380" i="7"/>
  <c r="B372" i="7"/>
  <c r="B364" i="7"/>
  <c r="B356" i="7"/>
  <c r="B348" i="7"/>
  <c r="B340" i="7"/>
  <c r="B381" i="7"/>
  <c r="B373" i="7"/>
  <c r="B365" i="7"/>
  <c r="B357" i="7"/>
  <c r="B349" i="7"/>
  <c r="B341" i="7"/>
  <c r="B333" i="7"/>
  <c r="B382" i="7"/>
  <c r="B374" i="7"/>
  <c r="B366" i="7"/>
  <c r="B358" i="7"/>
  <c r="B350" i="7"/>
  <c r="B342" i="7"/>
  <c r="B383" i="7"/>
  <c r="B375" i="7"/>
  <c r="B367" i="7"/>
  <c r="B359" i="7"/>
  <c r="B351" i="7"/>
  <c r="B343" i="7"/>
  <c r="B384" i="7"/>
  <c r="B376" i="7"/>
  <c r="B368" i="7"/>
  <c r="B360" i="7"/>
  <c r="B352" i="7"/>
  <c r="B344" i="7"/>
  <c r="B385" i="7"/>
  <c r="B377" i="7"/>
  <c r="B369" i="7"/>
  <c r="B361" i="7"/>
  <c r="B353" i="7"/>
  <c r="B345" i="7"/>
  <c r="B378" i="7"/>
  <c r="B347" i="7"/>
  <c r="B328" i="7"/>
  <c r="B320" i="7"/>
  <c r="B312" i="7"/>
  <c r="B304" i="7"/>
  <c r="B336" i="7"/>
  <c r="B370" i="7"/>
  <c r="B354" i="7"/>
  <c r="B334" i="7"/>
  <c r="B329" i="7"/>
  <c r="B321" i="7"/>
  <c r="B313" i="7"/>
  <c r="B305" i="7"/>
  <c r="B297" i="7"/>
  <c r="B339" i="7"/>
  <c r="B332" i="7"/>
  <c r="B322" i="7"/>
  <c r="B314" i="7"/>
  <c r="B306" i="7"/>
  <c r="B298" i="7"/>
  <c r="B355" i="7"/>
  <c r="B338" i="7"/>
  <c r="B323" i="7"/>
  <c r="B315" i="7"/>
  <c r="B307" i="7"/>
  <c r="B299" i="7"/>
  <c r="B291" i="7"/>
  <c r="B362" i="7"/>
  <c r="B330" i="7"/>
  <c r="B324" i="7"/>
  <c r="B316" i="7"/>
  <c r="B308" i="7"/>
  <c r="B300" i="7"/>
  <c r="B337" i="7"/>
  <c r="B335" i="7"/>
  <c r="B325" i="7"/>
  <c r="B317" i="7"/>
  <c r="B309" i="7"/>
  <c r="B301" i="7"/>
  <c r="B326" i="7"/>
  <c r="B318" i="7"/>
  <c r="B310" i="7"/>
  <c r="B302" i="7"/>
  <c r="B294" i="7"/>
  <c r="B346" i="7"/>
  <c r="B331" i="7"/>
  <c r="B286" i="7"/>
  <c r="B275" i="7"/>
  <c r="B267" i="7"/>
  <c r="B259" i="7"/>
  <c r="B296" i="7"/>
  <c r="B283" i="7"/>
  <c r="B295" i="7"/>
  <c r="B292" i="7"/>
  <c r="B287" i="7"/>
  <c r="B277" i="7"/>
  <c r="B269" i="7"/>
  <c r="B261" i="7"/>
  <c r="B253" i="7"/>
  <c r="B245" i="7"/>
  <c r="B327" i="7"/>
  <c r="B278" i="7"/>
  <c r="B270" i="7"/>
  <c r="B262" i="7"/>
  <c r="B254" i="7"/>
  <c r="B284" i="7"/>
  <c r="B319" i="7"/>
  <c r="B288" i="7"/>
  <c r="B279" i="7"/>
  <c r="B271" i="7"/>
  <c r="B263" i="7"/>
  <c r="B311" i="7"/>
  <c r="B280" i="7"/>
  <c r="B272" i="7"/>
  <c r="B264" i="7"/>
  <c r="B256" i="7"/>
  <c r="B293" i="7"/>
  <c r="B285" i="7"/>
  <c r="B303" i="7"/>
  <c r="B289" i="7"/>
  <c r="B281" i="7"/>
  <c r="B273" i="7"/>
  <c r="B265" i="7"/>
  <c r="B258" i="7"/>
  <c r="B251" i="7"/>
  <c r="B249" i="7"/>
  <c r="B238" i="7"/>
  <c r="B226" i="7"/>
  <c r="B218" i="7"/>
  <c r="B210" i="7"/>
  <c r="B202" i="7"/>
  <c r="B282" i="7"/>
  <c r="B244" i="7"/>
  <c r="B234" i="7"/>
  <c r="B257" i="7"/>
  <c r="B227" i="7"/>
  <c r="B219" i="7"/>
  <c r="B211" i="7"/>
  <c r="B260" i="7"/>
  <c r="B247" i="7"/>
  <c r="B235" i="7"/>
  <c r="B228" i="7"/>
  <c r="B220" i="7"/>
  <c r="B212" i="7"/>
  <c r="B268" i="7"/>
  <c r="B239" i="7"/>
  <c r="B242" i="7"/>
  <c r="B276" i="7"/>
  <c r="B236" i="7"/>
  <c r="B290" i="7"/>
  <c r="B255" i="7"/>
  <c r="B252" i="7"/>
  <c r="B230" i="7"/>
  <c r="B222" i="7"/>
  <c r="B214" i="7"/>
  <c r="B206" i="7"/>
  <c r="B250" i="7"/>
  <c r="B248" i="7"/>
  <c r="B240" i="7"/>
  <c r="B231" i="7"/>
  <c r="B223" i="7"/>
  <c r="B243" i="7"/>
  <c r="B237" i="7"/>
  <c r="B232" i="7"/>
  <c r="B224" i="7"/>
  <c r="B216" i="7"/>
  <c r="B208" i="7"/>
  <c r="B266" i="7"/>
  <c r="B246" i="7"/>
  <c r="B194" i="7"/>
  <c r="B186" i="7"/>
  <c r="B178" i="7"/>
  <c r="B170" i="7"/>
  <c r="B162" i="7"/>
  <c r="B199" i="7"/>
  <c r="B187" i="7"/>
  <c r="B179" i="7"/>
  <c r="B215" i="7"/>
  <c r="B213" i="7"/>
  <c r="B195" i="7"/>
  <c r="B188" i="7"/>
  <c r="B180" i="7"/>
  <c r="B172" i="7"/>
  <c r="B205" i="7"/>
  <c r="B203" i="7"/>
  <c r="B196" i="7"/>
  <c r="B189" i="7"/>
  <c r="B181" i="7"/>
  <c r="B173" i="7"/>
  <c r="B200" i="7"/>
  <c r="B274" i="7"/>
  <c r="B221" i="7"/>
  <c r="B217" i="7"/>
  <c r="B190" i="7"/>
  <c r="B241" i="7"/>
  <c r="B229" i="7"/>
  <c r="B225" i="7"/>
  <c r="B209" i="7"/>
  <c r="B197" i="7"/>
  <c r="B191" i="7"/>
  <c r="B233" i="7"/>
  <c r="B207" i="7"/>
  <c r="B192" i="7"/>
  <c r="B184" i="7"/>
  <c r="B193" i="7"/>
  <c r="B157" i="7"/>
  <c r="B201" i="7"/>
  <c r="B167" i="7"/>
  <c r="B165" i="7"/>
  <c r="B158" i="7"/>
  <c r="B150" i="7"/>
  <c r="B142" i="7"/>
  <c r="B134" i="7"/>
  <c r="B126" i="7"/>
  <c r="B174" i="7"/>
  <c r="B169" i="7"/>
  <c r="B204" i="7"/>
  <c r="B182" i="7"/>
  <c r="B159" i="7"/>
  <c r="B151" i="7"/>
  <c r="B143" i="7"/>
  <c r="B135" i="7"/>
  <c r="B127" i="7"/>
  <c r="B183" i="7"/>
  <c r="B171" i="7"/>
  <c r="B152" i="7"/>
  <c r="B144" i="7"/>
  <c r="B136" i="7"/>
  <c r="B128" i="7"/>
  <c r="B163" i="7"/>
  <c r="B153" i="7"/>
  <c r="B145" i="7"/>
  <c r="B137" i="7"/>
  <c r="B129" i="7"/>
  <c r="B185" i="7"/>
  <c r="B177" i="7"/>
  <c r="B168" i="7"/>
  <c r="B166" i="7"/>
  <c r="B160" i="7"/>
  <c r="B176" i="7"/>
  <c r="B154" i="7"/>
  <c r="B146" i="7"/>
  <c r="B138" i="7"/>
  <c r="B130" i="7"/>
  <c r="B175" i="7"/>
  <c r="B139" i="7"/>
  <c r="B156" i="7"/>
  <c r="B140" i="7"/>
  <c r="B133" i="7"/>
  <c r="B121" i="7"/>
  <c r="B117" i="7"/>
  <c r="B124" i="7"/>
  <c r="B107" i="7"/>
  <c r="B99" i="7"/>
  <c r="B91" i="7"/>
  <c r="B83" i="7"/>
  <c r="B147" i="7"/>
  <c r="B118" i="7"/>
  <c r="B113" i="7"/>
  <c r="B108" i="7"/>
  <c r="B100" i="7"/>
  <c r="V76" i="7" s="1"/>
  <c r="B92" i="7"/>
  <c r="B84" i="7"/>
  <c r="B76" i="7"/>
  <c r="B68" i="7"/>
  <c r="B148" i="7"/>
  <c r="B141" i="7"/>
  <c r="B122" i="7"/>
  <c r="B164" i="7"/>
  <c r="B101" i="7"/>
  <c r="B93" i="7"/>
  <c r="B85" i="7"/>
  <c r="B77" i="7"/>
  <c r="B69" i="7"/>
  <c r="B114" i="7"/>
  <c r="B109" i="7"/>
  <c r="B198" i="7"/>
  <c r="B119" i="7"/>
  <c r="B102" i="7"/>
  <c r="B94" i="7"/>
  <c r="B86" i="7"/>
  <c r="B161" i="7"/>
  <c r="B149" i="7"/>
  <c r="B110" i="7"/>
  <c r="B103" i="7"/>
  <c r="B95" i="7"/>
  <c r="V95" i="7" s="1"/>
  <c r="B87" i="7"/>
  <c r="B125" i="7"/>
  <c r="B120" i="7"/>
  <c r="B104" i="7"/>
  <c r="B96" i="7"/>
  <c r="V96" i="7" s="1"/>
  <c r="B88" i="7"/>
  <c r="V88" i="7" s="1"/>
  <c r="B80" i="7"/>
  <c r="V80" i="7" s="1"/>
  <c r="B155" i="7"/>
  <c r="B132" i="7"/>
  <c r="B123" i="7"/>
  <c r="B111" i="7"/>
  <c r="B116" i="7"/>
  <c r="B90" i="7"/>
  <c r="B78" i="7"/>
  <c r="B60" i="7"/>
  <c r="B52" i="7"/>
  <c r="B44" i="7"/>
  <c r="B74" i="7"/>
  <c r="B65" i="7"/>
  <c r="B131" i="7"/>
  <c r="B106" i="7"/>
  <c r="B81" i="7"/>
  <c r="V81" i="7" s="1"/>
  <c r="B72" i="7"/>
  <c r="V65" i="7"/>
  <c r="B61" i="7"/>
  <c r="B53" i="7"/>
  <c r="V89" i="7"/>
  <c r="B70" i="7"/>
  <c r="V70" i="7" s="1"/>
  <c r="B62" i="7"/>
  <c r="B54" i="7"/>
  <c r="B46" i="7"/>
  <c r="B38" i="7"/>
  <c r="B97" i="7"/>
  <c r="V97" i="7" s="1"/>
  <c r="B55" i="7"/>
  <c r="B47" i="7"/>
  <c r="B98" i="7"/>
  <c r="B66" i="7"/>
  <c r="B63" i="7"/>
  <c r="B56" i="7"/>
  <c r="B79" i="7"/>
  <c r="B75" i="7"/>
  <c r="V75" i="7" s="1"/>
  <c r="B73" i="7"/>
  <c r="V73" i="7" s="1"/>
  <c r="B71" i="7"/>
  <c r="V71" i="7" s="1"/>
  <c r="B67" i="7"/>
  <c r="V67" i="7" s="1"/>
  <c r="AH29" i="7"/>
  <c r="E39" i="7"/>
  <c r="AC33" i="7"/>
  <c r="B36" i="7"/>
  <c r="R38" i="7"/>
  <c r="U38" i="7" s="1"/>
  <c r="V129" i="7"/>
  <c r="W130" i="7" s="1"/>
  <c r="S45" i="7"/>
  <c r="Z46" i="7"/>
  <c r="T57" i="7"/>
  <c r="B10" i="7"/>
  <c r="B21" i="7"/>
  <c r="H27" i="7"/>
  <c r="V111" i="7" s="1"/>
  <c r="B30" i="7"/>
  <c r="S32" i="7"/>
  <c r="N40" i="7"/>
  <c r="O45" i="7" s="1"/>
  <c r="B43" i="7"/>
  <c r="U44" i="7"/>
  <c r="X44" i="7" s="1"/>
  <c r="K51" i="7"/>
  <c r="S47" i="7"/>
  <c r="N48" i="7"/>
  <c r="B50" i="7"/>
  <c r="N57" i="7"/>
  <c r="O63" i="7" s="1"/>
  <c r="H4" i="7"/>
  <c r="AH24" i="7"/>
  <c r="K39" i="7"/>
  <c r="AG33" i="7"/>
  <c r="AH33" i="7" s="1"/>
  <c r="V120" i="7"/>
  <c r="S37" i="7"/>
  <c r="W123" i="7"/>
  <c r="S44" i="7"/>
  <c r="K45" i="7"/>
  <c r="O62" i="7"/>
  <c r="B82" i="7"/>
  <c r="B8" i="7"/>
  <c r="B5" i="7"/>
  <c r="B16" i="7"/>
  <c r="W105" i="7"/>
  <c r="W114" i="7"/>
  <c r="T33" i="7"/>
  <c r="S35" i="7"/>
  <c r="K42" i="7"/>
  <c r="W38" i="7"/>
  <c r="B41" i="7"/>
  <c r="N42" i="7"/>
  <c r="V137" i="7"/>
  <c r="W138" i="7" s="1"/>
  <c r="S53" i="7"/>
  <c r="S54" i="7"/>
  <c r="U55" i="7"/>
  <c r="X55" i="7" s="1"/>
  <c r="B11" i="7"/>
  <c r="B22" i="7"/>
  <c r="AH27" i="7"/>
  <c r="B34" i="7"/>
  <c r="E47" i="7"/>
  <c r="S48" i="7"/>
  <c r="T49" i="7"/>
  <c r="B51" i="7"/>
  <c r="K59" i="7"/>
  <c r="T54" i="7"/>
  <c r="Z59" i="7"/>
  <c r="T63" i="7"/>
  <c r="T64" i="7"/>
  <c r="B17" i="7"/>
  <c r="H25" i="7"/>
  <c r="V109" i="7" s="1"/>
  <c r="B28" i="7"/>
  <c r="T36" i="7"/>
  <c r="S40" i="7"/>
  <c r="R42" i="7"/>
  <c r="U42" i="7" s="1"/>
  <c r="V127" i="7"/>
  <c r="S43" i="7"/>
  <c r="T48" i="7"/>
  <c r="N49" i="7"/>
  <c r="W134" i="7"/>
  <c r="V145" i="7"/>
  <c r="W146" i="7" s="1"/>
  <c r="S61" i="7"/>
  <c r="S62" i="7"/>
  <c r="B105" i="7"/>
  <c r="B6" i="7"/>
  <c r="H11" i="7"/>
  <c r="H22" i="7"/>
  <c r="V106" i="7" s="1"/>
  <c r="AH30" i="7"/>
  <c r="W118" i="7"/>
  <c r="Z38" i="7"/>
  <c r="W125" i="7"/>
  <c r="S42" i="7"/>
  <c r="K48" i="7"/>
  <c r="K49" i="7"/>
  <c r="N45" i="7"/>
  <c r="O49" i="7" s="1"/>
  <c r="V136" i="7"/>
  <c r="S52" i="7"/>
  <c r="O60" i="7"/>
  <c r="U57" i="7"/>
  <c r="T62" i="7"/>
  <c r="B12" i="7"/>
  <c r="B31" i="7"/>
  <c r="S33" i="7"/>
  <c r="N36" i="7"/>
  <c r="O39" i="7" s="1"/>
  <c r="B37" i="7"/>
  <c r="AG39" i="7"/>
  <c r="AH39" i="7" s="1"/>
  <c r="K47" i="7"/>
  <c r="V135" i="7"/>
  <c r="S51" i="7"/>
  <c r="R63" i="7"/>
  <c r="B18" i="7"/>
  <c r="AH22" i="7"/>
  <c r="AH25" i="7"/>
  <c r="W115" i="7"/>
  <c r="B32" i="7"/>
  <c r="K56" i="7"/>
  <c r="K57" i="7"/>
  <c r="AD56" i="7"/>
  <c r="B7" i="7"/>
  <c r="B23" i="7"/>
  <c r="B26" i="7"/>
  <c r="E37" i="7"/>
  <c r="S36" i="7"/>
  <c r="W37" i="7"/>
  <c r="X37" i="7" s="1"/>
  <c r="K38" i="7"/>
  <c r="B40" i="7"/>
  <c r="Z42" i="7"/>
  <c r="E44" i="7"/>
  <c r="U46" i="7"/>
  <c r="X46" i="7" s="1"/>
  <c r="W131" i="7"/>
  <c r="T52" i="7"/>
  <c r="W53" i="7"/>
  <c r="V144" i="7"/>
  <c r="S60" i="7"/>
  <c r="T61" i="7"/>
  <c r="B115" i="7"/>
  <c r="B13" i="7"/>
  <c r="H23" i="7"/>
  <c r="V107" i="7" s="1"/>
  <c r="W116" i="7"/>
  <c r="N41" i="7"/>
  <c r="B42" i="7"/>
  <c r="W42" i="7"/>
  <c r="N46" i="7"/>
  <c r="O52" i="7" s="1"/>
  <c r="B59" i="7"/>
  <c r="N53" i="7"/>
  <c r="O56" i="7" s="1"/>
  <c r="W57" i="7"/>
  <c r="K64" i="7"/>
  <c r="S46" i="7"/>
  <c r="W133" i="7"/>
  <c r="E63" i="7"/>
  <c r="W124" i="7"/>
  <c r="W132" i="7"/>
  <c r="W140" i="7"/>
  <c r="W62" i="7"/>
  <c r="W139" i="7"/>
  <c r="N64" i="7"/>
  <c r="O64" i="7" s="1"/>
  <c r="W122" i="7"/>
  <c r="Z62" i="7"/>
  <c r="W142" i="7"/>
  <c r="W147" i="7"/>
  <c r="U44" i="6"/>
  <c r="U42" i="6"/>
  <c r="X42" i="6" s="1"/>
  <c r="U43" i="6"/>
  <c r="X43" i="6" s="1"/>
  <c r="U57" i="6"/>
  <c r="U48" i="6"/>
  <c r="U54" i="6"/>
  <c r="U60" i="6"/>
  <c r="X60" i="6" s="1"/>
  <c r="Z42" i="6"/>
  <c r="AC41" i="6" s="1"/>
  <c r="U51" i="6"/>
  <c r="Z51" i="6"/>
  <c r="AC50" i="6" s="1"/>
  <c r="S48" i="6"/>
  <c r="S56" i="6"/>
  <c r="AA55" i="6"/>
  <c r="AD55" i="6" s="1"/>
  <c r="AC54" i="6"/>
  <c r="AC39" i="6"/>
  <c r="AA40" i="6"/>
  <c r="AD40" i="6" s="1"/>
  <c r="U50" i="6"/>
  <c r="Z49" i="6"/>
  <c r="AA49" i="6" s="1"/>
  <c r="Z54" i="6"/>
  <c r="AA54" i="6" s="1"/>
  <c r="AD54" i="6" s="1"/>
  <c r="Z46" i="6"/>
  <c r="Z56" i="6"/>
  <c r="AA56" i="6" s="1"/>
  <c r="Z62" i="6"/>
  <c r="AC61" i="6" s="1"/>
  <c r="U53" i="6"/>
  <c r="X53" i="6" s="1"/>
  <c r="AC62" i="6"/>
  <c r="Z64" i="6"/>
  <c r="AA64" i="6" s="1"/>
  <c r="Z48" i="6"/>
  <c r="AC47" i="6" s="1"/>
  <c r="Z50" i="6"/>
  <c r="AC49" i="6" s="1"/>
  <c r="U61" i="6"/>
  <c r="U40" i="6"/>
  <c r="X40" i="6" s="1"/>
  <c r="Z57" i="6"/>
  <c r="AC56" i="6" s="1"/>
  <c r="Z59" i="6"/>
  <c r="AC58" i="6" s="1"/>
  <c r="U47" i="6"/>
  <c r="X47" i="6" s="1"/>
  <c r="S62" i="6"/>
  <c r="S55" i="6"/>
  <c r="S44" i="6"/>
  <c r="S47" i="6"/>
  <c r="S64" i="6"/>
  <c r="S57" i="6"/>
  <c r="S49" i="6"/>
  <c r="S40" i="6"/>
  <c r="S46" i="6"/>
  <c r="S54" i="6"/>
  <c r="S63" i="6"/>
  <c r="S53" i="6"/>
  <c r="W110" i="6"/>
  <c r="AA39" i="6"/>
  <c r="AC38" i="6"/>
  <c r="AA32" i="6"/>
  <c r="AC31" i="6"/>
  <c r="AE31" i="6" s="1"/>
  <c r="AC34" i="6"/>
  <c r="AA35" i="6"/>
  <c r="AH28" i="6"/>
  <c r="O47" i="6"/>
  <c r="T38" i="6"/>
  <c r="T43" i="6"/>
  <c r="T44" i="6"/>
  <c r="W108" i="6"/>
  <c r="W109" i="6"/>
  <c r="B10" i="6"/>
  <c r="B21" i="6"/>
  <c r="AG24" i="6"/>
  <c r="AH24" i="6" s="1"/>
  <c r="W111" i="6"/>
  <c r="B30" i="6"/>
  <c r="W131" i="6"/>
  <c r="V134" i="6"/>
  <c r="S50" i="6"/>
  <c r="U55" i="6"/>
  <c r="N56" i="6"/>
  <c r="Z58" i="6"/>
  <c r="W58" i="6"/>
  <c r="B84" i="6"/>
  <c r="B5" i="6"/>
  <c r="H10" i="6"/>
  <c r="B16" i="6"/>
  <c r="H21" i="6"/>
  <c r="V105" i="6" s="1"/>
  <c r="B25" i="6"/>
  <c r="H30" i="6"/>
  <c r="V114" i="6" s="1"/>
  <c r="S36" i="6"/>
  <c r="W37" i="6"/>
  <c r="X37" i="6" s="1"/>
  <c r="S39" i="6"/>
  <c r="B42" i="6"/>
  <c r="W48" i="6"/>
  <c r="V135" i="6"/>
  <c r="S51" i="6"/>
  <c r="Z53" i="6"/>
  <c r="V144" i="6"/>
  <c r="S60" i="6"/>
  <c r="W61" i="6"/>
  <c r="W62" i="6"/>
  <c r="B126" i="6"/>
  <c r="B11" i="6"/>
  <c r="B22" i="6"/>
  <c r="S32" i="6"/>
  <c r="B33" i="6"/>
  <c r="B35" i="6"/>
  <c r="O49" i="6"/>
  <c r="W44" i="6"/>
  <c r="B48" i="6"/>
  <c r="K57" i="6"/>
  <c r="U56" i="6"/>
  <c r="B102" i="6"/>
  <c r="H5" i="6"/>
  <c r="B17" i="6"/>
  <c r="B28" i="6"/>
  <c r="AG30" i="6"/>
  <c r="AH30" i="6" s="1"/>
  <c r="E39" i="6"/>
  <c r="V121" i="6"/>
  <c r="S37" i="6"/>
  <c r="Z37" i="6"/>
  <c r="AG38" i="6"/>
  <c r="AH38" i="6" s="1"/>
  <c r="K46" i="6"/>
  <c r="E42" i="6"/>
  <c r="B44" i="6"/>
  <c r="U49" i="6"/>
  <c r="B6" i="6"/>
  <c r="H22" i="6"/>
  <c r="V106" i="6" s="1"/>
  <c r="W117" i="6"/>
  <c r="S34" i="6"/>
  <c r="W119" i="6"/>
  <c r="W36" i="6"/>
  <c r="X36" i="6" s="1"/>
  <c r="N38" i="6"/>
  <c r="O44" i="6" s="1"/>
  <c r="W39" i="6"/>
  <c r="S41" i="6"/>
  <c r="AG45" i="6"/>
  <c r="AH45" i="6" s="1"/>
  <c r="V136" i="6"/>
  <c r="S52" i="6"/>
  <c r="AA61" i="6"/>
  <c r="B12" i="6"/>
  <c r="W112" i="6"/>
  <c r="B31" i="6"/>
  <c r="K41" i="6"/>
  <c r="B39" i="6"/>
  <c r="T41" i="6"/>
  <c r="S42" i="6"/>
  <c r="V126" i="6"/>
  <c r="W127" i="6" s="1"/>
  <c r="N45" i="6"/>
  <c r="W49" i="6"/>
  <c r="K58" i="6"/>
  <c r="E58" i="6"/>
  <c r="T64" i="6"/>
  <c r="AG47" i="6"/>
  <c r="AH47" i="6" s="1"/>
  <c r="B18" i="6"/>
  <c r="AH22" i="6"/>
  <c r="W115" i="6"/>
  <c r="W32" i="6"/>
  <c r="X32" i="6" s="1"/>
  <c r="E45" i="6"/>
  <c r="U41" i="6"/>
  <c r="X41" i="6" s="1"/>
  <c r="K48" i="6"/>
  <c r="S43" i="6"/>
  <c r="W128" i="6"/>
  <c r="AG48" i="6"/>
  <c r="AH48" i="6" s="1"/>
  <c r="K52" i="6"/>
  <c r="B58" i="6"/>
  <c r="T60" i="6"/>
  <c r="B7" i="6"/>
  <c r="B23" i="6"/>
  <c r="B26" i="6"/>
  <c r="AG28" i="6"/>
  <c r="T35" i="6"/>
  <c r="AG35" i="6"/>
  <c r="AH35" i="6" s="1"/>
  <c r="R38" i="6"/>
  <c r="U38" i="6" s="1"/>
  <c r="X38" i="6" s="1"/>
  <c r="K54" i="6"/>
  <c r="B13" i="6"/>
  <c r="H18" i="6"/>
  <c r="V102" i="6" s="1"/>
  <c r="W107" i="6"/>
  <c r="N37" i="6"/>
  <c r="O43" i="6" s="1"/>
  <c r="S38" i="6"/>
  <c r="W123" i="6"/>
  <c r="R45" i="6"/>
  <c r="U45" i="6" s="1"/>
  <c r="X45" i="6" s="1"/>
  <c r="B49" i="6"/>
  <c r="W50" i="6"/>
  <c r="E60" i="6"/>
  <c r="B2" i="6"/>
  <c r="H7" i="6"/>
  <c r="B19" i="6"/>
  <c r="B29" i="6"/>
  <c r="B32" i="6"/>
  <c r="B41" i="6"/>
  <c r="N48" i="6"/>
  <c r="O52" i="6" s="1"/>
  <c r="E55" i="6"/>
  <c r="W51" i="6"/>
  <c r="U52" i="6"/>
  <c r="K64" i="6"/>
  <c r="U59" i="6"/>
  <c r="N63" i="6"/>
  <c r="U64" i="6"/>
  <c r="B74" i="6"/>
  <c r="B8" i="6"/>
  <c r="E37" i="6"/>
  <c r="Z34" i="6"/>
  <c r="W120" i="6"/>
  <c r="Z38" i="6"/>
  <c r="E47" i="6"/>
  <c r="T53" i="6"/>
  <c r="E63" i="6"/>
  <c r="AC59" i="6"/>
  <c r="AA60" i="6"/>
  <c r="B3" i="6"/>
  <c r="B14" i="6"/>
  <c r="B24" i="6"/>
  <c r="H29" i="6"/>
  <c r="V113" i="6" s="1"/>
  <c r="W116" i="6"/>
  <c r="S33" i="6"/>
  <c r="B34" i="6"/>
  <c r="E41" i="6"/>
  <c r="B50" i="6"/>
  <c r="E61" i="6"/>
  <c r="E62" i="6"/>
  <c r="W59" i="6"/>
  <c r="T62" i="6"/>
  <c r="B20" i="6"/>
  <c r="AG44" i="6"/>
  <c r="AH44" i="6" s="1"/>
  <c r="K38" i="6"/>
  <c r="K37" i="6"/>
  <c r="E44" i="6"/>
  <c r="N44" i="6"/>
  <c r="O45" i="6" s="1"/>
  <c r="Z47" i="6"/>
  <c r="W133" i="6"/>
  <c r="E56" i="6"/>
  <c r="W52" i="6"/>
  <c r="N53" i="6"/>
  <c r="K63" i="6"/>
  <c r="L65" i="6" s="1" a="1"/>
  <c r="L65" i="6" s="1"/>
  <c r="R62" i="6"/>
  <c r="U62" i="6" s="1"/>
  <c r="X62" i="6" s="1"/>
  <c r="N62" i="6"/>
  <c r="B66" i="6"/>
  <c r="B9" i="6"/>
  <c r="B27" i="6"/>
  <c r="E38" i="6"/>
  <c r="W125" i="6"/>
  <c r="B45" i="6"/>
  <c r="Z45" i="6"/>
  <c r="K55" i="6"/>
  <c r="B4" i="6"/>
  <c r="H20" i="6"/>
  <c r="V104" i="6" s="1"/>
  <c r="B379" i="6"/>
  <c r="B371" i="6"/>
  <c r="B363" i="6"/>
  <c r="B355" i="6"/>
  <c r="B380" i="6"/>
  <c r="B372" i="6"/>
  <c r="B364" i="6"/>
  <c r="B356" i="6"/>
  <c r="B348" i="6"/>
  <c r="B340" i="6"/>
  <c r="B381" i="6"/>
  <c r="B373" i="6"/>
  <c r="B365" i="6"/>
  <c r="B357" i="6"/>
  <c r="B349" i="6"/>
  <c r="B341" i="6"/>
  <c r="B333" i="6"/>
  <c r="B382" i="6"/>
  <c r="B374" i="6"/>
  <c r="B366" i="6"/>
  <c r="B358" i="6"/>
  <c r="B350" i="6"/>
  <c r="B342" i="6"/>
  <c r="B334" i="6"/>
  <c r="B383" i="6"/>
  <c r="B375" i="6"/>
  <c r="B367" i="6"/>
  <c r="B359" i="6"/>
  <c r="B351" i="6"/>
  <c r="B343" i="6"/>
  <c r="B384" i="6"/>
  <c r="B376" i="6"/>
  <c r="B368" i="6"/>
  <c r="B360" i="6"/>
  <c r="B352" i="6"/>
  <c r="B344" i="6"/>
  <c r="B385" i="6"/>
  <c r="B377" i="6"/>
  <c r="B369" i="6"/>
  <c r="B361" i="6"/>
  <c r="B353" i="6"/>
  <c r="B345" i="6"/>
  <c r="B325" i="6"/>
  <c r="B317" i="6"/>
  <c r="B309" i="6"/>
  <c r="B301" i="6"/>
  <c r="B293" i="6"/>
  <c r="B370" i="6"/>
  <c r="B338" i="6"/>
  <c r="B337" i="6"/>
  <c r="B326" i="6"/>
  <c r="B318" i="6"/>
  <c r="B310" i="6"/>
  <c r="B302" i="6"/>
  <c r="B354" i="6"/>
  <c r="B330" i="6"/>
  <c r="B319" i="6"/>
  <c r="B311" i="6"/>
  <c r="B303" i="6"/>
  <c r="B295" i="6"/>
  <c r="B339" i="6"/>
  <c r="B336" i="6"/>
  <c r="B327" i="6"/>
  <c r="B320" i="6"/>
  <c r="B312" i="6"/>
  <c r="B304" i="6"/>
  <c r="B296" i="6"/>
  <c r="B288" i="6"/>
  <c r="B378" i="6"/>
  <c r="B346" i="6"/>
  <c r="B331" i="6"/>
  <c r="B335" i="6"/>
  <c r="B321" i="6"/>
  <c r="B313" i="6"/>
  <c r="B305" i="6"/>
  <c r="B297" i="6"/>
  <c r="B362" i="6"/>
  <c r="B328" i="6"/>
  <c r="B322" i="6"/>
  <c r="B314" i="6"/>
  <c r="B306" i="6"/>
  <c r="B332" i="6"/>
  <c r="B347" i="6"/>
  <c r="B323" i="6"/>
  <c r="B315" i="6"/>
  <c r="B307" i="6"/>
  <c r="B324" i="6"/>
  <c r="B316" i="6"/>
  <c r="B282" i="6"/>
  <c r="B275" i="6"/>
  <c r="B267" i="6"/>
  <c r="B259" i="6"/>
  <c r="B251" i="6"/>
  <c r="B243" i="6"/>
  <c r="B308" i="6"/>
  <c r="B286" i="6"/>
  <c r="B276" i="6"/>
  <c r="B268" i="6"/>
  <c r="B260" i="6"/>
  <c r="B252" i="6"/>
  <c r="B290" i="6"/>
  <c r="B283" i="6"/>
  <c r="B277" i="6"/>
  <c r="B269" i="6"/>
  <c r="B261" i="6"/>
  <c r="B253" i="6"/>
  <c r="B299" i="6"/>
  <c r="B298" i="6"/>
  <c r="B292" i="6"/>
  <c r="B278" i="6"/>
  <c r="B270" i="6"/>
  <c r="B262" i="6"/>
  <c r="B300" i="6"/>
  <c r="B287" i="6"/>
  <c r="B284" i="6"/>
  <c r="B279" i="6"/>
  <c r="B271" i="6"/>
  <c r="B263" i="6"/>
  <c r="B289" i="6"/>
  <c r="B280" i="6"/>
  <c r="B272" i="6"/>
  <c r="B264" i="6"/>
  <c r="B256" i="6"/>
  <c r="B294" i="6"/>
  <c r="B250" i="6"/>
  <c r="B237" i="6"/>
  <c r="B229" i="6"/>
  <c r="B221" i="6"/>
  <c r="B213" i="6"/>
  <c r="B274" i="6"/>
  <c r="B238" i="6"/>
  <c r="B230" i="6"/>
  <c r="B222" i="6"/>
  <c r="B244" i="6"/>
  <c r="B265" i="6"/>
  <c r="B257" i="6"/>
  <c r="B255" i="6"/>
  <c r="B249" i="6"/>
  <c r="B239" i="6"/>
  <c r="B231" i="6"/>
  <c r="B223" i="6"/>
  <c r="B247" i="6"/>
  <c r="B329" i="6"/>
  <c r="B240" i="6"/>
  <c r="B232" i="6"/>
  <c r="B224" i="6"/>
  <c r="B216" i="6"/>
  <c r="B208" i="6"/>
  <c r="B258" i="6"/>
  <c r="B266" i="6"/>
  <c r="B254" i="6"/>
  <c r="B245" i="6"/>
  <c r="B241" i="6"/>
  <c r="B233" i="6"/>
  <c r="B225" i="6"/>
  <c r="B234" i="6"/>
  <c r="B226" i="6"/>
  <c r="B248" i="6"/>
  <c r="B242" i="6"/>
  <c r="B281" i="6"/>
  <c r="B235" i="6"/>
  <c r="B273" i="6"/>
  <c r="B285" i="6"/>
  <c r="B215" i="6"/>
  <c r="B205" i="6"/>
  <c r="B198" i="6"/>
  <c r="B190" i="6"/>
  <c r="B182" i="6"/>
  <c r="B217" i="6"/>
  <c r="B199" i="6"/>
  <c r="B191" i="6"/>
  <c r="B183" i="6"/>
  <c r="B291" i="6"/>
  <c r="B210" i="6"/>
  <c r="B200" i="6"/>
  <c r="B192" i="6"/>
  <c r="B184" i="6"/>
  <c r="B246" i="6"/>
  <c r="B206" i="6"/>
  <c r="B227" i="6"/>
  <c r="B212" i="6"/>
  <c r="B201" i="6"/>
  <c r="B193" i="6"/>
  <c r="B185" i="6"/>
  <c r="B177" i="6"/>
  <c r="B169" i="6"/>
  <c r="B214" i="6"/>
  <c r="B202" i="6"/>
  <c r="B194" i="6"/>
  <c r="B236" i="6"/>
  <c r="B209" i="6"/>
  <c r="B203" i="6"/>
  <c r="B195" i="6"/>
  <c r="B228" i="6"/>
  <c r="B220" i="6"/>
  <c r="B219" i="6"/>
  <c r="B207" i="6"/>
  <c r="B218" i="6"/>
  <c r="B204" i="6"/>
  <c r="B196" i="6"/>
  <c r="B188" i="6"/>
  <c r="B181" i="6"/>
  <c r="B170" i="6"/>
  <c r="B189" i="6"/>
  <c r="B160" i="6"/>
  <c r="B152" i="6"/>
  <c r="B167" i="6"/>
  <c r="B161" i="6"/>
  <c r="B153" i="6"/>
  <c r="B145" i="6"/>
  <c r="B180" i="6"/>
  <c r="B174" i="6"/>
  <c r="B171" i="6"/>
  <c r="B162" i="6"/>
  <c r="B154" i="6"/>
  <c r="B146" i="6"/>
  <c r="B138" i="6"/>
  <c r="B211" i="6"/>
  <c r="B178" i="6"/>
  <c r="B168" i="6"/>
  <c r="B163" i="6"/>
  <c r="B155" i="6"/>
  <c r="B147" i="6"/>
  <c r="B139" i="6"/>
  <c r="B131" i="6"/>
  <c r="B175" i="6"/>
  <c r="B172" i="6"/>
  <c r="B165" i="6"/>
  <c r="B157" i="6"/>
  <c r="B149" i="6"/>
  <c r="B179" i="6"/>
  <c r="B166" i="6"/>
  <c r="B158" i="6"/>
  <c r="B187" i="6"/>
  <c r="B186" i="6"/>
  <c r="B173" i="6"/>
  <c r="B159" i="6"/>
  <c r="B197" i="6"/>
  <c r="B142" i="6"/>
  <c r="B135" i="6"/>
  <c r="B144" i="6"/>
  <c r="B140" i="6"/>
  <c r="B127" i="6"/>
  <c r="B119" i="6"/>
  <c r="B111" i="6"/>
  <c r="B103" i="6"/>
  <c r="B95" i="6"/>
  <c r="V95" i="6" s="1"/>
  <c r="B87" i="6"/>
  <c r="B79" i="6"/>
  <c r="B176" i="6"/>
  <c r="B132" i="6"/>
  <c r="B128" i="6"/>
  <c r="B120" i="6"/>
  <c r="B112" i="6"/>
  <c r="B104" i="6"/>
  <c r="B96" i="6"/>
  <c r="B88" i="6"/>
  <c r="B148" i="6"/>
  <c r="B150" i="6"/>
  <c r="B121" i="6"/>
  <c r="B113" i="6"/>
  <c r="B105" i="6"/>
  <c r="B97" i="6"/>
  <c r="B89" i="6"/>
  <c r="B151" i="6"/>
  <c r="B136" i="6"/>
  <c r="B129" i="6"/>
  <c r="B143" i="6"/>
  <c r="B133" i="6"/>
  <c r="B122" i="6"/>
  <c r="B114" i="6"/>
  <c r="B106" i="6"/>
  <c r="B98" i="6"/>
  <c r="B90" i="6"/>
  <c r="B141" i="6"/>
  <c r="B123" i="6"/>
  <c r="B115" i="6"/>
  <c r="B107" i="6"/>
  <c r="B99" i="6"/>
  <c r="B130" i="6"/>
  <c r="B124" i="6"/>
  <c r="B116" i="6"/>
  <c r="B108" i="6"/>
  <c r="B100" i="6"/>
  <c r="B164" i="6"/>
  <c r="B134" i="6"/>
  <c r="B137" i="6"/>
  <c r="B125" i="6"/>
  <c r="B75" i="6"/>
  <c r="B67" i="6"/>
  <c r="B59" i="6"/>
  <c r="B51" i="6"/>
  <c r="B43" i="6"/>
  <c r="B82" i="6"/>
  <c r="V82" i="6" s="1"/>
  <c r="B36" i="6"/>
  <c r="B76" i="6"/>
  <c r="B68" i="6"/>
  <c r="B60" i="6"/>
  <c r="B52" i="6"/>
  <c r="B117" i="6"/>
  <c r="B85" i="6"/>
  <c r="V85" i="6" s="1"/>
  <c r="B69" i="6"/>
  <c r="B61" i="6"/>
  <c r="B53" i="6"/>
  <c r="B94" i="6"/>
  <c r="V94" i="6" s="1"/>
  <c r="B80" i="6"/>
  <c r="B83" i="6"/>
  <c r="V83" i="6" s="1"/>
  <c r="B77" i="6"/>
  <c r="B70" i="6"/>
  <c r="B62" i="6"/>
  <c r="B54" i="6"/>
  <c r="B46" i="6"/>
  <c r="B38" i="6"/>
  <c r="B93" i="6"/>
  <c r="V93" i="6" s="1"/>
  <c r="B71" i="6"/>
  <c r="V71" i="6" s="1"/>
  <c r="B63" i="6"/>
  <c r="B55" i="6"/>
  <c r="B118" i="6"/>
  <c r="B109" i="6"/>
  <c r="B92" i="6"/>
  <c r="V92" i="6" s="1"/>
  <c r="B81" i="6"/>
  <c r="V81" i="6" s="1"/>
  <c r="B72" i="6"/>
  <c r="V72" i="6" s="1"/>
  <c r="B64" i="6"/>
  <c r="B56" i="6"/>
  <c r="B101" i="6"/>
  <c r="V65" i="6"/>
  <c r="B86" i="6"/>
  <c r="B78" i="6"/>
  <c r="V78" i="6" s="1"/>
  <c r="B73" i="6"/>
  <c r="V73" i="6" s="1"/>
  <c r="B65" i="6"/>
  <c r="B57" i="6"/>
  <c r="B156" i="6"/>
  <c r="B110" i="6"/>
  <c r="B91" i="6"/>
  <c r="V74" i="6"/>
  <c r="AH29" i="6"/>
  <c r="W35" i="6"/>
  <c r="X35" i="6" s="1"/>
  <c r="B37" i="6"/>
  <c r="B40" i="6"/>
  <c r="K47" i="6"/>
  <c r="K49" i="6"/>
  <c r="E53" i="6"/>
  <c r="T56" i="6"/>
  <c r="N57" i="6"/>
  <c r="O63" i="6" s="1"/>
  <c r="N58" i="6"/>
  <c r="U58" i="6"/>
  <c r="X58" i="6" s="1"/>
  <c r="K61" i="6"/>
  <c r="W143" i="6"/>
  <c r="V137" i="6"/>
  <c r="W57" i="6"/>
  <c r="W142" i="6"/>
  <c r="N61" i="6"/>
  <c r="W56" i="6"/>
  <c r="W141" i="6"/>
  <c r="N60" i="6"/>
  <c r="W64" i="6"/>
  <c r="W124" i="6"/>
  <c r="S45" i="6"/>
  <c r="W132" i="6"/>
  <c r="W140" i="6"/>
  <c r="S61" i="6"/>
  <c r="W148" i="6"/>
  <c r="W46" i="6"/>
  <c r="N50" i="6"/>
  <c r="O56" i="6" s="1"/>
  <c r="W54" i="6"/>
  <c r="W139" i="6"/>
  <c r="W147" i="6"/>
  <c r="W130" i="6"/>
  <c r="S59" i="6"/>
  <c r="W146" i="6"/>
  <c r="W129" i="6"/>
  <c r="S58" i="6"/>
  <c r="T50" i="5"/>
  <c r="H30" i="5"/>
  <c r="V114" i="5" s="1"/>
  <c r="W35" i="5"/>
  <c r="Z54" i="5"/>
  <c r="AC53" i="5" s="1"/>
  <c r="Z49" i="5"/>
  <c r="AC48" i="5" s="1"/>
  <c r="Z56" i="5"/>
  <c r="AA56" i="5" s="1"/>
  <c r="H7" i="5"/>
  <c r="W37" i="5"/>
  <c r="X37" i="5" s="1"/>
  <c r="H8" i="5"/>
  <c r="AG27" i="5"/>
  <c r="AH27" i="5" s="1"/>
  <c r="Z37" i="5"/>
  <c r="AA37" i="5" s="1"/>
  <c r="AD37" i="5" s="1"/>
  <c r="Z39" i="5"/>
  <c r="AC38" i="5" s="1"/>
  <c r="T53" i="5"/>
  <c r="H9" i="5"/>
  <c r="H20" i="5"/>
  <c r="V104" i="5" s="1"/>
  <c r="T57" i="5"/>
  <c r="T59" i="5"/>
  <c r="W54" i="5"/>
  <c r="T34" i="5"/>
  <c r="AA34" i="5"/>
  <c r="AD34" i="5" s="1"/>
  <c r="W53" i="5"/>
  <c r="W55" i="5"/>
  <c r="H11" i="5"/>
  <c r="AG28" i="5"/>
  <c r="AH28" i="5" s="1"/>
  <c r="Z53" i="5"/>
  <c r="AC52" i="5" s="1"/>
  <c r="Z55" i="5"/>
  <c r="AA55" i="5" s="1"/>
  <c r="AD55" i="5" s="1"/>
  <c r="Z59" i="5"/>
  <c r="AC58" i="5" s="1"/>
  <c r="H12" i="5"/>
  <c r="AG44" i="5"/>
  <c r="AH44" i="5" s="1"/>
  <c r="Z36" i="5"/>
  <c r="AA36" i="5" s="1"/>
  <c r="T45" i="5"/>
  <c r="B69" i="5"/>
  <c r="H29" i="5"/>
  <c r="V113" i="5" s="1"/>
  <c r="H13" i="5"/>
  <c r="AG45" i="5"/>
  <c r="AH45" i="5" s="1"/>
  <c r="B26" i="5"/>
  <c r="W33" i="5"/>
  <c r="X33" i="5" s="1"/>
  <c r="AG50" i="5"/>
  <c r="AH50" i="5" s="1"/>
  <c r="H16" i="5"/>
  <c r="AG46" i="5"/>
  <c r="AH46" i="5" s="1"/>
  <c r="W45" i="5"/>
  <c r="U55" i="5"/>
  <c r="U58" i="5"/>
  <c r="U50" i="5"/>
  <c r="Z61" i="5"/>
  <c r="AC60" i="5" s="1"/>
  <c r="U43" i="5"/>
  <c r="Z43" i="5"/>
  <c r="AA43" i="5" s="1"/>
  <c r="Z40" i="5"/>
  <c r="AA40" i="5" s="1"/>
  <c r="U47" i="5"/>
  <c r="X47" i="5" s="1"/>
  <c r="U44" i="5"/>
  <c r="Z44" i="5"/>
  <c r="AC43" i="5" s="1"/>
  <c r="U46" i="5"/>
  <c r="X46" i="5" s="1"/>
  <c r="U40" i="5"/>
  <c r="Z42" i="5"/>
  <c r="AA42" i="5" s="1"/>
  <c r="U42" i="5"/>
  <c r="Z64" i="5"/>
  <c r="AC63" i="5" s="1"/>
  <c r="Z50" i="5"/>
  <c r="AC49" i="5" s="1"/>
  <c r="U59" i="5"/>
  <c r="U49" i="5"/>
  <c r="Z57" i="5"/>
  <c r="AC56" i="5" s="1"/>
  <c r="Z52" i="5"/>
  <c r="AC51" i="5" s="1"/>
  <c r="U54" i="5"/>
  <c r="Z48" i="5"/>
  <c r="AC47" i="5" s="1"/>
  <c r="U56" i="5"/>
  <c r="U39" i="5"/>
  <c r="X39" i="5" s="1"/>
  <c r="Z51" i="5"/>
  <c r="AC50" i="5" s="1"/>
  <c r="Z60" i="5"/>
  <c r="AA60" i="5" s="1"/>
  <c r="Z62" i="5"/>
  <c r="AC61" i="5" s="1"/>
  <c r="S49" i="5"/>
  <c r="S57" i="5"/>
  <c r="S43" i="5"/>
  <c r="S61" i="5"/>
  <c r="S42" i="5"/>
  <c r="S51" i="5"/>
  <c r="S60" i="5"/>
  <c r="W124" i="5"/>
  <c r="S41" i="5"/>
  <c r="S50" i="5"/>
  <c r="S62" i="5"/>
  <c r="T32" i="5"/>
  <c r="T33" i="5"/>
  <c r="T35" i="5"/>
  <c r="L65" i="5" a="1"/>
  <c r="L65" i="5" s="1"/>
  <c r="T64" i="5"/>
  <c r="T43" i="5"/>
  <c r="T44" i="5"/>
  <c r="AA32" i="5"/>
  <c r="AC31" i="5"/>
  <c r="AE31" i="5" s="1"/>
  <c r="T51" i="5"/>
  <c r="T52" i="5"/>
  <c r="T63" i="5"/>
  <c r="U48" i="5"/>
  <c r="T54" i="5"/>
  <c r="W104" i="5"/>
  <c r="T36" i="5"/>
  <c r="U45" i="5"/>
  <c r="T47" i="5"/>
  <c r="T58" i="5"/>
  <c r="T60" i="5"/>
  <c r="T61" i="5"/>
  <c r="U60" i="5"/>
  <c r="X60" i="5" s="1"/>
  <c r="U61" i="5"/>
  <c r="T38" i="5"/>
  <c r="U38" i="5"/>
  <c r="X38" i="5" s="1"/>
  <c r="U53" i="5"/>
  <c r="U41" i="5"/>
  <c r="T55" i="5"/>
  <c r="T56" i="5"/>
  <c r="B3" i="5"/>
  <c r="B14" i="5"/>
  <c r="W103" i="5"/>
  <c r="B24" i="5"/>
  <c r="W113" i="5"/>
  <c r="W116" i="5"/>
  <c r="S33" i="5"/>
  <c r="B34" i="5"/>
  <c r="N35" i="5"/>
  <c r="AG35" i="5"/>
  <c r="AH35" i="5" s="1"/>
  <c r="N61" i="5"/>
  <c r="W63" i="5"/>
  <c r="B74" i="5"/>
  <c r="W130" i="5"/>
  <c r="H3" i="5"/>
  <c r="B9" i="5"/>
  <c r="H14" i="5"/>
  <c r="H24" i="5"/>
  <c r="V108" i="5" s="1"/>
  <c r="B27" i="5"/>
  <c r="W118" i="5"/>
  <c r="S35" i="5"/>
  <c r="B36" i="5"/>
  <c r="N56" i="5"/>
  <c r="B66" i="5"/>
  <c r="B4" i="5"/>
  <c r="B15" i="5"/>
  <c r="B379" i="5"/>
  <c r="B371" i="5"/>
  <c r="B363" i="5"/>
  <c r="B355" i="5"/>
  <c r="B380" i="5"/>
  <c r="B372" i="5"/>
  <c r="B364" i="5"/>
  <c r="B356" i="5"/>
  <c r="B348" i="5"/>
  <c r="B340" i="5"/>
  <c r="B381" i="5"/>
  <c r="B373" i="5"/>
  <c r="B365" i="5"/>
  <c r="B357" i="5"/>
  <c r="B349" i="5"/>
  <c r="B341" i="5"/>
  <c r="B382" i="5"/>
  <c r="B374" i="5"/>
  <c r="B366" i="5"/>
  <c r="B358" i="5"/>
  <c r="B350" i="5"/>
  <c r="B342" i="5"/>
  <c r="B383" i="5"/>
  <c r="B375" i="5"/>
  <c r="B367" i="5"/>
  <c r="B359" i="5"/>
  <c r="B351" i="5"/>
  <c r="B384" i="5"/>
  <c r="B376" i="5"/>
  <c r="B368" i="5"/>
  <c r="B360" i="5"/>
  <c r="B352" i="5"/>
  <c r="B385" i="5"/>
  <c r="B377" i="5"/>
  <c r="B369" i="5"/>
  <c r="B361" i="5"/>
  <c r="B353" i="5"/>
  <c r="B378" i="5"/>
  <c r="B332" i="5"/>
  <c r="B324" i="5"/>
  <c r="B316" i="5"/>
  <c r="B308" i="5"/>
  <c r="B300" i="5"/>
  <c r="B292" i="5"/>
  <c r="B339" i="5"/>
  <c r="B370" i="5"/>
  <c r="B346" i="5"/>
  <c r="B345" i="5"/>
  <c r="B337" i="5"/>
  <c r="B326" i="5"/>
  <c r="B318" i="5"/>
  <c r="B310" i="5"/>
  <c r="B302" i="5"/>
  <c r="B362" i="5"/>
  <c r="B334" i="5"/>
  <c r="B347" i="5"/>
  <c r="B344" i="5"/>
  <c r="B327" i="5"/>
  <c r="B319" i="5"/>
  <c r="B311" i="5"/>
  <c r="B303" i="5"/>
  <c r="B354" i="5"/>
  <c r="B343" i="5"/>
  <c r="B328" i="5"/>
  <c r="B320" i="5"/>
  <c r="B312" i="5"/>
  <c r="B304" i="5"/>
  <c r="B338" i="5"/>
  <c r="B335" i="5"/>
  <c r="B329" i="5"/>
  <c r="B321" i="5"/>
  <c r="B313" i="5"/>
  <c r="B305" i="5"/>
  <c r="B330" i="5"/>
  <c r="B322" i="5"/>
  <c r="B314" i="5"/>
  <c r="B306" i="5"/>
  <c r="B293" i="5"/>
  <c r="B289" i="5"/>
  <c r="B283" i="5"/>
  <c r="B275" i="5"/>
  <c r="B267" i="5"/>
  <c r="B259" i="5"/>
  <c r="B317" i="5"/>
  <c r="B298" i="5"/>
  <c r="B284" i="5"/>
  <c r="B276" i="5"/>
  <c r="B268" i="5"/>
  <c r="B260" i="5"/>
  <c r="B301" i="5"/>
  <c r="B323" i="5"/>
  <c r="B294" i="5"/>
  <c r="B290" i="5"/>
  <c r="B285" i="5"/>
  <c r="B277" i="5"/>
  <c r="B269" i="5"/>
  <c r="B261" i="5"/>
  <c r="B331" i="5"/>
  <c r="B278" i="5"/>
  <c r="B270" i="5"/>
  <c r="B262" i="5"/>
  <c r="B297" i="5"/>
  <c r="B291" i="5"/>
  <c r="B286" i="5"/>
  <c r="B307" i="5"/>
  <c r="B279" i="5"/>
  <c r="B271" i="5"/>
  <c r="B263" i="5"/>
  <c r="B336" i="5"/>
  <c r="B295" i="5"/>
  <c r="B287" i="5"/>
  <c r="B280" i="5"/>
  <c r="B272" i="5"/>
  <c r="B264" i="5"/>
  <c r="B309" i="5"/>
  <c r="B325" i="5"/>
  <c r="B315" i="5"/>
  <c r="B299" i="5"/>
  <c r="B281" i="5"/>
  <c r="B273" i="5"/>
  <c r="B265" i="5"/>
  <c r="B333" i="5"/>
  <c r="B288" i="5"/>
  <c r="B282" i="5"/>
  <c r="B258" i="5"/>
  <c r="B254" i="5"/>
  <c r="B249" i="5"/>
  <c r="B274" i="5"/>
  <c r="B266" i="5"/>
  <c r="B237" i="5"/>
  <c r="B229" i="5"/>
  <c r="B221" i="5"/>
  <c r="B213" i="5"/>
  <c r="B245" i="5"/>
  <c r="B250" i="5"/>
  <c r="B238" i="5"/>
  <c r="B230" i="5"/>
  <c r="B222" i="5"/>
  <c r="B257" i="5"/>
  <c r="B255" i="5"/>
  <c r="B239" i="5"/>
  <c r="B231" i="5"/>
  <c r="B223" i="5"/>
  <c r="B215" i="5"/>
  <c r="B207" i="5"/>
  <c r="B199" i="5"/>
  <c r="B251" i="5"/>
  <c r="B246" i="5"/>
  <c r="B240" i="5"/>
  <c r="B232" i="5"/>
  <c r="B224" i="5"/>
  <c r="B216" i="5"/>
  <c r="B296" i="5"/>
  <c r="B252" i="5"/>
  <c r="B247" i="5"/>
  <c r="B241" i="5"/>
  <c r="B233" i="5"/>
  <c r="B225" i="5"/>
  <c r="B242" i="5"/>
  <c r="B234" i="5"/>
  <c r="B226" i="5"/>
  <c r="B218" i="5"/>
  <c r="B256" i="5"/>
  <c r="B253" i="5"/>
  <c r="B244" i="5"/>
  <c r="B236" i="5"/>
  <c r="B228" i="5"/>
  <c r="B220" i="5"/>
  <c r="B208" i="5"/>
  <c r="B194" i="5"/>
  <c r="B205" i="5"/>
  <c r="B187" i="5"/>
  <c r="B179" i="5"/>
  <c r="B171" i="5"/>
  <c r="B163" i="5"/>
  <c r="B243" i="5"/>
  <c r="B202" i="5"/>
  <c r="B195" i="5"/>
  <c r="B188" i="5"/>
  <c r="B180" i="5"/>
  <c r="B172" i="5"/>
  <c r="B248" i="5"/>
  <c r="B235" i="5"/>
  <c r="B209" i="5"/>
  <c r="B189" i="5"/>
  <c r="B181" i="5"/>
  <c r="B173" i="5"/>
  <c r="B165" i="5"/>
  <c r="B206" i="5"/>
  <c r="B196" i="5"/>
  <c r="B217" i="5"/>
  <c r="B203" i="5"/>
  <c r="B190" i="5"/>
  <c r="B182" i="5"/>
  <c r="B174" i="5"/>
  <c r="B166" i="5"/>
  <c r="B227" i="5"/>
  <c r="B212" i="5"/>
  <c r="B200" i="5"/>
  <c r="B191" i="5"/>
  <c r="B183" i="5"/>
  <c r="B175" i="5"/>
  <c r="B210" i="5"/>
  <c r="B197" i="5"/>
  <c r="B214" i="5"/>
  <c r="B192" i="5"/>
  <c r="B184" i="5"/>
  <c r="B176" i="5"/>
  <c r="B219" i="5"/>
  <c r="B193" i="5"/>
  <c r="B185" i="5"/>
  <c r="B177" i="5"/>
  <c r="B186" i="5"/>
  <c r="B170" i="5"/>
  <c r="B149" i="5"/>
  <c r="B144" i="5"/>
  <c r="B136" i="5"/>
  <c r="B128" i="5"/>
  <c r="B120" i="5"/>
  <c r="B137" i="5"/>
  <c r="B129" i="5"/>
  <c r="B121" i="5"/>
  <c r="B158" i="5"/>
  <c r="B145" i="5"/>
  <c r="B204" i="5"/>
  <c r="B156" i="5"/>
  <c r="B153" i="5"/>
  <c r="B150" i="5"/>
  <c r="B138" i="5"/>
  <c r="B130" i="5"/>
  <c r="B122" i="5"/>
  <c r="B160" i="5"/>
  <c r="B146" i="5"/>
  <c r="B139" i="5"/>
  <c r="B131" i="5"/>
  <c r="B201" i="5"/>
  <c r="B198" i="5"/>
  <c r="B162" i="5"/>
  <c r="B140" i="5"/>
  <c r="B211" i="5"/>
  <c r="B164" i="5"/>
  <c r="B147" i="5"/>
  <c r="B154" i="5"/>
  <c r="B151" i="5"/>
  <c r="B141" i="5"/>
  <c r="B133" i="5"/>
  <c r="B157" i="5"/>
  <c r="B159" i="5"/>
  <c r="B148" i="5"/>
  <c r="B142" i="5"/>
  <c r="B134" i="5"/>
  <c r="B178" i="5"/>
  <c r="B167" i="5"/>
  <c r="B155" i="5"/>
  <c r="B113" i="5"/>
  <c r="B105" i="5"/>
  <c r="B97" i="5"/>
  <c r="B89" i="5"/>
  <c r="B81" i="5"/>
  <c r="B73" i="5"/>
  <c r="B65" i="5"/>
  <c r="V65" i="5" s="1"/>
  <c r="B57" i="5"/>
  <c r="B127" i="5"/>
  <c r="B123" i="5"/>
  <c r="B119" i="5"/>
  <c r="B106" i="5"/>
  <c r="B98" i="5"/>
  <c r="B90" i="5"/>
  <c r="B82" i="5"/>
  <c r="B126" i="5"/>
  <c r="B114" i="5"/>
  <c r="B107" i="5"/>
  <c r="B99" i="5"/>
  <c r="B91" i="5"/>
  <c r="B83" i="5"/>
  <c r="B117" i="5"/>
  <c r="B168" i="5"/>
  <c r="B161" i="5"/>
  <c r="B108" i="5"/>
  <c r="B100" i="5"/>
  <c r="V69" i="5" s="1"/>
  <c r="B92" i="5"/>
  <c r="B84" i="5"/>
  <c r="B125" i="5"/>
  <c r="B143" i="5"/>
  <c r="B109" i="5"/>
  <c r="B101" i="5"/>
  <c r="B93" i="5"/>
  <c r="B135" i="5"/>
  <c r="B115" i="5"/>
  <c r="B110" i="5"/>
  <c r="B102" i="5"/>
  <c r="B94" i="5"/>
  <c r="B86" i="5"/>
  <c r="B124" i="5"/>
  <c r="B118" i="5"/>
  <c r="B111" i="5"/>
  <c r="B103" i="5"/>
  <c r="B95" i="5"/>
  <c r="B87" i="5"/>
  <c r="B116" i="5"/>
  <c r="B112" i="5"/>
  <c r="B104" i="5"/>
  <c r="B96" i="5"/>
  <c r="B88" i="5"/>
  <c r="B80" i="5"/>
  <c r="K37" i="5"/>
  <c r="N40" i="5"/>
  <c r="B43" i="5"/>
  <c r="E44" i="5"/>
  <c r="W44" i="5"/>
  <c r="W129" i="5"/>
  <c r="N48" i="5"/>
  <c r="AG49" i="5"/>
  <c r="AH49" i="5" s="1"/>
  <c r="B51" i="5"/>
  <c r="U51" i="5"/>
  <c r="E52" i="5"/>
  <c r="W52" i="5"/>
  <c r="X52" i="5" s="1"/>
  <c r="W137" i="5"/>
  <c r="K54" i="5"/>
  <c r="B62" i="5"/>
  <c r="W147" i="5"/>
  <c r="W122" i="5"/>
  <c r="B52" i="5"/>
  <c r="U57" i="5"/>
  <c r="B10" i="5"/>
  <c r="B21" i="5"/>
  <c r="H27" i="5"/>
  <c r="V111" i="5" s="1"/>
  <c r="W112" i="5" s="1"/>
  <c r="B30" i="5"/>
  <c r="U35" i="5"/>
  <c r="X35" i="5" s="1"/>
  <c r="W142" i="5"/>
  <c r="Z58" i="5"/>
  <c r="N60" i="5"/>
  <c r="B78" i="5"/>
  <c r="B79" i="5"/>
  <c r="W138" i="5"/>
  <c r="W120" i="5"/>
  <c r="H4" i="5"/>
  <c r="AH24" i="5"/>
  <c r="N39" i="5"/>
  <c r="O45" i="5" s="1"/>
  <c r="B42" i="5"/>
  <c r="E43" i="5"/>
  <c r="W43" i="5"/>
  <c r="W128" i="5"/>
  <c r="N47" i="5"/>
  <c r="B50" i="5"/>
  <c r="W51" i="5"/>
  <c r="W136" i="5"/>
  <c r="N55" i="5"/>
  <c r="W57" i="5"/>
  <c r="B71" i="5"/>
  <c r="B77" i="5"/>
  <c r="B5" i="5"/>
  <c r="B16" i="5"/>
  <c r="W105" i="5"/>
  <c r="B25" i="5"/>
  <c r="W114" i="5"/>
  <c r="T41" i="5"/>
  <c r="T49" i="5"/>
  <c r="K58" i="5"/>
  <c r="B75" i="5"/>
  <c r="B152" i="5"/>
  <c r="B11" i="5"/>
  <c r="B22" i="5"/>
  <c r="B33" i="5"/>
  <c r="AG34" i="5"/>
  <c r="AH34" i="5" s="1"/>
  <c r="N37" i="5"/>
  <c r="N38" i="5"/>
  <c r="S40" i="5"/>
  <c r="B41" i="5"/>
  <c r="W42" i="5"/>
  <c r="W127" i="5"/>
  <c r="N46" i="5"/>
  <c r="AG47" i="5"/>
  <c r="AH47" i="5" s="1"/>
  <c r="S48" i="5"/>
  <c r="B49" i="5"/>
  <c r="W50" i="5"/>
  <c r="W135" i="5"/>
  <c r="N54" i="5"/>
  <c r="O60" i="5" s="1"/>
  <c r="N59" i="5"/>
  <c r="O64" i="5" s="1"/>
  <c r="B61" i="5"/>
  <c r="W146" i="5"/>
  <c r="H5" i="5"/>
  <c r="B17" i="5"/>
  <c r="H25" i="5"/>
  <c r="V109" i="5" s="1"/>
  <c r="W110" i="5" s="1"/>
  <c r="B28" i="5"/>
  <c r="B56" i="5"/>
  <c r="W61" i="5"/>
  <c r="B68" i="5"/>
  <c r="B58" i="5"/>
  <c r="B6" i="5"/>
  <c r="H22" i="5"/>
  <c r="V106" i="5" s="1"/>
  <c r="W117" i="5"/>
  <c r="S34" i="5"/>
  <c r="B35" i="5"/>
  <c r="Z35" i="5"/>
  <c r="AG38" i="5"/>
  <c r="AH38" i="5" s="1"/>
  <c r="S39" i="5"/>
  <c r="B40" i="5"/>
  <c r="W41" i="5"/>
  <c r="W126" i="5"/>
  <c r="N45" i="5"/>
  <c r="O51" i="5" s="1"/>
  <c r="S47" i="5"/>
  <c r="B48" i="5"/>
  <c r="W49" i="5"/>
  <c r="W134" i="5"/>
  <c r="N53" i="5"/>
  <c r="S55" i="5"/>
  <c r="E61" i="5"/>
  <c r="N63" i="5"/>
  <c r="W121" i="5"/>
  <c r="B44" i="5"/>
  <c r="B12" i="5"/>
  <c r="H17" i="5"/>
  <c r="V101" i="5" s="1"/>
  <c r="B31" i="5"/>
  <c r="E56" i="5"/>
  <c r="U64" i="5"/>
  <c r="B18" i="5"/>
  <c r="AH25" i="5"/>
  <c r="W115" i="5"/>
  <c r="W32" i="5"/>
  <c r="X32" i="5" s="1"/>
  <c r="W119" i="5"/>
  <c r="B37" i="5"/>
  <c r="S38" i="5"/>
  <c r="B39" i="5"/>
  <c r="W40" i="5"/>
  <c r="W125" i="5"/>
  <c r="N44" i="5"/>
  <c r="O48" i="5" s="1"/>
  <c r="S46" i="5"/>
  <c r="B47" i="5"/>
  <c r="E48" i="5"/>
  <c r="W48" i="5"/>
  <c r="W133" i="5"/>
  <c r="K50" i="5"/>
  <c r="N52" i="5"/>
  <c r="O58" i="5" s="1"/>
  <c r="S54" i="5"/>
  <c r="B55" i="5"/>
  <c r="S59" i="5"/>
  <c r="B60" i="5"/>
  <c r="W145" i="5"/>
  <c r="B64" i="5"/>
  <c r="B70" i="5"/>
  <c r="B169" i="5"/>
  <c r="B7" i="5"/>
  <c r="B23" i="5"/>
  <c r="V140" i="5"/>
  <c r="W141" i="5" s="1"/>
  <c r="S56" i="5"/>
  <c r="S63" i="5"/>
  <c r="W64" i="5"/>
  <c r="B13" i="5"/>
  <c r="H23" i="5"/>
  <c r="V107" i="5" s="1"/>
  <c r="E37" i="5"/>
  <c r="S37" i="5"/>
  <c r="B38" i="5"/>
  <c r="S45" i="5"/>
  <c r="B46" i="5"/>
  <c r="W132" i="5"/>
  <c r="S53" i="5"/>
  <c r="B54" i="5"/>
  <c r="B59" i="5"/>
  <c r="B76" i="5"/>
  <c r="B2" i="5"/>
  <c r="B19" i="5"/>
  <c r="AG23" i="5"/>
  <c r="AH23" i="5" s="1"/>
  <c r="B29" i="5"/>
  <c r="B32" i="5"/>
  <c r="N33" i="5"/>
  <c r="O37" i="5" s="1"/>
  <c r="S58" i="5"/>
  <c r="B67" i="5"/>
  <c r="V67" i="5" s="1"/>
  <c r="B72" i="5"/>
  <c r="B132" i="5"/>
  <c r="B8" i="5"/>
  <c r="W123" i="5"/>
  <c r="S44" i="5"/>
  <c r="B45" i="5"/>
  <c r="W131" i="5"/>
  <c r="S52" i="5"/>
  <c r="B53" i="5"/>
  <c r="W139" i="5"/>
  <c r="W59" i="5"/>
  <c r="W144" i="5"/>
  <c r="R62" i="5"/>
  <c r="U62" i="5" s="1"/>
  <c r="X62" i="5" s="1"/>
  <c r="B63" i="5"/>
  <c r="V148" i="5"/>
  <c r="S64" i="5"/>
  <c r="B85" i="5"/>
  <c r="W143" i="5"/>
  <c r="S60" i="4"/>
  <c r="S61" i="4"/>
  <c r="U48" i="4"/>
  <c r="Z62" i="4"/>
  <c r="AC61" i="4" s="1"/>
  <c r="U38" i="4"/>
  <c r="Z38" i="4"/>
  <c r="AC37" i="4" s="1"/>
  <c r="Z51" i="4"/>
  <c r="AA51" i="4" s="1"/>
  <c r="AD51" i="4" s="1"/>
  <c r="U62" i="4"/>
  <c r="Z40" i="4"/>
  <c r="AC39" i="4" s="1"/>
  <c r="U46" i="4"/>
  <c r="U63" i="4"/>
  <c r="Z63" i="4"/>
  <c r="AC62" i="4" s="1"/>
  <c r="Z52" i="4"/>
  <c r="AA52" i="4" s="1"/>
  <c r="U61" i="4"/>
  <c r="Z55" i="4"/>
  <c r="AA55" i="4" s="1"/>
  <c r="AD55" i="4" s="1"/>
  <c r="Z57" i="4"/>
  <c r="AA57" i="4" s="1"/>
  <c r="Z45" i="4"/>
  <c r="AA45" i="4" s="1"/>
  <c r="AD45" i="4" s="1"/>
  <c r="Z50" i="4"/>
  <c r="AC49" i="4" s="1"/>
  <c r="Z44" i="4"/>
  <c r="AC43" i="4" s="1"/>
  <c r="AC42" i="4"/>
  <c r="AA43" i="4"/>
  <c r="AD43" i="4" s="1"/>
  <c r="W51" i="4"/>
  <c r="T55" i="4"/>
  <c r="T33" i="4"/>
  <c r="S38" i="4"/>
  <c r="W48" i="4"/>
  <c r="U53" i="4"/>
  <c r="X53" i="4" s="1"/>
  <c r="AH26" i="4"/>
  <c r="W55" i="4"/>
  <c r="T60" i="4"/>
  <c r="H7" i="4"/>
  <c r="H20" i="4"/>
  <c r="V104" i="4" s="1"/>
  <c r="AG28" i="4"/>
  <c r="AG38" i="4"/>
  <c r="AH38" i="4" s="1"/>
  <c r="W40" i="4"/>
  <c r="U45" i="4"/>
  <c r="W63" i="4"/>
  <c r="T37" i="4"/>
  <c r="S45" i="4"/>
  <c r="U47" i="4"/>
  <c r="T62" i="4"/>
  <c r="S47" i="4"/>
  <c r="T52" i="4"/>
  <c r="AG44" i="4"/>
  <c r="AH44" i="4" s="1"/>
  <c r="S37" i="4"/>
  <c r="T39" i="4"/>
  <c r="U49" i="4"/>
  <c r="X49" i="4" s="1"/>
  <c r="W60" i="4"/>
  <c r="S62" i="4"/>
  <c r="B35" i="4"/>
  <c r="H29" i="4"/>
  <c r="V113" i="4" s="1"/>
  <c r="U39" i="4"/>
  <c r="AC46" i="4"/>
  <c r="U52" i="4"/>
  <c r="S54" i="4"/>
  <c r="W62" i="4"/>
  <c r="H25" i="4"/>
  <c r="V109" i="4" s="1"/>
  <c r="T43" i="4"/>
  <c r="U44" i="4"/>
  <c r="T32" i="4"/>
  <c r="S44" i="4"/>
  <c r="T46" i="4"/>
  <c r="Z54" i="4"/>
  <c r="AC53" i="4" s="1"/>
  <c r="S59" i="4"/>
  <c r="AG34" i="4"/>
  <c r="AH34" i="4" s="1"/>
  <c r="Z36" i="4"/>
  <c r="AA36" i="4" s="1"/>
  <c r="S46" i="4"/>
  <c r="T48" i="4"/>
  <c r="Z59" i="4"/>
  <c r="T35" i="4"/>
  <c r="T36" i="4"/>
  <c r="AC47" i="4"/>
  <c r="AA48" i="4"/>
  <c r="AC32" i="4"/>
  <c r="AE32" i="4" s="1"/>
  <c r="AA33" i="4"/>
  <c r="AC34" i="4"/>
  <c r="AA35" i="4"/>
  <c r="T34" i="4"/>
  <c r="U36" i="4"/>
  <c r="H27" i="4"/>
  <c r="V111" i="4" s="1"/>
  <c r="H4" i="4"/>
  <c r="H15" i="4"/>
  <c r="B33" i="4"/>
  <c r="R34" i="4"/>
  <c r="U34" i="4" s="1"/>
  <c r="E37" i="4"/>
  <c r="E45" i="4"/>
  <c r="E46" i="4"/>
  <c r="B379" i="4"/>
  <c r="B380" i="4"/>
  <c r="B372" i="4"/>
  <c r="B364" i="4"/>
  <c r="B356" i="4"/>
  <c r="B348" i="4"/>
  <c r="B340" i="4"/>
  <c r="B381" i="4"/>
  <c r="B373" i="4"/>
  <c r="B365" i="4"/>
  <c r="B357" i="4"/>
  <c r="B349" i="4"/>
  <c r="B341" i="4"/>
  <c r="B333" i="4"/>
  <c r="B382" i="4"/>
  <c r="B374" i="4"/>
  <c r="B366" i="4"/>
  <c r="B358" i="4"/>
  <c r="B350" i="4"/>
  <c r="B342" i="4"/>
  <c r="B334" i="4"/>
  <c r="B383" i="4"/>
  <c r="B375" i="4"/>
  <c r="B367" i="4"/>
  <c r="B359" i="4"/>
  <c r="B351" i="4"/>
  <c r="B343" i="4"/>
  <c r="B384" i="4"/>
  <c r="B376" i="4"/>
  <c r="B368" i="4"/>
  <c r="B360" i="4"/>
  <c r="B352" i="4"/>
  <c r="B344" i="4"/>
  <c r="B385" i="4"/>
  <c r="B377" i="4"/>
  <c r="B369" i="4"/>
  <c r="B361" i="4"/>
  <c r="B353" i="4"/>
  <c r="B345" i="4"/>
  <c r="B339" i="4"/>
  <c r="B330" i="4"/>
  <c r="B322" i="4"/>
  <c r="B314" i="4"/>
  <c r="B306" i="4"/>
  <c r="B378" i="4"/>
  <c r="B354" i="4"/>
  <c r="B336" i="4"/>
  <c r="B323" i="4"/>
  <c r="B315" i="4"/>
  <c r="B307" i="4"/>
  <c r="B299" i="4"/>
  <c r="B291" i="4"/>
  <c r="B331" i="4"/>
  <c r="B335" i="4"/>
  <c r="B324" i="4"/>
  <c r="B316" i="4"/>
  <c r="B308" i="4"/>
  <c r="B300" i="4"/>
  <c r="B355" i="4"/>
  <c r="B325" i="4"/>
  <c r="B317" i="4"/>
  <c r="B309" i="4"/>
  <c r="B301" i="4"/>
  <c r="B362" i="4"/>
  <c r="B332" i="4"/>
  <c r="B326" i="4"/>
  <c r="B318" i="4"/>
  <c r="B310" i="4"/>
  <c r="B370" i="4"/>
  <c r="B346" i="4"/>
  <c r="B327" i="4"/>
  <c r="B319" i="4"/>
  <c r="B311" i="4"/>
  <c r="B328" i="4"/>
  <c r="B320" i="4"/>
  <c r="B312" i="4"/>
  <c r="B337" i="4"/>
  <c r="B293" i="4"/>
  <c r="B304" i="4"/>
  <c r="B303" i="4"/>
  <c r="B290" i="4"/>
  <c r="B284" i="4"/>
  <c r="B276" i="4"/>
  <c r="B285" i="4"/>
  <c r="B277" i="4"/>
  <c r="B269" i="4"/>
  <c r="B261" i="4"/>
  <c r="B253" i="4"/>
  <c r="B305" i="4"/>
  <c r="B302" i="4"/>
  <c r="B296" i="4"/>
  <c r="B286" i="4"/>
  <c r="B278" i="4"/>
  <c r="B270" i="4"/>
  <c r="B262" i="4"/>
  <c r="B254" i="4"/>
  <c r="B246" i="4"/>
  <c r="B294" i="4"/>
  <c r="B338" i="4"/>
  <c r="B298" i="4"/>
  <c r="B287" i="4"/>
  <c r="B279" i="4"/>
  <c r="B271" i="4"/>
  <c r="B263" i="4"/>
  <c r="B371" i="4"/>
  <c r="B363" i="4"/>
  <c r="B288" i="4"/>
  <c r="B280" i="4"/>
  <c r="B272" i="4"/>
  <c r="B264" i="4"/>
  <c r="B329" i="4"/>
  <c r="B292" i="4"/>
  <c r="B321" i="4"/>
  <c r="B281" i="4"/>
  <c r="B273" i="4"/>
  <c r="B265" i="4"/>
  <c r="B257" i="4"/>
  <c r="B289" i="4"/>
  <c r="B313" i="4"/>
  <c r="B297" i="4"/>
  <c r="B295" i="4"/>
  <c r="B282" i="4"/>
  <c r="B274" i="4"/>
  <c r="B266" i="4"/>
  <c r="B252" i="4"/>
  <c r="B234" i="4"/>
  <c r="B258" i="4"/>
  <c r="B244" i="4"/>
  <c r="B235" i="4"/>
  <c r="B227" i="4"/>
  <c r="B219" i="4"/>
  <c r="B248" i="4"/>
  <c r="B241" i="4"/>
  <c r="B236" i="4"/>
  <c r="B228" i="4"/>
  <c r="B220" i="4"/>
  <c r="B283" i="4"/>
  <c r="B267" i="4"/>
  <c r="B256" i="4"/>
  <c r="B251" i="4"/>
  <c r="B245" i="4"/>
  <c r="B275" i="4"/>
  <c r="B242" i="4"/>
  <c r="B238" i="4"/>
  <c r="B230" i="4"/>
  <c r="B222" i="4"/>
  <c r="B214" i="4"/>
  <c r="B347" i="4"/>
  <c r="B268" i="4"/>
  <c r="B249" i="4"/>
  <c r="B239" i="4"/>
  <c r="B231" i="4"/>
  <c r="B223" i="4"/>
  <c r="B255" i="4"/>
  <c r="B260" i="4"/>
  <c r="B232" i="4"/>
  <c r="B224" i="4"/>
  <c r="B216" i="4"/>
  <c r="B243" i="4"/>
  <c r="B240" i="4"/>
  <c r="B221" i="4"/>
  <c r="B185" i="4"/>
  <c r="B177" i="4"/>
  <c r="B169" i="4"/>
  <c r="B203" i="4"/>
  <c r="B198" i="4"/>
  <c r="B193" i="4"/>
  <c r="B186" i="4"/>
  <c r="B225" i="4"/>
  <c r="B210" i="4"/>
  <c r="B226" i="4"/>
  <c r="B207" i="4"/>
  <c r="B194" i="4"/>
  <c r="B187" i="4"/>
  <c r="B237" i="4"/>
  <c r="B233" i="4"/>
  <c r="B204" i="4"/>
  <c r="B199" i="4"/>
  <c r="B218" i="4"/>
  <c r="B188" i="4"/>
  <c r="B180" i="4"/>
  <c r="B172" i="4"/>
  <c r="B213" i="4"/>
  <c r="B195" i="4"/>
  <c r="B229" i="4"/>
  <c r="B208" i="4"/>
  <c r="B200" i="4"/>
  <c r="B189" i="4"/>
  <c r="B247" i="4"/>
  <c r="B211" i="4"/>
  <c r="B259" i="4"/>
  <c r="B217" i="4"/>
  <c r="B205" i="4"/>
  <c r="B196" i="4"/>
  <c r="B250" i="4"/>
  <c r="B201" i="4"/>
  <c r="B191" i="4"/>
  <c r="B215" i="4"/>
  <c r="B212" i="4"/>
  <c r="B182" i="4"/>
  <c r="B176" i="4"/>
  <c r="B202" i="4"/>
  <c r="B167" i="4"/>
  <c r="B160" i="4"/>
  <c r="B152" i="4"/>
  <c r="B144" i="4"/>
  <c r="B136" i="4"/>
  <c r="B128" i="4"/>
  <c r="B174" i="4"/>
  <c r="B161" i="4"/>
  <c r="B153" i="4"/>
  <c r="B145" i="4"/>
  <c r="B137" i="4"/>
  <c r="B129" i="4"/>
  <c r="B190" i="4"/>
  <c r="B179" i="4"/>
  <c r="B184" i="4"/>
  <c r="B168" i="4"/>
  <c r="B162" i="4"/>
  <c r="B154" i="4"/>
  <c r="B146" i="4"/>
  <c r="B138" i="4"/>
  <c r="B197" i="4"/>
  <c r="B181" i="4"/>
  <c r="B206" i="4"/>
  <c r="B163" i="4"/>
  <c r="B155" i="4"/>
  <c r="B147" i="4"/>
  <c r="B209" i="4"/>
  <c r="B175" i="4"/>
  <c r="B164" i="4"/>
  <c r="B156" i="4"/>
  <c r="B148" i="4"/>
  <c r="B183" i="4"/>
  <c r="B173" i="4"/>
  <c r="B165" i="4"/>
  <c r="B157" i="4"/>
  <c r="B149" i="4"/>
  <c r="B178" i="4"/>
  <c r="B166" i="4"/>
  <c r="B158" i="4"/>
  <c r="B150" i="4"/>
  <c r="B143" i="4"/>
  <c r="B116" i="4"/>
  <c r="B108" i="4"/>
  <c r="B100" i="4"/>
  <c r="B142" i="4"/>
  <c r="B124" i="4"/>
  <c r="B117" i="4"/>
  <c r="B109" i="4"/>
  <c r="B101" i="4"/>
  <c r="B93" i="4"/>
  <c r="B171" i="4"/>
  <c r="B151" i="4"/>
  <c r="B141" i="4"/>
  <c r="B133" i="4"/>
  <c r="B118" i="4"/>
  <c r="B110" i="4"/>
  <c r="B102" i="4"/>
  <c r="B131" i="4"/>
  <c r="B140" i="4"/>
  <c r="B125" i="4"/>
  <c r="B119" i="4"/>
  <c r="B111" i="4"/>
  <c r="B103" i="4"/>
  <c r="B135" i="4"/>
  <c r="B192" i="4"/>
  <c r="B120" i="4"/>
  <c r="B112" i="4"/>
  <c r="B104" i="4"/>
  <c r="B96" i="4"/>
  <c r="B159" i="4"/>
  <c r="B126" i="4"/>
  <c r="B121" i="4"/>
  <c r="B113" i="4"/>
  <c r="B105" i="4"/>
  <c r="B139" i="4"/>
  <c r="B122" i="4"/>
  <c r="B114" i="4"/>
  <c r="B134" i="4"/>
  <c r="B98" i="4"/>
  <c r="B95" i="4"/>
  <c r="B86" i="4"/>
  <c r="B78" i="4"/>
  <c r="B70" i="4"/>
  <c r="B92" i="4"/>
  <c r="B88" i="4"/>
  <c r="B80" i="4"/>
  <c r="B72" i="4"/>
  <c r="B64" i="4"/>
  <c r="B56" i="4"/>
  <c r="B132" i="4"/>
  <c r="B170" i="4"/>
  <c r="B115" i="4"/>
  <c r="B99" i="4"/>
  <c r="B89" i="4"/>
  <c r="B81" i="4"/>
  <c r="B73" i="4"/>
  <c r="B65" i="4"/>
  <c r="B57" i="4"/>
  <c r="B82" i="4"/>
  <c r="B74" i="4"/>
  <c r="B66" i="4"/>
  <c r="B58" i="4"/>
  <c r="B90" i="4"/>
  <c r="B106" i="4"/>
  <c r="B97" i="4"/>
  <c r="B83" i="4"/>
  <c r="B75" i="4"/>
  <c r="B67" i="4"/>
  <c r="B59" i="4"/>
  <c r="B107" i="4"/>
  <c r="B84" i="4"/>
  <c r="B76" i="4"/>
  <c r="B68" i="4"/>
  <c r="B60" i="4"/>
  <c r="B127" i="4"/>
  <c r="B123" i="4"/>
  <c r="B91" i="4"/>
  <c r="B47" i="4"/>
  <c r="B71" i="4"/>
  <c r="B36" i="4"/>
  <c r="B55" i="4"/>
  <c r="B52" i="4"/>
  <c r="B77" i="4"/>
  <c r="B49" i="4"/>
  <c r="B41" i="4"/>
  <c r="B130" i="4"/>
  <c r="B61" i="4"/>
  <c r="B50" i="4"/>
  <c r="B42" i="4"/>
  <c r="B62" i="4"/>
  <c r="B54" i="4"/>
  <c r="B43" i="4"/>
  <c r="B79" i="4"/>
  <c r="B63" i="4"/>
  <c r="B87" i="4"/>
  <c r="B44" i="4"/>
  <c r="B69" i="4"/>
  <c r="B51" i="4"/>
  <c r="B45" i="4"/>
  <c r="B5" i="4"/>
  <c r="H10" i="4"/>
  <c r="B16" i="4"/>
  <c r="H21" i="4"/>
  <c r="V105" i="4" s="1"/>
  <c r="B25" i="4"/>
  <c r="H30" i="4"/>
  <c r="V114" i="4" s="1"/>
  <c r="W115" i="4" s="1"/>
  <c r="S34" i="4"/>
  <c r="T38" i="4"/>
  <c r="B40" i="4"/>
  <c r="E41" i="4"/>
  <c r="V132" i="4"/>
  <c r="S48" i="4"/>
  <c r="B21" i="4"/>
  <c r="B11" i="4"/>
  <c r="H16" i="4"/>
  <c r="B22" i="4"/>
  <c r="AG45" i="4"/>
  <c r="AH45" i="4" s="1"/>
  <c r="AH27" i="4"/>
  <c r="W117" i="4"/>
  <c r="V119" i="4"/>
  <c r="W120" i="4" s="1"/>
  <c r="S35" i="4"/>
  <c r="AC35" i="4"/>
  <c r="V125" i="4"/>
  <c r="S41" i="4"/>
  <c r="T42" i="4"/>
  <c r="T45" i="4"/>
  <c r="AG50" i="4"/>
  <c r="AH50" i="4" s="1"/>
  <c r="B94" i="4"/>
  <c r="B17" i="4"/>
  <c r="B28" i="4"/>
  <c r="W123" i="4"/>
  <c r="R42" i="4"/>
  <c r="N42" i="4"/>
  <c r="E47" i="4"/>
  <c r="T53" i="4"/>
  <c r="B6" i="4"/>
  <c r="H11" i="4"/>
  <c r="H22" i="4"/>
  <c r="V106" i="4" s="1"/>
  <c r="W32" i="4"/>
  <c r="X32" i="4" s="1"/>
  <c r="W36" i="4"/>
  <c r="O38" i="4"/>
  <c r="K45" i="4"/>
  <c r="V124" i="4"/>
  <c r="S40" i="4"/>
  <c r="K41" i="4"/>
  <c r="Z42" i="4"/>
  <c r="AC38" i="4"/>
  <c r="AA39" i="4"/>
  <c r="B12" i="4"/>
  <c r="H17" i="4"/>
  <c r="V101" i="4" s="1"/>
  <c r="H28" i="4"/>
  <c r="V112" i="4" s="1"/>
  <c r="B31" i="4"/>
  <c r="W34" i="4"/>
  <c r="Z37" i="4"/>
  <c r="W37" i="4"/>
  <c r="X37" i="4" s="1"/>
  <c r="K58" i="4"/>
  <c r="K57" i="4"/>
  <c r="K56" i="4"/>
  <c r="K55" i="4"/>
  <c r="B18" i="4"/>
  <c r="AH22" i="4"/>
  <c r="AH25" i="4"/>
  <c r="AG35" i="4"/>
  <c r="AH35" i="4" s="1"/>
  <c r="R41" i="4"/>
  <c r="N41" i="4"/>
  <c r="O47" i="4" s="1"/>
  <c r="B46" i="4"/>
  <c r="B37" i="4"/>
  <c r="B30" i="4"/>
  <c r="V140" i="4"/>
  <c r="S56" i="4"/>
  <c r="B7" i="4"/>
  <c r="B23" i="4"/>
  <c r="B26" i="4"/>
  <c r="B32" i="4"/>
  <c r="Z32" i="4"/>
  <c r="N33" i="4"/>
  <c r="O39" i="4" s="1"/>
  <c r="N35" i="4"/>
  <c r="Z41" i="4"/>
  <c r="W42" i="4"/>
  <c r="E52" i="4"/>
  <c r="B10" i="4"/>
  <c r="T49" i="4"/>
  <c r="T50" i="4"/>
  <c r="B13" i="4"/>
  <c r="H23" i="4"/>
  <c r="V107" i="4" s="1"/>
  <c r="AH28" i="4"/>
  <c r="B34" i="4"/>
  <c r="Z34" i="4"/>
  <c r="E42" i="4"/>
  <c r="S39" i="4"/>
  <c r="R40" i="4"/>
  <c r="U40" i="4" s="1"/>
  <c r="X40" i="4" s="1"/>
  <c r="N40" i="4"/>
  <c r="O46" i="4" s="1"/>
  <c r="W41" i="4"/>
  <c r="B39" i="4"/>
  <c r="B2" i="4"/>
  <c r="B19" i="4"/>
  <c r="AG23" i="4"/>
  <c r="AH23" i="4" s="1"/>
  <c r="H26" i="4"/>
  <c r="V110" i="4" s="1"/>
  <c r="B29" i="4"/>
  <c r="W116" i="4"/>
  <c r="S33" i="4"/>
  <c r="W38" i="4"/>
  <c r="B8" i="4"/>
  <c r="AG49" i="4"/>
  <c r="AH49" i="4" s="1"/>
  <c r="K37" i="4"/>
  <c r="K38" i="4"/>
  <c r="K42" i="4"/>
  <c r="E51" i="4"/>
  <c r="E55" i="4"/>
  <c r="B85" i="4"/>
  <c r="AG24" i="4"/>
  <c r="AH24" i="4" s="1"/>
  <c r="V126" i="4"/>
  <c r="W127" i="4" s="1"/>
  <c r="S42" i="4"/>
  <c r="S43" i="4"/>
  <c r="B3" i="4"/>
  <c r="B14" i="4"/>
  <c r="H19" i="4"/>
  <c r="V103" i="4" s="1"/>
  <c r="B24" i="4"/>
  <c r="B38" i="4"/>
  <c r="W39" i="4"/>
  <c r="K47" i="4"/>
  <c r="K48" i="4"/>
  <c r="L65" i="4" s="1" a="1"/>
  <c r="L65" i="4" s="1"/>
  <c r="E48" i="4"/>
  <c r="E49" i="4"/>
  <c r="Z46" i="4"/>
  <c r="W46" i="4"/>
  <c r="B20" i="4"/>
  <c r="E44" i="4"/>
  <c r="K43" i="4"/>
  <c r="N51" i="4"/>
  <c r="R50" i="4"/>
  <c r="B48" i="4"/>
  <c r="B9" i="4"/>
  <c r="H24" i="4"/>
  <c r="V108" i="4" s="1"/>
  <c r="W109" i="4" s="1"/>
  <c r="B27" i="4"/>
  <c r="K50" i="4"/>
  <c r="N50" i="4"/>
  <c r="B53" i="4"/>
  <c r="W131" i="4"/>
  <c r="Z53" i="4"/>
  <c r="Z61" i="4"/>
  <c r="W61" i="4"/>
  <c r="E57" i="4"/>
  <c r="E53" i="4"/>
  <c r="W54" i="4"/>
  <c r="V141" i="4"/>
  <c r="W142" i="4" s="1"/>
  <c r="S57" i="4"/>
  <c r="S58" i="4"/>
  <c r="E64" i="4"/>
  <c r="W122" i="4"/>
  <c r="W45" i="4"/>
  <c r="W130" i="4"/>
  <c r="AA47" i="4"/>
  <c r="N49" i="4"/>
  <c r="N55" i="4"/>
  <c r="V148" i="4"/>
  <c r="S64" i="4"/>
  <c r="K52" i="4"/>
  <c r="S50" i="4"/>
  <c r="W137" i="4"/>
  <c r="T56" i="4"/>
  <c r="Z60" i="4"/>
  <c r="W44" i="4"/>
  <c r="W129" i="4"/>
  <c r="N48" i="4"/>
  <c r="W135" i="4"/>
  <c r="S52" i="4"/>
  <c r="N56" i="4"/>
  <c r="O62" i="4" s="1"/>
  <c r="K51" i="4"/>
  <c r="E60" i="4"/>
  <c r="E63" i="4"/>
  <c r="T64" i="4"/>
  <c r="W121" i="4"/>
  <c r="W128" i="4"/>
  <c r="N47" i="4"/>
  <c r="O50" i="4" s="1"/>
  <c r="S49" i="4"/>
  <c r="R56" i="4"/>
  <c r="U56" i="4" s="1"/>
  <c r="X56" i="4" s="1"/>
  <c r="T58" i="4"/>
  <c r="E62" i="4"/>
  <c r="V147" i="4"/>
  <c r="S63" i="4"/>
  <c r="R64" i="4"/>
  <c r="N64" i="4"/>
  <c r="W50" i="4"/>
  <c r="N57" i="4"/>
  <c r="N46" i="4"/>
  <c r="O49" i="4" s="1"/>
  <c r="E50" i="4"/>
  <c r="W52" i="4"/>
  <c r="W138" i="4"/>
  <c r="T63" i="4"/>
  <c r="S53" i="4"/>
  <c r="W118" i="4"/>
  <c r="U58" i="4"/>
  <c r="T61" i="4"/>
  <c r="V139" i="4"/>
  <c r="S55" i="4"/>
  <c r="Z58" i="4"/>
  <c r="W58" i="4"/>
  <c r="S51" i="4"/>
  <c r="W136" i="4"/>
  <c r="R54" i="4"/>
  <c r="U54" i="4" s="1"/>
  <c r="N54" i="4"/>
  <c r="K61" i="4"/>
  <c r="U59" i="4"/>
  <c r="U60" i="4"/>
  <c r="X60" i="4" s="1"/>
  <c r="W134" i="4"/>
  <c r="W146" i="4"/>
  <c r="W145" i="4"/>
  <c r="W59" i="4"/>
  <c r="W144" i="4"/>
  <c r="N63" i="4"/>
  <c r="W143" i="4"/>
  <c r="N62" i="4"/>
  <c r="N53" i="4"/>
  <c r="W57" i="4"/>
  <c r="N61" i="4"/>
  <c r="O64" i="4" s="1"/>
  <c r="W53" i="1"/>
  <c r="T35" i="1"/>
  <c r="W33" i="1"/>
  <c r="W56" i="1"/>
  <c r="W57" i="1"/>
  <c r="W48" i="1"/>
  <c r="T42" i="1"/>
  <c r="U39" i="1"/>
  <c r="U53" i="1"/>
  <c r="Z39" i="1"/>
  <c r="AC38" i="1" s="1"/>
  <c r="Z42" i="1"/>
  <c r="AA42" i="1" s="1"/>
  <c r="AD42" i="1" s="1"/>
  <c r="T55" i="1"/>
  <c r="T57" i="1"/>
  <c r="U61" i="1"/>
  <c r="T32" i="1"/>
  <c r="U63" i="1"/>
  <c r="U50" i="1"/>
  <c r="T54" i="1"/>
  <c r="T38" i="1"/>
  <c r="Z52" i="1"/>
  <c r="AA52" i="1" s="1"/>
  <c r="AD52" i="1" s="1"/>
  <c r="T45" i="1"/>
  <c r="T64" i="1"/>
  <c r="T33" i="1"/>
  <c r="T37" i="1"/>
  <c r="Z35" i="1"/>
  <c r="AA35" i="1" s="1"/>
  <c r="AD35" i="1" s="1"/>
  <c r="U42" i="1"/>
  <c r="Z59" i="1"/>
  <c r="AA59" i="1" s="1"/>
  <c r="Z61" i="1"/>
  <c r="AC60" i="1" s="1"/>
  <c r="U47" i="1"/>
  <c r="W49" i="1"/>
  <c r="W54" i="1"/>
  <c r="S51" i="1"/>
  <c r="T53" i="1"/>
  <c r="T34" i="1"/>
  <c r="Z37" i="1"/>
  <c r="AA37" i="1" s="1"/>
  <c r="AD37" i="1" s="1"/>
  <c r="T41" i="1"/>
  <c r="T46" i="1"/>
  <c r="T56" i="1"/>
  <c r="U56" i="1"/>
  <c r="X56" i="1" s="1"/>
  <c r="Z32" i="1"/>
  <c r="AC31" i="1" s="1"/>
  <c r="AE31" i="1" s="1"/>
  <c r="W41" i="1"/>
  <c r="T62" i="1"/>
  <c r="T44" i="1"/>
  <c r="Z46" i="1"/>
  <c r="AC45" i="1" s="1"/>
  <c r="Z56" i="1"/>
  <c r="AC55" i="1" s="1"/>
  <c r="Z34" i="1"/>
  <c r="AC33" i="1" s="1"/>
  <c r="Z62" i="1"/>
  <c r="AC61" i="1" s="1"/>
  <c r="Z43" i="1"/>
  <c r="AA43" i="1" s="1"/>
  <c r="AD43" i="1" s="1"/>
  <c r="Z38" i="1"/>
  <c r="AA38" i="1" s="1"/>
  <c r="AD38" i="1" s="1"/>
  <c r="Z50" i="1"/>
  <c r="AC49" i="1" s="1"/>
  <c r="T61" i="1"/>
  <c r="Z41" i="1"/>
  <c r="AC40" i="1" s="1"/>
  <c r="Z53" i="1"/>
  <c r="AC52" i="1" s="1"/>
  <c r="S61" i="1"/>
  <c r="S44" i="1"/>
  <c r="W50" i="1"/>
  <c r="Z64" i="1"/>
  <c r="AC63" i="1" s="1"/>
  <c r="W35" i="1"/>
  <c r="W38" i="1"/>
  <c r="S43" i="1"/>
  <c r="U49" i="1"/>
  <c r="Z58" i="1"/>
  <c r="S52" i="1"/>
  <c r="W58" i="1"/>
  <c r="W43" i="1"/>
  <c r="U57" i="1"/>
  <c r="W46" i="1"/>
  <c r="S60" i="1"/>
  <c r="Z40" i="1"/>
  <c r="AA40" i="1" s="1"/>
  <c r="AD40" i="1" s="1"/>
  <c r="Z49" i="1"/>
  <c r="AA49" i="1" s="1"/>
  <c r="AD49" i="1" s="1"/>
  <c r="Z60" i="1"/>
  <c r="AA60" i="1" s="1"/>
  <c r="AD60" i="1" s="1"/>
  <c r="W64" i="1"/>
  <c r="U62" i="1"/>
  <c r="Z57" i="1"/>
  <c r="AA57" i="1" s="1"/>
  <c r="AD57" i="1" s="1"/>
  <c r="S62" i="1"/>
  <c r="W42" i="1"/>
  <c r="U45" i="1"/>
  <c r="U48" i="1"/>
  <c r="W51" i="1"/>
  <c r="S45" i="1"/>
  <c r="W62" i="1"/>
  <c r="Z31" i="1"/>
  <c r="AA31" i="1" s="1"/>
  <c r="AD31" i="1" s="1"/>
  <c r="Z36" i="1"/>
  <c r="AA36" i="1" s="1"/>
  <c r="Z45" i="1"/>
  <c r="AC44" i="1" s="1"/>
  <c r="Z54" i="1"/>
  <c r="AC53" i="1" s="1"/>
  <c r="S59" i="1"/>
  <c r="W36" i="1"/>
  <c r="W45" i="1"/>
  <c r="Z48" i="1"/>
  <c r="S53" i="1"/>
  <c r="N35" i="1"/>
  <c r="B45" i="1"/>
  <c r="AG45" i="1"/>
  <c r="AH45" i="1" s="1"/>
  <c r="AA51" i="1"/>
  <c r="AC50" i="1"/>
  <c r="B55" i="1"/>
  <c r="U58" i="1"/>
  <c r="V147" i="1"/>
  <c r="W148" i="1" s="1"/>
  <c r="S63" i="1"/>
  <c r="B78" i="1"/>
  <c r="B20" i="1"/>
  <c r="H29" i="1"/>
  <c r="V113" i="1" s="1"/>
  <c r="R35" i="1"/>
  <c r="U35" i="1" s="1"/>
  <c r="T36" i="1"/>
  <c r="O43" i="1"/>
  <c r="S38" i="1"/>
  <c r="T40" i="1"/>
  <c r="E51" i="1"/>
  <c r="V131" i="1"/>
  <c r="W132" i="1" s="1"/>
  <c r="S47" i="1"/>
  <c r="U64" i="1"/>
  <c r="H24" i="1"/>
  <c r="V108" i="1" s="1"/>
  <c r="B8" i="1"/>
  <c r="AG40" i="1"/>
  <c r="AH40" i="1" s="1"/>
  <c r="H19" i="1"/>
  <c r="V103" i="1" s="1"/>
  <c r="B378" i="1"/>
  <c r="B370" i="1"/>
  <c r="B362" i="1"/>
  <c r="B354" i="1"/>
  <c r="B346" i="1"/>
  <c r="B379" i="1"/>
  <c r="B371" i="1"/>
  <c r="B363" i="1"/>
  <c r="B355" i="1"/>
  <c r="B347" i="1"/>
  <c r="B339" i="1"/>
  <c r="B380" i="1"/>
  <c r="B372" i="1"/>
  <c r="B364" i="1"/>
  <c r="B356" i="1"/>
  <c r="B348" i="1"/>
  <c r="B340" i="1"/>
  <c r="B381" i="1"/>
  <c r="B373" i="1"/>
  <c r="B365" i="1"/>
  <c r="B357" i="1"/>
  <c r="B349" i="1"/>
  <c r="B341" i="1"/>
  <c r="B382" i="1"/>
  <c r="B374" i="1"/>
  <c r="B366" i="1"/>
  <c r="B358" i="1"/>
  <c r="B350" i="1"/>
  <c r="B383" i="1"/>
  <c r="B375" i="1"/>
  <c r="B367" i="1"/>
  <c r="B359" i="1"/>
  <c r="B351" i="1"/>
  <c r="B343" i="1"/>
  <c r="B335" i="1"/>
  <c r="B384" i="1"/>
  <c r="B376" i="1"/>
  <c r="B368" i="1"/>
  <c r="B360" i="1"/>
  <c r="B352" i="1"/>
  <c r="B344" i="1"/>
  <c r="B353" i="1"/>
  <c r="B316" i="1"/>
  <c r="B308" i="1"/>
  <c r="B300" i="1"/>
  <c r="B292" i="1"/>
  <c r="B369" i="1"/>
  <c r="B327" i="1"/>
  <c r="B322" i="1"/>
  <c r="B332" i="1"/>
  <c r="B317" i="1"/>
  <c r="B309" i="1"/>
  <c r="B301" i="1"/>
  <c r="B293" i="1"/>
  <c r="B342" i="1"/>
  <c r="B338" i="1"/>
  <c r="B328" i="1"/>
  <c r="B323" i="1"/>
  <c r="B318" i="1"/>
  <c r="B310" i="1"/>
  <c r="B302" i="1"/>
  <c r="B294" i="1"/>
  <c r="B361" i="1"/>
  <c r="B337" i="1"/>
  <c r="B333" i="1"/>
  <c r="B311" i="1"/>
  <c r="B303" i="1"/>
  <c r="B324" i="1"/>
  <c r="B319" i="1"/>
  <c r="B329" i="1"/>
  <c r="B312" i="1"/>
  <c r="B304" i="1"/>
  <c r="B385" i="1"/>
  <c r="B325" i="1"/>
  <c r="B320" i="1"/>
  <c r="B313" i="1"/>
  <c r="B305" i="1"/>
  <c r="B297" i="1"/>
  <c r="B336" i="1"/>
  <c r="B334" i="1"/>
  <c r="B330" i="1"/>
  <c r="B377" i="1"/>
  <c r="B326" i="1"/>
  <c r="B345" i="1"/>
  <c r="B331" i="1"/>
  <c r="B321" i="1"/>
  <c r="B315" i="1"/>
  <c r="B307" i="1"/>
  <c r="B284" i="1"/>
  <c r="B277" i="1"/>
  <c r="B269" i="1"/>
  <c r="B261" i="1"/>
  <c r="B253" i="1"/>
  <c r="B278" i="1"/>
  <c r="B270" i="1"/>
  <c r="B262" i="1"/>
  <c r="B285" i="1"/>
  <c r="B279" i="1"/>
  <c r="B314" i="1"/>
  <c r="B289" i="1"/>
  <c r="B306" i="1"/>
  <c r="B286" i="1"/>
  <c r="B280" i="1"/>
  <c r="B272" i="1"/>
  <c r="B264" i="1"/>
  <c r="B256" i="1"/>
  <c r="B296" i="1"/>
  <c r="B281" i="1"/>
  <c r="B273" i="1"/>
  <c r="B291" i="1"/>
  <c r="B295" i="1"/>
  <c r="B287" i="1"/>
  <c r="B282" i="1"/>
  <c r="B274" i="1"/>
  <c r="B266" i="1"/>
  <c r="B298" i="1"/>
  <c r="B275" i="1"/>
  <c r="B288" i="1"/>
  <c r="B283" i="1"/>
  <c r="B276" i="1"/>
  <c r="B290" i="1"/>
  <c r="B241" i="1"/>
  <c r="B233" i="1"/>
  <c r="B225" i="1"/>
  <c r="B217" i="1"/>
  <c r="B249" i="1"/>
  <c r="B242" i="1"/>
  <c r="B234" i="1"/>
  <c r="B226" i="1"/>
  <c r="B258" i="1"/>
  <c r="B271" i="1"/>
  <c r="B243" i="1"/>
  <c r="B235" i="1"/>
  <c r="B227" i="1"/>
  <c r="B263" i="1"/>
  <c r="B250" i="1"/>
  <c r="B244" i="1"/>
  <c r="B236" i="1"/>
  <c r="B228" i="1"/>
  <c r="B220" i="1"/>
  <c r="B212" i="1"/>
  <c r="B299" i="1"/>
  <c r="B260" i="1"/>
  <c r="B254" i="1"/>
  <c r="B245" i="1"/>
  <c r="B237" i="1"/>
  <c r="B251" i="1"/>
  <c r="B267" i="1"/>
  <c r="B246" i="1"/>
  <c r="B238" i="1"/>
  <c r="B230" i="1"/>
  <c r="B265" i="1"/>
  <c r="B247" i="1"/>
  <c r="B239" i="1"/>
  <c r="B231" i="1"/>
  <c r="B252" i="1"/>
  <c r="B223" i="1"/>
  <c r="B222" i="1"/>
  <c r="B218" i="1"/>
  <c r="B210" i="1"/>
  <c r="B207" i="1"/>
  <c r="B193" i="1"/>
  <c r="B185" i="1"/>
  <c r="B177" i="1"/>
  <c r="B169" i="1"/>
  <c r="B224" i="1"/>
  <c r="B198" i="1"/>
  <c r="B202" i="1"/>
  <c r="B186" i="1"/>
  <c r="B178" i="1"/>
  <c r="B221" i="1"/>
  <c r="B194" i="1"/>
  <c r="B248" i="1"/>
  <c r="B205" i="1"/>
  <c r="B199" i="1"/>
  <c r="B187" i="1"/>
  <c r="B179" i="1"/>
  <c r="B171" i="1"/>
  <c r="B215" i="1"/>
  <c r="B268" i="1"/>
  <c r="B259" i="1"/>
  <c r="B240" i="1"/>
  <c r="B213" i="1"/>
  <c r="B208" i="1"/>
  <c r="B188" i="1"/>
  <c r="B180" i="1"/>
  <c r="B211" i="1"/>
  <c r="B195" i="1"/>
  <c r="B232" i="1"/>
  <c r="B203" i="1"/>
  <c r="B189" i="1"/>
  <c r="B257" i="1"/>
  <c r="B229" i="1"/>
  <c r="B200" i="1"/>
  <c r="B219" i="1"/>
  <c r="B206" i="1"/>
  <c r="B196" i="1"/>
  <c r="B190" i="1"/>
  <c r="B182" i="1"/>
  <c r="B209" i="1"/>
  <c r="B191" i="1"/>
  <c r="B183" i="1"/>
  <c r="B192" i="1"/>
  <c r="B151" i="1"/>
  <c r="B143" i="1"/>
  <c r="B135" i="1"/>
  <c r="B127" i="1"/>
  <c r="B164" i="1"/>
  <c r="B159" i="1"/>
  <c r="B152" i="1"/>
  <c r="B144" i="1"/>
  <c r="B136" i="1"/>
  <c r="B128" i="1"/>
  <c r="B216" i="1"/>
  <c r="B174" i="1"/>
  <c r="B172" i="1"/>
  <c r="B167" i="1"/>
  <c r="B181" i="1"/>
  <c r="B153" i="1"/>
  <c r="B145" i="1"/>
  <c r="B137" i="1"/>
  <c r="B165" i="1"/>
  <c r="B160" i="1"/>
  <c r="B154" i="1"/>
  <c r="B146" i="1"/>
  <c r="B138" i="1"/>
  <c r="B170" i="1"/>
  <c r="B214" i="1"/>
  <c r="B197" i="1"/>
  <c r="B173" i="1"/>
  <c r="B161" i="1"/>
  <c r="B155" i="1"/>
  <c r="B147" i="1"/>
  <c r="B139" i="1"/>
  <c r="B204" i="1"/>
  <c r="B201" i="1"/>
  <c r="B184" i="1"/>
  <c r="B176" i="1"/>
  <c r="B156" i="1"/>
  <c r="B148" i="1"/>
  <c r="B140" i="1"/>
  <c r="B255" i="1"/>
  <c r="B168" i="1"/>
  <c r="B162" i="1"/>
  <c r="B157" i="1"/>
  <c r="B126" i="1"/>
  <c r="B121" i="1"/>
  <c r="B103" i="1"/>
  <c r="B95" i="1"/>
  <c r="B87" i="1"/>
  <c r="B79" i="1"/>
  <c r="B71" i="1"/>
  <c r="B149" i="1"/>
  <c r="B132" i="1"/>
  <c r="B141" i="1"/>
  <c r="B131" i="1"/>
  <c r="B124" i="1"/>
  <c r="B118" i="1"/>
  <c r="B111" i="1"/>
  <c r="B104" i="1"/>
  <c r="B96" i="1"/>
  <c r="B88" i="1"/>
  <c r="B158" i="1"/>
  <c r="B105" i="1"/>
  <c r="B97" i="1"/>
  <c r="B89" i="1"/>
  <c r="B81" i="1"/>
  <c r="B73" i="1"/>
  <c r="B150" i="1"/>
  <c r="B122" i="1"/>
  <c r="B115" i="1"/>
  <c r="B142" i="1"/>
  <c r="B130" i="1"/>
  <c r="B119" i="1"/>
  <c r="B112" i="1"/>
  <c r="B106" i="1"/>
  <c r="B98" i="1"/>
  <c r="B90" i="1"/>
  <c r="B82" i="1"/>
  <c r="B107" i="1"/>
  <c r="B99" i="1"/>
  <c r="B91" i="1"/>
  <c r="B166" i="1"/>
  <c r="B125" i="1"/>
  <c r="B116" i="1"/>
  <c r="B163" i="1"/>
  <c r="B120" i="1"/>
  <c r="B108" i="1"/>
  <c r="B100" i="1"/>
  <c r="B92" i="1"/>
  <c r="B84" i="1"/>
  <c r="V84" i="1" s="1"/>
  <c r="B129" i="1"/>
  <c r="B113" i="1"/>
  <c r="B123" i="1"/>
  <c r="B109" i="1"/>
  <c r="B101" i="1"/>
  <c r="B93" i="1"/>
  <c r="B134" i="1"/>
  <c r="B102" i="1"/>
  <c r="B36" i="1"/>
  <c r="B80" i="1"/>
  <c r="B75" i="1"/>
  <c r="V75" i="1" s="1"/>
  <c r="B64" i="1"/>
  <c r="B56" i="1"/>
  <c r="B48" i="1"/>
  <c r="B40" i="1"/>
  <c r="B69" i="1"/>
  <c r="B65" i="1"/>
  <c r="V65" i="1" s="1"/>
  <c r="B57" i="1"/>
  <c r="B49" i="1"/>
  <c r="B41" i="1"/>
  <c r="B110" i="1"/>
  <c r="B77" i="1"/>
  <c r="V77" i="1" s="1"/>
  <c r="B66" i="1"/>
  <c r="V66" i="1" s="1"/>
  <c r="B58" i="1"/>
  <c r="B50" i="1"/>
  <c r="B42" i="1"/>
  <c r="B117" i="1"/>
  <c r="B24" i="1"/>
  <c r="B14" i="1"/>
  <c r="B3" i="1"/>
  <c r="B175" i="1"/>
  <c r="B114" i="1"/>
  <c r="B86" i="1"/>
  <c r="V86" i="1" s="1"/>
  <c r="B83" i="1"/>
  <c r="B59" i="1"/>
  <c r="B51" i="1"/>
  <c r="B43" i="1"/>
  <c r="V95" i="1"/>
  <c r="B85" i="1"/>
  <c r="V85" i="1" s="1"/>
  <c r="B72" i="1"/>
  <c r="B67" i="1"/>
  <c r="V67" i="1" s="1"/>
  <c r="B133" i="1"/>
  <c r="B74" i="1"/>
  <c r="B70" i="1"/>
  <c r="V70" i="1" s="1"/>
  <c r="B76" i="1"/>
  <c r="V76" i="1" s="1"/>
  <c r="B68" i="1"/>
  <c r="V68" i="1" s="1"/>
  <c r="B62" i="1"/>
  <c r="B54" i="1"/>
  <c r="B46" i="1"/>
  <c r="W114" i="1"/>
  <c r="B34" i="1"/>
  <c r="AA34" i="1"/>
  <c r="W37" i="1"/>
  <c r="X37" i="1" s="1"/>
  <c r="O48" i="1"/>
  <c r="U43" i="1"/>
  <c r="E52" i="1"/>
  <c r="K53" i="1"/>
  <c r="V139" i="1"/>
  <c r="W140" i="1" s="1"/>
  <c r="S55" i="1"/>
  <c r="K62" i="1"/>
  <c r="T63" i="1"/>
  <c r="H12" i="1"/>
  <c r="H7" i="1"/>
  <c r="H27" i="1"/>
  <c r="V111" i="1" s="1"/>
  <c r="AG33" i="1"/>
  <c r="AH33" i="1" s="1"/>
  <c r="B2" i="1"/>
  <c r="H20" i="1"/>
  <c r="V104" i="1" s="1"/>
  <c r="AG24" i="1"/>
  <c r="AH24" i="1" s="1"/>
  <c r="W32" i="1"/>
  <c r="B37" i="1"/>
  <c r="U38" i="1"/>
  <c r="X38" i="1" s="1"/>
  <c r="R40" i="1"/>
  <c r="U40" i="1" s="1"/>
  <c r="N40" i="1"/>
  <c r="O42" i="1" s="1"/>
  <c r="K47" i="1"/>
  <c r="T48" i="1"/>
  <c r="K61" i="1"/>
  <c r="E50" i="1"/>
  <c r="E47" i="1"/>
  <c r="W118" i="1"/>
  <c r="W130" i="1"/>
  <c r="B52" i="1"/>
  <c r="B53" i="1"/>
  <c r="B60" i="1"/>
  <c r="B61" i="1"/>
  <c r="R32" i="1"/>
  <c r="N32" i="1"/>
  <c r="T39" i="1"/>
  <c r="B28" i="1"/>
  <c r="W40" i="1"/>
  <c r="K52" i="1"/>
  <c r="K49" i="1"/>
  <c r="E63" i="1"/>
  <c r="S33" i="1"/>
  <c r="E37" i="1"/>
  <c r="H21" i="1"/>
  <c r="V105" i="1" s="1"/>
  <c r="H25" i="1"/>
  <c r="V109" i="1" s="1"/>
  <c r="AG48" i="1"/>
  <c r="AH48" i="1" s="1"/>
  <c r="B31" i="1"/>
  <c r="S36" i="1"/>
  <c r="W39" i="1"/>
  <c r="T43" i="1"/>
  <c r="W138" i="1"/>
  <c r="O51" i="1"/>
  <c r="U46" i="1"/>
  <c r="X46" i="1" s="1"/>
  <c r="E57" i="1"/>
  <c r="K60" i="1"/>
  <c r="L65" i="1" s="1" a="1"/>
  <c r="L65" i="1" s="1"/>
  <c r="Z63" i="1"/>
  <c r="W63" i="1"/>
  <c r="B94" i="1"/>
  <c r="W120" i="1"/>
  <c r="S37" i="1"/>
  <c r="H28" i="1"/>
  <c r="V112" i="1" s="1"/>
  <c r="B32" i="1"/>
  <c r="B38" i="1"/>
  <c r="K59" i="1"/>
  <c r="B39" i="1"/>
  <c r="S46" i="1"/>
  <c r="K50" i="1"/>
  <c r="U54" i="1"/>
  <c r="X54" i="1" s="1"/>
  <c r="W115" i="1"/>
  <c r="H22" i="1"/>
  <c r="V106" i="1" s="1"/>
  <c r="B11" i="1"/>
  <c r="B26" i="1"/>
  <c r="AH28" i="1"/>
  <c r="AK35" i="1"/>
  <c r="Z33" i="1"/>
  <c r="S34" i="1"/>
  <c r="B35" i="1"/>
  <c r="AC35" i="1"/>
  <c r="U44" i="1"/>
  <c r="Z47" i="1"/>
  <c r="W47" i="1"/>
  <c r="T50" i="1"/>
  <c r="T51" i="1"/>
  <c r="T52" i="1"/>
  <c r="U55" i="1"/>
  <c r="K58" i="1"/>
  <c r="W117" i="1"/>
  <c r="K46" i="1"/>
  <c r="B5" i="1"/>
  <c r="B17" i="1"/>
  <c r="H4" i="1"/>
  <c r="H5" i="1"/>
  <c r="H17" i="1"/>
  <c r="V101" i="1" s="1"/>
  <c r="W102" i="1" s="1"/>
  <c r="AG46" i="1"/>
  <c r="AH46" i="1" s="1"/>
  <c r="B29" i="1"/>
  <c r="R31" i="1"/>
  <c r="K38" i="1"/>
  <c r="E41" i="1"/>
  <c r="W121" i="1"/>
  <c r="Z44" i="1"/>
  <c r="W44" i="1"/>
  <c r="R51" i="1"/>
  <c r="N51" i="1"/>
  <c r="N52" i="1"/>
  <c r="O58" i="1" s="1"/>
  <c r="S54" i="1"/>
  <c r="Z55" i="1"/>
  <c r="W55" i="1"/>
  <c r="T58" i="1"/>
  <c r="T59" i="1"/>
  <c r="T60" i="1"/>
  <c r="V124" i="1"/>
  <c r="S40" i="1"/>
  <c r="H11" i="1"/>
  <c r="W110" i="1"/>
  <c r="K43" i="1"/>
  <c r="W122" i="1"/>
  <c r="V123" i="1"/>
  <c r="S39" i="1"/>
  <c r="E40" i="1"/>
  <c r="V133" i="1"/>
  <c r="W134" i="1" s="1"/>
  <c r="S49" i="1"/>
  <c r="S50" i="1"/>
  <c r="R59" i="1"/>
  <c r="N59" i="1"/>
  <c r="O63" i="1" s="1"/>
  <c r="V119" i="1"/>
  <c r="S35" i="1"/>
  <c r="H23" i="1"/>
  <c r="V107" i="1" s="1"/>
  <c r="B33" i="1"/>
  <c r="AG35" i="1"/>
  <c r="AH35" i="1" s="1"/>
  <c r="K37" i="1"/>
  <c r="K44" i="1"/>
  <c r="K45" i="1"/>
  <c r="V125" i="1"/>
  <c r="W126" i="1" s="1"/>
  <c r="S41" i="1"/>
  <c r="S42" i="1"/>
  <c r="V141" i="1"/>
  <c r="W142" i="1" s="1"/>
  <c r="S57" i="1"/>
  <c r="S58" i="1"/>
  <c r="E55" i="1"/>
  <c r="K57" i="1"/>
  <c r="W61" i="1"/>
  <c r="W146" i="1"/>
  <c r="E44" i="1"/>
  <c r="W129" i="1"/>
  <c r="N48" i="1"/>
  <c r="O50" i="1" s="1"/>
  <c r="W52" i="1"/>
  <c r="W137" i="1"/>
  <c r="N56" i="1"/>
  <c r="O61" i="1" s="1"/>
  <c r="W60" i="1"/>
  <c r="W145" i="1"/>
  <c r="N64" i="1"/>
  <c r="W116" i="1"/>
  <c r="W128" i="1"/>
  <c r="W136" i="1"/>
  <c r="W59" i="1"/>
  <c r="W144" i="1"/>
  <c r="N63" i="1"/>
  <c r="W127" i="1"/>
  <c r="S48" i="1"/>
  <c r="W135" i="1"/>
  <c r="S56" i="1"/>
  <c r="W143" i="1"/>
  <c r="N62" i="1"/>
  <c r="S64" i="1"/>
  <c r="AB34" i="7" l="1"/>
  <c r="X50" i="11"/>
  <c r="V97" i="10"/>
  <c r="V99" i="10"/>
  <c r="V80" i="10"/>
  <c r="V88" i="10"/>
  <c r="V76" i="10"/>
  <c r="V86" i="10"/>
  <c r="V84" i="10"/>
  <c r="V82" i="10"/>
  <c r="AC41" i="10"/>
  <c r="V77" i="10"/>
  <c r="V71" i="10"/>
  <c r="V81" i="10"/>
  <c r="V79" i="10"/>
  <c r="W80" i="10" s="1"/>
  <c r="X57" i="9"/>
  <c r="AC37" i="8"/>
  <c r="X38" i="8"/>
  <c r="AC51" i="6"/>
  <c r="AC32" i="5"/>
  <c r="AE32" i="5" s="1"/>
  <c r="AF32" i="5" s="1"/>
  <c r="X47" i="4"/>
  <c r="AB36" i="4"/>
  <c r="V81" i="4"/>
  <c r="X48" i="1"/>
  <c r="AA53" i="8"/>
  <c r="AC39" i="7"/>
  <c r="AC55" i="7"/>
  <c r="AA44" i="6"/>
  <c r="AD44" i="6" s="1"/>
  <c r="AA51" i="9"/>
  <c r="AA56" i="10"/>
  <c r="AA38" i="5"/>
  <c r="AC46" i="11"/>
  <c r="AA44" i="9"/>
  <c r="AA58" i="9"/>
  <c r="AA46" i="5"/>
  <c r="AD46" i="5" s="1"/>
  <c r="AA54" i="7"/>
  <c r="AD54" i="7" s="1"/>
  <c r="V83" i="11"/>
  <c r="X48" i="11"/>
  <c r="X62" i="11"/>
  <c r="AA46" i="11"/>
  <c r="AB47" i="11" s="1"/>
  <c r="AC49" i="11"/>
  <c r="X39" i="10"/>
  <c r="X32" i="10"/>
  <c r="AC31" i="9"/>
  <c r="AE31" i="9" s="1"/>
  <c r="AE33" i="9" s="1"/>
  <c r="AA58" i="8"/>
  <c r="AC42" i="8"/>
  <c r="AC31" i="7"/>
  <c r="AE31" i="7" s="1"/>
  <c r="AF31" i="7" s="1"/>
  <c r="AG52" i="7" s="1"/>
  <c r="AH52" i="7" s="1"/>
  <c r="V78" i="7"/>
  <c r="AC40" i="6"/>
  <c r="X55" i="6"/>
  <c r="V85" i="5"/>
  <c r="V72" i="5"/>
  <c r="V80" i="5"/>
  <c r="V96" i="5"/>
  <c r="V71" i="5"/>
  <c r="V76" i="5"/>
  <c r="V79" i="5"/>
  <c r="X57" i="1"/>
  <c r="X56" i="10"/>
  <c r="X59" i="8"/>
  <c r="AB64" i="7"/>
  <c r="AC55" i="5"/>
  <c r="AA56" i="4"/>
  <c r="AD56" i="4" s="1"/>
  <c r="AC44" i="7"/>
  <c r="AD64" i="7"/>
  <c r="AA45" i="9"/>
  <c r="AD45" i="9" s="1"/>
  <c r="AA54" i="11"/>
  <c r="AB55" i="11" s="1"/>
  <c r="AB58" i="11"/>
  <c r="AA41" i="9"/>
  <c r="AD41" i="9" s="1"/>
  <c r="AA64" i="4"/>
  <c r="AD64" i="4" s="1"/>
  <c r="AA61" i="7"/>
  <c r="AA37" i="7"/>
  <c r="AB37" i="7" s="1"/>
  <c r="X53" i="7"/>
  <c r="AC63" i="7"/>
  <c r="AC57" i="11"/>
  <c r="AA37" i="9"/>
  <c r="AD37" i="9" s="1"/>
  <c r="AA43" i="10"/>
  <c r="AB44" i="10" s="1"/>
  <c r="X38" i="4"/>
  <c r="AC54" i="11"/>
  <c r="AA48" i="11"/>
  <c r="AB49" i="11" s="1"/>
  <c r="X46" i="11"/>
  <c r="AC48" i="11"/>
  <c r="X60" i="10"/>
  <c r="X44" i="10"/>
  <c r="X42" i="10"/>
  <c r="V89" i="10"/>
  <c r="W89" i="10" s="1"/>
  <c r="AB52" i="10"/>
  <c r="X44" i="9"/>
  <c r="X56" i="9"/>
  <c r="X60" i="9"/>
  <c r="V81" i="8"/>
  <c r="V100" i="8"/>
  <c r="V92" i="8"/>
  <c r="V97" i="8"/>
  <c r="W98" i="8" s="1"/>
  <c r="V78" i="8"/>
  <c r="V68" i="8"/>
  <c r="V69" i="8"/>
  <c r="W69" i="8" s="1"/>
  <c r="V84" i="8"/>
  <c r="X33" i="8"/>
  <c r="AD32" i="7"/>
  <c r="AB32" i="7"/>
  <c r="X45" i="7"/>
  <c r="V86" i="7"/>
  <c r="V68" i="7"/>
  <c r="W68" i="7" s="1"/>
  <c r="V84" i="7"/>
  <c r="V72" i="7"/>
  <c r="X48" i="7"/>
  <c r="V77" i="7"/>
  <c r="W77" i="7" s="1"/>
  <c r="V100" i="7"/>
  <c r="V93" i="7"/>
  <c r="AB36" i="6"/>
  <c r="V89" i="6"/>
  <c r="W89" i="6" s="1"/>
  <c r="AC35" i="6"/>
  <c r="X56" i="5"/>
  <c r="X54" i="5"/>
  <c r="AC40" i="5"/>
  <c r="AA49" i="4"/>
  <c r="X43" i="1"/>
  <c r="X49" i="1"/>
  <c r="AC36" i="11"/>
  <c r="AA50" i="10"/>
  <c r="AB51" i="10" s="1"/>
  <c r="AC41" i="8"/>
  <c r="AA49" i="7"/>
  <c r="AC47" i="7"/>
  <c r="AC42" i="6"/>
  <c r="AC35" i="5"/>
  <c r="AB33" i="5"/>
  <c r="X58" i="5"/>
  <c r="AA47" i="5"/>
  <c r="AD47" i="5" s="1"/>
  <c r="X38" i="9"/>
  <c r="AA63" i="11"/>
  <c r="AD63" i="11" s="1"/>
  <c r="AA34" i="11"/>
  <c r="AB34" i="11" s="1"/>
  <c r="AC33" i="11"/>
  <c r="X54" i="11"/>
  <c r="X32" i="11"/>
  <c r="AC60" i="11"/>
  <c r="V90" i="10"/>
  <c r="W90" i="10" s="1"/>
  <c r="V100" i="10"/>
  <c r="W101" i="10" s="1"/>
  <c r="V94" i="10"/>
  <c r="W94" i="10" s="1"/>
  <c r="AA47" i="10"/>
  <c r="V87" i="10"/>
  <c r="W87" i="10" s="1"/>
  <c r="V92" i="10"/>
  <c r="AA39" i="10"/>
  <c r="AD39" i="10" s="1"/>
  <c r="AC58" i="10"/>
  <c r="V95" i="10"/>
  <c r="V85" i="10"/>
  <c r="V93" i="10"/>
  <c r="V91" i="10"/>
  <c r="AC32" i="10"/>
  <c r="AE32" i="10" s="1"/>
  <c r="AE34" i="10" s="1"/>
  <c r="V98" i="10"/>
  <c r="W98" i="10" s="1"/>
  <c r="V96" i="10"/>
  <c r="W97" i="10" s="1"/>
  <c r="V70" i="10"/>
  <c r="W70" i="10" s="1"/>
  <c r="V75" i="10"/>
  <c r="W76" i="10" s="1"/>
  <c r="V74" i="10"/>
  <c r="V78" i="10"/>
  <c r="W79" i="10" s="1"/>
  <c r="X57" i="10"/>
  <c r="AA57" i="10"/>
  <c r="AD57" i="10" s="1"/>
  <c r="X54" i="8"/>
  <c r="X48" i="8"/>
  <c r="AB48" i="7"/>
  <c r="X42" i="7"/>
  <c r="X47" i="7"/>
  <c r="AC46" i="7"/>
  <c r="V91" i="6"/>
  <c r="V79" i="6"/>
  <c r="V69" i="6"/>
  <c r="AA54" i="5"/>
  <c r="AD54" i="5" s="1"/>
  <c r="X55" i="5"/>
  <c r="V74" i="5"/>
  <c r="X64" i="5"/>
  <c r="V88" i="5"/>
  <c r="AB34" i="5"/>
  <c r="X64" i="1"/>
  <c r="X53" i="1"/>
  <c r="V69" i="1"/>
  <c r="W70" i="1" s="1"/>
  <c r="AC43" i="11"/>
  <c r="AA41" i="11"/>
  <c r="AB41" i="11" s="1"/>
  <c r="AA60" i="9"/>
  <c r="AD60" i="9" s="1"/>
  <c r="AA62" i="8"/>
  <c r="AD62" i="8" s="1"/>
  <c r="AA63" i="5"/>
  <c r="AA45" i="5"/>
  <c r="V66" i="5"/>
  <c r="W67" i="5" s="1"/>
  <c r="AA49" i="9"/>
  <c r="AD49" i="9" s="1"/>
  <c r="AA54" i="10"/>
  <c r="AD54" i="10" s="1"/>
  <c r="AC55" i="6"/>
  <c r="AC44" i="11"/>
  <c r="AC46" i="8"/>
  <c r="AB53" i="9"/>
  <c r="AC52" i="9"/>
  <c r="AB47" i="8"/>
  <c r="P37" i="11" a="1"/>
  <c r="F37" i="11" a="1"/>
  <c r="X44" i="11"/>
  <c r="AC41" i="11"/>
  <c r="V86" i="11"/>
  <c r="X40" i="11"/>
  <c r="X35" i="11"/>
  <c r="V74" i="11"/>
  <c r="AA62" i="10"/>
  <c r="AB63" i="10" s="1"/>
  <c r="V83" i="10"/>
  <c r="W83" i="10" s="1"/>
  <c r="P37" i="10" a="1"/>
  <c r="F37" i="10" a="1"/>
  <c r="X37" i="10"/>
  <c r="AA34" i="10"/>
  <c r="AB34" i="10" s="1"/>
  <c r="AC33" i="10"/>
  <c r="AE33" i="10" s="1"/>
  <c r="X40" i="10"/>
  <c r="X46" i="9"/>
  <c r="V71" i="9"/>
  <c r="P37" i="9" a="1"/>
  <c r="F37" i="9" a="1"/>
  <c r="P37" i="8" a="1"/>
  <c r="F37" i="8" a="1"/>
  <c r="X55" i="8"/>
  <c r="AC33" i="8"/>
  <c r="X52" i="8"/>
  <c r="V91" i="8"/>
  <c r="V75" i="8"/>
  <c r="P37" i="7" a="1"/>
  <c r="F37" i="7" a="1"/>
  <c r="V87" i="7"/>
  <c r="W87" i="7" s="1"/>
  <c r="V74" i="7"/>
  <c r="W74" i="7" s="1"/>
  <c r="X62" i="7"/>
  <c r="AC38" i="7"/>
  <c r="AD35" i="7"/>
  <c r="AB35" i="7"/>
  <c r="X61" i="6"/>
  <c r="P37" i="6" a="1"/>
  <c r="F37" i="6" a="1"/>
  <c r="V97" i="6"/>
  <c r="V88" i="6"/>
  <c r="X56" i="6"/>
  <c r="V96" i="6"/>
  <c r="V68" i="6"/>
  <c r="V90" i="6"/>
  <c r="V77" i="6"/>
  <c r="W78" i="6" s="1"/>
  <c r="V76" i="6"/>
  <c r="V98" i="6"/>
  <c r="V70" i="6"/>
  <c r="V99" i="6"/>
  <c r="V80" i="6"/>
  <c r="W81" i="6" s="1"/>
  <c r="V75" i="6"/>
  <c r="W75" i="6" s="1"/>
  <c r="V87" i="6"/>
  <c r="AC48" i="6"/>
  <c r="AC32" i="6"/>
  <c r="AE32" i="6" s="1"/>
  <c r="AA33" i="6"/>
  <c r="V70" i="5"/>
  <c r="W70" i="5" s="1"/>
  <c r="V93" i="5"/>
  <c r="V95" i="5"/>
  <c r="W96" i="5" s="1"/>
  <c r="X52" i="11"/>
  <c r="AA64" i="9"/>
  <c r="AD64" i="9" s="1"/>
  <c r="AA52" i="7"/>
  <c r="AD52" i="7" s="1"/>
  <c r="X51" i="6"/>
  <c r="X45" i="1"/>
  <c r="AA32" i="1"/>
  <c r="AA61" i="1"/>
  <c r="AD61" i="1" s="1"/>
  <c r="F37" i="4" a="1"/>
  <c r="P37" i="4" a="1"/>
  <c r="X44" i="4"/>
  <c r="X54" i="4"/>
  <c r="X62" i="4"/>
  <c r="X52" i="7"/>
  <c r="AA62" i="6"/>
  <c r="AB63" i="6" s="1"/>
  <c r="AB55" i="7"/>
  <c r="AC63" i="11"/>
  <c r="AA51" i="11"/>
  <c r="AD51" i="11" s="1"/>
  <c r="AC39" i="5"/>
  <c r="AC41" i="5"/>
  <c r="X48" i="4"/>
  <c r="AA38" i="10"/>
  <c r="AB37" i="9"/>
  <c r="AC41" i="1"/>
  <c r="AA49" i="5"/>
  <c r="AD49" i="5" s="1"/>
  <c r="X46" i="10"/>
  <c r="AC39" i="1"/>
  <c r="AA64" i="1"/>
  <c r="AD64" i="1" s="1"/>
  <c r="AA61" i="5"/>
  <c r="AB61" i="5" s="1"/>
  <c r="AC37" i="1"/>
  <c r="AC48" i="10"/>
  <c r="AA46" i="10"/>
  <c r="AC45" i="9"/>
  <c r="AA58" i="7"/>
  <c r="AD58" i="7" s="1"/>
  <c r="X43" i="5"/>
  <c r="X49" i="5"/>
  <c r="X48" i="6"/>
  <c r="AA45" i="10"/>
  <c r="AD45" i="10" s="1"/>
  <c r="X42" i="1"/>
  <c r="AC54" i="5"/>
  <c r="AA53" i="1"/>
  <c r="AD53" i="1" s="1"/>
  <c r="AA39" i="1"/>
  <c r="AD39" i="1" s="1"/>
  <c r="AA50" i="1"/>
  <c r="AD50" i="1" s="1"/>
  <c r="AC40" i="8"/>
  <c r="AC36" i="5"/>
  <c r="X59" i="9"/>
  <c r="AC46" i="9"/>
  <c r="AA60" i="8"/>
  <c r="AB61" i="8" s="1"/>
  <c r="X57" i="6"/>
  <c r="AA60" i="7"/>
  <c r="AD60" i="7" s="1"/>
  <c r="X54" i="6"/>
  <c r="AA57" i="8"/>
  <c r="AD57" i="8" s="1"/>
  <c r="X39" i="1"/>
  <c r="AA62" i="4"/>
  <c r="AD62" i="4" s="1"/>
  <c r="AA59" i="5"/>
  <c r="AB60" i="5" s="1"/>
  <c r="X50" i="6"/>
  <c r="X42" i="9"/>
  <c r="AB45" i="9"/>
  <c r="AA53" i="5"/>
  <c r="AB44" i="6"/>
  <c r="AB37" i="5"/>
  <c r="X40" i="5"/>
  <c r="X44" i="6"/>
  <c r="AA52" i="8"/>
  <c r="AB53" i="8" s="1"/>
  <c r="AA38" i="4"/>
  <c r="AB39" i="4" s="1"/>
  <c r="AC50" i="4"/>
  <c r="U39" i="6"/>
  <c r="X39" i="6" s="1"/>
  <c r="X50" i="5"/>
  <c r="X48" i="10"/>
  <c r="AA41" i="10"/>
  <c r="AD41" i="10" s="1"/>
  <c r="AC42" i="5"/>
  <c r="X44" i="5"/>
  <c r="AB59" i="10"/>
  <c r="U42" i="11"/>
  <c r="X42" i="11" s="1"/>
  <c r="X39" i="11"/>
  <c r="AB45" i="11"/>
  <c r="X53" i="11"/>
  <c r="AC58" i="11"/>
  <c r="AA59" i="11"/>
  <c r="AC37" i="11"/>
  <c r="AA43" i="11"/>
  <c r="AB44" i="11" s="1"/>
  <c r="X51" i="11"/>
  <c r="AA39" i="11"/>
  <c r="AB40" i="11" s="1"/>
  <c r="V99" i="11"/>
  <c r="AA52" i="11"/>
  <c r="AC51" i="11"/>
  <c r="V80" i="11"/>
  <c r="V94" i="11"/>
  <c r="W109" i="11"/>
  <c r="V89" i="11"/>
  <c r="O44" i="11"/>
  <c r="U45" i="11"/>
  <c r="X45" i="11" s="1"/>
  <c r="AD33" i="11"/>
  <c r="O43" i="11"/>
  <c r="AD40" i="11"/>
  <c r="AA53" i="11"/>
  <c r="AC52" i="11"/>
  <c r="AA60" i="11"/>
  <c r="AC59" i="11"/>
  <c r="AE34" i="11"/>
  <c r="AF32" i="11"/>
  <c r="AD47" i="11"/>
  <c r="W141" i="11"/>
  <c r="AA36" i="11"/>
  <c r="AC35" i="11"/>
  <c r="W126" i="11"/>
  <c r="O62" i="11"/>
  <c r="O60" i="11"/>
  <c r="O59" i="11"/>
  <c r="V96" i="11"/>
  <c r="V76" i="11"/>
  <c r="AD42" i="11"/>
  <c r="W117" i="11"/>
  <c r="O38" i="11"/>
  <c r="V84" i="11"/>
  <c r="O41" i="11"/>
  <c r="AD64" i="11"/>
  <c r="V92" i="11"/>
  <c r="V82" i="11"/>
  <c r="V79" i="11"/>
  <c r="W124" i="11"/>
  <c r="O40" i="11"/>
  <c r="V67" i="11"/>
  <c r="V91" i="11"/>
  <c r="V100" i="11"/>
  <c r="V90" i="11"/>
  <c r="AC55" i="11"/>
  <c r="AA56" i="11"/>
  <c r="AB57" i="11" s="1"/>
  <c r="O56" i="11"/>
  <c r="U49" i="11"/>
  <c r="X49" i="11" s="1"/>
  <c r="AD55" i="11"/>
  <c r="W111" i="11"/>
  <c r="V70" i="11"/>
  <c r="V75" i="11"/>
  <c r="V65" i="11"/>
  <c r="V77" i="11"/>
  <c r="W78" i="11" s="1"/>
  <c r="V98" i="11"/>
  <c r="W148" i="11"/>
  <c r="U57" i="11"/>
  <c r="X57" i="11" s="1"/>
  <c r="V71" i="11"/>
  <c r="AD46" i="11"/>
  <c r="AB46" i="11"/>
  <c r="V87" i="11"/>
  <c r="V73" i="11"/>
  <c r="V95" i="11"/>
  <c r="V85" i="11"/>
  <c r="O39" i="11"/>
  <c r="V81" i="11"/>
  <c r="O61" i="11"/>
  <c r="O49" i="11"/>
  <c r="T65" i="11"/>
  <c r="L66" i="11" a="1"/>
  <c r="L66" i="11" s="1"/>
  <c r="V88" i="11"/>
  <c r="V93" i="11"/>
  <c r="W103" i="11"/>
  <c r="W110" i="11"/>
  <c r="O58" i="11"/>
  <c r="V72" i="11"/>
  <c r="X61" i="11"/>
  <c r="W134" i="11"/>
  <c r="AD57" i="11"/>
  <c r="O57" i="11"/>
  <c r="U47" i="11"/>
  <c r="X47" i="11" s="1"/>
  <c r="AA32" i="11"/>
  <c r="AB33" i="11" s="1"/>
  <c r="AC31" i="11"/>
  <c r="AE31" i="11" s="1"/>
  <c r="V69" i="11"/>
  <c r="V97" i="11"/>
  <c r="U59" i="11"/>
  <c r="X59" i="11" s="1"/>
  <c r="U60" i="11"/>
  <c r="X60" i="11" s="1"/>
  <c r="O53" i="11"/>
  <c r="O52" i="11"/>
  <c r="W132" i="11"/>
  <c r="AD38" i="11"/>
  <c r="AB38" i="11"/>
  <c r="O47" i="11"/>
  <c r="AD62" i="11"/>
  <c r="AB62" i="11"/>
  <c r="W112" i="11"/>
  <c r="U64" i="11"/>
  <c r="X64" i="11" s="1"/>
  <c r="W140" i="11"/>
  <c r="V68" i="11"/>
  <c r="V66" i="11"/>
  <c r="W104" i="11"/>
  <c r="W142" i="11"/>
  <c r="W128" i="11"/>
  <c r="U38" i="11"/>
  <c r="X38" i="11" s="1"/>
  <c r="AD50" i="11"/>
  <c r="AB50" i="11"/>
  <c r="O50" i="11"/>
  <c r="AD51" i="10"/>
  <c r="AD58" i="10"/>
  <c r="AC52" i="10"/>
  <c r="AB58" i="10"/>
  <c r="U59" i="10"/>
  <c r="X59" i="10" s="1"/>
  <c r="AC60" i="10"/>
  <c r="AA55" i="10"/>
  <c r="AD55" i="10" s="1"/>
  <c r="AA40" i="10"/>
  <c r="AA48" i="10"/>
  <c r="X53" i="10"/>
  <c r="AC36" i="10"/>
  <c r="W88" i="10"/>
  <c r="O46" i="10"/>
  <c r="O47" i="10"/>
  <c r="O41" i="10"/>
  <c r="O61" i="10"/>
  <c r="W104" i="10"/>
  <c r="O58" i="10"/>
  <c r="X54" i="10"/>
  <c r="O45" i="10"/>
  <c r="AC63" i="10"/>
  <c r="AA64" i="10"/>
  <c r="W102" i="10"/>
  <c r="W66" i="10"/>
  <c r="W86" i="10"/>
  <c r="X45" i="10"/>
  <c r="X43" i="10"/>
  <c r="U38" i="10"/>
  <c r="X38" i="10" s="1"/>
  <c r="W65" i="10"/>
  <c r="V67" i="10"/>
  <c r="W68" i="10" s="1"/>
  <c r="W81" i="10"/>
  <c r="W145" i="10"/>
  <c r="W82" i="10"/>
  <c r="W95" i="10"/>
  <c r="AD37" i="10"/>
  <c r="AB37" i="10"/>
  <c r="AB33" i="10"/>
  <c r="AD33" i="10"/>
  <c r="AD36" i="10"/>
  <c r="AB36" i="10"/>
  <c r="O37" i="10"/>
  <c r="U61" i="10"/>
  <c r="X61" i="10" s="1"/>
  <c r="V73" i="10"/>
  <c r="O56" i="10"/>
  <c r="O63" i="10"/>
  <c r="O44" i="10"/>
  <c r="AD53" i="10"/>
  <c r="AB53" i="10"/>
  <c r="O51" i="10"/>
  <c r="O54" i="10"/>
  <c r="O55" i="10"/>
  <c r="O39" i="10"/>
  <c r="O40" i="10"/>
  <c r="AD47" i="10"/>
  <c r="W103" i="10"/>
  <c r="W146" i="10"/>
  <c r="O50" i="10"/>
  <c r="W111" i="10"/>
  <c r="X51" i="10"/>
  <c r="O60" i="10"/>
  <c r="O59" i="10"/>
  <c r="AF31" i="10"/>
  <c r="AG52" i="10" s="1"/>
  <c r="AH52" i="10" s="1"/>
  <c r="AD42" i="10"/>
  <c r="X62" i="10"/>
  <c r="AD49" i="10"/>
  <c r="U63" i="10"/>
  <c r="X63" i="10" s="1"/>
  <c r="U64" i="10"/>
  <c r="X64" i="10" s="1"/>
  <c r="L65" i="10" a="1"/>
  <c r="L65" i="10" s="1"/>
  <c r="W85" i="10"/>
  <c r="W72" i="10"/>
  <c r="W69" i="10"/>
  <c r="O48" i="10"/>
  <c r="AD61" i="10"/>
  <c r="AB61" i="10"/>
  <c r="O43" i="10"/>
  <c r="W112" i="10"/>
  <c r="W77" i="10"/>
  <c r="AD56" i="10"/>
  <c r="AD32" i="10"/>
  <c r="AB32" i="10"/>
  <c r="AD60" i="10"/>
  <c r="AB60" i="10"/>
  <c r="W105" i="10"/>
  <c r="AC60" i="9"/>
  <c r="AC37" i="9"/>
  <c r="AC38" i="9"/>
  <c r="AA42" i="9"/>
  <c r="AD42" i="9" s="1"/>
  <c r="U48" i="9"/>
  <c r="X48" i="9" s="1"/>
  <c r="AA63" i="9"/>
  <c r="AC56" i="9"/>
  <c r="U40" i="9"/>
  <c r="X40" i="9" s="1"/>
  <c r="AC51" i="9"/>
  <c r="X50" i="9"/>
  <c r="V98" i="9"/>
  <c r="W112" i="9"/>
  <c r="O43" i="9"/>
  <c r="W113" i="9"/>
  <c r="AD38" i="9"/>
  <c r="AD32" i="9"/>
  <c r="AB32" i="9"/>
  <c r="V79" i="9"/>
  <c r="W136" i="9"/>
  <c r="AD40" i="9"/>
  <c r="AB40" i="9"/>
  <c r="V82" i="9"/>
  <c r="V66" i="9"/>
  <c r="O40" i="9"/>
  <c r="AD62" i="9"/>
  <c r="AB62" i="9"/>
  <c r="W102" i="9"/>
  <c r="AC54" i="9"/>
  <c r="AA55" i="9"/>
  <c r="V88" i="9"/>
  <c r="V68" i="9"/>
  <c r="O58" i="9"/>
  <c r="O56" i="9"/>
  <c r="O55" i="9"/>
  <c r="U51" i="9"/>
  <c r="X51" i="9" s="1"/>
  <c r="O45" i="9"/>
  <c r="V96" i="9"/>
  <c r="V76" i="9"/>
  <c r="AC58" i="9"/>
  <c r="AA59" i="9"/>
  <c r="AB60" i="9" s="1"/>
  <c r="X47" i="9"/>
  <c r="W105" i="9"/>
  <c r="V84" i="9"/>
  <c r="W144" i="9"/>
  <c r="AC42" i="9"/>
  <c r="AA43" i="9"/>
  <c r="AB44" i="9" s="1"/>
  <c r="V99" i="9"/>
  <c r="O39" i="9"/>
  <c r="AB39" i="9"/>
  <c r="AD39" i="9"/>
  <c r="AB57" i="9"/>
  <c r="AD57" i="9"/>
  <c r="AE34" i="9"/>
  <c r="AF32" i="9"/>
  <c r="V69" i="9"/>
  <c r="V92" i="9"/>
  <c r="V65" i="9"/>
  <c r="V91" i="9"/>
  <c r="O62" i="9"/>
  <c r="X39" i="9"/>
  <c r="V83" i="9"/>
  <c r="AB61" i="9"/>
  <c r="AD61" i="9"/>
  <c r="O53" i="9"/>
  <c r="W114" i="9"/>
  <c r="V77" i="9"/>
  <c r="V100" i="9"/>
  <c r="V72" i="9"/>
  <c r="AC53" i="9"/>
  <c r="AA54" i="9"/>
  <c r="O37" i="9"/>
  <c r="X63" i="9"/>
  <c r="AD58" i="9"/>
  <c r="AB58" i="9"/>
  <c r="AB34" i="9"/>
  <c r="AD34" i="9"/>
  <c r="O60" i="9"/>
  <c r="AD36" i="9"/>
  <c r="AB36" i="9"/>
  <c r="V95" i="9"/>
  <c r="V85" i="9"/>
  <c r="V67" i="9"/>
  <c r="AC49" i="9"/>
  <c r="AA50" i="9"/>
  <c r="O52" i="9"/>
  <c r="X52" i="9"/>
  <c r="O42" i="9"/>
  <c r="AD52" i="9"/>
  <c r="AB52" i="9"/>
  <c r="V81" i="9"/>
  <c r="V70" i="9"/>
  <c r="V93" i="9"/>
  <c r="W104" i="9"/>
  <c r="V75" i="9"/>
  <c r="O51" i="9"/>
  <c r="AB47" i="9"/>
  <c r="AD47" i="9"/>
  <c r="V80" i="9"/>
  <c r="V89" i="9"/>
  <c r="V78" i="9"/>
  <c r="W137" i="9"/>
  <c r="W115" i="9"/>
  <c r="W109" i="9"/>
  <c r="X35" i="9"/>
  <c r="L65" i="9" a="1"/>
  <c r="L65" i="9" s="1"/>
  <c r="V97" i="9"/>
  <c r="V86" i="9"/>
  <c r="V90" i="9"/>
  <c r="AD48" i="9"/>
  <c r="AB48" i="9"/>
  <c r="O57" i="9"/>
  <c r="O63" i="9"/>
  <c r="O38" i="9"/>
  <c r="AD35" i="9"/>
  <c r="AB35" i="9"/>
  <c r="U62" i="9"/>
  <c r="X62" i="9" s="1"/>
  <c r="X58" i="9"/>
  <c r="V87" i="9"/>
  <c r="V94" i="9"/>
  <c r="O59" i="9"/>
  <c r="AD44" i="9"/>
  <c r="AD46" i="9"/>
  <c r="AB46" i="9"/>
  <c r="V74" i="9"/>
  <c r="O64" i="9"/>
  <c r="O41" i="9"/>
  <c r="AD51" i="9"/>
  <c r="AD33" i="9"/>
  <c r="AB33" i="9"/>
  <c r="O46" i="9"/>
  <c r="AA49" i="8"/>
  <c r="AD49" i="8" s="1"/>
  <c r="AB38" i="8"/>
  <c r="AC45" i="8"/>
  <c r="AA64" i="8"/>
  <c r="AD64" i="8" s="1"/>
  <c r="AC63" i="8"/>
  <c r="U64" i="8"/>
  <c r="X64" i="8" s="1"/>
  <c r="U53" i="8"/>
  <c r="X53" i="8" s="1"/>
  <c r="W145" i="8"/>
  <c r="AB44" i="8"/>
  <c r="AD44" i="8"/>
  <c r="O40" i="8"/>
  <c r="O62" i="8"/>
  <c r="X60" i="8"/>
  <c r="W110" i="8"/>
  <c r="W65" i="8"/>
  <c r="AD58" i="8"/>
  <c r="V73" i="8"/>
  <c r="V89" i="8"/>
  <c r="V93" i="8"/>
  <c r="V83" i="8"/>
  <c r="W84" i="8" s="1"/>
  <c r="AC58" i="8"/>
  <c r="AA59" i="8"/>
  <c r="O49" i="8"/>
  <c r="L66" i="8" a="1"/>
  <c r="L66" i="8" s="1"/>
  <c r="T65" i="8"/>
  <c r="V90" i="8"/>
  <c r="V86" i="8"/>
  <c r="V77" i="8"/>
  <c r="AD61" i="8"/>
  <c r="V67" i="8"/>
  <c r="AB48" i="8"/>
  <c r="AD48" i="8"/>
  <c r="O37" i="8"/>
  <c r="AD53" i="8"/>
  <c r="AC49" i="8"/>
  <c r="AA50" i="8"/>
  <c r="V99" i="8"/>
  <c r="W100" i="8" s="1"/>
  <c r="V70" i="8"/>
  <c r="V85" i="8"/>
  <c r="X57" i="8"/>
  <c r="X49" i="8"/>
  <c r="O39" i="8"/>
  <c r="U36" i="8"/>
  <c r="X36" i="8" s="1"/>
  <c r="O41" i="8"/>
  <c r="W120" i="8"/>
  <c r="AA56" i="8"/>
  <c r="AC55" i="8"/>
  <c r="AD37" i="8"/>
  <c r="AB37" i="8"/>
  <c r="AD63" i="8"/>
  <c r="V66" i="8"/>
  <c r="V94" i="8"/>
  <c r="AD54" i="8"/>
  <c r="AB54" i="8"/>
  <c r="AC34" i="8"/>
  <c r="AA35" i="8"/>
  <c r="AB36" i="8" s="1"/>
  <c r="O63" i="8"/>
  <c r="O53" i="8"/>
  <c r="W146" i="8"/>
  <c r="O47" i="8"/>
  <c r="V74" i="8"/>
  <c r="W117" i="8"/>
  <c r="W137" i="8"/>
  <c r="W129" i="8"/>
  <c r="AC31" i="8"/>
  <c r="AE31" i="8" s="1"/>
  <c r="AA32" i="8"/>
  <c r="X56" i="8"/>
  <c r="W105" i="8"/>
  <c r="O59" i="8"/>
  <c r="AA40" i="8"/>
  <c r="AB41" i="8" s="1"/>
  <c r="AC39" i="8"/>
  <c r="V82" i="8"/>
  <c r="W113" i="8"/>
  <c r="U44" i="8"/>
  <c r="X44" i="8" s="1"/>
  <c r="U45" i="8"/>
  <c r="X45" i="8" s="1"/>
  <c r="U51" i="8"/>
  <c r="X51" i="8" s="1"/>
  <c r="U50" i="8"/>
  <c r="X50" i="8" s="1"/>
  <c r="V88" i="8"/>
  <c r="W136" i="8"/>
  <c r="O57" i="8"/>
  <c r="V87" i="8"/>
  <c r="V96" i="8"/>
  <c r="W108" i="8"/>
  <c r="W102" i="8"/>
  <c r="U42" i="8"/>
  <c r="X42" i="8" s="1"/>
  <c r="U43" i="8"/>
  <c r="X43" i="8" s="1"/>
  <c r="O56" i="8"/>
  <c r="AA39" i="8"/>
  <c r="AC38" i="8"/>
  <c r="W118" i="8"/>
  <c r="W111" i="8"/>
  <c r="W103" i="8"/>
  <c r="AD41" i="8"/>
  <c r="O52" i="8"/>
  <c r="O48" i="8"/>
  <c r="W114" i="8"/>
  <c r="V71" i="8"/>
  <c r="AD36" i="8"/>
  <c r="O50" i="8"/>
  <c r="O44" i="8"/>
  <c r="AB42" i="8"/>
  <c r="AD42" i="8"/>
  <c r="O45" i="8"/>
  <c r="U34" i="8"/>
  <c r="X34" i="8" s="1"/>
  <c r="AD46" i="8"/>
  <c r="AB46" i="8"/>
  <c r="O43" i="8"/>
  <c r="AC32" i="8"/>
  <c r="AE32" i="8" s="1"/>
  <c r="AA33" i="8"/>
  <c r="W115" i="8"/>
  <c r="W101" i="8"/>
  <c r="AB43" i="8"/>
  <c r="V72" i="8"/>
  <c r="V79" i="8"/>
  <c r="V76" i="8"/>
  <c r="V95" i="8"/>
  <c r="V80" i="8"/>
  <c r="X63" i="8"/>
  <c r="O60" i="8"/>
  <c r="W127" i="8"/>
  <c r="AD48" i="7"/>
  <c r="AA41" i="7"/>
  <c r="AD41" i="7" s="1"/>
  <c r="AA51" i="7"/>
  <c r="AD51" i="7" s="1"/>
  <c r="X51" i="7"/>
  <c r="AA57" i="7"/>
  <c r="AA44" i="7"/>
  <c r="AB45" i="7" s="1"/>
  <c r="AA43" i="7"/>
  <c r="AD43" i="7" s="1"/>
  <c r="W97" i="7"/>
  <c r="W72" i="7"/>
  <c r="W71" i="7"/>
  <c r="W73" i="7"/>
  <c r="L65" i="7" a="1"/>
  <c r="L65" i="7" s="1"/>
  <c r="W143" i="7"/>
  <c r="U63" i="7"/>
  <c r="X63" i="7" s="1"/>
  <c r="U64" i="7"/>
  <c r="X64" i="7" s="1"/>
  <c r="W127" i="7"/>
  <c r="O46" i="7"/>
  <c r="W65" i="7"/>
  <c r="V69" i="7"/>
  <c r="W70" i="7" s="1"/>
  <c r="V92" i="7"/>
  <c r="V66" i="7"/>
  <c r="W67" i="7" s="1"/>
  <c r="W110" i="7"/>
  <c r="U39" i="7"/>
  <c r="X39" i="7" s="1"/>
  <c r="W120" i="7"/>
  <c r="W121" i="7"/>
  <c r="W106" i="7"/>
  <c r="V85" i="7"/>
  <c r="W86" i="7" s="1"/>
  <c r="V82" i="7"/>
  <c r="AD61" i="7"/>
  <c r="O53" i="7"/>
  <c r="AD53" i="7"/>
  <c r="O58" i="7"/>
  <c r="W81" i="7"/>
  <c r="V90" i="7"/>
  <c r="W144" i="7"/>
  <c r="W135" i="7"/>
  <c r="X57" i="7"/>
  <c r="W111" i="7"/>
  <c r="V98" i="7"/>
  <c r="AC49" i="7"/>
  <c r="AA50" i="7"/>
  <c r="AB54" i="7"/>
  <c r="AD39" i="7"/>
  <c r="W103" i="7"/>
  <c r="AC61" i="7"/>
  <c r="AA62" i="7"/>
  <c r="W109" i="7"/>
  <c r="O40" i="7"/>
  <c r="AD33" i="7"/>
  <c r="AB33" i="7"/>
  <c r="AD49" i="7"/>
  <c r="AB49" i="7"/>
  <c r="U43" i="7"/>
  <c r="X43" i="7" s="1"/>
  <c r="AE34" i="7"/>
  <c r="AF32" i="7"/>
  <c r="AG53" i="7" s="1"/>
  <c r="AH53" i="7" s="1"/>
  <c r="W136" i="7"/>
  <c r="W78" i="7"/>
  <c r="V94" i="7"/>
  <c r="W95" i="7" s="1"/>
  <c r="AB40" i="7"/>
  <c r="O41" i="7"/>
  <c r="AA38" i="7"/>
  <c r="AB39" i="7" s="1"/>
  <c r="AC37" i="7"/>
  <c r="O51" i="7"/>
  <c r="V83" i="7"/>
  <c r="W84" i="7" s="1"/>
  <c r="O44" i="7"/>
  <c r="AD36" i="7"/>
  <c r="AB36" i="7"/>
  <c r="O47" i="7"/>
  <c r="O42" i="7"/>
  <c r="W145" i="7"/>
  <c r="AC58" i="7"/>
  <c r="AA59" i="7"/>
  <c r="W137" i="7"/>
  <c r="O54" i="7"/>
  <c r="AA46" i="7"/>
  <c r="AC45" i="7"/>
  <c r="V91" i="7"/>
  <c r="AD37" i="7"/>
  <c r="O61" i="7"/>
  <c r="V99" i="7"/>
  <c r="O37" i="7"/>
  <c r="O38" i="7"/>
  <c r="W128" i="7"/>
  <c r="O48" i="7"/>
  <c r="W129" i="7"/>
  <c r="W76" i="7"/>
  <c r="W107" i="7"/>
  <c r="AA42" i="7"/>
  <c r="AC41" i="7"/>
  <c r="O50" i="7"/>
  <c r="W96" i="7"/>
  <c r="W104" i="7"/>
  <c r="W108" i="7"/>
  <c r="V79" i="7"/>
  <c r="W113" i="7"/>
  <c r="O59" i="7"/>
  <c r="O57" i="7"/>
  <c r="O55" i="7"/>
  <c r="X38" i="7"/>
  <c r="W89" i="7"/>
  <c r="W112" i="7"/>
  <c r="O43" i="7"/>
  <c r="AC63" i="6"/>
  <c r="AA48" i="6"/>
  <c r="AB49" i="6" s="1"/>
  <c r="AA42" i="6"/>
  <c r="AD42" i="6" s="1"/>
  <c r="AA51" i="6"/>
  <c r="AD51" i="6" s="1"/>
  <c r="AA59" i="6"/>
  <c r="AB60" i="6" s="1"/>
  <c r="AB41" i="6"/>
  <c r="AA50" i="6"/>
  <c r="AB50" i="6" s="1"/>
  <c r="AA57" i="6"/>
  <c r="AB57" i="6" s="1"/>
  <c r="AB40" i="6"/>
  <c r="AC53" i="6"/>
  <c r="AA46" i="6"/>
  <c r="AD46" i="6" s="1"/>
  <c r="AC45" i="6"/>
  <c r="U46" i="6"/>
  <c r="X46" i="6" s="1"/>
  <c r="AB55" i="6"/>
  <c r="U63" i="6"/>
  <c r="X63" i="6" s="1"/>
  <c r="L66" i="6" a="1"/>
  <c r="L66" i="6" s="1"/>
  <c r="T65" i="6"/>
  <c r="W96" i="6"/>
  <c r="W83" i="6"/>
  <c r="W73" i="6"/>
  <c r="W79" i="6"/>
  <c r="W104" i="6"/>
  <c r="W102" i="6"/>
  <c r="O42" i="6"/>
  <c r="V86" i="6"/>
  <c r="W87" i="6" s="1"/>
  <c r="W113" i="6"/>
  <c r="AA34" i="6"/>
  <c r="AB35" i="6" s="1"/>
  <c r="AC33" i="6"/>
  <c r="AE33" i="6" s="1"/>
  <c r="W135" i="6"/>
  <c r="O48" i="6"/>
  <c r="AD39" i="6"/>
  <c r="O59" i="6"/>
  <c r="AD64" i="6"/>
  <c r="AB64" i="6"/>
  <c r="W103" i="6"/>
  <c r="V100" i="6"/>
  <c r="O57" i="6"/>
  <c r="V66" i="6"/>
  <c r="W82" i="6"/>
  <c r="O58" i="6"/>
  <c r="W137" i="6"/>
  <c r="W95" i="6"/>
  <c r="V84" i="6"/>
  <c r="W85" i="6" s="1"/>
  <c r="W121" i="6"/>
  <c r="O62" i="6"/>
  <c r="AD35" i="6"/>
  <c r="AA38" i="6"/>
  <c r="AC37" i="6"/>
  <c r="AC36" i="6"/>
  <c r="AA37" i="6"/>
  <c r="AA45" i="6"/>
  <c r="AC44" i="6"/>
  <c r="X64" i="6"/>
  <c r="AD61" i="6"/>
  <c r="AB61" i="6"/>
  <c r="O38" i="6"/>
  <c r="AD56" i="6"/>
  <c r="AB56" i="6"/>
  <c r="O60" i="6"/>
  <c r="O41" i="6"/>
  <c r="O46" i="6"/>
  <c r="W94" i="6"/>
  <c r="AA53" i="6"/>
  <c r="AC52" i="6"/>
  <c r="W65" i="6"/>
  <c r="W74" i="6"/>
  <c r="W138" i="6"/>
  <c r="AD60" i="6"/>
  <c r="X59" i="6"/>
  <c r="W114" i="6"/>
  <c r="O39" i="6"/>
  <c r="W144" i="6"/>
  <c r="W92" i="6"/>
  <c r="AA47" i="6"/>
  <c r="AC46" i="6"/>
  <c r="V67" i="6"/>
  <c r="W134" i="6"/>
  <c r="O53" i="6"/>
  <c r="AC57" i="6"/>
  <c r="AA58" i="6"/>
  <c r="O50" i="6"/>
  <c r="X52" i="6"/>
  <c r="O51" i="6"/>
  <c r="W106" i="6"/>
  <c r="W105" i="6"/>
  <c r="O55" i="6"/>
  <c r="AF31" i="6"/>
  <c r="AG52" i="6" s="1"/>
  <c r="AH52" i="6" s="1"/>
  <c r="O40" i="6"/>
  <c r="W97" i="6"/>
  <c r="AD43" i="6"/>
  <c r="W126" i="6"/>
  <c r="W136" i="6"/>
  <c r="O61" i="6"/>
  <c r="AD32" i="6"/>
  <c r="AB32" i="6"/>
  <c r="W93" i="6"/>
  <c r="X49" i="6"/>
  <c r="W122" i="6"/>
  <c r="AD49" i="6"/>
  <c r="W145" i="6"/>
  <c r="O64" i="6"/>
  <c r="W72" i="6"/>
  <c r="O54" i="6"/>
  <c r="O37" i="6"/>
  <c r="F37" i="5" a="1"/>
  <c r="F37" i="5" s="1"/>
  <c r="P37" i="5" a="1"/>
  <c r="AB55" i="5"/>
  <c r="AA48" i="5"/>
  <c r="AD48" i="5" s="1"/>
  <c r="X57" i="5"/>
  <c r="V90" i="5"/>
  <c r="AA39" i="5"/>
  <c r="AD39" i="5" s="1"/>
  <c r="V91" i="5"/>
  <c r="X53" i="5"/>
  <c r="X45" i="5"/>
  <c r="AA44" i="5"/>
  <c r="AD44" i="5" s="1"/>
  <c r="AA62" i="5"/>
  <c r="AD62" i="5" s="1"/>
  <c r="AA51" i="5"/>
  <c r="AD51" i="5" s="1"/>
  <c r="AA50" i="5"/>
  <c r="AD50" i="5" s="1"/>
  <c r="AC59" i="5"/>
  <c r="X59" i="5"/>
  <c r="X42" i="5"/>
  <c r="AA52" i="5"/>
  <c r="AA57" i="5"/>
  <c r="AD57" i="5" s="1"/>
  <c r="AA64" i="5"/>
  <c r="AD64" i="5" s="1"/>
  <c r="W72" i="5"/>
  <c r="W66" i="5"/>
  <c r="V98" i="5"/>
  <c r="O62" i="5"/>
  <c r="V78" i="5"/>
  <c r="W79" i="5" s="1"/>
  <c r="O57" i="5"/>
  <c r="O44" i="5"/>
  <c r="AC57" i="5"/>
  <c r="AA58" i="5"/>
  <c r="O46" i="5"/>
  <c r="AB56" i="5"/>
  <c r="AD56" i="5"/>
  <c r="AA35" i="5"/>
  <c r="AB36" i="5" s="1"/>
  <c r="AC34" i="5"/>
  <c r="AE34" i="5" s="1"/>
  <c r="O59" i="5"/>
  <c r="O43" i="5"/>
  <c r="O42" i="5"/>
  <c r="O56" i="5"/>
  <c r="AD42" i="5"/>
  <c r="AB42" i="5"/>
  <c r="AD40" i="5"/>
  <c r="W148" i="5"/>
  <c r="W140" i="5"/>
  <c r="V75" i="5"/>
  <c r="W76" i="5" s="1"/>
  <c r="X41" i="5"/>
  <c r="O63" i="5"/>
  <c r="W106" i="5"/>
  <c r="V83" i="5"/>
  <c r="O41" i="5"/>
  <c r="L66" i="5" a="1"/>
  <c r="L66" i="5" s="1"/>
  <c r="T65" i="5"/>
  <c r="W111" i="5"/>
  <c r="V99" i="5"/>
  <c r="X61" i="5"/>
  <c r="V86" i="5"/>
  <c r="O39" i="5"/>
  <c r="O49" i="5"/>
  <c r="O50" i="5"/>
  <c r="O61" i="5"/>
  <c r="X51" i="5"/>
  <c r="V94" i="5"/>
  <c r="V68" i="5"/>
  <c r="W69" i="5" s="1"/>
  <c r="O38" i="5"/>
  <c r="AD43" i="5"/>
  <c r="AB43" i="5"/>
  <c r="O55" i="5"/>
  <c r="AD45" i="5"/>
  <c r="AE33" i="5"/>
  <c r="AF31" i="5"/>
  <c r="AG52" i="5" s="1"/>
  <c r="AH52" i="5" s="1"/>
  <c r="W65" i="5"/>
  <c r="V84" i="5"/>
  <c r="W108" i="5"/>
  <c r="AD60" i="5"/>
  <c r="O40" i="5"/>
  <c r="AD32" i="5"/>
  <c r="AG53" i="5" s="1"/>
  <c r="AH53" i="5" s="1"/>
  <c r="AB32" i="5"/>
  <c r="AD38" i="5"/>
  <c r="AB38" i="5"/>
  <c r="O52" i="5"/>
  <c r="O54" i="5"/>
  <c r="V92" i="5"/>
  <c r="V73" i="5"/>
  <c r="O47" i="5"/>
  <c r="W102" i="5"/>
  <c r="V100" i="5"/>
  <c r="W101" i="5" s="1"/>
  <c r="V81" i="5"/>
  <c r="W107" i="5"/>
  <c r="W109" i="5"/>
  <c r="V89" i="5"/>
  <c r="AD63" i="5"/>
  <c r="U63" i="5"/>
  <c r="X63" i="5" s="1"/>
  <c r="X48" i="5"/>
  <c r="AB41" i="5"/>
  <c r="W80" i="5"/>
  <c r="O53" i="5"/>
  <c r="V87" i="5"/>
  <c r="V77" i="5"/>
  <c r="V82" i="5"/>
  <c r="V97" i="5"/>
  <c r="AD36" i="5"/>
  <c r="X52" i="4"/>
  <c r="AA40" i="4"/>
  <c r="AB40" i="4" s="1"/>
  <c r="X61" i="4"/>
  <c r="X46" i="4"/>
  <c r="AA44" i="4"/>
  <c r="AB45" i="4" s="1"/>
  <c r="AA63" i="4"/>
  <c r="AB64" i="4" s="1"/>
  <c r="AC54" i="4"/>
  <c r="AC51" i="4"/>
  <c r="AA54" i="4"/>
  <c r="AD54" i="4" s="1"/>
  <c r="AC56" i="4"/>
  <c r="AC44" i="4"/>
  <c r="X45" i="4"/>
  <c r="X63" i="4"/>
  <c r="AA50" i="4"/>
  <c r="U55" i="4"/>
  <c r="X55" i="4" s="1"/>
  <c r="X39" i="4"/>
  <c r="U41" i="4"/>
  <c r="X41" i="4" s="1"/>
  <c r="V71" i="4"/>
  <c r="AD36" i="4"/>
  <c r="AA59" i="4"/>
  <c r="AD59" i="4" s="1"/>
  <c r="AC58" i="4"/>
  <c r="U57" i="4"/>
  <c r="X57" i="4" s="1"/>
  <c r="L66" i="4" a="1"/>
  <c r="L66" i="4" s="1"/>
  <c r="T65" i="4"/>
  <c r="W124" i="4"/>
  <c r="V87" i="4"/>
  <c r="AD35" i="4"/>
  <c r="O48" i="4"/>
  <c r="W132" i="4"/>
  <c r="V65" i="4"/>
  <c r="O61" i="4"/>
  <c r="AC60" i="4"/>
  <c r="AA61" i="4"/>
  <c r="U50" i="4"/>
  <c r="X50" i="4" s="1"/>
  <c r="U51" i="4"/>
  <c r="X51" i="4" s="1"/>
  <c r="W103" i="4"/>
  <c r="U42" i="4"/>
  <c r="X42" i="4" s="1"/>
  <c r="W125" i="4"/>
  <c r="V73" i="4"/>
  <c r="O37" i="4"/>
  <c r="AD33" i="4"/>
  <c r="AA37" i="4"/>
  <c r="AC36" i="4"/>
  <c r="AC40" i="4"/>
  <c r="AA41" i="4"/>
  <c r="AF32" i="4"/>
  <c r="AE34" i="4"/>
  <c r="W147" i="4"/>
  <c r="O54" i="4"/>
  <c r="V95" i="4"/>
  <c r="AC57" i="4"/>
  <c r="AA58" i="4"/>
  <c r="AC52" i="4"/>
  <c r="AA53" i="4"/>
  <c r="O41" i="4"/>
  <c r="O45" i="4"/>
  <c r="O44" i="4"/>
  <c r="W119" i="4"/>
  <c r="V69" i="4"/>
  <c r="V82" i="4"/>
  <c r="X36" i="4"/>
  <c r="AD48" i="4"/>
  <c r="AB48" i="4"/>
  <c r="O55" i="4"/>
  <c r="AD47" i="4"/>
  <c r="AA34" i="4"/>
  <c r="AC33" i="4"/>
  <c r="V89" i="4"/>
  <c r="W139" i="4"/>
  <c r="O52" i="4"/>
  <c r="W126" i="4"/>
  <c r="W107" i="4"/>
  <c r="AA32" i="4"/>
  <c r="AB33" i="4" s="1"/>
  <c r="AC31" i="4"/>
  <c r="AE31" i="4" s="1"/>
  <c r="W114" i="4"/>
  <c r="V99" i="4"/>
  <c r="AD57" i="4"/>
  <c r="O40" i="4"/>
  <c r="V76" i="4"/>
  <c r="V68" i="4"/>
  <c r="V97" i="4"/>
  <c r="O43" i="4"/>
  <c r="AD38" i="4"/>
  <c r="V92" i="4"/>
  <c r="O53" i="4"/>
  <c r="W133" i="4"/>
  <c r="AA60" i="4"/>
  <c r="AC59" i="4"/>
  <c r="AC45" i="4"/>
  <c r="AA46" i="4"/>
  <c r="W110" i="4"/>
  <c r="AD39" i="4"/>
  <c r="W105" i="4"/>
  <c r="V85" i="4"/>
  <c r="V98" i="4"/>
  <c r="V66" i="4"/>
  <c r="W112" i="4"/>
  <c r="W106" i="4"/>
  <c r="V93" i="4"/>
  <c r="O63" i="4"/>
  <c r="V67" i="4"/>
  <c r="V70" i="4"/>
  <c r="U35" i="4"/>
  <c r="X35" i="4" s="1"/>
  <c r="V74" i="4"/>
  <c r="X59" i="4"/>
  <c r="X58" i="4"/>
  <c r="AD52" i="4"/>
  <c r="AB52" i="4"/>
  <c r="W104" i="4"/>
  <c r="O42" i="4"/>
  <c r="V91" i="4"/>
  <c r="V75" i="4"/>
  <c r="V72" i="4"/>
  <c r="V78" i="4"/>
  <c r="X34" i="4"/>
  <c r="W113" i="4"/>
  <c r="O56" i="4"/>
  <c r="V94" i="4"/>
  <c r="V83" i="4"/>
  <c r="V80" i="4"/>
  <c r="W81" i="4" s="1"/>
  <c r="V86" i="4"/>
  <c r="V79" i="4"/>
  <c r="O57" i="4"/>
  <c r="W140" i="4"/>
  <c r="AD49" i="4"/>
  <c r="AB49" i="4"/>
  <c r="V96" i="4"/>
  <c r="O59" i="4"/>
  <c r="O60" i="4"/>
  <c r="W141" i="4"/>
  <c r="V84" i="4"/>
  <c r="V88" i="4"/>
  <c r="U64" i="4"/>
  <c r="X64" i="4" s="1"/>
  <c r="O58" i="4"/>
  <c r="AA42" i="4"/>
  <c r="AC41" i="4"/>
  <c r="V90" i="4"/>
  <c r="V100" i="4"/>
  <c r="W101" i="4" s="1"/>
  <c r="V77" i="4"/>
  <c r="W148" i="4"/>
  <c r="W108" i="4"/>
  <c r="U43" i="4"/>
  <c r="X43" i="4" s="1"/>
  <c r="W111" i="4"/>
  <c r="O51" i="4"/>
  <c r="W102" i="4"/>
  <c r="AA62" i="1"/>
  <c r="AD62" i="1" s="1"/>
  <c r="AA45" i="1"/>
  <c r="AD45" i="1" s="1"/>
  <c r="AC56" i="1"/>
  <c r="AC42" i="1"/>
  <c r="AC58" i="1"/>
  <c r="AA46" i="1"/>
  <c r="AD46" i="1" s="1"/>
  <c r="AB43" i="1"/>
  <c r="V87" i="1"/>
  <c r="W87" i="1" s="1"/>
  <c r="AC36" i="1"/>
  <c r="AC51" i="1"/>
  <c r="AA56" i="1"/>
  <c r="AD56" i="1" s="1"/>
  <c r="X61" i="1"/>
  <c r="X63" i="1"/>
  <c r="AB52" i="1"/>
  <c r="X47" i="1"/>
  <c r="AA54" i="1"/>
  <c r="AD54" i="1" s="1"/>
  <c r="AC59" i="1"/>
  <c r="AC48" i="1"/>
  <c r="X50" i="1"/>
  <c r="X55" i="1"/>
  <c r="X58" i="1"/>
  <c r="X62" i="1"/>
  <c r="AB38" i="1"/>
  <c r="V73" i="1"/>
  <c r="AB37" i="1"/>
  <c r="V78" i="1"/>
  <c r="W78" i="1" s="1"/>
  <c r="V82" i="1"/>
  <c r="V100" i="1"/>
  <c r="W101" i="1" s="1"/>
  <c r="X35" i="1"/>
  <c r="AB36" i="1"/>
  <c r="AC34" i="1"/>
  <c r="AC57" i="1"/>
  <c r="AA58" i="1"/>
  <c r="AB59" i="1" s="1"/>
  <c r="AC47" i="1"/>
  <c r="AA48" i="1"/>
  <c r="V71" i="1"/>
  <c r="W71" i="1" s="1"/>
  <c r="V81" i="1"/>
  <c r="V89" i="1"/>
  <c r="AD36" i="1"/>
  <c r="AB60" i="1"/>
  <c r="X44" i="1"/>
  <c r="AA41" i="1"/>
  <c r="AD41" i="1" s="1"/>
  <c r="W65" i="1"/>
  <c r="W76" i="1"/>
  <c r="W85" i="1"/>
  <c r="W68" i="1"/>
  <c r="W66" i="1"/>
  <c r="T65" i="1"/>
  <c r="L66" i="1" a="1"/>
  <c r="L66" i="1" s="1"/>
  <c r="O57" i="1"/>
  <c r="W104" i="1"/>
  <c r="O45" i="1"/>
  <c r="V74" i="1"/>
  <c r="V97" i="1"/>
  <c r="W123" i="1"/>
  <c r="AD34" i="1"/>
  <c r="V90" i="1"/>
  <c r="W113" i="1"/>
  <c r="AD51" i="1"/>
  <c r="AA44" i="1"/>
  <c r="AC43" i="1"/>
  <c r="AA33" i="1"/>
  <c r="AC32" i="1"/>
  <c r="AE32" i="1" s="1"/>
  <c r="O64" i="1"/>
  <c r="W111" i="1"/>
  <c r="V98" i="1"/>
  <c r="O55" i="1"/>
  <c r="W107" i="1"/>
  <c r="W67" i="1"/>
  <c r="O38" i="1"/>
  <c r="O37" i="1"/>
  <c r="V93" i="1"/>
  <c r="AB35" i="1"/>
  <c r="O54" i="1"/>
  <c r="O52" i="1"/>
  <c r="W119" i="1"/>
  <c r="U33" i="1"/>
  <c r="X33" i="1" s="1"/>
  <c r="U32" i="1"/>
  <c r="X32" i="1" s="1"/>
  <c r="V83" i="1"/>
  <c r="W86" i="1"/>
  <c r="V91" i="1"/>
  <c r="O41" i="1"/>
  <c r="O40" i="1"/>
  <c r="U59" i="1"/>
  <c r="X59" i="1" s="1"/>
  <c r="U60" i="1"/>
  <c r="X60" i="1" s="1"/>
  <c r="O59" i="1"/>
  <c r="V99" i="1"/>
  <c r="U36" i="1"/>
  <c r="X36" i="1" s="1"/>
  <c r="O39" i="1"/>
  <c r="P37" i="1" s="1" a="1"/>
  <c r="W141" i="1"/>
  <c r="W124" i="1"/>
  <c r="O56" i="1"/>
  <c r="W106" i="1"/>
  <c r="AC62" i="1"/>
  <c r="AA63" i="1"/>
  <c r="W109" i="1"/>
  <c r="W131" i="1"/>
  <c r="W147" i="1"/>
  <c r="AB32" i="1"/>
  <c r="AD32" i="1"/>
  <c r="AK31" i="1" a="1"/>
  <c r="AK31" i="1" s="1"/>
  <c r="W105" i="1"/>
  <c r="O49" i="1"/>
  <c r="V72" i="1"/>
  <c r="AF31" i="1"/>
  <c r="AE33" i="1"/>
  <c r="W112" i="1"/>
  <c r="W133" i="1"/>
  <c r="W77" i="1"/>
  <c r="V80" i="1"/>
  <c r="U41" i="1"/>
  <c r="X41" i="1" s="1"/>
  <c r="V79" i="1"/>
  <c r="U51" i="1"/>
  <c r="X51" i="1" s="1"/>
  <c r="U52" i="1"/>
  <c r="X52" i="1" s="1"/>
  <c r="O46" i="1"/>
  <c r="O44" i="1"/>
  <c r="O53" i="1"/>
  <c r="X40" i="1"/>
  <c r="W139" i="1"/>
  <c r="V94" i="1"/>
  <c r="W95" i="1" s="1"/>
  <c r="V88" i="1"/>
  <c r="W89" i="1" s="1"/>
  <c r="W103" i="1"/>
  <c r="W125" i="1"/>
  <c r="V96" i="1"/>
  <c r="AD59" i="1"/>
  <c r="W108" i="1"/>
  <c r="O62" i="1"/>
  <c r="O60" i="1"/>
  <c r="AK34" i="1" s="1" a="1"/>
  <c r="AK34" i="1" s="1"/>
  <c r="AC54" i="1"/>
  <c r="AA55" i="1"/>
  <c r="AC46" i="1"/>
  <c r="AA47" i="1"/>
  <c r="F37" i="1" a="1"/>
  <c r="V92" i="1"/>
  <c r="AB39" i="10" l="1"/>
  <c r="AB57" i="4"/>
  <c r="AB56" i="4"/>
  <c r="AD43" i="10"/>
  <c r="AB43" i="10"/>
  <c r="AE33" i="7"/>
  <c r="AF33" i="7" s="1"/>
  <c r="W75" i="10"/>
  <c r="AF31" i="9"/>
  <c r="AG52" i="9" s="1"/>
  <c r="AH52" i="9" s="1"/>
  <c r="AB38" i="9"/>
  <c r="W92" i="8"/>
  <c r="W97" i="8"/>
  <c r="AG54" i="7"/>
  <c r="AH54" i="7" s="1"/>
  <c r="W100" i="7"/>
  <c r="AE35" i="7"/>
  <c r="W93" i="7"/>
  <c r="W77" i="6"/>
  <c r="AB46" i="5"/>
  <c r="W95" i="5"/>
  <c r="W100" i="1"/>
  <c r="AD48" i="11"/>
  <c r="AB48" i="11"/>
  <c r="AB41" i="9"/>
  <c r="AB60" i="8"/>
  <c r="AB63" i="8"/>
  <c r="AD62" i="6"/>
  <c r="W70" i="6"/>
  <c r="AB61" i="1"/>
  <c r="W69" i="1"/>
  <c r="AD54" i="11"/>
  <c r="W78" i="10"/>
  <c r="AF32" i="10"/>
  <c r="W93" i="10"/>
  <c r="W81" i="8"/>
  <c r="W88" i="7"/>
  <c r="W101" i="7"/>
  <c r="W99" i="6"/>
  <c r="W71" i="6"/>
  <c r="W90" i="6"/>
  <c r="W69" i="6"/>
  <c r="AB64" i="11"/>
  <c r="AB50" i="10"/>
  <c r="AD50" i="10"/>
  <c r="W68" i="8"/>
  <c r="W68" i="6"/>
  <c r="AB38" i="4"/>
  <c r="W100" i="10"/>
  <c r="W92" i="10"/>
  <c r="AB40" i="10"/>
  <c r="W91" i="10"/>
  <c r="W98" i="6"/>
  <c r="W91" i="6"/>
  <c r="AB62" i="6"/>
  <c r="W88" i="6"/>
  <c r="AB47" i="5"/>
  <c r="AD59" i="5"/>
  <c r="AB63" i="11"/>
  <c r="AB48" i="10"/>
  <c r="AB49" i="9"/>
  <c r="AB52" i="8"/>
  <c r="AB62" i="8"/>
  <c r="W88" i="5"/>
  <c r="AB54" i="5"/>
  <c r="AB62" i="4"/>
  <c r="AB47" i="10"/>
  <c r="AB38" i="10"/>
  <c r="AB42" i="11"/>
  <c r="AD41" i="11"/>
  <c r="AB35" i="11"/>
  <c r="AD34" i="11"/>
  <c r="AB62" i="10"/>
  <c r="W71" i="10"/>
  <c r="AD62" i="10"/>
  <c r="AB54" i="10"/>
  <c r="W84" i="10"/>
  <c r="W99" i="10"/>
  <c r="W96" i="10"/>
  <c r="AB57" i="10"/>
  <c r="AD38" i="10"/>
  <c r="AB64" i="9"/>
  <c r="AD52" i="8"/>
  <c r="W75" i="7"/>
  <c r="W80" i="6"/>
  <c r="W71" i="5"/>
  <c r="W82" i="1"/>
  <c r="AB46" i="10"/>
  <c r="AD46" i="10"/>
  <c r="AB58" i="8"/>
  <c r="AB57" i="8"/>
  <c r="AB53" i="5"/>
  <c r="AB51" i="1"/>
  <c r="AD53" i="5"/>
  <c r="AB43" i="11"/>
  <c r="AD43" i="11"/>
  <c r="F37" i="11"/>
  <c r="G37" i="11" s="1"/>
  <c r="G39" i="11"/>
  <c r="G78" i="11"/>
  <c r="G54" i="11"/>
  <c r="G98" i="11"/>
  <c r="G49" i="11"/>
  <c r="G107" i="11"/>
  <c r="G326" i="11"/>
  <c r="G311" i="11"/>
  <c r="G296" i="11"/>
  <c r="G281" i="11"/>
  <c r="G266" i="11"/>
  <c r="G251" i="11"/>
  <c r="G236" i="11"/>
  <c r="G221" i="11"/>
  <c r="G206" i="11"/>
  <c r="G191" i="11"/>
  <c r="G176" i="11"/>
  <c r="G161" i="11"/>
  <c r="G130" i="11"/>
  <c r="G115" i="11"/>
  <c r="G371" i="11"/>
  <c r="G356" i="11"/>
  <c r="G341" i="11"/>
  <c r="G96" i="11"/>
  <c r="G38" i="11"/>
  <c r="G82" i="11"/>
  <c r="G91" i="11"/>
  <c r="G342" i="11"/>
  <c r="G327" i="11"/>
  <c r="G312" i="11"/>
  <c r="G297" i="11"/>
  <c r="G282" i="11"/>
  <c r="G267" i="11"/>
  <c r="G252" i="11"/>
  <c r="G237" i="11"/>
  <c r="G222" i="11"/>
  <c r="G207" i="11"/>
  <c r="G192" i="11"/>
  <c r="G177" i="11"/>
  <c r="G146" i="11"/>
  <c r="G131" i="11"/>
  <c r="G116" i="11"/>
  <c r="G372" i="11"/>
  <c r="G357" i="11"/>
  <c r="G69" i="11"/>
  <c r="G47" i="11"/>
  <c r="G80" i="11"/>
  <c r="G66" i="11"/>
  <c r="G75" i="11"/>
  <c r="G358" i="11"/>
  <c r="G343" i="11"/>
  <c r="G328" i="11"/>
  <c r="G313" i="11"/>
  <c r="G298" i="11"/>
  <c r="G283" i="11"/>
  <c r="G268" i="11"/>
  <c r="G253" i="11"/>
  <c r="G238" i="11"/>
  <c r="G223" i="11"/>
  <c r="G208" i="11"/>
  <c r="G193" i="11"/>
  <c r="G162" i="11"/>
  <c r="G147" i="11"/>
  <c r="G132" i="11"/>
  <c r="G117" i="11"/>
  <c r="G373" i="11"/>
  <c r="G265" i="11"/>
  <c r="G355" i="11"/>
  <c r="G103" i="11"/>
  <c r="G50" i="11"/>
  <c r="G59" i="11"/>
  <c r="G118" i="11"/>
  <c r="G374" i="11"/>
  <c r="G359" i="11"/>
  <c r="G344" i="11"/>
  <c r="G329" i="11"/>
  <c r="G314" i="11"/>
  <c r="G299" i="11"/>
  <c r="G284" i="11"/>
  <c r="G269" i="11"/>
  <c r="G254" i="11"/>
  <c r="G239" i="11"/>
  <c r="G224" i="11"/>
  <c r="G209" i="11"/>
  <c r="G178" i="11"/>
  <c r="G163" i="11"/>
  <c r="G148" i="11"/>
  <c r="G133" i="11"/>
  <c r="G65" i="11"/>
  <c r="G190" i="11"/>
  <c r="G53" i="11"/>
  <c r="G108" i="11"/>
  <c r="G43" i="11"/>
  <c r="G104" i="11"/>
  <c r="G134" i="11"/>
  <c r="G119" i="11"/>
  <c r="G375" i="11"/>
  <c r="G360" i="11"/>
  <c r="G345" i="11"/>
  <c r="G330" i="11"/>
  <c r="G315" i="11"/>
  <c r="G300" i="11"/>
  <c r="G285" i="11"/>
  <c r="G270" i="11"/>
  <c r="G255" i="11"/>
  <c r="G240" i="11"/>
  <c r="G225" i="11"/>
  <c r="G194" i="11"/>
  <c r="G179" i="11"/>
  <c r="G164" i="11"/>
  <c r="G149" i="11"/>
  <c r="G42" i="11"/>
  <c r="G280" i="11"/>
  <c r="G175" i="11"/>
  <c r="G340" i="11"/>
  <c r="G111" i="11"/>
  <c r="G99" i="11"/>
  <c r="G92" i="11"/>
  <c r="G88" i="11"/>
  <c r="G150" i="11"/>
  <c r="G135" i="11"/>
  <c r="G120" i="11"/>
  <c r="G376" i="11"/>
  <c r="G361" i="11"/>
  <c r="G346" i="11"/>
  <c r="G331" i="11"/>
  <c r="G316" i="11"/>
  <c r="G301" i="11"/>
  <c r="G286" i="11"/>
  <c r="G271" i="11"/>
  <c r="G256" i="11"/>
  <c r="G241" i="11"/>
  <c r="G210" i="11"/>
  <c r="G195" i="11"/>
  <c r="G180" i="11"/>
  <c r="G165" i="11"/>
  <c r="G62" i="11"/>
  <c r="G83" i="11"/>
  <c r="G76" i="11"/>
  <c r="G72" i="11"/>
  <c r="G166" i="11"/>
  <c r="G151" i="11"/>
  <c r="G136" i="11"/>
  <c r="G121" i="11"/>
  <c r="G377" i="11"/>
  <c r="G362" i="11"/>
  <c r="G347" i="11"/>
  <c r="G332" i="11"/>
  <c r="G317" i="11"/>
  <c r="G302" i="11"/>
  <c r="G287" i="11"/>
  <c r="G272" i="11"/>
  <c r="G257" i="11"/>
  <c r="G226" i="11"/>
  <c r="G211" i="11"/>
  <c r="G196" i="11"/>
  <c r="G181" i="11"/>
  <c r="G71" i="11"/>
  <c r="G67" i="11"/>
  <c r="G60" i="11"/>
  <c r="G105" i="11"/>
  <c r="G56" i="11"/>
  <c r="G182" i="11"/>
  <c r="G167" i="11"/>
  <c r="G152" i="11"/>
  <c r="G137" i="11"/>
  <c r="G122" i="11"/>
  <c r="G378" i="11"/>
  <c r="G363" i="11"/>
  <c r="G348" i="11"/>
  <c r="G333" i="11"/>
  <c r="G318" i="11"/>
  <c r="G303" i="11"/>
  <c r="G288" i="11"/>
  <c r="G273" i="11"/>
  <c r="G242" i="11"/>
  <c r="G227" i="11"/>
  <c r="G212" i="11"/>
  <c r="G197" i="11"/>
  <c r="G63" i="11"/>
  <c r="G64" i="11"/>
  <c r="G95" i="11"/>
  <c r="G51" i="11"/>
  <c r="G44" i="11"/>
  <c r="G89" i="11"/>
  <c r="G40" i="11"/>
  <c r="G198" i="11"/>
  <c r="G183" i="11"/>
  <c r="G168" i="11"/>
  <c r="G153" i="11"/>
  <c r="G138" i="11"/>
  <c r="G123" i="11"/>
  <c r="G379" i="11"/>
  <c r="G364" i="11"/>
  <c r="G349" i="11"/>
  <c r="G334" i="11"/>
  <c r="G319" i="11"/>
  <c r="G304" i="11"/>
  <c r="G289" i="11"/>
  <c r="G258" i="11"/>
  <c r="G243" i="11"/>
  <c r="G228" i="11"/>
  <c r="G213" i="11"/>
  <c r="G46" i="11"/>
  <c r="G79" i="11"/>
  <c r="G109" i="11"/>
  <c r="G73" i="11"/>
  <c r="G214" i="11"/>
  <c r="G199" i="11"/>
  <c r="G184" i="11"/>
  <c r="G169" i="11"/>
  <c r="G154" i="11"/>
  <c r="G139" i="11"/>
  <c r="G124" i="11"/>
  <c r="G380" i="11"/>
  <c r="G365" i="11"/>
  <c r="G350" i="11"/>
  <c r="G335" i="11"/>
  <c r="G320" i="11"/>
  <c r="G305" i="11"/>
  <c r="G274" i="11"/>
  <c r="G259" i="11"/>
  <c r="G244" i="11"/>
  <c r="G229" i="11"/>
  <c r="G94" i="11"/>
  <c r="G70" i="11"/>
  <c r="G220" i="11"/>
  <c r="G370" i="11"/>
  <c r="G101" i="11"/>
  <c r="G93" i="11"/>
  <c r="G57" i="11"/>
  <c r="G230" i="11"/>
  <c r="G215" i="11"/>
  <c r="G200" i="11"/>
  <c r="G185" i="11"/>
  <c r="G170" i="11"/>
  <c r="G155" i="11"/>
  <c r="G140" i="11"/>
  <c r="G125" i="11"/>
  <c r="G381" i="11"/>
  <c r="G366" i="11"/>
  <c r="G351" i="11"/>
  <c r="G336" i="11"/>
  <c r="G321" i="11"/>
  <c r="G290" i="11"/>
  <c r="G275" i="11"/>
  <c r="G260" i="11"/>
  <c r="G245" i="11"/>
  <c r="G235" i="11"/>
  <c r="G325" i="11"/>
  <c r="G48" i="11"/>
  <c r="G85" i="11"/>
  <c r="G77" i="11"/>
  <c r="G106" i="11"/>
  <c r="G41" i="11"/>
  <c r="G246" i="11"/>
  <c r="G231" i="11"/>
  <c r="G216" i="11"/>
  <c r="G201" i="11"/>
  <c r="G186" i="11"/>
  <c r="G171" i="11"/>
  <c r="G156" i="11"/>
  <c r="G141" i="11"/>
  <c r="G126" i="11"/>
  <c r="G382" i="11"/>
  <c r="G367" i="11"/>
  <c r="G352" i="11"/>
  <c r="G337" i="11"/>
  <c r="G306" i="11"/>
  <c r="G291" i="11"/>
  <c r="G276" i="11"/>
  <c r="G261" i="11"/>
  <c r="G52" i="11"/>
  <c r="G310" i="11"/>
  <c r="G205" i="11"/>
  <c r="G114" i="11"/>
  <c r="G110" i="11"/>
  <c r="G100" i="11"/>
  <c r="G113" i="11"/>
  <c r="G61" i="11"/>
  <c r="G90" i="11"/>
  <c r="G262" i="11"/>
  <c r="G247" i="11"/>
  <c r="G232" i="11"/>
  <c r="G217" i="11"/>
  <c r="G202" i="11"/>
  <c r="G187" i="11"/>
  <c r="G172" i="11"/>
  <c r="G157" i="11"/>
  <c r="G142" i="11"/>
  <c r="G127" i="11"/>
  <c r="G383" i="11"/>
  <c r="G368" i="11"/>
  <c r="G353" i="11"/>
  <c r="G322" i="11"/>
  <c r="G307" i="11"/>
  <c r="G292" i="11"/>
  <c r="G277" i="11"/>
  <c r="G250" i="11"/>
  <c r="G145" i="11"/>
  <c r="G87" i="11"/>
  <c r="G55" i="11"/>
  <c r="G102" i="11"/>
  <c r="G84" i="11"/>
  <c r="G97" i="11"/>
  <c r="G45" i="11"/>
  <c r="G74" i="11"/>
  <c r="G278" i="11"/>
  <c r="G263" i="11"/>
  <c r="G248" i="11"/>
  <c r="G233" i="11"/>
  <c r="G218" i="11"/>
  <c r="G203" i="11"/>
  <c r="G188" i="11"/>
  <c r="G173" i="11"/>
  <c r="G158" i="11"/>
  <c r="G143" i="11"/>
  <c r="G128" i="11"/>
  <c r="G384" i="11"/>
  <c r="G369" i="11"/>
  <c r="G338" i="11"/>
  <c r="G323" i="11"/>
  <c r="G308" i="11"/>
  <c r="G293" i="11"/>
  <c r="G112" i="11"/>
  <c r="G86" i="11"/>
  <c r="G68" i="11"/>
  <c r="G81" i="11"/>
  <c r="G58" i="11"/>
  <c r="G294" i="11"/>
  <c r="G279" i="11"/>
  <c r="G264" i="11"/>
  <c r="G249" i="11"/>
  <c r="G234" i="11"/>
  <c r="G219" i="11"/>
  <c r="G204" i="11"/>
  <c r="G189" i="11"/>
  <c r="G174" i="11"/>
  <c r="G159" i="11"/>
  <c r="G144" i="11"/>
  <c r="G129" i="11"/>
  <c r="G385" i="11"/>
  <c r="G354" i="11"/>
  <c r="G339" i="11"/>
  <c r="G324" i="11"/>
  <c r="G309" i="11"/>
  <c r="G295" i="11"/>
  <c r="G160" i="11"/>
  <c r="P37" i="11"/>
  <c r="Q37" i="11" s="1"/>
  <c r="Q357" i="11"/>
  <c r="Q221" i="11"/>
  <c r="Q85" i="11"/>
  <c r="Q126" i="11"/>
  <c r="Q148" i="11"/>
  <c r="Q227" i="11"/>
  <c r="Q370" i="11"/>
  <c r="Q114" i="11"/>
  <c r="Q273" i="11"/>
  <c r="Q192" i="11"/>
  <c r="Q143" i="11"/>
  <c r="Q347" i="11"/>
  <c r="Q91" i="11"/>
  <c r="Q266" i="11"/>
  <c r="Q201" i="11"/>
  <c r="Q376" i="11"/>
  <c r="Q120" i="11"/>
  <c r="Q311" i="11"/>
  <c r="Q55" i="11"/>
  <c r="Q262" i="11"/>
  <c r="Q293" i="11"/>
  <c r="Q157" i="11"/>
  <c r="Q332" i="11"/>
  <c r="Q62" i="11"/>
  <c r="Q373" i="11"/>
  <c r="Q132" i="11"/>
  <c r="Q211" i="11"/>
  <c r="Q354" i="11"/>
  <c r="Q98" i="11"/>
  <c r="Q257" i="11"/>
  <c r="Q176" i="11"/>
  <c r="Q383" i="11"/>
  <c r="Q127" i="11"/>
  <c r="Q331" i="11"/>
  <c r="Q75" i="11"/>
  <c r="Q250" i="11"/>
  <c r="Q185" i="11"/>
  <c r="Q360" i="11"/>
  <c r="Q104" i="11"/>
  <c r="Q295" i="11"/>
  <c r="Q39" i="11"/>
  <c r="Q246" i="11"/>
  <c r="Q229" i="11"/>
  <c r="Q93" i="11"/>
  <c r="Q268" i="11"/>
  <c r="Q309" i="11"/>
  <c r="Q372" i="11"/>
  <c r="Q116" i="11"/>
  <c r="Q195" i="11"/>
  <c r="Q338" i="11"/>
  <c r="Q82" i="11"/>
  <c r="Q241" i="11"/>
  <c r="Q160" i="11"/>
  <c r="Q367" i="11"/>
  <c r="Q111" i="11"/>
  <c r="Q315" i="11"/>
  <c r="Q59" i="11"/>
  <c r="Q234" i="11"/>
  <c r="Q169" i="11"/>
  <c r="Q344" i="11"/>
  <c r="Q88" i="11"/>
  <c r="Q279" i="11"/>
  <c r="Q230" i="11"/>
  <c r="Q159" i="11"/>
  <c r="Q365" i="11"/>
  <c r="Q165" i="11"/>
  <c r="Q334" i="11"/>
  <c r="Q204" i="11"/>
  <c r="Q381" i="11"/>
  <c r="Q245" i="11"/>
  <c r="Q356" i="11"/>
  <c r="Q100" i="11"/>
  <c r="Q179" i="11"/>
  <c r="Q322" i="11"/>
  <c r="Q66" i="11"/>
  <c r="Q225" i="11"/>
  <c r="Q144" i="11"/>
  <c r="Q351" i="11"/>
  <c r="Q95" i="11"/>
  <c r="Q299" i="11"/>
  <c r="Q43" i="11"/>
  <c r="Q218" i="11"/>
  <c r="Q153" i="11"/>
  <c r="Q328" i="11"/>
  <c r="Q72" i="11"/>
  <c r="Q263" i="11"/>
  <c r="Q214" i="11"/>
  <c r="Q278" i="11"/>
  <c r="Q301" i="11"/>
  <c r="Q101" i="11"/>
  <c r="Q270" i="11"/>
  <c r="Q140" i="11"/>
  <c r="Q317" i="11"/>
  <c r="Q181" i="11"/>
  <c r="Q340" i="11"/>
  <c r="Q84" i="11"/>
  <c r="Q163" i="11"/>
  <c r="Q306" i="11"/>
  <c r="Q50" i="11"/>
  <c r="Q209" i="11"/>
  <c r="Q384" i="11"/>
  <c r="Q128" i="11"/>
  <c r="Q335" i="11"/>
  <c r="Q79" i="11"/>
  <c r="Q283" i="11"/>
  <c r="Q202" i="11"/>
  <c r="Q137" i="11"/>
  <c r="Q312" i="11"/>
  <c r="Q56" i="11"/>
  <c r="Q247" i="11"/>
  <c r="Q198" i="11"/>
  <c r="Q237" i="11"/>
  <c r="Q348" i="11"/>
  <c r="Q206" i="11"/>
  <c r="Q76" i="11"/>
  <c r="Q253" i="11"/>
  <c r="Q117" i="11"/>
  <c r="Q324" i="11"/>
  <c r="Q68" i="11"/>
  <c r="Q147" i="11"/>
  <c r="Q290" i="11"/>
  <c r="Q193" i="11"/>
  <c r="Q368" i="11"/>
  <c r="Q112" i="11"/>
  <c r="Q319" i="11"/>
  <c r="Q63" i="11"/>
  <c r="Q267" i="11"/>
  <c r="Q186" i="11"/>
  <c r="Q377" i="11"/>
  <c r="Q121" i="11"/>
  <c r="Q296" i="11"/>
  <c r="Q40" i="11"/>
  <c r="Q231" i="11"/>
  <c r="Q182" i="11"/>
  <c r="Q173" i="11"/>
  <c r="Q284" i="11"/>
  <c r="Q142" i="11"/>
  <c r="Q325" i="11"/>
  <c r="Q189" i="11"/>
  <c r="Q46" i="11"/>
  <c r="Q308" i="11"/>
  <c r="Q52" i="11"/>
  <c r="Q131" i="11"/>
  <c r="Q274" i="11"/>
  <c r="Q177" i="11"/>
  <c r="Q352" i="11"/>
  <c r="Q96" i="11"/>
  <c r="Q303" i="11"/>
  <c r="Q47" i="11"/>
  <c r="Q251" i="11"/>
  <c r="Q170" i="11"/>
  <c r="Q361" i="11"/>
  <c r="Q105" i="11"/>
  <c r="Q280" i="11"/>
  <c r="Q215" i="11"/>
  <c r="Q166" i="11"/>
  <c r="Q109" i="11"/>
  <c r="Q350" i="11"/>
  <c r="Q220" i="11"/>
  <c r="Q78" i="11"/>
  <c r="Q261" i="11"/>
  <c r="Q125" i="11"/>
  <c r="Q292" i="11"/>
  <c r="Q371" i="11"/>
  <c r="Q115" i="11"/>
  <c r="Q258" i="11"/>
  <c r="Q161" i="11"/>
  <c r="Q336" i="11"/>
  <c r="Q80" i="11"/>
  <c r="Q287" i="11"/>
  <c r="Q45" i="11"/>
  <c r="Q235" i="11"/>
  <c r="Q154" i="11"/>
  <c r="Q345" i="11"/>
  <c r="Q89" i="11"/>
  <c r="Q264" i="11"/>
  <c r="Q199" i="11"/>
  <c r="Q150" i="11"/>
  <c r="Q286" i="11"/>
  <c r="Q156" i="11"/>
  <c r="Q197" i="11"/>
  <c r="Q61" i="11"/>
  <c r="Q366" i="11"/>
  <c r="Q276" i="11"/>
  <c r="Q355" i="11"/>
  <c r="Q99" i="11"/>
  <c r="Q242" i="11"/>
  <c r="Q145" i="11"/>
  <c r="Q320" i="11"/>
  <c r="Q64" i="11"/>
  <c r="Q271" i="11"/>
  <c r="Q44" i="11"/>
  <c r="Q219" i="11"/>
  <c r="Q138" i="11"/>
  <c r="Q329" i="11"/>
  <c r="Q73" i="11"/>
  <c r="Q248" i="11"/>
  <c r="Q183" i="11"/>
  <c r="Q134" i="11"/>
  <c r="Q364" i="11"/>
  <c r="Q222" i="11"/>
  <c r="Q92" i="11"/>
  <c r="Q133" i="11"/>
  <c r="Q302" i="11"/>
  <c r="Q260" i="11"/>
  <c r="Q339" i="11"/>
  <c r="Q83" i="11"/>
  <c r="Q226" i="11"/>
  <c r="Q385" i="11"/>
  <c r="Q129" i="11"/>
  <c r="Q304" i="11"/>
  <c r="Q48" i="11"/>
  <c r="Q255" i="11"/>
  <c r="Q203" i="11"/>
  <c r="Q378" i="11"/>
  <c r="Q122" i="11"/>
  <c r="Q313" i="11"/>
  <c r="Q57" i="11"/>
  <c r="Q232" i="11"/>
  <c r="Q167" i="11"/>
  <c r="Q374" i="11"/>
  <c r="Q118" i="11"/>
  <c r="Q285" i="11"/>
  <c r="Q149" i="11"/>
  <c r="Q190" i="11"/>
  <c r="Q60" i="11"/>
  <c r="Q243" i="11"/>
  <c r="Q289" i="11"/>
  <c r="Q208" i="11"/>
  <c r="Q363" i="11"/>
  <c r="Q136" i="11"/>
  <c r="Q53" i="11"/>
  <c r="Q300" i="11"/>
  <c r="Q158" i="11"/>
  <c r="Q333" i="11"/>
  <c r="Q69" i="11"/>
  <c r="Q380" i="11"/>
  <c r="Q238" i="11"/>
  <c r="Q244" i="11"/>
  <c r="Q323" i="11"/>
  <c r="Q67" i="11"/>
  <c r="Q210" i="11"/>
  <c r="Q369" i="11"/>
  <c r="Q113" i="11"/>
  <c r="Q288" i="11"/>
  <c r="Q239" i="11"/>
  <c r="Q187" i="11"/>
  <c r="Q362" i="11"/>
  <c r="Q106" i="11"/>
  <c r="Q297" i="11"/>
  <c r="Q41" i="11"/>
  <c r="Q216" i="11"/>
  <c r="Q151" i="11"/>
  <c r="Q358" i="11"/>
  <c r="Q102" i="11"/>
  <c r="Q236" i="11"/>
  <c r="Q94" i="11"/>
  <c r="Q269" i="11"/>
  <c r="Q316" i="11"/>
  <c r="Q174" i="11"/>
  <c r="Q228" i="11"/>
  <c r="Q307" i="11"/>
  <c r="Q51" i="11"/>
  <c r="Q194" i="11"/>
  <c r="Q353" i="11"/>
  <c r="Q97" i="11"/>
  <c r="Q272" i="11"/>
  <c r="Q223" i="11"/>
  <c r="Q171" i="11"/>
  <c r="Q346" i="11"/>
  <c r="Q90" i="11"/>
  <c r="Q281" i="11"/>
  <c r="Q200" i="11"/>
  <c r="Q135" i="11"/>
  <c r="Q342" i="11"/>
  <c r="Q86" i="11"/>
  <c r="Q107" i="11"/>
  <c r="Q327" i="11"/>
  <c r="Q172" i="11"/>
  <c r="Q341" i="11"/>
  <c r="Q205" i="11"/>
  <c r="Q382" i="11"/>
  <c r="Q252" i="11"/>
  <c r="Q110" i="11"/>
  <c r="Q212" i="11"/>
  <c r="Q291" i="11"/>
  <c r="Q178" i="11"/>
  <c r="Q337" i="11"/>
  <c r="Q81" i="11"/>
  <c r="Q256" i="11"/>
  <c r="Q207" i="11"/>
  <c r="Q155" i="11"/>
  <c r="Q330" i="11"/>
  <c r="Q74" i="11"/>
  <c r="Q265" i="11"/>
  <c r="Q184" i="11"/>
  <c r="Q375" i="11"/>
  <c r="Q119" i="11"/>
  <c r="Q326" i="11"/>
  <c r="Q70" i="11"/>
  <c r="Q130" i="11"/>
  <c r="Q282" i="11"/>
  <c r="Q71" i="11"/>
  <c r="Q108" i="11"/>
  <c r="Q277" i="11"/>
  <c r="Q141" i="11"/>
  <c r="Q318" i="11"/>
  <c r="Q188" i="11"/>
  <c r="Q196" i="11"/>
  <c r="Q275" i="11"/>
  <c r="Q162" i="11"/>
  <c r="Q321" i="11"/>
  <c r="Q65" i="11"/>
  <c r="Q240" i="11"/>
  <c r="Q191" i="11"/>
  <c r="Q139" i="11"/>
  <c r="Q314" i="11"/>
  <c r="Q58" i="11"/>
  <c r="Q249" i="11"/>
  <c r="Q168" i="11"/>
  <c r="Q359" i="11"/>
  <c r="Q103" i="11"/>
  <c r="Q310" i="11"/>
  <c r="Q54" i="11"/>
  <c r="Q349" i="11"/>
  <c r="Q213" i="11"/>
  <c r="Q77" i="11"/>
  <c r="Q254" i="11"/>
  <c r="Q124" i="11"/>
  <c r="Q180" i="11"/>
  <c r="Q259" i="11"/>
  <c r="Q146" i="11"/>
  <c r="Q305" i="11"/>
  <c r="Q49" i="11"/>
  <c r="Q224" i="11"/>
  <c r="Q175" i="11"/>
  <c r="Q379" i="11"/>
  <c r="Q123" i="11"/>
  <c r="Q298" i="11"/>
  <c r="Q42" i="11"/>
  <c r="Q233" i="11"/>
  <c r="Q152" i="11"/>
  <c r="Q343" i="11"/>
  <c r="Q87" i="11"/>
  <c r="Q294" i="11"/>
  <c r="Q38" i="11"/>
  <c r="Q164" i="11"/>
  <c r="Q217" i="11"/>
  <c r="AB35" i="10"/>
  <c r="AD34" i="10"/>
  <c r="F37" i="10"/>
  <c r="G37" i="10" s="1"/>
  <c r="G87" i="10"/>
  <c r="G92" i="10"/>
  <c r="G75" i="10"/>
  <c r="G358" i="10"/>
  <c r="G343" i="10"/>
  <c r="G328" i="10"/>
  <c r="G313" i="10"/>
  <c r="G298" i="10"/>
  <c r="G267" i="10"/>
  <c r="G236" i="10"/>
  <c r="G205" i="10"/>
  <c r="G174" i="10"/>
  <c r="G143" i="10"/>
  <c r="G112" i="10"/>
  <c r="G368" i="10"/>
  <c r="G337" i="10"/>
  <c r="G306" i="10"/>
  <c r="G291" i="10"/>
  <c r="G276" i="10"/>
  <c r="G261" i="10"/>
  <c r="G105" i="10"/>
  <c r="G69" i="10"/>
  <c r="G76" i="10"/>
  <c r="G59" i="10"/>
  <c r="G106" i="10"/>
  <c r="G118" i="10"/>
  <c r="G374" i="10"/>
  <c r="G359" i="10"/>
  <c r="G344" i="10"/>
  <c r="G329" i="10"/>
  <c r="G314" i="10"/>
  <c r="G283" i="10"/>
  <c r="G252" i="10"/>
  <c r="G221" i="10"/>
  <c r="G190" i="10"/>
  <c r="G159" i="10"/>
  <c r="G128" i="10"/>
  <c r="G384" i="10"/>
  <c r="G353" i="10"/>
  <c r="G322" i="10"/>
  <c r="G307" i="10"/>
  <c r="G292" i="10"/>
  <c r="G277" i="10"/>
  <c r="G85" i="10"/>
  <c r="G56" i="10"/>
  <c r="G93" i="10"/>
  <c r="G60" i="10"/>
  <c r="G43" i="10"/>
  <c r="G90" i="10"/>
  <c r="G100" i="10"/>
  <c r="G134" i="10"/>
  <c r="G119" i="10"/>
  <c r="G375" i="10"/>
  <c r="G360" i="10"/>
  <c r="G345" i="10"/>
  <c r="G330" i="10"/>
  <c r="G299" i="10"/>
  <c r="G268" i="10"/>
  <c r="G237" i="10"/>
  <c r="G206" i="10"/>
  <c r="G175" i="10"/>
  <c r="G144" i="10"/>
  <c r="G113" i="10"/>
  <c r="G369" i="10"/>
  <c r="G338" i="10"/>
  <c r="G323" i="10"/>
  <c r="G308" i="10"/>
  <c r="G293" i="10"/>
  <c r="G383" i="10"/>
  <c r="G64" i="10"/>
  <c r="G103" i="10"/>
  <c r="G77" i="10"/>
  <c r="G44" i="10"/>
  <c r="G74" i="10"/>
  <c r="G84" i="10"/>
  <c r="G99" i="10"/>
  <c r="G150" i="10"/>
  <c r="G135" i="10"/>
  <c r="G120" i="10"/>
  <c r="G376" i="10"/>
  <c r="G361" i="10"/>
  <c r="G346" i="10"/>
  <c r="G315" i="10"/>
  <c r="G284" i="10"/>
  <c r="G253" i="10"/>
  <c r="G222" i="10"/>
  <c r="G191" i="10"/>
  <c r="G160" i="10"/>
  <c r="G129" i="10"/>
  <c r="G385" i="10"/>
  <c r="G354" i="10"/>
  <c r="G339" i="10"/>
  <c r="G324" i="10"/>
  <c r="G309" i="10"/>
  <c r="G53" i="10"/>
  <c r="G61" i="10"/>
  <c r="G58" i="10"/>
  <c r="G102" i="10"/>
  <c r="G68" i="10"/>
  <c r="G83" i="10"/>
  <c r="G166" i="10"/>
  <c r="G151" i="10"/>
  <c r="G136" i="10"/>
  <c r="G121" i="10"/>
  <c r="G377" i="10"/>
  <c r="G362" i="10"/>
  <c r="G331" i="10"/>
  <c r="G300" i="10"/>
  <c r="G269" i="10"/>
  <c r="G238" i="10"/>
  <c r="G207" i="10"/>
  <c r="G176" i="10"/>
  <c r="G145" i="10"/>
  <c r="G114" i="10"/>
  <c r="G370" i="10"/>
  <c r="G355" i="10"/>
  <c r="G340" i="10"/>
  <c r="G325" i="10"/>
  <c r="G220" i="10"/>
  <c r="G96" i="10"/>
  <c r="G45" i="10"/>
  <c r="G42" i="10"/>
  <c r="G86" i="10"/>
  <c r="G52" i="10"/>
  <c r="G67" i="10"/>
  <c r="G98" i="10"/>
  <c r="G182" i="10"/>
  <c r="G167" i="10"/>
  <c r="G152" i="10"/>
  <c r="G137" i="10"/>
  <c r="G122" i="10"/>
  <c r="G378" i="10"/>
  <c r="G347" i="10"/>
  <c r="G316" i="10"/>
  <c r="G285" i="10"/>
  <c r="G254" i="10"/>
  <c r="G223" i="10"/>
  <c r="G192" i="10"/>
  <c r="G161" i="10"/>
  <c r="G130" i="10"/>
  <c r="G115" i="10"/>
  <c r="G371" i="10"/>
  <c r="G356" i="10"/>
  <c r="G341" i="10"/>
  <c r="G189" i="10"/>
  <c r="G41" i="10"/>
  <c r="G73" i="10"/>
  <c r="G70" i="10"/>
  <c r="G51" i="10"/>
  <c r="G82" i="10"/>
  <c r="G198" i="10"/>
  <c r="G183" i="10"/>
  <c r="G168" i="10"/>
  <c r="G153" i="10"/>
  <c r="G138" i="10"/>
  <c r="G107" i="10"/>
  <c r="G363" i="10"/>
  <c r="G332" i="10"/>
  <c r="G301" i="10"/>
  <c r="G270" i="10"/>
  <c r="G239" i="10"/>
  <c r="G208" i="10"/>
  <c r="G177" i="10"/>
  <c r="G146" i="10"/>
  <c r="G131" i="10"/>
  <c r="G116" i="10"/>
  <c r="G372" i="10"/>
  <c r="G357" i="10"/>
  <c r="G40" i="10"/>
  <c r="G72" i="10"/>
  <c r="G91" i="10"/>
  <c r="G342" i="10"/>
  <c r="G312" i="10"/>
  <c r="G251" i="10"/>
  <c r="G127" i="10"/>
  <c r="G321" i="10"/>
  <c r="G88" i="10"/>
  <c r="G54" i="10"/>
  <c r="G66" i="10"/>
  <c r="G214" i="10"/>
  <c r="G199" i="10"/>
  <c r="G184" i="10"/>
  <c r="G169" i="10"/>
  <c r="G154" i="10"/>
  <c r="G123" i="10"/>
  <c r="G379" i="10"/>
  <c r="G348" i="10"/>
  <c r="G317" i="10"/>
  <c r="G286" i="10"/>
  <c r="G255" i="10"/>
  <c r="G224" i="10"/>
  <c r="G193" i="10"/>
  <c r="G162" i="10"/>
  <c r="G147" i="10"/>
  <c r="G132" i="10"/>
  <c r="G117" i="10"/>
  <c r="G373" i="10"/>
  <c r="G39" i="10"/>
  <c r="G71" i="10"/>
  <c r="G95" i="10"/>
  <c r="G94" i="10"/>
  <c r="G38" i="10"/>
  <c r="G50" i="10"/>
  <c r="G97" i="10"/>
  <c r="G230" i="10"/>
  <c r="G215" i="10"/>
  <c r="G200" i="10"/>
  <c r="G185" i="10"/>
  <c r="G170" i="10"/>
  <c r="G139" i="10"/>
  <c r="G108" i="10"/>
  <c r="G364" i="10"/>
  <c r="G333" i="10"/>
  <c r="G302" i="10"/>
  <c r="G271" i="10"/>
  <c r="G240" i="10"/>
  <c r="G209" i="10"/>
  <c r="G178" i="10"/>
  <c r="G163" i="10"/>
  <c r="G148" i="10"/>
  <c r="G133" i="10"/>
  <c r="G79" i="10"/>
  <c r="G78" i="10"/>
  <c r="G81" i="10"/>
  <c r="G246" i="10"/>
  <c r="G231" i="10"/>
  <c r="G216" i="10"/>
  <c r="G201" i="10"/>
  <c r="G186" i="10"/>
  <c r="G155" i="10"/>
  <c r="G124" i="10"/>
  <c r="G380" i="10"/>
  <c r="G349" i="10"/>
  <c r="G318" i="10"/>
  <c r="G287" i="10"/>
  <c r="G256" i="10"/>
  <c r="G225" i="10"/>
  <c r="G194" i="10"/>
  <c r="G179" i="10"/>
  <c r="G164" i="10"/>
  <c r="G149" i="10"/>
  <c r="G290" i="10"/>
  <c r="G57" i="10"/>
  <c r="G104" i="10"/>
  <c r="G63" i="10"/>
  <c r="G62" i="10"/>
  <c r="G65" i="10"/>
  <c r="G262" i="10"/>
  <c r="G247" i="10"/>
  <c r="G232" i="10"/>
  <c r="G217" i="10"/>
  <c r="G202" i="10"/>
  <c r="G171" i="10"/>
  <c r="G140" i="10"/>
  <c r="G109" i="10"/>
  <c r="G365" i="10"/>
  <c r="G334" i="10"/>
  <c r="G303" i="10"/>
  <c r="G272" i="10"/>
  <c r="G241" i="10"/>
  <c r="G210" i="10"/>
  <c r="G195" i="10"/>
  <c r="G180" i="10"/>
  <c r="G165" i="10"/>
  <c r="G275" i="10"/>
  <c r="G55" i="10"/>
  <c r="G47" i="10"/>
  <c r="G46" i="10"/>
  <c r="G49" i="10"/>
  <c r="G278" i="10"/>
  <c r="G263" i="10"/>
  <c r="G248" i="10"/>
  <c r="G233" i="10"/>
  <c r="G218" i="10"/>
  <c r="G187" i="10"/>
  <c r="G156" i="10"/>
  <c r="G125" i="10"/>
  <c r="G381" i="10"/>
  <c r="G350" i="10"/>
  <c r="G319" i="10"/>
  <c r="G288" i="10"/>
  <c r="G257" i="10"/>
  <c r="G226" i="10"/>
  <c r="G211" i="10"/>
  <c r="G196" i="10"/>
  <c r="G181" i="10"/>
  <c r="G101" i="10"/>
  <c r="G294" i="10"/>
  <c r="G279" i="10"/>
  <c r="G264" i="10"/>
  <c r="G249" i="10"/>
  <c r="G234" i="10"/>
  <c r="G203" i="10"/>
  <c r="G172" i="10"/>
  <c r="G141" i="10"/>
  <c r="G110" i="10"/>
  <c r="G366" i="10"/>
  <c r="G335" i="10"/>
  <c r="G304" i="10"/>
  <c r="G273" i="10"/>
  <c r="G242" i="10"/>
  <c r="G227" i="10"/>
  <c r="G212" i="10"/>
  <c r="G197" i="10"/>
  <c r="G260" i="10"/>
  <c r="G48" i="10"/>
  <c r="G80" i="10"/>
  <c r="G310" i="10"/>
  <c r="G295" i="10"/>
  <c r="G280" i="10"/>
  <c r="G265" i="10"/>
  <c r="G250" i="10"/>
  <c r="G219" i="10"/>
  <c r="G188" i="10"/>
  <c r="G157" i="10"/>
  <c r="G126" i="10"/>
  <c r="G382" i="10"/>
  <c r="G351" i="10"/>
  <c r="G320" i="10"/>
  <c r="G289" i="10"/>
  <c r="G258" i="10"/>
  <c r="G243" i="10"/>
  <c r="G228" i="10"/>
  <c r="G213" i="10"/>
  <c r="G282" i="10"/>
  <c r="G89" i="10"/>
  <c r="G326" i="10"/>
  <c r="G311" i="10"/>
  <c r="G296" i="10"/>
  <c r="G281" i="10"/>
  <c r="G266" i="10"/>
  <c r="G235" i="10"/>
  <c r="G204" i="10"/>
  <c r="G173" i="10"/>
  <c r="G142" i="10"/>
  <c r="G111" i="10"/>
  <c r="G367" i="10"/>
  <c r="G336" i="10"/>
  <c r="G305" i="10"/>
  <c r="G274" i="10"/>
  <c r="G259" i="10"/>
  <c r="G244" i="10"/>
  <c r="G229" i="10"/>
  <c r="G327" i="10"/>
  <c r="G297" i="10"/>
  <c r="G158" i="10"/>
  <c r="G352" i="10"/>
  <c r="G245" i="10"/>
  <c r="P37" i="10"/>
  <c r="Q37" i="10" s="1"/>
  <c r="Q174" i="10"/>
  <c r="Q301" i="10"/>
  <c r="Q45" i="10"/>
  <c r="Q156" i="10"/>
  <c r="Q251" i="10"/>
  <c r="Q346" i="10"/>
  <c r="Q90" i="10"/>
  <c r="Q185" i="10"/>
  <c r="Q280" i="10"/>
  <c r="Q135" i="10"/>
  <c r="Q230" i="10"/>
  <c r="Q325" i="10"/>
  <c r="Q69" i="10"/>
  <c r="Q148" i="10"/>
  <c r="Q227" i="10"/>
  <c r="Q306" i="10"/>
  <c r="Q50" i="10"/>
  <c r="Q145" i="10"/>
  <c r="Q240" i="10"/>
  <c r="Q335" i="10"/>
  <c r="Q79" i="10"/>
  <c r="Q285" i="10"/>
  <c r="Q140" i="10"/>
  <c r="Q235" i="10"/>
  <c r="Q330" i="10"/>
  <c r="Q74" i="10"/>
  <c r="Q169" i="10"/>
  <c r="Q264" i="10"/>
  <c r="Q375" i="10"/>
  <c r="Q119" i="10"/>
  <c r="Q214" i="10"/>
  <c r="Q309" i="10"/>
  <c r="Q53" i="10"/>
  <c r="Q132" i="10"/>
  <c r="Q211" i="10"/>
  <c r="Q290" i="10"/>
  <c r="Q385" i="10"/>
  <c r="Q129" i="10"/>
  <c r="Q224" i="10"/>
  <c r="Q319" i="10"/>
  <c r="Q63" i="10"/>
  <c r="Q351" i="10"/>
  <c r="Q269" i="10"/>
  <c r="Q380" i="10"/>
  <c r="Q124" i="10"/>
  <c r="Q219" i="10"/>
  <c r="Q314" i="10"/>
  <c r="Q58" i="10"/>
  <c r="Q153" i="10"/>
  <c r="Q248" i="10"/>
  <c r="Q359" i="10"/>
  <c r="Q103" i="10"/>
  <c r="Q198" i="10"/>
  <c r="Q293" i="10"/>
  <c r="Q372" i="10"/>
  <c r="Q116" i="10"/>
  <c r="Q195" i="10"/>
  <c r="Q274" i="10"/>
  <c r="Q369" i="10"/>
  <c r="Q113" i="10"/>
  <c r="Q208" i="10"/>
  <c r="Q303" i="10"/>
  <c r="Q47" i="10"/>
  <c r="Q256" i="10"/>
  <c r="Q238" i="10"/>
  <c r="Q253" i="10"/>
  <c r="Q364" i="10"/>
  <c r="Q108" i="10"/>
  <c r="Q203" i="10"/>
  <c r="Q298" i="10"/>
  <c r="Q42" i="10"/>
  <c r="Q137" i="10"/>
  <c r="Q232" i="10"/>
  <c r="Q343" i="10"/>
  <c r="Q87" i="10"/>
  <c r="Q182" i="10"/>
  <c r="Q277" i="10"/>
  <c r="Q356" i="10"/>
  <c r="Q100" i="10"/>
  <c r="Q179" i="10"/>
  <c r="Q258" i="10"/>
  <c r="Q353" i="10"/>
  <c r="Q97" i="10"/>
  <c r="Q192" i="10"/>
  <c r="Q287" i="10"/>
  <c r="Q318" i="10"/>
  <c r="Q254" i="10"/>
  <c r="Q237" i="10"/>
  <c r="Q348" i="10"/>
  <c r="Q92" i="10"/>
  <c r="Q187" i="10"/>
  <c r="Q282" i="10"/>
  <c r="Q377" i="10"/>
  <c r="Q121" i="10"/>
  <c r="Q216" i="10"/>
  <c r="Q327" i="10"/>
  <c r="Q71" i="10"/>
  <c r="Q166" i="10"/>
  <c r="Q261" i="10"/>
  <c r="Q340" i="10"/>
  <c r="Q84" i="10"/>
  <c r="Q163" i="10"/>
  <c r="Q242" i="10"/>
  <c r="Q337" i="10"/>
  <c r="Q81" i="10"/>
  <c r="Q176" i="10"/>
  <c r="Q271" i="10"/>
  <c r="Q142" i="10"/>
  <c r="Q221" i="10"/>
  <c r="Q332" i="10"/>
  <c r="Q76" i="10"/>
  <c r="Q171" i="10"/>
  <c r="Q266" i="10"/>
  <c r="Q361" i="10"/>
  <c r="Q105" i="10"/>
  <c r="Q200" i="10"/>
  <c r="Q311" i="10"/>
  <c r="Q55" i="10"/>
  <c r="Q150" i="10"/>
  <c r="Q245" i="10"/>
  <c r="Q324" i="10"/>
  <c r="Q68" i="10"/>
  <c r="Q147" i="10"/>
  <c r="Q226" i="10"/>
  <c r="Q321" i="10"/>
  <c r="Q65" i="10"/>
  <c r="Q160" i="10"/>
  <c r="Q255" i="10"/>
  <c r="Q270" i="10"/>
  <c r="Q222" i="10"/>
  <c r="Q382" i="10"/>
  <c r="Q205" i="10"/>
  <c r="Q316" i="10"/>
  <c r="Q60" i="10"/>
  <c r="Q155" i="10"/>
  <c r="Q250" i="10"/>
  <c r="Q345" i="10"/>
  <c r="Q89" i="10"/>
  <c r="Q184" i="10"/>
  <c r="Q295" i="10"/>
  <c r="Q39" i="10"/>
  <c r="Q134" i="10"/>
  <c r="Q229" i="10"/>
  <c r="Q308" i="10"/>
  <c r="Q52" i="10"/>
  <c r="Q131" i="10"/>
  <c r="Q210" i="10"/>
  <c r="Q305" i="10"/>
  <c r="Q49" i="10"/>
  <c r="Q144" i="10"/>
  <c r="Q239" i="10"/>
  <c r="Q317" i="10"/>
  <c r="Q61" i="10"/>
  <c r="Q267" i="10"/>
  <c r="Q362" i="10"/>
  <c r="Q106" i="10"/>
  <c r="Q296" i="10"/>
  <c r="Q151" i="10"/>
  <c r="Q341" i="10"/>
  <c r="Q85" i="10"/>
  <c r="Q243" i="10"/>
  <c r="Q66" i="10"/>
  <c r="Q190" i="10"/>
  <c r="Q126" i="10"/>
  <c r="Q366" i="10"/>
  <c r="Q189" i="10"/>
  <c r="Q300" i="10"/>
  <c r="Q44" i="10"/>
  <c r="Q139" i="10"/>
  <c r="Q234" i="10"/>
  <c r="Q329" i="10"/>
  <c r="Q73" i="10"/>
  <c r="Q168" i="10"/>
  <c r="Q279" i="10"/>
  <c r="Q374" i="10"/>
  <c r="Q118" i="10"/>
  <c r="Q213" i="10"/>
  <c r="Q292" i="10"/>
  <c r="Q371" i="10"/>
  <c r="Q115" i="10"/>
  <c r="Q194" i="10"/>
  <c r="Q289" i="10"/>
  <c r="Q384" i="10"/>
  <c r="Q128" i="10"/>
  <c r="Q223" i="10"/>
  <c r="Q40" i="10"/>
  <c r="Q110" i="10"/>
  <c r="Q173" i="10"/>
  <c r="Q284" i="10"/>
  <c r="Q379" i="10"/>
  <c r="Q123" i="10"/>
  <c r="Q218" i="10"/>
  <c r="Q313" i="10"/>
  <c r="Q57" i="10"/>
  <c r="Q152" i="10"/>
  <c r="Q263" i="10"/>
  <c r="Q358" i="10"/>
  <c r="Q102" i="10"/>
  <c r="Q197" i="10"/>
  <c r="Q276" i="10"/>
  <c r="Q355" i="10"/>
  <c r="Q99" i="10"/>
  <c r="Q178" i="10"/>
  <c r="Q273" i="10"/>
  <c r="Q368" i="10"/>
  <c r="Q112" i="10"/>
  <c r="Q207" i="10"/>
  <c r="Q161" i="10"/>
  <c r="Q62" i="10"/>
  <c r="Q158" i="10"/>
  <c r="Q350" i="10"/>
  <c r="Q157" i="10"/>
  <c r="Q268" i="10"/>
  <c r="Q363" i="10"/>
  <c r="Q107" i="10"/>
  <c r="Q202" i="10"/>
  <c r="Q297" i="10"/>
  <c r="Q41" i="10"/>
  <c r="Q136" i="10"/>
  <c r="Q247" i="10"/>
  <c r="Q342" i="10"/>
  <c r="Q86" i="10"/>
  <c r="Q181" i="10"/>
  <c r="Q260" i="10"/>
  <c r="Q339" i="10"/>
  <c r="Q83" i="10"/>
  <c r="Q162" i="10"/>
  <c r="Q257" i="10"/>
  <c r="Q352" i="10"/>
  <c r="Q96" i="10"/>
  <c r="Q191" i="10"/>
  <c r="Q94" i="10"/>
  <c r="Q141" i="10"/>
  <c r="Q252" i="10"/>
  <c r="Q347" i="10"/>
  <c r="Q91" i="10"/>
  <c r="Q186" i="10"/>
  <c r="Q281" i="10"/>
  <c r="Q376" i="10"/>
  <c r="Q120" i="10"/>
  <c r="Q231" i="10"/>
  <c r="Q326" i="10"/>
  <c r="Q70" i="10"/>
  <c r="Q165" i="10"/>
  <c r="Q244" i="10"/>
  <c r="Q323" i="10"/>
  <c r="Q67" i="10"/>
  <c r="Q146" i="10"/>
  <c r="Q241" i="10"/>
  <c r="Q336" i="10"/>
  <c r="Q80" i="10"/>
  <c r="Q175" i="10"/>
  <c r="Q381" i="10"/>
  <c r="Q125" i="10"/>
  <c r="Q236" i="10"/>
  <c r="Q331" i="10"/>
  <c r="Q75" i="10"/>
  <c r="Q170" i="10"/>
  <c r="Q265" i="10"/>
  <c r="Q360" i="10"/>
  <c r="Q104" i="10"/>
  <c r="Q215" i="10"/>
  <c r="Q310" i="10"/>
  <c r="Q54" i="10"/>
  <c r="Q149" i="10"/>
  <c r="Q228" i="10"/>
  <c r="Q307" i="10"/>
  <c r="Q51" i="10"/>
  <c r="Q130" i="10"/>
  <c r="Q225" i="10"/>
  <c r="Q320" i="10"/>
  <c r="Q64" i="10"/>
  <c r="Q159" i="10"/>
  <c r="Q302" i="10"/>
  <c r="Q286" i="10"/>
  <c r="Q334" i="10"/>
  <c r="Q365" i="10"/>
  <c r="Q109" i="10"/>
  <c r="Q220" i="10"/>
  <c r="Q315" i="10"/>
  <c r="Q59" i="10"/>
  <c r="Q154" i="10"/>
  <c r="Q249" i="10"/>
  <c r="Q344" i="10"/>
  <c r="Q88" i="10"/>
  <c r="Q199" i="10"/>
  <c r="Q294" i="10"/>
  <c r="Q38" i="10"/>
  <c r="Q133" i="10"/>
  <c r="Q212" i="10"/>
  <c r="Q291" i="10"/>
  <c r="Q370" i="10"/>
  <c r="Q114" i="10"/>
  <c r="Q209" i="10"/>
  <c r="Q304" i="10"/>
  <c r="Q48" i="10"/>
  <c r="Q143" i="10"/>
  <c r="Q46" i="10"/>
  <c r="Q78" i="10"/>
  <c r="Q349" i="10"/>
  <c r="Q93" i="10"/>
  <c r="Q204" i="10"/>
  <c r="Q299" i="10"/>
  <c r="Q43" i="10"/>
  <c r="Q138" i="10"/>
  <c r="Q233" i="10"/>
  <c r="Q328" i="10"/>
  <c r="Q72" i="10"/>
  <c r="Q183" i="10"/>
  <c r="Q278" i="10"/>
  <c r="Q373" i="10"/>
  <c r="Q117" i="10"/>
  <c r="Q196" i="10"/>
  <c r="Q275" i="10"/>
  <c r="Q354" i="10"/>
  <c r="Q98" i="10"/>
  <c r="Q193" i="10"/>
  <c r="Q288" i="10"/>
  <c r="Q383" i="10"/>
  <c r="Q127" i="10"/>
  <c r="Q206" i="10"/>
  <c r="Q333" i="10"/>
  <c r="Q77" i="10"/>
  <c r="Q188" i="10"/>
  <c r="Q283" i="10"/>
  <c r="Q378" i="10"/>
  <c r="Q122" i="10"/>
  <c r="Q217" i="10"/>
  <c r="Q312" i="10"/>
  <c r="Q56" i="10"/>
  <c r="Q167" i="10"/>
  <c r="Q262" i="10"/>
  <c r="Q357" i="10"/>
  <c r="Q101" i="10"/>
  <c r="Q180" i="10"/>
  <c r="Q259" i="10"/>
  <c r="Q338" i="10"/>
  <c r="Q82" i="10"/>
  <c r="Q177" i="10"/>
  <c r="Q272" i="10"/>
  <c r="Q367" i="10"/>
  <c r="Q111" i="10"/>
  <c r="Q172" i="10"/>
  <c r="Q201" i="10"/>
  <c r="Q246" i="10"/>
  <c r="Q164" i="10"/>
  <c r="Q322" i="10"/>
  <c r="Q95" i="10"/>
  <c r="F37" i="9"/>
  <c r="G37" i="9" s="1"/>
  <c r="G63" i="9"/>
  <c r="G118" i="9"/>
  <c r="G374" i="9"/>
  <c r="G343" i="9"/>
  <c r="G312" i="9"/>
  <c r="G281" i="9"/>
  <c r="G250" i="9"/>
  <c r="G219" i="9"/>
  <c r="G188" i="9"/>
  <c r="G157" i="9"/>
  <c r="G126" i="9"/>
  <c r="G382" i="9"/>
  <c r="G351" i="9"/>
  <c r="G320" i="9"/>
  <c r="G289" i="9"/>
  <c r="G258" i="9"/>
  <c r="G227" i="9"/>
  <c r="G196" i="9"/>
  <c r="G165" i="9"/>
  <c r="G172" i="9"/>
  <c r="G39" i="9"/>
  <c r="G47" i="9"/>
  <c r="G90" i="9"/>
  <c r="G134" i="9"/>
  <c r="G103" i="9"/>
  <c r="G359" i="9"/>
  <c r="G328" i="9"/>
  <c r="G297" i="9"/>
  <c r="G266" i="9"/>
  <c r="G235" i="9"/>
  <c r="G204" i="9"/>
  <c r="G173" i="9"/>
  <c r="G142" i="9"/>
  <c r="G111" i="9"/>
  <c r="G367" i="9"/>
  <c r="G336" i="9"/>
  <c r="G305" i="9"/>
  <c r="G274" i="9"/>
  <c r="G243" i="9"/>
  <c r="G212" i="9"/>
  <c r="G181" i="9"/>
  <c r="G93" i="9"/>
  <c r="G74" i="9"/>
  <c r="G86" i="9"/>
  <c r="G150" i="9"/>
  <c r="G119" i="9"/>
  <c r="G375" i="9"/>
  <c r="G344" i="9"/>
  <c r="G313" i="9"/>
  <c r="G282" i="9"/>
  <c r="G251" i="9"/>
  <c r="G220" i="9"/>
  <c r="G189" i="9"/>
  <c r="G158" i="9"/>
  <c r="G127" i="9"/>
  <c r="G383" i="9"/>
  <c r="G352" i="9"/>
  <c r="G321" i="9"/>
  <c r="G290" i="9"/>
  <c r="G259" i="9"/>
  <c r="G228" i="9"/>
  <c r="G197" i="9"/>
  <c r="G265" i="9"/>
  <c r="G77" i="9"/>
  <c r="G58" i="9"/>
  <c r="G70" i="9"/>
  <c r="G166" i="9"/>
  <c r="G135" i="9"/>
  <c r="G104" i="9"/>
  <c r="G360" i="9"/>
  <c r="G329" i="9"/>
  <c r="G298" i="9"/>
  <c r="G267" i="9"/>
  <c r="G236" i="9"/>
  <c r="G205" i="9"/>
  <c r="G174" i="9"/>
  <c r="G143" i="9"/>
  <c r="G112" i="9"/>
  <c r="G368" i="9"/>
  <c r="G337" i="9"/>
  <c r="G306" i="9"/>
  <c r="G275" i="9"/>
  <c r="G244" i="9"/>
  <c r="G213" i="9"/>
  <c r="G358" i="9"/>
  <c r="G96" i="9"/>
  <c r="G61" i="9"/>
  <c r="G42" i="9"/>
  <c r="G88" i="9"/>
  <c r="G54" i="9"/>
  <c r="G84" i="9"/>
  <c r="G182" i="9"/>
  <c r="G151" i="9"/>
  <c r="G120" i="9"/>
  <c r="G376" i="9"/>
  <c r="G345" i="9"/>
  <c r="G314" i="9"/>
  <c r="G283" i="9"/>
  <c r="G252" i="9"/>
  <c r="G221" i="9"/>
  <c r="G190" i="9"/>
  <c r="G159" i="9"/>
  <c r="G128" i="9"/>
  <c r="G384" i="9"/>
  <c r="G353" i="9"/>
  <c r="G322" i="9"/>
  <c r="G291" i="9"/>
  <c r="G260" i="9"/>
  <c r="G229" i="9"/>
  <c r="G211" i="9"/>
  <c r="G66" i="9"/>
  <c r="G80" i="9"/>
  <c r="G45" i="9"/>
  <c r="G72" i="9"/>
  <c r="G38" i="9"/>
  <c r="G68" i="9"/>
  <c r="G198" i="9"/>
  <c r="G167" i="9"/>
  <c r="G136" i="9"/>
  <c r="G105" i="9"/>
  <c r="G361" i="9"/>
  <c r="G330" i="9"/>
  <c r="G299" i="9"/>
  <c r="G268" i="9"/>
  <c r="G237" i="9"/>
  <c r="G206" i="9"/>
  <c r="G175" i="9"/>
  <c r="G144" i="9"/>
  <c r="G113" i="9"/>
  <c r="G369" i="9"/>
  <c r="G338" i="9"/>
  <c r="G307" i="9"/>
  <c r="G276" i="9"/>
  <c r="G245" i="9"/>
  <c r="G296" i="9"/>
  <c r="G64" i="9"/>
  <c r="G91" i="9"/>
  <c r="G56" i="9"/>
  <c r="G52" i="9"/>
  <c r="G214" i="9"/>
  <c r="G183" i="9"/>
  <c r="G152" i="9"/>
  <c r="G121" i="9"/>
  <c r="G377" i="9"/>
  <c r="G346" i="9"/>
  <c r="G315" i="9"/>
  <c r="G284" i="9"/>
  <c r="G253" i="9"/>
  <c r="G222" i="9"/>
  <c r="G191" i="9"/>
  <c r="G160" i="9"/>
  <c r="G129" i="9"/>
  <c r="G385" i="9"/>
  <c r="G354" i="9"/>
  <c r="G323" i="9"/>
  <c r="G292" i="9"/>
  <c r="G261" i="9"/>
  <c r="G79" i="9"/>
  <c r="G44" i="9"/>
  <c r="G51" i="9"/>
  <c r="G102" i="9"/>
  <c r="G203" i="9"/>
  <c r="G110" i="9"/>
  <c r="G304" i="9"/>
  <c r="G48" i="9"/>
  <c r="G75" i="9"/>
  <c r="G40" i="9"/>
  <c r="G230" i="9"/>
  <c r="G199" i="9"/>
  <c r="G168" i="9"/>
  <c r="G137" i="9"/>
  <c r="G106" i="9"/>
  <c r="G362" i="9"/>
  <c r="G331" i="9"/>
  <c r="G300" i="9"/>
  <c r="G269" i="9"/>
  <c r="G238" i="9"/>
  <c r="G207" i="9"/>
  <c r="G176" i="9"/>
  <c r="G145" i="9"/>
  <c r="G114" i="9"/>
  <c r="G370" i="9"/>
  <c r="G339" i="9"/>
  <c r="G308" i="9"/>
  <c r="G277" i="9"/>
  <c r="G335" i="9"/>
  <c r="G94" i="9"/>
  <c r="G59" i="9"/>
  <c r="G246" i="9"/>
  <c r="G215" i="9"/>
  <c r="G184" i="9"/>
  <c r="G153" i="9"/>
  <c r="G122" i="9"/>
  <c r="G378" i="9"/>
  <c r="G347" i="9"/>
  <c r="G316" i="9"/>
  <c r="G285" i="9"/>
  <c r="G254" i="9"/>
  <c r="G223" i="9"/>
  <c r="G192" i="9"/>
  <c r="G161" i="9"/>
  <c r="G130" i="9"/>
  <c r="G99" i="9"/>
  <c r="G355" i="9"/>
  <c r="G324" i="9"/>
  <c r="G293" i="9"/>
  <c r="G234" i="9"/>
  <c r="G87" i="9"/>
  <c r="G97" i="9"/>
  <c r="G78" i="9"/>
  <c r="G43" i="9"/>
  <c r="G262" i="9"/>
  <c r="G231" i="9"/>
  <c r="G200" i="9"/>
  <c r="G169" i="9"/>
  <c r="G138" i="9"/>
  <c r="G107" i="9"/>
  <c r="G363" i="9"/>
  <c r="G332" i="9"/>
  <c r="G301" i="9"/>
  <c r="G270" i="9"/>
  <c r="G239" i="9"/>
  <c r="G208" i="9"/>
  <c r="G177" i="9"/>
  <c r="G146" i="9"/>
  <c r="G115" i="9"/>
  <c r="G371" i="9"/>
  <c r="G340" i="9"/>
  <c r="G309" i="9"/>
  <c r="G82" i="9"/>
  <c r="G50" i="9"/>
  <c r="G81" i="9"/>
  <c r="G62" i="9"/>
  <c r="G278" i="9"/>
  <c r="G247" i="9"/>
  <c r="G216" i="9"/>
  <c r="G185" i="9"/>
  <c r="G154" i="9"/>
  <c r="G123" i="9"/>
  <c r="G379" i="9"/>
  <c r="G348" i="9"/>
  <c r="G317" i="9"/>
  <c r="G286" i="9"/>
  <c r="G255" i="9"/>
  <c r="G224" i="9"/>
  <c r="G193" i="9"/>
  <c r="G162" i="9"/>
  <c r="G131" i="9"/>
  <c r="G100" i="9"/>
  <c r="G356" i="9"/>
  <c r="G325" i="9"/>
  <c r="G149" i="9"/>
  <c r="G71" i="9"/>
  <c r="G98" i="9"/>
  <c r="G65" i="9"/>
  <c r="G46" i="9"/>
  <c r="G89" i="9"/>
  <c r="G85" i="9"/>
  <c r="G294" i="9"/>
  <c r="G263" i="9"/>
  <c r="G232" i="9"/>
  <c r="G201" i="9"/>
  <c r="G170" i="9"/>
  <c r="G139" i="9"/>
  <c r="G108" i="9"/>
  <c r="G364" i="9"/>
  <c r="G333" i="9"/>
  <c r="G302" i="9"/>
  <c r="G271" i="9"/>
  <c r="G240" i="9"/>
  <c r="G209" i="9"/>
  <c r="G178" i="9"/>
  <c r="G147" i="9"/>
  <c r="G116" i="9"/>
  <c r="G372" i="9"/>
  <c r="G341" i="9"/>
  <c r="G273" i="9"/>
  <c r="G55" i="9"/>
  <c r="G49" i="9"/>
  <c r="G92" i="9"/>
  <c r="G73" i="9"/>
  <c r="G69" i="9"/>
  <c r="G310" i="9"/>
  <c r="G279" i="9"/>
  <c r="G248" i="9"/>
  <c r="G217" i="9"/>
  <c r="G186" i="9"/>
  <c r="G155" i="9"/>
  <c r="G124" i="9"/>
  <c r="G380" i="9"/>
  <c r="G349" i="9"/>
  <c r="G318" i="9"/>
  <c r="G287" i="9"/>
  <c r="G256" i="9"/>
  <c r="G225" i="9"/>
  <c r="G194" i="9"/>
  <c r="G163" i="9"/>
  <c r="G132" i="9"/>
  <c r="G101" i="9"/>
  <c r="G357" i="9"/>
  <c r="G180" i="9"/>
  <c r="G76" i="9"/>
  <c r="G57" i="9"/>
  <c r="G53" i="9"/>
  <c r="G83" i="9"/>
  <c r="G326" i="9"/>
  <c r="G295" i="9"/>
  <c r="G264" i="9"/>
  <c r="G233" i="9"/>
  <c r="G202" i="9"/>
  <c r="G171" i="9"/>
  <c r="G140" i="9"/>
  <c r="G109" i="9"/>
  <c r="G365" i="9"/>
  <c r="G334" i="9"/>
  <c r="G303" i="9"/>
  <c r="G272" i="9"/>
  <c r="G241" i="9"/>
  <c r="G210" i="9"/>
  <c r="G179" i="9"/>
  <c r="G148" i="9"/>
  <c r="G117" i="9"/>
  <c r="G373" i="9"/>
  <c r="G95" i="9"/>
  <c r="G60" i="9"/>
  <c r="G41" i="9"/>
  <c r="G67" i="9"/>
  <c r="G342" i="9"/>
  <c r="G311" i="9"/>
  <c r="G280" i="9"/>
  <c r="G249" i="9"/>
  <c r="G218" i="9"/>
  <c r="G187" i="9"/>
  <c r="G156" i="9"/>
  <c r="G125" i="9"/>
  <c r="G381" i="9"/>
  <c r="G350" i="9"/>
  <c r="G319" i="9"/>
  <c r="G288" i="9"/>
  <c r="G257" i="9"/>
  <c r="G226" i="9"/>
  <c r="G195" i="9"/>
  <c r="G164" i="9"/>
  <c r="G133" i="9"/>
  <c r="G327" i="9"/>
  <c r="G141" i="9"/>
  <c r="G366" i="9"/>
  <c r="G242" i="9"/>
  <c r="P37" i="9"/>
  <c r="Q37" i="9" s="1"/>
  <c r="Q216" i="9"/>
  <c r="Q106" i="9"/>
  <c r="Q41" i="9"/>
  <c r="Q89" i="9"/>
  <c r="Q137" i="9"/>
  <c r="Q185" i="9"/>
  <c r="Q233" i="9"/>
  <c r="Q192" i="9"/>
  <c r="Q287" i="9"/>
  <c r="Q286" i="9"/>
  <c r="Q349" i="9"/>
  <c r="Q93" i="9"/>
  <c r="Q172" i="9"/>
  <c r="Q315" i="9"/>
  <c r="Q59" i="9"/>
  <c r="Q215" i="9"/>
  <c r="Q293" i="9"/>
  <c r="Q148" i="9"/>
  <c r="Q243" i="9"/>
  <c r="Q370" i="9"/>
  <c r="Q114" i="9"/>
  <c r="Q161" i="9"/>
  <c r="Q166" i="9"/>
  <c r="Q57" i="9"/>
  <c r="Q40" i="9"/>
  <c r="Q88" i="9"/>
  <c r="Q136" i="9"/>
  <c r="Q81" i="9"/>
  <c r="Q176" i="9"/>
  <c r="Q271" i="9"/>
  <c r="Q270" i="9"/>
  <c r="Q333" i="9"/>
  <c r="Q77" i="9"/>
  <c r="Q156" i="9"/>
  <c r="Q299" i="9"/>
  <c r="Q43" i="9"/>
  <c r="Q199" i="9"/>
  <c r="Q277" i="9"/>
  <c r="Q132" i="9"/>
  <c r="Q227" i="9"/>
  <c r="Q354" i="9"/>
  <c r="Q98" i="9"/>
  <c r="Q56" i="9"/>
  <c r="Q113" i="9"/>
  <c r="Q38" i="9"/>
  <c r="Q86" i="9"/>
  <c r="Q385" i="9"/>
  <c r="Q282" i="9"/>
  <c r="Q160" i="9"/>
  <c r="Q255" i="9"/>
  <c r="Q254" i="9"/>
  <c r="Q317" i="9"/>
  <c r="Q61" i="9"/>
  <c r="Q140" i="9"/>
  <c r="Q283" i="9"/>
  <c r="Q183" i="9"/>
  <c r="Q261" i="9"/>
  <c r="Q372" i="9"/>
  <c r="Q116" i="9"/>
  <c r="Q211" i="9"/>
  <c r="Q338" i="9"/>
  <c r="Q82" i="9"/>
  <c r="Q265" i="9"/>
  <c r="Q58" i="9"/>
  <c r="Q330" i="9"/>
  <c r="Q184" i="9"/>
  <c r="Q144" i="9"/>
  <c r="Q239" i="9"/>
  <c r="Q238" i="9"/>
  <c r="Q301" i="9"/>
  <c r="Q45" i="9"/>
  <c r="Q380" i="9"/>
  <c r="Q124" i="9"/>
  <c r="Q267" i="9"/>
  <c r="Q167" i="9"/>
  <c r="Q245" i="9"/>
  <c r="Q356" i="9"/>
  <c r="Q100" i="9"/>
  <c r="Q195" i="9"/>
  <c r="Q322" i="9"/>
  <c r="Q66" i="9"/>
  <c r="Q281" i="9"/>
  <c r="Q378" i="9"/>
  <c r="Q377" i="9"/>
  <c r="Q337" i="9"/>
  <c r="Q384" i="9"/>
  <c r="Q128" i="9"/>
  <c r="Q223" i="9"/>
  <c r="Q222" i="9"/>
  <c r="Q285" i="9"/>
  <c r="Q364" i="9"/>
  <c r="Q108" i="9"/>
  <c r="Q251" i="9"/>
  <c r="Q151" i="9"/>
  <c r="Q229" i="9"/>
  <c r="Q340" i="9"/>
  <c r="Q84" i="9"/>
  <c r="Q179" i="9"/>
  <c r="Q306" i="9"/>
  <c r="Q50" i="9"/>
  <c r="Q232" i="9"/>
  <c r="Q329" i="9"/>
  <c r="Q328" i="9"/>
  <c r="Q134" i="9"/>
  <c r="Q368" i="9"/>
  <c r="Q112" i="9"/>
  <c r="Q207" i="9"/>
  <c r="Q206" i="9"/>
  <c r="Q269" i="9"/>
  <c r="Q348" i="9"/>
  <c r="Q92" i="9"/>
  <c r="Q235" i="9"/>
  <c r="Q135" i="9"/>
  <c r="Q213" i="9"/>
  <c r="Q324" i="9"/>
  <c r="Q68" i="9"/>
  <c r="Q163" i="9"/>
  <c r="Q290" i="9"/>
  <c r="Q182" i="9"/>
  <c r="Q280" i="9"/>
  <c r="Q278" i="9"/>
  <c r="Q376" i="9"/>
  <c r="Q374" i="9"/>
  <c r="Q352" i="9"/>
  <c r="Q96" i="9"/>
  <c r="Q191" i="9"/>
  <c r="Q190" i="9"/>
  <c r="Q253" i="9"/>
  <c r="Q332" i="9"/>
  <c r="Q76" i="9"/>
  <c r="Q219" i="9"/>
  <c r="Q375" i="9"/>
  <c r="Q119" i="9"/>
  <c r="Q197" i="9"/>
  <c r="Q308" i="9"/>
  <c r="Q52" i="9"/>
  <c r="Q147" i="9"/>
  <c r="Q274" i="9"/>
  <c r="Q49" i="9"/>
  <c r="Q42" i="9"/>
  <c r="Q90" i="9"/>
  <c r="Q138" i="9"/>
  <c r="Q186" i="9"/>
  <c r="Q208" i="9"/>
  <c r="Q303" i="9"/>
  <c r="Q302" i="9"/>
  <c r="Q46" i="9"/>
  <c r="Q365" i="9"/>
  <c r="Q188" i="9"/>
  <c r="Q75" i="9"/>
  <c r="Q309" i="9"/>
  <c r="Q164" i="9"/>
  <c r="Q129" i="9"/>
  <c r="Q230" i="9"/>
  <c r="Q225" i="9"/>
  <c r="Q326" i="9"/>
  <c r="Q321" i="9"/>
  <c r="Q336" i="9"/>
  <c r="Q80" i="9"/>
  <c r="Q175" i="9"/>
  <c r="Q174" i="9"/>
  <c r="Q237" i="9"/>
  <c r="Q316" i="9"/>
  <c r="Q60" i="9"/>
  <c r="Q203" i="9"/>
  <c r="Q359" i="9"/>
  <c r="Q103" i="9"/>
  <c r="Q181" i="9"/>
  <c r="Q292" i="9"/>
  <c r="Q131" i="9"/>
  <c r="Q258" i="9"/>
  <c r="Q54" i="9"/>
  <c r="Q74" i="9"/>
  <c r="Q177" i="9"/>
  <c r="Q170" i="9"/>
  <c r="Q273" i="9"/>
  <c r="Q266" i="9"/>
  <c r="Q320" i="9"/>
  <c r="Q64" i="9"/>
  <c r="Q159" i="9"/>
  <c r="Q158" i="9"/>
  <c r="Q221" i="9"/>
  <c r="Q300" i="9"/>
  <c r="Q44" i="9"/>
  <c r="Q187" i="9"/>
  <c r="Q343" i="9"/>
  <c r="Q87" i="9"/>
  <c r="Q165" i="9"/>
  <c r="Q276" i="9"/>
  <c r="Q371" i="9"/>
  <c r="Q115" i="9"/>
  <c r="Q242" i="9"/>
  <c r="Q361" i="9"/>
  <c r="Q360" i="9"/>
  <c r="Q358" i="9"/>
  <c r="Q353" i="9"/>
  <c r="Q122" i="9"/>
  <c r="Q121" i="9"/>
  <c r="Q218" i="9"/>
  <c r="Q217" i="9"/>
  <c r="Q304" i="9"/>
  <c r="Q48" i="9"/>
  <c r="Q143" i="9"/>
  <c r="Q142" i="9"/>
  <c r="Q205" i="9"/>
  <c r="Q284" i="9"/>
  <c r="Q171" i="9"/>
  <c r="Q327" i="9"/>
  <c r="Q71" i="9"/>
  <c r="Q149" i="9"/>
  <c r="Q260" i="9"/>
  <c r="Q355" i="9"/>
  <c r="Q99" i="9"/>
  <c r="Q226" i="9"/>
  <c r="Q312" i="9"/>
  <c r="Q310" i="9"/>
  <c r="Q305" i="9"/>
  <c r="Q298" i="9"/>
  <c r="Q346" i="9"/>
  <c r="Q73" i="9"/>
  <c r="Q72" i="9"/>
  <c r="Q169" i="9"/>
  <c r="Q168" i="9"/>
  <c r="Q288" i="9"/>
  <c r="Q383" i="9"/>
  <c r="Q127" i="9"/>
  <c r="Q382" i="9"/>
  <c r="Q126" i="9"/>
  <c r="Q189" i="9"/>
  <c r="Q268" i="9"/>
  <c r="Q155" i="9"/>
  <c r="Q311" i="9"/>
  <c r="Q55" i="9"/>
  <c r="Q133" i="9"/>
  <c r="Q244" i="9"/>
  <c r="Q339" i="9"/>
  <c r="Q83" i="9"/>
  <c r="Q210" i="9"/>
  <c r="Q362" i="9"/>
  <c r="Q262" i="9"/>
  <c r="Q257" i="9"/>
  <c r="Q250" i="9"/>
  <c r="Q249" i="9"/>
  <c r="Q297" i="9"/>
  <c r="Q345" i="9"/>
  <c r="Q120" i="9"/>
  <c r="Q118" i="9"/>
  <c r="Q272" i="9"/>
  <c r="Q367" i="9"/>
  <c r="Q111" i="9"/>
  <c r="Q366" i="9"/>
  <c r="Q110" i="9"/>
  <c r="Q173" i="9"/>
  <c r="Q252" i="9"/>
  <c r="Q139" i="9"/>
  <c r="Q295" i="9"/>
  <c r="Q39" i="9"/>
  <c r="Q373" i="9"/>
  <c r="Q117" i="9"/>
  <c r="Q228" i="9"/>
  <c r="Q323" i="9"/>
  <c r="Q67" i="9"/>
  <c r="Q194" i="9"/>
  <c r="Q313" i="9"/>
  <c r="Q209" i="9"/>
  <c r="Q202" i="9"/>
  <c r="Q201" i="9"/>
  <c r="Q200" i="9"/>
  <c r="Q248" i="9"/>
  <c r="Q296" i="9"/>
  <c r="Q344" i="9"/>
  <c r="Q70" i="9"/>
  <c r="Q65" i="9"/>
  <c r="Q256" i="9"/>
  <c r="Q351" i="9"/>
  <c r="Q95" i="9"/>
  <c r="Q350" i="9"/>
  <c r="Q94" i="9"/>
  <c r="Q157" i="9"/>
  <c r="Q236" i="9"/>
  <c r="Q379" i="9"/>
  <c r="Q123" i="9"/>
  <c r="Q279" i="9"/>
  <c r="Q357" i="9"/>
  <c r="Q101" i="9"/>
  <c r="Q212" i="9"/>
  <c r="Q307" i="9"/>
  <c r="Q51" i="9"/>
  <c r="Q178" i="9"/>
  <c r="Q369" i="9"/>
  <c r="Q264" i="9"/>
  <c r="Q154" i="9"/>
  <c r="Q153" i="9"/>
  <c r="Q152" i="9"/>
  <c r="Q150" i="9"/>
  <c r="Q198" i="9"/>
  <c r="Q246" i="9"/>
  <c r="Q294" i="9"/>
  <c r="Q342" i="9"/>
  <c r="Q240" i="9"/>
  <c r="Q335" i="9"/>
  <c r="Q79" i="9"/>
  <c r="Q334" i="9"/>
  <c r="Q78" i="9"/>
  <c r="Q141" i="9"/>
  <c r="Q220" i="9"/>
  <c r="Q363" i="9"/>
  <c r="Q107" i="9"/>
  <c r="Q263" i="9"/>
  <c r="Q341" i="9"/>
  <c r="Q85" i="9"/>
  <c r="Q196" i="9"/>
  <c r="Q291" i="9"/>
  <c r="Q162" i="9"/>
  <c r="Q314" i="9"/>
  <c r="Q214" i="9"/>
  <c r="Q105" i="9"/>
  <c r="Q104" i="9"/>
  <c r="Q102" i="9"/>
  <c r="Q97" i="9"/>
  <c r="Q145" i="9"/>
  <c r="Q193" i="9"/>
  <c r="Q241" i="9"/>
  <c r="Q289" i="9"/>
  <c r="Q224" i="9"/>
  <c r="Q319" i="9"/>
  <c r="Q63" i="9"/>
  <c r="Q318" i="9"/>
  <c r="Q62" i="9"/>
  <c r="Q381" i="9"/>
  <c r="Q125" i="9"/>
  <c r="Q204" i="9"/>
  <c r="Q347" i="9"/>
  <c r="Q91" i="9"/>
  <c r="Q247" i="9"/>
  <c r="Q325" i="9"/>
  <c r="Q69" i="9"/>
  <c r="Q180" i="9"/>
  <c r="Q275" i="9"/>
  <c r="Q146" i="9"/>
  <c r="Q234" i="9"/>
  <c r="Q47" i="9"/>
  <c r="Q109" i="9"/>
  <c r="Q331" i="9"/>
  <c r="Q231" i="9"/>
  <c r="Q53" i="9"/>
  <c r="Q259" i="9"/>
  <c r="Q130" i="9"/>
  <c r="F37" i="8"/>
  <c r="G37" i="8" s="1"/>
  <c r="G46" i="8"/>
  <c r="G72" i="8"/>
  <c r="G150" i="8"/>
  <c r="G119" i="8"/>
  <c r="G375" i="8"/>
  <c r="G344" i="8"/>
  <c r="G313" i="8"/>
  <c r="G282" i="8"/>
  <c r="G251" i="8"/>
  <c r="G204" i="8"/>
  <c r="G157" i="8"/>
  <c r="G110" i="8"/>
  <c r="G366" i="8"/>
  <c r="G319" i="8"/>
  <c r="G272" i="8"/>
  <c r="G225" i="8"/>
  <c r="G178" i="8"/>
  <c r="G147" i="8"/>
  <c r="G116" i="8"/>
  <c r="G372" i="8"/>
  <c r="G341" i="8"/>
  <c r="G343" i="8"/>
  <c r="G56" i="8"/>
  <c r="G77" i="8"/>
  <c r="G166" i="8"/>
  <c r="G135" i="8"/>
  <c r="G104" i="8"/>
  <c r="G360" i="8"/>
  <c r="G329" i="8"/>
  <c r="G298" i="8"/>
  <c r="G267" i="8"/>
  <c r="G220" i="8"/>
  <c r="G173" i="8"/>
  <c r="G126" i="8"/>
  <c r="G382" i="8"/>
  <c r="G335" i="8"/>
  <c r="G288" i="8"/>
  <c r="G241" i="8"/>
  <c r="G194" i="8"/>
  <c r="G163" i="8"/>
  <c r="G132" i="8"/>
  <c r="G101" i="8"/>
  <c r="G357" i="8"/>
  <c r="G219" i="8"/>
  <c r="G44" i="8"/>
  <c r="G76" i="8"/>
  <c r="G65" i="8"/>
  <c r="G91" i="8"/>
  <c r="G40" i="8"/>
  <c r="G61" i="8"/>
  <c r="G182" i="8"/>
  <c r="G151" i="8"/>
  <c r="G120" i="8"/>
  <c r="G376" i="8"/>
  <c r="G345" i="8"/>
  <c r="G314" i="8"/>
  <c r="G283" i="8"/>
  <c r="G236" i="8"/>
  <c r="G189" i="8"/>
  <c r="G142" i="8"/>
  <c r="G95" i="8"/>
  <c r="G351" i="8"/>
  <c r="G304" i="8"/>
  <c r="G257" i="8"/>
  <c r="G210" i="8"/>
  <c r="G179" i="8"/>
  <c r="G148" i="8"/>
  <c r="G117" i="8"/>
  <c r="G373" i="8"/>
  <c r="G78" i="8"/>
  <c r="G75" i="8"/>
  <c r="G87" i="8"/>
  <c r="G45" i="8"/>
  <c r="G198" i="8"/>
  <c r="G167" i="8"/>
  <c r="G136" i="8"/>
  <c r="G105" i="8"/>
  <c r="G361" i="8"/>
  <c r="G330" i="8"/>
  <c r="G299" i="8"/>
  <c r="G252" i="8"/>
  <c r="G205" i="8"/>
  <c r="G158" i="8"/>
  <c r="G111" i="8"/>
  <c r="G367" i="8"/>
  <c r="G320" i="8"/>
  <c r="G273" i="8"/>
  <c r="G226" i="8"/>
  <c r="G195" i="8"/>
  <c r="G164" i="8"/>
  <c r="G133" i="8"/>
  <c r="G250" i="8"/>
  <c r="G115" i="8"/>
  <c r="G81" i="8"/>
  <c r="G59" i="8"/>
  <c r="G71" i="8"/>
  <c r="G80" i="8"/>
  <c r="G214" i="8"/>
  <c r="G183" i="8"/>
  <c r="G152" i="8"/>
  <c r="G121" i="8"/>
  <c r="G377" i="8"/>
  <c r="G346" i="8"/>
  <c r="G315" i="8"/>
  <c r="G268" i="8"/>
  <c r="G221" i="8"/>
  <c r="G174" i="8"/>
  <c r="G127" i="8"/>
  <c r="G383" i="8"/>
  <c r="G336" i="8"/>
  <c r="G289" i="8"/>
  <c r="G242" i="8"/>
  <c r="G211" i="8"/>
  <c r="G180" i="8"/>
  <c r="G149" i="8"/>
  <c r="G66" i="8"/>
  <c r="G374" i="8"/>
  <c r="G172" i="8"/>
  <c r="G381" i="8"/>
  <c r="G146" i="8"/>
  <c r="G309" i="8"/>
  <c r="G43" i="8"/>
  <c r="G55" i="8"/>
  <c r="G64" i="8"/>
  <c r="G230" i="8"/>
  <c r="G199" i="8"/>
  <c r="G168" i="8"/>
  <c r="G137" i="8"/>
  <c r="G106" i="8"/>
  <c r="G362" i="8"/>
  <c r="G331" i="8"/>
  <c r="G284" i="8"/>
  <c r="G237" i="8"/>
  <c r="G190" i="8"/>
  <c r="G143" i="8"/>
  <c r="G96" i="8"/>
  <c r="G352" i="8"/>
  <c r="G305" i="8"/>
  <c r="G258" i="8"/>
  <c r="G227" i="8"/>
  <c r="G196" i="8"/>
  <c r="G165" i="8"/>
  <c r="G281" i="8"/>
  <c r="G287" i="8"/>
  <c r="G340" i="8"/>
  <c r="G85" i="8"/>
  <c r="G90" i="8"/>
  <c r="G39" i="8"/>
  <c r="G86" i="8"/>
  <c r="G48" i="8"/>
  <c r="G79" i="8"/>
  <c r="G246" i="8"/>
  <c r="G215" i="8"/>
  <c r="G184" i="8"/>
  <c r="G153" i="8"/>
  <c r="G122" i="8"/>
  <c r="G378" i="8"/>
  <c r="G347" i="8"/>
  <c r="G300" i="8"/>
  <c r="G253" i="8"/>
  <c r="G206" i="8"/>
  <c r="G159" i="8"/>
  <c r="G112" i="8"/>
  <c r="G368" i="8"/>
  <c r="G321" i="8"/>
  <c r="G274" i="8"/>
  <c r="G243" i="8"/>
  <c r="G212" i="8"/>
  <c r="G181" i="8"/>
  <c r="G74" i="8"/>
  <c r="G70" i="8"/>
  <c r="G63" i="8"/>
  <c r="G262" i="8"/>
  <c r="G231" i="8"/>
  <c r="G200" i="8"/>
  <c r="G169" i="8"/>
  <c r="G138" i="8"/>
  <c r="G107" i="8"/>
  <c r="G363" i="8"/>
  <c r="G316" i="8"/>
  <c r="G269" i="8"/>
  <c r="G222" i="8"/>
  <c r="G175" i="8"/>
  <c r="G128" i="8"/>
  <c r="G384" i="8"/>
  <c r="G337" i="8"/>
  <c r="G290" i="8"/>
  <c r="G259" i="8"/>
  <c r="G228" i="8"/>
  <c r="G197" i="8"/>
  <c r="G60" i="8"/>
  <c r="G58" i="8"/>
  <c r="G54" i="8"/>
  <c r="G47" i="8"/>
  <c r="G278" i="8"/>
  <c r="G247" i="8"/>
  <c r="G216" i="8"/>
  <c r="G185" i="8"/>
  <c r="G154" i="8"/>
  <c r="G123" i="8"/>
  <c r="G379" i="8"/>
  <c r="G332" i="8"/>
  <c r="G285" i="8"/>
  <c r="G238" i="8"/>
  <c r="G191" i="8"/>
  <c r="G144" i="8"/>
  <c r="G97" i="8"/>
  <c r="G353" i="8"/>
  <c r="G306" i="8"/>
  <c r="G275" i="8"/>
  <c r="G244" i="8"/>
  <c r="G213" i="8"/>
  <c r="G42" i="8"/>
  <c r="G38" i="8"/>
  <c r="G84" i="8"/>
  <c r="G294" i="8"/>
  <c r="G263" i="8"/>
  <c r="G232" i="8"/>
  <c r="G201" i="8"/>
  <c r="G170" i="8"/>
  <c r="G139" i="8"/>
  <c r="G92" i="8"/>
  <c r="G348" i="8"/>
  <c r="G301" i="8"/>
  <c r="G254" i="8"/>
  <c r="G207" i="8"/>
  <c r="G160" i="8"/>
  <c r="G113" i="8"/>
  <c r="G369" i="8"/>
  <c r="G322" i="8"/>
  <c r="G291" i="8"/>
  <c r="G260" i="8"/>
  <c r="G229" i="8"/>
  <c r="G193" i="8"/>
  <c r="G68" i="8"/>
  <c r="G310" i="8"/>
  <c r="G279" i="8"/>
  <c r="G248" i="8"/>
  <c r="G217" i="8"/>
  <c r="G186" i="8"/>
  <c r="G155" i="8"/>
  <c r="G108" i="8"/>
  <c r="G364" i="8"/>
  <c r="G317" i="8"/>
  <c r="G270" i="8"/>
  <c r="G223" i="8"/>
  <c r="G176" i="8"/>
  <c r="G129" i="8"/>
  <c r="G385" i="8"/>
  <c r="G338" i="8"/>
  <c r="G307" i="8"/>
  <c r="G276" i="8"/>
  <c r="G245" i="8"/>
  <c r="G49" i="8"/>
  <c r="G62" i="8"/>
  <c r="G89" i="8"/>
  <c r="G52" i="8"/>
  <c r="G83" i="8"/>
  <c r="G326" i="8"/>
  <c r="G295" i="8"/>
  <c r="G264" i="8"/>
  <c r="G233" i="8"/>
  <c r="G202" i="8"/>
  <c r="G171" i="8"/>
  <c r="G124" i="8"/>
  <c r="G380" i="8"/>
  <c r="G333" i="8"/>
  <c r="G286" i="8"/>
  <c r="G239" i="8"/>
  <c r="G192" i="8"/>
  <c r="G145" i="8"/>
  <c r="G98" i="8"/>
  <c r="G354" i="8"/>
  <c r="G323" i="8"/>
  <c r="G292" i="8"/>
  <c r="G261" i="8"/>
  <c r="G334" i="8"/>
  <c r="G73" i="8"/>
  <c r="G67" i="8"/>
  <c r="G342" i="8"/>
  <c r="G311" i="8"/>
  <c r="G280" i="8"/>
  <c r="G249" i="8"/>
  <c r="G218" i="8"/>
  <c r="G187" i="8"/>
  <c r="G140" i="8"/>
  <c r="G93" i="8"/>
  <c r="G349" i="8"/>
  <c r="G302" i="8"/>
  <c r="G255" i="8"/>
  <c r="G208" i="8"/>
  <c r="G161" i="8"/>
  <c r="G114" i="8"/>
  <c r="G370" i="8"/>
  <c r="G339" i="8"/>
  <c r="G308" i="8"/>
  <c r="G277" i="8"/>
  <c r="G69" i="8"/>
  <c r="G53" i="8"/>
  <c r="G57" i="8"/>
  <c r="G51" i="8"/>
  <c r="G82" i="8"/>
  <c r="G102" i="8"/>
  <c r="G358" i="8"/>
  <c r="G327" i="8"/>
  <c r="G296" i="8"/>
  <c r="G265" i="8"/>
  <c r="G234" i="8"/>
  <c r="G203" i="8"/>
  <c r="G156" i="8"/>
  <c r="G109" i="8"/>
  <c r="G365" i="8"/>
  <c r="G318" i="8"/>
  <c r="G271" i="8"/>
  <c r="G224" i="8"/>
  <c r="G177" i="8"/>
  <c r="G130" i="8"/>
  <c r="G99" i="8"/>
  <c r="G355" i="8"/>
  <c r="G324" i="8"/>
  <c r="G293" i="8"/>
  <c r="G41" i="8"/>
  <c r="G312" i="8"/>
  <c r="G125" i="8"/>
  <c r="G240" i="8"/>
  <c r="G371" i="8"/>
  <c r="G88" i="8"/>
  <c r="G50" i="8"/>
  <c r="G134" i="8"/>
  <c r="G103" i="8"/>
  <c r="G359" i="8"/>
  <c r="G328" i="8"/>
  <c r="G297" i="8"/>
  <c r="G266" i="8"/>
  <c r="G235" i="8"/>
  <c r="G188" i="8"/>
  <c r="G141" i="8"/>
  <c r="G94" i="8"/>
  <c r="G350" i="8"/>
  <c r="G303" i="8"/>
  <c r="G256" i="8"/>
  <c r="G209" i="8"/>
  <c r="G162" i="8"/>
  <c r="G131" i="8"/>
  <c r="G100" i="8"/>
  <c r="G356" i="8"/>
  <c r="G325" i="8"/>
  <c r="G118" i="8"/>
  <c r="P37" i="8"/>
  <c r="Q37" i="8" s="1"/>
  <c r="Q319" i="8"/>
  <c r="Q63" i="8"/>
  <c r="Q332" i="8"/>
  <c r="Q175" i="8"/>
  <c r="Q156" i="8"/>
  <c r="Q217" i="8"/>
  <c r="Q280" i="8"/>
  <c r="Q359" i="8"/>
  <c r="Q103" i="8"/>
  <c r="Q166" i="8"/>
  <c r="Q229" i="8"/>
  <c r="Q276" i="8"/>
  <c r="Q259" i="8"/>
  <c r="Q306" i="8"/>
  <c r="Q50" i="8"/>
  <c r="Q353" i="8"/>
  <c r="Q97" i="8"/>
  <c r="Q384" i="8"/>
  <c r="Q128" i="8"/>
  <c r="Q238" i="8"/>
  <c r="Q269" i="8"/>
  <c r="Q187" i="8"/>
  <c r="Q143" i="8"/>
  <c r="Q223" i="8"/>
  <c r="Q92" i="8"/>
  <c r="Q74" i="8"/>
  <c r="Q378" i="8"/>
  <c r="Q201" i="8"/>
  <c r="Q264" i="8"/>
  <c r="Q343" i="8"/>
  <c r="Q87" i="8"/>
  <c r="Q150" i="8"/>
  <c r="Q213" i="8"/>
  <c r="Q260" i="8"/>
  <c r="Q243" i="8"/>
  <c r="Q290" i="8"/>
  <c r="Q337" i="8"/>
  <c r="Q81" i="8"/>
  <c r="Q368" i="8"/>
  <c r="Q112" i="8"/>
  <c r="Q222" i="8"/>
  <c r="Q253" i="8"/>
  <c r="Q171" i="8"/>
  <c r="Q362" i="8"/>
  <c r="Q316" i="8"/>
  <c r="Q287" i="8"/>
  <c r="Q185" i="8"/>
  <c r="Q248" i="8"/>
  <c r="Q327" i="8"/>
  <c r="Q71" i="8"/>
  <c r="Q134" i="8"/>
  <c r="Q197" i="8"/>
  <c r="Q244" i="8"/>
  <c r="Q227" i="8"/>
  <c r="Q274" i="8"/>
  <c r="Q321" i="8"/>
  <c r="Q65" i="8"/>
  <c r="Q352" i="8"/>
  <c r="Q96" i="8"/>
  <c r="Q206" i="8"/>
  <c r="Q237" i="8"/>
  <c r="Q155" i="8"/>
  <c r="Q127" i="8"/>
  <c r="Q218" i="8"/>
  <c r="Q351" i="8"/>
  <c r="Q346" i="8"/>
  <c r="Q204" i="8"/>
  <c r="Q169" i="8"/>
  <c r="Q232" i="8"/>
  <c r="Q311" i="8"/>
  <c r="Q55" i="8"/>
  <c r="Q374" i="8"/>
  <c r="Q118" i="8"/>
  <c r="Q181" i="8"/>
  <c r="Q228" i="8"/>
  <c r="Q211" i="8"/>
  <c r="Q258" i="8"/>
  <c r="Q305" i="8"/>
  <c r="Q49" i="8"/>
  <c r="Q336" i="8"/>
  <c r="Q80" i="8"/>
  <c r="Q190" i="8"/>
  <c r="Q221" i="8"/>
  <c r="Q139" i="8"/>
  <c r="Q250" i="8"/>
  <c r="Q268" i="8"/>
  <c r="Q255" i="8"/>
  <c r="Q122" i="8"/>
  <c r="Q153" i="8"/>
  <c r="Q216" i="8"/>
  <c r="Q295" i="8"/>
  <c r="Q39" i="8"/>
  <c r="Q358" i="8"/>
  <c r="Q102" i="8"/>
  <c r="Q165" i="8"/>
  <c r="Q212" i="8"/>
  <c r="Q195" i="8"/>
  <c r="Q242" i="8"/>
  <c r="Q289" i="8"/>
  <c r="Q320" i="8"/>
  <c r="Q64" i="8"/>
  <c r="Q174" i="8"/>
  <c r="Q205" i="8"/>
  <c r="Q379" i="8"/>
  <c r="Q123" i="8"/>
  <c r="Q348" i="8"/>
  <c r="Q170" i="8"/>
  <c r="Q330" i="8"/>
  <c r="Q249" i="8"/>
  <c r="Q312" i="8"/>
  <c r="Q56" i="8"/>
  <c r="Q135" i="8"/>
  <c r="Q198" i="8"/>
  <c r="Q261" i="8"/>
  <c r="Q308" i="8"/>
  <c r="Q291" i="8"/>
  <c r="Q338" i="8"/>
  <c r="Q385" i="8"/>
  <c r="Q301" i="8"/>
  <c r="Q314" i="8"/>
  <c r="Q60" i="8"/>
  <c r="Q186" i="8"/>
  <c r="Q172" i="8"/>
  <c r="Q380" i="8"/>
  <c r="Q364" i="8"/>
  <c r="Q137" i="8"/>
  <c r="Q200" i="8"/>
  <c r="Q279" i="8"/>
  <c r="Q342" i="8"/>
  <c r="Q86" i="8"/>
  <c r="Q149" i="8"/>
  <c r="Q196" i="8"/>
  <c r="Q179" i="8"/>
  <c r="Q226" i="8"/>
  <c r="Q273" i="8"/>
  <c r="Q304" i="8"/>
  <c r="Q48" i="8"/>
  <c r="Q158" i="8"/>
  <c r="Q189" i="8"/>
  <c r="Q363" i="8"/>
  <c r="Q107" i="8"/>
  <c r="Q270" i="8"/>
  <c r="Q111" i="8"/>
  <c r="Q95" i="8"/>
  <c r="Q90" i="8"/>
  <c r="Q298" i="8"/>
  <c r="Q282" i="8"/>
  <c r="Q377" i="8"/>
  <c r="Q121" i="8"/>
  <c r="Q184" i="8"/>
  <c r="Q263" i="8"/>
  <c r="Q326" i="8"/>
  <c r="Q70" i="8"/>
  <c r="Q133" i="8"/>
  <c r="Q180" i="8"/>
  <c r="Q163" i="8"/>
  <c r="Q210" i="8"/>
  <c r="Q257" i="8"/>
  <c r="Q288" i="8"/>
  <c r="Q142" i="8"/>
  <c r="Q173" i="8"/>
  <c r="Q347" i="8"/>
  <c r="Q91" i="8"/>
  <c r="Q207" i="8"/>
  <c r="Q191" i="8"/>
  <c r="Q361" i="8"/>
  <c r="Q105" i="8"/>
  <c r="Q168" i="8"/>
  <c r="Q247" i="8"/>
  <c r="Q310" i="8"/>
  <c r="Q54" i="8"/>
  <c r="Q373" i="8"/>
  <c r="Q117" i="8"/>
  <c r="Q164" i="8"/>
  <c r="Q147" i="8"/>
  <c r="Q194" i="8"/>
  <c r="Q241" i="8"/>
  <c r="Q272" i="8"/>
  <c r="Q382" i="8"/>
  <c r="Q126" i="8"/>
  <c r="Q157" i="8"/>
  <c r="Q331" i="8"/>
  <c r="Q75" i="8"/>
  <c r="Q300" i="8"/>
  <c r="Q124" i="8"/>
  <c r="Q108" i="8"/>
  <c r="Q345" i="8"/>
  <c r="Q89" i="8"/>
  <c r="Q152" i="8"/>
  <c r="Q231" i="8"/>
  <c r="Q294" i="8"/>
  <c r="Q38" i="8"/>
  <c r="Q357" i="8"/>
  <c r="Q101" i="8"/>
  <c r="Q148" i="8"/>
  <c r="Q131" i="8"/>
  <c r="Q178" i="8"/>
  <c r="Q225" i="8"/>
  <c r="Q256" i="8"/>
  <c r="Q366" i="8"/>
  <c r="Q110" i="8"/>
  <c r="Q141" i="8"/>
  <c r="Q315" i="8"/>
  <c r="Q59" i="8"/>
  <c r="Q106" i="8"/>
  <c r="Q236" i="8"/>
  <c r="Q42" i="8"/>
  <c r="Q329" i="8"/>
  <c r="Q73" i="8"/>
  <c r="Q136" i="8"/>
  <c r="Q215" i="8"/>
  <c r="Q278" i="8"/>
  <c r="Q341" i="8"/>
  <c r="Q85" i="8"/>
  <c r="Q132" i="8"/>
  <c r="Q371" i="8"/>
  <c r="Q115" i="8"/>
  <c r="Q162" i="8"/>
  <c r="Q209" i="8"/>
  <c r="Q240" i="8"/>
  <c r="Q350" i="8"/>
  <c r="Q94" i="8"/>
  <c r="Q381" i="8"/>
  <c r="Q125" i="8"/>
  <c r="Q299" i="8"/>
  <c r="Q43" i="8"/>
  <c r="Q271" i="8"/>
  <c r="Q52" i="8"/>
  <c r="Q58" i="8"/>
  <c r="Q313" i="8"/>
  <c r="Q57" i="8"/>
  <c r="Q376" i="8"/>
  <c r="Q120" i="8"/>
  <c r="Q199" i="8"/>
  <c r="Q262" i="8"/>
  <c r="Q325" i="8"/>
  <c r="Q69" i="8"/>
  <c r="Q372" i="8"/>
  <c r="Q116" i="8"/>
  <c r="Q355" i="8"/>
  <c r="Q99" i="8"/>
  <c r="Q146" i="8"/>
  <c r="Q193" i="8"/>
  <c r="Q224" i="8"/>
  <c r="Q334" i="8"/>
  <c r="Q78" i="8"/>
  <c r="Q365" i="8"/>
  <c r="Q109" i="8"/>
  <c r="Q283" i="8"/>
  <c r="Q284" i="8"/>
  <c r="Q297" i="8"/>
  <c r="Q41" i="8"/>
  <c r="Q360" i="8"/>
  <c r="Q104" i="8"/>
  <c r="Q183" i="8"/>
  <c r="Q246" i="8"/>
  <c r="Q309" i="8"/>
  <c r="Q53" i="8"/>
  <c r="Q356" i="8"/>
  <c r="Q100" i="8"/>
  <c r="Q339" i="8"/>
  <c r="Q83" i="8"/>
  <c r="Q130" i="8"/>
  <c r="Q177" i="8"/>
  <c r="Q208" i="8"/>
  <c r="Q318" i="8"/>
  <c r="Q62" i="8"/>
  <c r="Q349" i="8"/>
  <c r="Q93" i="8"/>
  <c r="Q267" i="8"/>
  <c r="Q383" i="8"/>
  <c r="Q367" i="8"/>
  <c r="Q76" i="8"/>
  <c r="Q234" i="8"/>
  <c r="Q335" i="8"/>
  <c r="Q303" i="8"/>
  <c r="Q281" i="8"/>
  <c r="Q344" i="8"/>
  <c r="Q88" i="8"/>
  <c r="Q167" i="8"/>
  <c r="Q230" i="8"/>
  <c r="Q293" i="8"/>
  <c r="Q340" i="8"/>
  <c r="Q84" i="8"/>
  <c r="Q323" i="8"/>
  <c r="Q67" i="8"/>
  <c r="Q370" i="8"/>
  <c r="Q114" i="8"/>
  <c r="Q161" i="8"/>
  <c r="Q192" i="8"/>
  <c r="Q302" i="8"/>
  <c r="Q46" i="8"/>
  <c r="Q333" i="8"/>
  <c r="Q77" i="8"/>
  <c r="Q251" i="8"/>
  <c r="Q202" i="8"/>
  <c r="Q188" i="8"/>
  <c r="Q159" i="8"/>
  <c r="Q44" i="8"/>
  <c r="Q252" i="8"/>
  <c r="Q220" i="8"/>
  <c r="Q265" i="8"/>
  <c r="Q328" i="8"/>
  <c r="Q72" i="8"/>
  <c r="Q151" i="8"/>
  <c r="Q214" i="8"/>
  <c r="Q277" i="8"/>
  <c r="Q324" i="8"/>
  <c r="Q68" i="8"/>
  <c r="Q307" i="8"/>
  <c r="Q51" i="8"/>
  <c r="Q354" i="8"/>
  <c r="Q98" i="8"/>
  <c r="Q145" i="8"/>
  <c r="Q176" i="8"/>
  <c r="Q286" i="8"/>
  <c r="Q317" i="8"/>
  <c r="Q61" i="8"/>
  <c r="Q235" i="8"/>
  <c r="Q138" i="8"/>
  <c r="Q82" i="8"/>
  <c r="Q129" i="8"/>
  <c r="Q160" i="8"/>
  <c r="Q45" i="8"/>
  <c r="Q219" i="8"/>
  <c r="Q140" i="8"/>
  <c r="Q154" i="8"/>
  <c r="Q266" i="8"/>
  <c r="Q79" i="8"/>
  <c r="Q239" i="8"/>
  <c r="Q47" i="8"/>
  <c r="Q233" i="8"/>
  <c r="Q296" i="8"/>
  <c r="Q40" i="8"/>
  <c r="Q375" i="8"/>
  <c r="Q119" i="8"/>
  <c r="Q182" i="8"/>
  <c r="Q245" i="8"/>
  <c r="Q292" i="8"/>
  <c r="Q275" i="8"/>
  <c r="Q322" i="8"/>
  <c r="Q66" i="8"/>
  <c r="Q369" i="8"/>
  <c r="Q113" i="8"/>
  <c r="Q144" i="8"/>
  <c r="Q254" i="8"/>
  <c r="Q285" i="8"/>
  <c r="Q203" i="8"/>
  <c r="AB53" i="7"/>
  <c r="AB61" i="7"/>
  <c r="AB58" i="7"/>
  <c r="G42" i="7"/>
  <c r="G361" i="7"/>
  <c r="G149" i="7"/>
  <c r="G359" i="7"/>
  <c r="G294" i="7"/>
  <c r="G229" i="7"/>
  <c r="G138" i="7"/>
  <c r="G54" i="7"/>
  <c r="G155" i="7"/>
  <c r="G110" i="7"/>
  <c r="G80" i="7"/>
  <c r="G177" i="7"/>
  <c r="G275" i="7"/>
  <c r="G210" i="7"/>
  <c r="G135" i="7"/>
  <c r="G336" i="7"/>
  <c r="G132" i="7"/>
  <c r="G334" i="7"/>
  <c r="G285" i="7"/>
  <c r="G220" i="7"/>
  <c r="G121" i="7"/>
  <c r="G346" i="7"/>
  <c r="G133" i="7"/>
  <c r="G117" i="7"/>
  <c r="G343" i="7"/>
  <c r="G278" i="7"/>
  <c r="G213" i="7"/>
  <c r="G106" i="7"/>
  <c r="G70" i="7"/>
  <c r="G171" i="7"/>
  <c r="G126" i="7"/>
  <c r="G96" i="7"/>
  <c r="G50" i="7"/>
  <c r="G259" i="7"/>
  <c r="G194" i="7"/>
  <c r="G103" i="7"/>
  <c r="G320" i="7"/>
  <c r="G100" i="7"/>
  <c r="G318" i="7"/>
  <c r="G269" i="7"/>
  <c r="G204" i="7"/>
  <c r="G89" i="7"/>
  <c r="G330" i="7"/>
  <c r="G181" i="7"/>
  <c r="G52" i="7"/>
  <c r="G310" i="7"/>
  <c r="G170" i="7"/>
  <c r="G139" i="7"/>
  <c r="G64" i="7"/>
  <c r="G291" i="7"/>
  <c r="G167" i="7"/>
  <c r="G345" i="7"/>
  <c r="G85" i="7"/>
  <c r="G327" i="7"/>
  <c r="G262" i="7"/>
  <c r="G197" i="7"/>
  <c r="G74" i="7"/>
  <c r="G86" i="7"/>
  <c r="G45" i="7"/>
  <c r="G142" i="7"/>
  <c r="G112" i="7"/>
  <c r="G66" i="7"/>
  <c r="G243" i="7"/>
  <c r="G168" i="7"/>
  <c r="G385" i="7"/>
  <c r="G71" i="7"/>
  <c r="G304" i="7"/>
  <c r="G383" i="7"/>
  <c r="G68" i="7"/>
  <c r="G302" i="7"/>
  <c r="G253" i="7"/>
  <c r="G186" i="7"/>
  <c r="G379" i="7"/>
  <c r="G57" i="7"/>
  <c r="G314" i="7"/>
  <c r="G191" i="7"/>
  <c r="G119" i="7"/>
  <c r="G101" i="7"/>
  <c r="G376" i="7"/>
  <c r="G53" i="7"/>
  <c r="G311" i="7"/>
  <c r="G246" i="7"/>
  <c r="G172" i="7"/>
  <c r="G372" i="7"/>
  <c r="G102" i="7"/>
  <c r="G61" i="7"/>
  <c r="G158" i="7"/>
  <c r="G128" i="7"/>
  <c r="G82" i="7"/>
  <c r="G227" i="7"/>
  <c r="G136" i="7"/>
  <c r="G369" i="7"/>
  <c r="G39" i="7"/>
  <c r="G288" i="7"/>
  <c r="G367" i="7"/>
  <c r="G286" i="7"/>
  <c r="G237" i="7"/>
  <c r="G154" i="7"/>
  <c r="G363" i="7"/>
  <c r="G298" i="7"/>
  <c r="G265" i="7"/>
  <c r="G360" i="7"/>
  <c r="G295" i="7"/>
  <c r="G230" i="7"/>
  <c r="G140" i="7"/>
  <c r="G356" i="7"/>
  <c r="G118" i="7"/>
  <c r="G77" i="7"/>
  <c r="G174" i="7"/>
  <c r="G144" i="7"/>
  <c r="G98" i="7"/>
  <c r="G211" i="7"/>
  <c r="G104" i="7"/>
  <c r="G353" i="7"/>
  <c r="G272" i="7"/>
  <c r="G351" i="7"/>
  <c r="G270" i="7"/>
  <c r="G221" i="7"/>
  <c r="G122" i="7"/>
  <c r="G347" i="7"/>
  <c r="G282" i="7"/>
  <c r="G217" i="7"/>
  <c r="G344" i="7"/>
  <c r="G279" i="7"/>
  <c r="G214" i="7"/>
  <c r="G108" i="7"/>
  <c r="G340" i="7"/>
  <c r="G134" i="7"/>
  <c r="G93" i="7"/>
  <c r="G47" i="7"/>
  <c r="G160" i="7"/>
  <c r="G114" i="7"/>
  <c r="G195" i="7"/>
  <c r="G72" i="7"/>
  <c r="G337" i="7"/>
  <c r="G256" i="7"/>
  <c r="G335" i="7"/>
  <c r="G254" i="7"/>
  <c r="G205" i="7"/>
  <c r="G90" i="7"/>
  <c r="G331" i="7"/>
  <c r="G266" i="7"/>
  <c r="G328" i="7"/>
  <c r="G263" i="7"/>
  <c r="G198" i="7"/>
  <c r="G76" i="7"/>
  <c r="G324" i="7"/>
  <c r="G150" i="7"/>
  <c r="G109" i="7"/>
  <c r="G63" i="7"/>
  <c r="G176" i="7"/>
  <c r="G130" i="7"/>
  <c r="G169" i="7"/>
  <c r="G370" i="7"/>
  <c r="G40" i="7"/>
  <c r="G321" i="7"/>
  <c r="G240" i="7"/>
  <c r="G319" i="7"/>
  <c r="G238" i="7"/>
  <c r="G187" i="7"/>
  <c r="G380" i="7"/>
  <c r="G58" i="7"/>
  <c r="G315" i="7"/>
  <c r="G250" i="7"/>
  <c r="G375" i="7"/>
  <c r="G38" i="7"/>
  <c r="G94" i="7"/>
  <c r="G161" i="7"/>
  <c r="G352" i="7"/>
  <c r="G301" i="7"/>
  <c r="G153" i="7"/>
  <c r="G249" i="7"/>
  <c r="G201" i="7"/>
  <c r="G312" i="7"/>
  <c r="G247" i="7"/>
  <c r="G179" i="7"/>
  <c r="G373" i="7"/>
  <c r="G44" i="7"/>
  <c r="G308" i="7"/>
  <c r="G166" i="7"/>
  <c r="G125" i="7"/>
  <c r="G79" i="7"/>
  <c r="G192" i="7"/>
  <c r="G146" i="7"/>
  <c r="G137" i="7"/>
  <c r="G354" i="7"/>
  <c r="G305" i="7"/>
  <c r="G224" i="7"/>
  <c r="G303" i="7"/>
  <c r="G222" i="7"/>
  <c r="G156" i="7"/>
  <c r="G364" i="7"/>
  <c r="G299" i="7"/>
  <c r="G234" i="7"/>
  <c r="G233" i="7"/>
  <c r="G296" i="7"/>
  <c r="G231" i="7"/>
  <c r="G147" i="7"/>
  <c r="G357" i="7"/>
  <c r="G292" i="7"/>
  <c r="G182" i="7"/>
  <c r="G141" i="7"/>
  <c r="G95" i="7"/>
  <c r="G49" i="7"/>
  <c r="G162" i="7"/>
  <c r="G105" i="7"/>
  <c r="G338" i="7"/>
  <c r="G289" i="7"/>
  <c r="G287" i="7"/>
  <c r="G206" i="7"/>
  <c r="G124" i="7"/>
  <c r="G348" i="7"/>
  <c r="G283" i="7"/>
  <c r="G218" i="7"/>
  <c r="G350" i="7"/>
  <c r="G236" i="7"/>
  <c r="G362" i="7"/>
  <c r="G329" i="7"/>
  <c r="G280" i="7"/>
  <c r="G215" i="7"/>
  <c r="G115" i="7"/>
  <c r="G341" i="7"/>
  <c r="G276" i="7"/>
  <c r="G43" i="7"/>
  <c r="G157" i="7"/>
  <c r="G111" i="7"/>
  <c r="G65" i="7"/>
  <c r="G178" i="7"/>
  <c r="G73" i="7"/>
  <c r="G322" i="7"/>
  <c r="G273" i="7"/>
  <c r="G271" i="7"/>
  <c r="G188" i="7"/>
  <c r="G92" i="7"/>
  <c r="G332" i="7"/>
  <c r="G267" i="7"/>
  <c r="G202" i="7"/>
  <c r="G281" i="7"/>
  <c r="G264" i="7"/>
  <c r="G199" i="7"/>
  <c r="G83" i="7"/>
  <c r="G325" i="7"/>
  <c r="G260" i="7"/>
  <c r="G59" i="7"/>
  <c r="G173" i="7"/>
  <c r="G127" i="7"/>
  <c r="G81" i="7"/>
  <c r="G371" i="7"/>
  <c r="G41" i="7"/>
  <c r="G306" i="7"/>
  <c r="G257" i="7"/>
  <c r="G255" i="7"/>
  <c r="G163" i="7"/>
  <c r="G381" i="7"/>
  <c r="G60" i="7"/>
  <c r="G316" i="7"/>
  <c r="G251" i="7"/>
  <c r="G184" i="7"/>
  <c r="G165" i="7"/>
  <c r="G55" i="7"/>
  <c r="G248" i="7"/>
  <c r="G180" i="7"/>
  <c r="G374" i="7"/>
  <c r="G51" i="7"/>
  <c r="G309" i="7"/>
  <c r="G244" i="7"/>
  <c r="G75" i="7"/>
  <c r="G189" i="7"/>
  <c r="G143" i="7"/>
  <c r="G97" i="7"/>
  <c r="G355" i="7"/>
  <c r="G290" i="7"/>
  <c r="G241" i="7"/>
  <c r="G239" i="7"/>
  <c r="G131" i="7"/>
  <c r="G365" i="7"/>
  <c r="G300" i="7"/>
  <c r="G235" i="7"/>
  <c r="G152" i="7"/>
  <c r="G208" i="7"/>
  <c r="G183" i="7"/>
  <c r="G377" i="7"/>
  <c r="G297" i="7"/>
  <c r="G232" i="7"/>
  <c r="G148" i="7"/>
  <c r="G358" i="7"/>
  <c r="G293" i="7"/>
  <c r="G228" i="7"/>
  <c r="G91" i="7"/>
  <c r="G46" i="7"/>
  <c r="G159" i="7"/>
  <c r="G113" i="7"/>
  <c r="G339" i="7"/>
  <c r="G274" i="7"/>
  <c r="G225" i="7"/>
  <c r="G223" i="7"/>
  <c r="G99" i="7"/>
  <c r="G349" i="7"/>
  <c r="G284" i="7"/>
  <c r="G219" i="7"/>
  <c r="G120" i="7"/>
  <c r="G151" i="7"/>
  <c r="G313" i="7"/>
  <c r="G69" i="7"/>
  <c r="G216" i="7"/>
  <c r="G116" i="7"/>
  <c r="G342" i="7"/>
  <c r="G277" i="7"/>
  <c r="G212" i="7"/>
  <c r="G107" i="7"/>
  <c r="G62" i="7"/>
  <c r="G175" i="7"/>
  <c r="G129" i="7"/>
  <c r="G323" i="7"/>
  <c r="G258" i="7"/>
  <c r="G209" i="7"/>
  <c r="G384" i="7"/>
  <c r="G207" i="7"/>
  <c r="G382" i="7"/>
  <c r="G67" i="7"/>
  <c r="G333" i="7"/>
  <c r="G268" i="7"/>
  <c r="G203" i="7"/>
  <c r="G88" i="7"/>
  <c r="G87" i="7"/>
  <c r="G200" i="7"/>
  <c r="G84" i="7"/>
  <c r="G326" i="7"/>
  <c r="G261" i="7"/>
  <c r="G196" i="7"/>
  <c r="F37" i="7"/>
  <c r="G37" i="7" s="1"/>
  <c r="G123" i="7"/>
  <c r="G78" i="7"/>
  <c r="G48" i="7"/>
  <c r="G145" i="7"/>
  <c r="G307" i="7"/>
  <c r="G242" i="7"/>
  <c r="G193" i="7"/>
  <c r="G368" i="7"/>
  <c r="G190" i="7"/>
  <c r="G366" i="7"/>
  <c r="G317" i="7"/>
  <c r="G252" i="7"/>
  <c r="G185" i="7"/>
  <c r="G378" i="7"/>
  <c r="G56" i="7"/>
  <c r="G245" i="7"/>
  <c r="G226" i="7"/>
  <c r="G164" i="7"/>
  <c r="Q69" i="7"/>
  <c r="Q373" i="7"/>
  <c r="Q370" i="7"/>
  <c r="Q241" i="7"/>
  <c r="Q106" i="7"/>
  <c r="Q199" i="7"/>
  <c r="Q70" i="7"/>
  <c r="Q164" i="7"/>
  <c r="Q73" i="7"/>
  <c r="Q329" i="7"/>
  <c r="Q235" i="7"/>
  <c r="Q140" i="7"/>
  <c r="Q45" i="7"/>
  <c r="Q301" i="7"/>
  <c r="Q206" i="7"/>
  <c r="Q111" i="7"/>
  <c r="Q367" i="7"/>
  <c r="Q272" i="7"/>
  <c r="Q99" i="7"/>
  <c r="Q321" i="7"/>
  <c r="Q218" i="7"/>
  <c r="Q88" i="7"/>
  <c r="Q342" i="7"/>
  <c r="Q285" i="7"/>
  <c r="Q338" i="7"/>
  <c r="Q209" i="7"/>
  <c r="Q74" i="7"/>
  <c r="Q167" i="7"/>
  <c r="Q38" i="7"/>
  <c r="Q180" i="7"/>
  <c r="Q89" i="7"/>
  <c r="Q345" i="7"/>
  <c r="Q251" i="7"/>
  <c r="Q156" i="7"/>
  <c r="Q61" i="7"/>
  <c r="Q317" i="7"/>
  <c r="Q222" i="7"/>
  <c r="Q127" i="7"/>
  <c r="Q383" i="7"/>
  <c r="Q288" i="7"/>
  <c r="Q67" i="7"/>
  <c r="Q289" i="7"/>
  <c r="Q186" i="7"/>
  <c r="Q56" i="7"/>
  <c r="Q310" i="7"/>
  <c r="Q148" i="7"/>
  <c r="Q124" i="7"/>
  <c r="Q351" i="7"/>
  <c r="Q353" i="7"/>
  <c r="Q120" i="7"/>
  <c r="Q374" i="7"/>
  <c r="Q306" i="7"/>
  <c r="Q177" i="7"/>
  <c r="Q42" i="7"/>
  <c r="Q135" i="7"/>
  <c r="Q196" i="7"/>
  <c r="Q105" i="7"/>
  <c r="Q361" i="7"/>
  <c r="Q267" i="7"/>
  <c r="Q172" i="7"/>
  <c r="Q77" i="7"/>
  <c r="Q333" i="7"/>
  <c r="Q238" i="7"/>
  <c r="Q143" i="7"/>
  <c r="Q48" i="7"/>
  <c r="Q304" i="7"/>
  <c r="Q257" i="7"/>
  <c r="Q154" i="7"/>
  <c r="Q278" i="7"/>
  <c r="Q149" i="7"/>
  <c r="Q213" i="7"/>
  <c r="Q274" i="7"/>
  <c r="Q145" i="7"/>
  <c r="Q360" i="7"/>
  <c r="Q103" i="7"/>
  <c r="Q212" i="7"/>
  <c r="Q121" i="7"/>
  <c r="Q377" i="7"/>
  <c r="Q283" i="7"/>
  <c r="Q188" i="7"/>
  <c r="Q93" i="7"/>
  <c r="Q349" i="7"/>
  <c r="Q254" i="7"/>
  <c r="Q159" i="7"/>
  <c r="Q64" i="7"/>
  <c r="Q320" i="7"/>
  <c r="Q354" i="7"/>
  <c r="Q225" i="7"/>
  <c r="Q122" i="7"/>
  <c r="Q375" i="7"/>
  <c r="Q246" i="7"/>
  <c r="Q53" i="7"/>
  <c r="Q371" i="7"/>
  <c r="Q242" i="7"/>
  <c r="Q113" i="7"/>
  <c r="Q328" i="7"/>
  <c r="Q71" i="7"/>
  <c r="Q357" i="7"/>
  <c r="Q228" i="7"/>
  <c r="Q137" i="7"/>
  <c r="Q43" i="7"/>
  <c r="Q299" i="7"/>
  <c r="Q204" i="7"/>
  <c r="Q109" i="7"/>
  <c r="Q365" i="7"/>
  <c r="Q270" i="7"/>
  <c r="Q175" i="7"/>
  <c r="Q80" i="7"/>
  <c r="Q336" i="7"/>
  <c r="Q322" i="7"/>
  <c r="Q193" i="7"/>
  <c r="Q90" i="7"/>
  <c r="Q343" i="7"/>
  <c r="Q214" i="7"/>
  <c r="Q339" i="7"/>
  <c r="Q210" i="7"/>
  <c r="Q81" i="7"/>
  <c r="Q296" i="7"/>
  <c r="Q39" i="7"/>
  <c r="Q325" i="7"/>
  <c r="Q244" i="7"/>
  <c r="Q153" i="7"/>
  <c r="Q59" i="7"/>
  <c r="Q315" i="7"/>
  <c r="Q220" i="7"/>
  <c r="Q125" i="7"/>
  <c r="Q381" i="7"/>
  <c r="Q286" i="7"/>
  <c r="Q191" i="7"/>
  <c r="Q96" i="7"/>
  <c r="Q352" i="7"/>
  <c r="Q290" i="7"/>
  <c r="Q161" i="7"/>
  <c r="Q58" i="7"/>
  <c r="Q311" i="7"/>
  <c r="Q182" i="7"/>
  <c r="Q85" i="7"/>
  <c r="Q117" i="7"/>
  <c r="Q309" i="7"/>
  <c r="Q307" i="7"/>
  <c r="Q178" i="7"/>
  <c r="Q49" i="7"/>
  <c r="Q264" i="7"/>
  <c r="Q293" i="7"/>
  <c r="Q260" i="7"/>
  <c r="Q169" i="7"/>
  <c r="Q75" i="7"/>
  <c r="Q331" i="7"/>
  <c r="Q236" i="7"/>
  <c r="Q141" i="7"/>
  <c r="Q46" i="7"/>
  <c r="Q302" i="7"/>
  <c r="Q207" i="7"/>
  <c r="Q112" i="7"/>
  <c r="Q368" i="7"/>
  <c r="Q258" i="7"/>
  <c r="Q129" i="7"/>
  <c r="Q279" i="7"/>
  <c r="Q150" i="7"/>
  <c r="Q138" i="7"/>
  <c r="Q102" i="7"/>
  <c r="Q313" i="7"/>
  <c r="Q380" i="7"/>
  <c r="Q256" i="7"/>
  <c r="Q275" i="7"/>
  <c r="Q146" i="7"/>
  <c r="Q232" i="7"/>
  <c r="Q358" i="7"/>
  <c r="Q261" i="7"/>
  <c r="Q276" i="7"/>
  <c r="Q185" i="7"/>
  <c r="Q91" i="7"/>
  <c r="Q347" i="7"/>
  <c r="Q252" i="7"/>
  <c r="Q157" i="7"/>
  <c r="Q62" i="7"/>
  <c r="Q318" i="7"/>
  <c r="Q223" i="7"/>
  <c r="Q128" i="7"/>
  <c r="Q384" i="7"/>
  <c r="Q226" i="7"/>
  <c r="Q97" i="7"/>
  <c r="Q376" i="7"/>
  <c r="Q247" i="7"/>
  <c r="Q118" i="7"/>
  <c r="Q131" i="7"/>
  <c r="Q245" i="7"/>
  <c r="Q243" i="7"/>
  <c r="Q114" i="7"/>
  <c r="Q362" i="7"/>
  <c r="Q200" i="7"/>
  <c r="Q326" i="7"/>
  <c r="Q229" i="7"/>
  <c r="P37" i="7"/>
  <c r="Q37" i="7" s="1"/>
  <c r="Q292" i="7"/>
  <c r="Q201" i="7"/>
  <c r="Q107" i="7"/>
  <c r="Q363" i="7"/>
  <c r="Q268" i="7"/>
  <c r="Q173" i="7"/>
  <c r="Q78" i="7"/>
  <c r="Q334" i="7"/>
  <c r="Q239" i="7"/>
  <c r="Q144" i="7"/>
  <c r="Q355" i="7"/>
  <c r="Q194" i="7"/>
  <c r="Q65" i="7"/>
  <c r="Q344" i="7"/>
  <c r="Q215" i="7"/>
  <c r="Q86" i="7"/>
  <c r="Q273" i="7"/>
  <c r="Q231" i="7"/>
  <c r="Q219" i="7"/>
  <c r="Q95" i="7"/>
  <c r="Q341" i="7"/>
  <c r="Q211" i="7"/>
  <c r="Q82" i="7"/>
  <c r="Q330" i="7"/>
  <c r="Q168" i="7"/>
  <c r="Q294" i="7"/>
  <c r="Q197" i="7"/>
  <c r="Q52" i="7"/>
  <c r="Q308" i="7"/>
  <c r="Q217" i="7"/>
  <c r="Q123" i="7"/>
  <c r="Q379" i="7"/>
  <c r="Q284" i="7"/>
  <c r="Q189" i="7"/>
  <c r="Q94" i="7"/>
  <c r="Q350" i="7"/>
  <c r="Q255" i="7"/>
  <c r="Q160" i="7"/>
  <c r="Q323" i="7"/>
  <c r="Q162" i="7"/>
  <c r="Q312" i="7"/>
  <c r="Q183" i="7"/>
  <c r="Q54" i="7"/>
  <c r="Q179" i="7"/>
  <c r="Q50" i="7"/>
  <c r="Q298" i="7"/>
  <c r="Q136" i="7"/>
  <c r="Q262" i="7"/>
  <c r="Q165" i="7"/>
  <c r="Q68" i="7"/>
  <c r="Q324" i="7"/>
  <c r="Q233" i="7"/>
  <c r="Q139" i="7"/>
  <c r="Q44" i="7"/>
  <c r="Q300" i="7"/>
  <c r="Q205" i="7"/>
  <c r="Q110" i="7"/>
  <c r="Q366" i="7"/>
  <c r="Q271" i="7"/>
  <c r="Q176" i="7"/>
  <c r="Q291" i="7"/>
  <c r="Q130" i="7"/>
  <c r="Q280" i="7"/>
  <c r="Q151" i="7"/>
  <c r="Q147" i="7"/>
  <c r="Q266" i="7"/>
  <c r="Q104" i="7"/>
  <c r="Q359" i="7"/>
  <c r="Q230" i="7"/>
  <c r="Q133" i="7"/>
  <c r="Q84" i="7"/>
  <c r="Q340" i="7"/>
  <c r="Q249" i="7"/>
  <c r="Q155" i="7"/>
  <c r="Q60" i="7"/>
  <c r="Q316" i="7"/>
  <c r="Q221" i="7"/>
  <c r="Q126" i="7"/>
  <c r="Q382" i="7"/>
  <c r="Q287" i="7"/>
  <c r="Q192" i="7"/>
  <c r="Q259" i="7"/>
  <c r="Q98" i="7"/>
  <c r="Q378" i="7"/>
  <c r="Q248" i="7"/>
  <c r="Q119" i="7"/>
  <c r="Q115" i="7"/>
  <c r="Q369" i="7"/>
  <c r="Q234" i="7"/>
  <c r="Q72" i="7"/>
  <c r="Q327" i="7"/>
  <c r="Q198" i="7"/>
  <c r="Q101" i="7"/>
  <c r="Q100" i="7"/>
  <c r="Q356" i="7"/>
  <c r="Q265" i="7"/>
  <c r="Q171" i="7"/>
  <c r="Q76" i="7"/>
  <c r="Q332" i="7"/>
  <c r="Q237" i="7"/>
  <c r="Q142" i="7"/>
  <c r="Q47" i="7"/>
  <c r="Q303" i="7"/>
  <c r="Q208" i="7"/>
  <c r="Q227" i="7"/>
  <c r="Q66" i="7"/>
  <c r="Q346" i="7"/>
  <c r="Q216" i="7"/>
  <c r="Q87" i="7"/>
  <c r="Q277" i="7"/>
  <c r="Q181" i="7"/>
  <c r="Q83" i="7"/>
  <c r="Q337" i="7"/>
  <c r="Q202" i="7"/>
  <c r="Q40" i="7"/>
  <c r="Q295" i="7"/>
  <c r="Q166" i="7"/>
  <c r="Q116" i="7"/>
  <c r="Q372" i="7"/>
  <c r="Q281" i="7"/>
  <c r="Q187" i="7"/>
  <c r="Q92" i="7"/>
  <c r="Q348" i="7"/>
  <c r="Q253" i="7"/>
  <c r="Q158" i="7"/>
  <c r="Q63" i="7"/>
  <c r="Q319" i="7"/>
  <c r="Q224" i="7"/>
  <c r="Q195" i="7"/>
  <c r="Q314" i="7"/>
  <c r="Q184" i="7"/>
  <c r="Q55" i="7"/>
  <c r="Q51" i="7"/>
  <c r="Q305" i="7"/>
  <c r="Q170" i="7"/>
  <c r="Q263" i="7"/>
  <c r="Q134" i="7"/>
  <c r="Q132" i="7"/>
  <c r="Q41" i="7"/>
  <c r="Q297" i="7"/>
  <c r="Q203" i="7"/>
  <c r="Q108" i="7"/>
  <c r="Q364" i="7"/>
  <c r="Q269" i="7"/>
  <c r="Q174" i="7"/>
  <c r="Q79" i="7"/>
  <c r="Q335" i="7"/>
  <c r="Q240" i="7"/>
  <c r="Q163" i="7"/>
  <c r="Q385" i="7"/>
  <c r="Q282" i="7"/>
  <c r="Q152" i="7"/>
  <c r="Q57" i="7"/>
  <c r="Q190" i="7"/>
  <c r="Q250" i="7"/>
  <c r="AE34" i="6"/>
  <c r="AF34" i="6" s="1"/>
  <c r="AF32" i="6"/>
  <c r="AG53" i="6" s="1"/>
  <c r="AH53" i="6" s="1"/>
  <c r="W76" i="6"/>
  <c r="AD33" i="6"/>
  <c r="AB33" i="6"/>
  <c r="F37" i="6"/>
  <c r="G37" i="6" s="1"/>
  <c r="G228" i="6"/>
  <c r="G377" i="6"/>
  <c r="G121" i="6"/>
  <c r="G152" i="6"/>
  <c r="G183" i="6"/>
  <c r="G214" i="6"/>
  <c r="G245" i="6"/>
  <c r="G68" i="6"/>
  <c r="G275" i="6"/>
  <c r="G290" i="6"/>
  <c r="G305" i="6"/>
  <c r="G49" i="6"/>
  <c r="G224" i="6"/>
  <c r="G239" i="6"/>
  <c r="G270" i="6"/>
  <c r="G317" i="6"/>
  <c r="G61" i="6"/>
  <c r="G348" i="6"/>
  <c r="G92" i="6"/>
  <c r="G379" i="6"/>
  <c r="G123" i="6"/>
  <c r="G356" i="6"/>
  <c r="G168" i="6"/>
  <c r="G261" i="6"/>
  <c r="G65" i="6"/>
  <c r="G255" i="6"/>
  <c r="G364" i="6"/>
  <c r="G361" i="6"/>
  <c r="G105" i="6"/>
  <c r="G136" i="6"/>
  <c r="G167" i="6"/>
  <c r="G198" i="6"/>
  <c r="G229" i="6"/>
  <c r="G52" i="6"/>
  <c r="G259" i="6"/>
  <c r="G274" i="6"/>
  <c r="G289" i="6"/>
  <c r="G208" i="6"/>
  <c r="G223" i="6"/>
  <c r="G254" i="6"/>
  <c r="G301" i="6"/>
  <c r="G45" i="6"/>
  <c r="G332" i="6"/>
  <c r="G76" i="6"/>
  <c r="G363" i="6"/>
  <c r="G107" i="6"/>
  <c r="G122" i="6"/>
  <c r="G345" i="6"/>
  <c r="G89" i="6"/>
  <c r="G376" i="6"/>
  <c r="G120" i="6"/>
  <c r="G151" i="6"/>
  <c r="G182" i="6"/>
  <c r="G213" i="6"/>
  <c r="G243" i="6"/>
  <c r="G258" i="6"/>
  <c r="G273" i="6"/>
  <c r="G192" i="6"/>
  <c r="G207" i="6"/>
  <c r="G238" i="6"/>
  <c r="G285" i="6"/>
  <c r="G316" i="6"/>
  <c r="G60" i="6"/>
  <c r="G347" i="6"/>
  <c r="G91" i="6"/>
  <c r="G324" i="6"/>
  <c r="G330" i="6"/>
  <c r="G329" i="6"/>
  <c r="G73" i="6"/>
  <c r="G360" i="6"/>
  <c r="G104" i="6"/>
  <c r="G135" i="6"/>
  <c r="G166" i="6"/>
  <c r="G197" i="6"/>
  <c r="G227" i="6"/>
  <c r="G242" i="6"/>
  <c r="G257" i="6"/>
  <c r="G176" i="6"/>
  <c r="G191" i="6"/>
  <c r="G222" i="6"/>
  <c r="G269" i="6"/>
  <c r="G300" i="6"/>
  <c r="G44" i="6"/>
  <c r="G331" i="6"/>
  <c r="G75" i="6"/>
  <c r="G291" i="6"/>
  <c r="G202" i="6"/>
  <c r="G313" i="6"/>
  <c r="G57" i="6"/>
  <c r="G344" i="6"/>
  <c r="G88" i="6"/>
  <c r="G375" i="6"/>
  <c r="G119" i="6"/>
  <c r="G150" i="6"/>
  <c r="G181" i="6"/>
  <c r="G211" i="6"/>
  <c r="G226" i="6"/>
  <c r="G241" i="6"/>
  <c r="G160" i="6"/>
  <c r="G175" i="6"/>
  <c r="G206" i="6"/>
  <c r="G253" i="6"/>
  <c r="G284" i="6"/>
  <c r="G315" i="6"/>
  <c r="G59" i="6"/>
  <c r="G372" i="6"/>
  <c r="G362" i="6"/>
  <c r="G260" i="6"/>
  <c r="G297" i="6"/>
  <c r="G41" i="6"/>
  <c r="G328" i="6"/>
  <c r="G72" i="6"/>
  <c r="G359" i="6"/>
  <c r="G103" i="6"/>
  <c r="G134" i="6"/>
  <c r="G165" i="6"/>
  <c r="G195" i="6"/>
  <c r="G210" i="6"/>
  <c r="G225" i="6"/>
  <c r="G144" i="6"/>
  <c r="G159" i="6"/>
  <c r="G190" i="6"/>
  <c r="G237" i="6"/>
  <c r="G268" i="6"/>
  <c r="G299" i="6"/>
  <c r="G43" i="6"/>
  <c r="G314" i="6"/>
  <c r="G186" i="6"/>
  <c r="G244" i="6"/>
  <c r="G234" i="6"/>
  <c r="G58" i="6"/>
  <c r="G281" i="6"/>
  <c r="G312" i="6"/>
  <c r="G56" i="6"/>
  <c r="G343" i="6"/>
  <c r="G87" i="6"/>
  <c r="G374" i="6"/>
  <c r="G118" i="6"/>
  <c r="G149" i="6"/>
  <c r="G179" i="6"/>
  <c r="G194" i="6"/>
  <c r="G209" i="6"/>
  <c r="G384" i="6"/>
  <c r="G128" i="6"/>
  <c r="G143" i="6"/>
  <c r="G174" i="6"/>
  <c r="G221" i="6"/>
  <c r="G252" i="6"/>
  <c r="G283" i="6"/>
  <c r="G137" i="6"/>
  <c r="G199" i="6"/>
  <c r="G50" i="6"/>
  <c r="G77" i="6"/>
  <c r="G265" i="6"/>
  <c r="G296" i="6"/>
  <c r="G40" i="6"/>
  <c r="G327" i="6"/>
  <c r="G71" i="6"/>
  <c r="G358" i="6"/>
  <c r="G102" i="6"/>
  <c r="G133" i="6"/>
  <c r="G163" i="6"/>
  <c r="G178" i="6"/>
  <c r="G193" i="6"/>
  <c r="G368" i="6"/>
  <c r="G112" i="6"/>
  <c r="G383" i="6"/>
  <c r="G127" i="6"/>
  <c r="G158" i="6"/>
  <c r="G205" i="6"/>
  <c r="G236" i="6"/>
  <c r="G267" i="6"/>
  <c r="G74" i="6"/>
  <c r="G249" i="6"/>
  <c r="G280" i="6"/>
  <c r="G311" i="6"/>
  <c r="G55" i="6"/>
  <c r="G342" i="6"/>
  <c r="G86" i="6"/>
  <c r="G373" i="6"/>
  <c r="G117" i="6"/>
  <c r="G196" i="6"/>
  <c r="G147" i="6"/>
  <c r="G162" i="6"/>
  <c r="G177" i="6"/>
  <c r="G352" i="6"/>
  <c r="G96" i="6"/>
  <c r="G367" i="6"/>
  <c r="G111" i="6"/>
  <c r="G142" i="6"/>
  <c r="G189" i="6"/>
  <c r="G220" i="6"/>
  <c r="G251" i="6"/>
  <c r="G321" i="6"/>
  <c r="G233" i="6"/>
  <c r="G264" i="6"/>
  <c r="G295" i="6"/>
  <c r="G39" i="6"/>
  <c r="G326" i="6"/>
  <c r="G70" i="6"/>
  <c r="G357" i="6"/>
  <c r="G101" i="6"/>
  <c r="G180" i="6"/>
  <c r="G131" i="6"/>
  <c r="G146" i="6"/>
  <c r="G161" i="6"/>
  <c r="G336" i="6"/>
  <c r="G80" i="6"/>
  <c r="G351" i="6"/>
  <c r="G95" i="6"/>
  <c r="G382" i="6"/>
  <c r="G126" i="6"/>
  <c r="G173" i="6"/>
  <c r="G204" i="6"/>
  <c r="G235" i="6"/>
  <c r="G240" i="6"/>
  <c r="G286" i="6"/>
  <c r="G292" i="6"/>
  <c r="G308" i="6"/>
  <c r="G340" i="6"/>
  <c r="G282" i="6"/>
  <c r="G217" i="6"/>
  <c r="G248" i="6"/>
  <c r="G279" i="6"/>
  <c r="G310" i="6"/>
  <c r="G54" i="6"/>
  <c r="G341" i="6"/>
  <c r="G85" i="6"/>
  <c r="G164" i="6"/>
  <c r="G371" i="6"/>
  <c r="G115" i="6"/>
  <c r="G130" i="6"/>
  <c r="G145" i="6"/>
  <c r="G320" i="6"/>
  <c r="G64" i="6"/>
  <c r="G335" i="6"/>
  <c r="G79" i="6"/>
  <c r="G366" i="6"/>
  <c r="G110" i="6"/>
  <c r="G157" i="6"/>
  <c r="G188" i="6"/>
  <c r="G219" i="6"/>
  <c r="G139" i="6"/>
  <c r="G250" i="6"/>
  <c r="G212" i="6"/>
  <c r="G106" i="6"/>
  <c r="G276" i="6"/>
  <c r="G201" i="6"/>
  <c r="G232" i="6"/>
  <c r="G263" i="6"/>
  <c r="G294" i="6"/>
  <c r="G38" i="6"/>
  <c r="G325" i="6"/>
  <c r="G69" i="6"/>
  <c r="G148" i="6"/>
  <c r="G355" i="6"/>
  <c r="G99" i="6"/>
  <c r="G370" i="6"/>
  <c r="G114" i="6"/>
  <c r="G385" i="6"/>
  <c r="G129" i="6"/>
  <c r="G304" i="6"/>
  <c r="G48" i="6"/>
  <c r="G319" i="6"/>
  <c r="G63" i="6"/>
  <c r="G350" i="6"/>
  <c r="G94" i="6"/>
  <c r="G141" i="6"/>
  <c r="G172" i="6"/>
  <c r="G203" i="6"/>
  <c r="G378" i="6"/>
  <c r="G42" i="6"/>
  <c r="G346" i="6"/>
  <c r="G90" i="6"/>
  <c r="G185" i="6"/>
  <c r="G216" i="6"/>
  <c r="G247" i="6"/>
  <c r="G278" i="6"/>
  <c r="G309" i="6"/>
  <c r="G53" i="6"/>
  <c r="G132" i="6"/>
  <c r="G339" i="6"/>
  <c r="G83" i="6"/>
  <c r="G354" i="6"/>
  <c r="G98" i="6"/>
  <c r="G369" i="6"/>
  <c r="G113" i="6"/>
  <c r="G288" i="6"/>
  <c r="G303" i="6"/>
  <c r="G47" i="6"/>
  <c r="G334" i="6"/>
  <c r="G78" i="6"/>
  <c r="G381" i="6"/>
  <c r="G125" i="6"/>
  <c r="G156" i="6"/>
  <c r="G187" i="6"/>
  <c r="G170" i="6"/>
  <c r="G218" i="6"/>
  <c r="G298" i="6"/>
  <c r="G169" i="6"/>
  <c r="G200" i="6"/>
  <c r="G231" i="6"/>
  <c r="G262" i="6"/>
  <c r="G293" i="6"/>
  <c r="G116" i="6"/>
  <c r="G323" i="6"/>
  <c r="G67" i="6"/>
  <c r="G338" i="6"/>
  <c r="G82" i="6"/>
  <c r="G353" i="6"/>
  <c r="G97" i="6"/>
  <c r="G272" i="6"/>
  <c r="G287" i="6"/>
  <c r="G318" i="6"/>
  <c r="G62" i="6"/>
  <c r="G365" i="6"/>
  <c r="G109" i="6"/>
  <c r="G140" i="6"/>
  <c r="G171" i="6"/>
  <c r="G333" i="6"/>
  <c r="G154" i="6"/>
  <c r="G266" i="6"/>
  <c r="G138" i="6"/>
  <c r="G153" i="6"/>
  <c r="G184" i="6"/>
  <c r="G215" i="6"/>
  <c r="G246" i="6"/>
  <c r="G277" i="6"/>
  <c r="G100" i="6"/>
  <c r="G307" i="6"/>
  <c r="G51" i="6"/>
  <c r="G322" i="6"/>
  <c r="G66" i="6"/>
  <c r="G337" i="6"/>
  <c r="G81" i="6"/>
  <c r="G256" i="6"/>
  <c r="G271" i="6"/>
  <c r="G302" i="6"/>
  <c r="G46" i="6"/>
  <c r="G349" i="6"/>
  <c r="G93" i="6"/>
  <c r="G380" i="6"/>
  <c r="G124" i="6"/>
  <c r="G155" i="6"/>
  <c r="G230" i="6"/>
  <c r="G84" i="6"/>
  <c r="G306" i="6"/>
  <c r="G108" i="6"/>
  <c r="Q183" i="6"/>
  <c r="Q56" i="6"/>
  <c r="Q312" i="6"/>
  <c r="Q217" i="6"/>
  <c r="Q122" i="6"/>
  <c r="Q378" i="6"/>
  <c r="Q283" i="6"/>
  <c r="Q188" i="6"/>
  <c r="Q93" i="6"/>
  <c r="Q349" i="6"/>
  <c r="Q254" i="6"/>
  <c r="Q159" i="6"/>
  <c r="Q64" i="6"/>
  <c r="Q320" i="6"/>
  <c r="Q225" i="6"/>
  <c r="Q130" i="6"/>
  <c r="Q51" i="6"/>
  <c r="Q307" i="6"/>
  <c r="Q228" i="6"/>
  <c r="Q149" i="6"/>
  <c r="Q54" i="6"/>
  <c r="Q310" i="6"/>
  <c r="Q40" i="6"/>
  <c r="Q77" i="6"/>
  <c r="Q209" i="6"/>
  <c r="Q291" i="6"/>
  <c r="Q38" i="6"/>
  <c r="Q72" i="6"/>
  <c r="Q328" i="6"/>
  <c r="Q233" i="6"/>
  <c r="Q138" i="6"/>
  <c r="Q43" i="6"/>
  <c r="Q299" i="6"/>
  <c r="Q204" i="6"/>
  <c r="Q109" i="6"/>
  <c r="Q365" i="6"/>
  <c r="Q270" i="6"/>
  <c r="Q175" i="6"/>
  <c r="Q80" i="6"/>
  <c r="Q336" i="6"/>
  <c r="Q241" i="6"/>
  <c r="Q146" i="6"/>
  <c r="Q67" i="6"/>
  <c r="Q323" i="6"/>
  <c r="Q244" i="6"/>
  <c r="Q165" i="6"/>
  <c r="Q70" i="6"/>
  <c r="Q326" i="6"/>
  <c r="Q304" i="6"/>
  <c r="Q88" i="6"/>
  <c r="Q344" i="6"/>
  <c r="Q249" i="6"/>
  <c r="Q154" i="6"/>
  <c r="Q59" i="6"/>
  <c r="Q315" i="6"/>
  <c r="Q220" i="6"/>
  <c r="Q125" i="6"/>
  <c r="Q381" i="6"/>
  <c r="Q286" i="6"/>
  <c r="Q191" i="6"/>
  <c r="Q96" i="6"/>
  <c r="Q352" i="6"/>
  <c r="Q257" i="6"/>
  <c r="Q162" i="6"/>
  <c r="Q83" i="6"/>
  <c r="Q339" i="6"/>
  <c r="Q260" i="6"/>
  <c r="Q181" i="6"/>
  <c r="Q86" i="6"/>
  <c r="Q342" i="6"/>
  <c r="Q296" i="6"/>
  <c r="Q104" i="6"/>
  <c r="Q360" i="6"/>
  <c r="Q265" i="6"/>
  <c r="Q170" i="6"/>
  <c r="Q75" i="6"/>
  <c r="Q331" i="6"/>
  <c r="Q236" i="6"/>
  <c r="Q141" i="6"/>
  <c r="Q46" i="6"/>
  <c r="Q302" i="6"/>
  <c r="Q207" i="6"/>
  <c r="Q112" i="6"/>
  <c r="Q368" i="6"/>
  <c r="Q273" i="6"/>
  <c r="Q178" i="6"/>
  <c r="Q99" i="6"/>
  <c r="Q355" i="6"/>
  <c r="Q276" i="6"/>
  <c r="Q197" i="6"/>
  <c r="Q102" i="6"/>
  <c r="Q358" i="6"/>
  <c r="Q133" i="6"/>
  <c r="Q120" i="6"/>
  <c r="Q376" i="6"/>
  <c r="Q281" i="6"/>
  <c r="Q186" i="6"/>
  <c r="Q91" i="6"/>
  <c r="Q347" i="6"/>
  <c r="Q252" i="6"/>
  <c r="Q157" i="6"/>
  <c r="Q62" i="6"/>
  <c r="Q318" i="6"/>
  <c r="Q223" i="6"/>
  <c r="Q128" i="6"/>
  <c r="Q384" i="6"/>
  <c r="Q289" i="6"/>
  <c r="Q194" i="6"/>
  <c r="Q115" i="6"/>
  <c r="Q371" i="6"/>
  <c r="Q292" i="6"/>
  <c r="Q213" i="6"/>
  <c r="Q118" i="6"/>
  <c r="Q374" i="6"/>
  <c r="Q136" i="6"/>
  <c r="Q41" i="6"/>
  <c r="Q297" i="6"/>
  <c r="Q202" i="6"/>
  <c r="Q107" i="6"/>
  <c r="Q363" i="6"/>
  <c r="Q268" i="6"/>
  <c r="Q173" i="6"/>
  <c r="Q78" i="6"/>
  <c r="Q334" i="6"/>
  <c r="Q239" i="6"/>
  <c r="Q144" i="6"/>
  <c r="Q49" i="6"/>
  <c r="Q305" i="6"/>
  <c r="Q210" i="6"/>
  <c r="Q131" i="6"/>
  <c r="Q52" i="6"/>
  <c r="Q308" i="6"/>
  <c r="Q229" i="6"/>
  <c r="Q134" i="6"/>
  <c r="Q167" i="6"/>
  <c r="Q267" i="6"/>
  <c r="Q295" i="6"/>
  <c r="Q152" i="6"/>
  <c r="Q57" i="6"/>
  <c r="Q313" i="6"/>
  <c r="Q218" i="6"/>
  <c r="Q123" i="6"/>
  <c r="Q379" i="6"/>
  <c r="Q284" i="6"/>
  <c r="Q189" i="6"/>
  <c r="Q94" i="6"/>
  <c r="Q350" i="6"/>
  <c r="Q255" i="6"/>
  <c r="Q160" i="6"/>
  <c r="Q65" i="6"/>
  <c r="Q321" i="6"/>
  <c r="Q226" i="6"/>
  <c r="Q147" i="6"/>
  <c r="Q68" i="6"/>
  <c r="Q324" i="6"/>
  <c r="Q245" i="6"/>
  <c r="Q150" i="6"/>
  <c r="Q151" i="6"/>
  <c r="Q143" i="6"/>
  <c r="Q212" i="6"/>
  <c r="Q311" i="6"/>
  <c r="Q55" i="6"/>
  <c r="Q39" i="6"/>
  <c r="Q168" i="6"/>
  <c r="Q73" i="6"/>
  <c r="Q329" i="6"/>
  <c r="Q234" i="6"/>
  <c r="Q139" i="6"/>
  <c r="Q44" i="6"/>
  <c r="Q300" i="6"/>
  <c r="Q205" i="6"/>
  <c r="Q110" i="6"/>
  <c r="Q366" i="6"/>
  <c r="Q271" i="6"/>
  <c r="Q176" i="6"/>
  <c r="Q81" i="6"/>
  <c r="Q337" i="6"/>
  <c r="Q242" i="6"/>
  <c r="Q163" i="6"/>
  <c r="Q84" i="6"/>
  <c r="Q340" i="6"/>
  <c r="Q261" i="6"/>
  <c r="Q166" i="6"/>
  <c r="Q135" i="6"/>
  <c r="Q370" i="6"/>
  <c r="Q279" i="6"/>
  <c r="Q184" i="6"/>
  <c r="Q89" i="6"/>
  <c r="Q345" i="6"/>
  <c r="Q250" i="6"/>
  <c r="Q155" i="6"/>
  <c r="Q60" i="6"/>
  <c r="Q316" i="6"/>
  <c r="Q221" i="6"/>
  <c r="Q126" i="6"/>
  <c r="Q382" i="6"/>
  <c r="Q287" i="6"/>
  <c r="Q192" i="6"/>
  <c r="Q97" i="6"/>
  <c r="Q353" i="6"/>
  <c r="Q258" i="6"/>
  <c r="Q179" i="6"/>
  <c r="Q100" i="6"/>
  <c r="Q356" i="6"/>
  <c r="Q277" i="6"/>
  <c r="Q182" i="6"/>
  <c r="Q375" i="6"/>
  <c r="Q172" i="6"/>
  <c r="Q263" i="6"/>
  <c r="Q200" i="6"/>
  <c r="Q105" i="6"/>
  <c r="Q361" i="6"/>
  <c r="Q266" i="6"/>
  <c r="Q171" i="6"/>
  <c r="Q76" i="6"/>
  <c r="Q332" i="6"/>
  <c r="Q237" i="6"/>
  <c r="Q142" i="6"/>
  <c r="Q47" i="6"/>
  <c r="Q303" i="6"/>
  <c r="Q208" i="6"/>
  <c r="Q113" i="6"/>
  <c r="Q369" i="6"/>
  <c r="Q274" i="6"/>
  <c r="Q195" i="6"/>
  <c r="Q116" i="6"/>
  <c r="Q372" i="6"/>
  <c r="Q293" i="6"/>
  <c r="Q198" i="6"/>
  <c r="Q119" i="6"/>
  <c r="Q48" i="6"/>
  <c r="Q71" i="6"/>
  <c r="Q247" i="6"/>
  <c r="Q216" i="6"/>
  <c r="Q121" i="6"/>
  <c r="Q377" i="6"/>
  <c r="Q282" i="6"/>
  <c r="Q187" i="6"/>
  <c r="Q92" i="6"/>
  <c r="Q348" i="6"/>
  <c r="Q253" i="6"/>
  <c r="Q158" i="6"/>
  <c r="Q63" i="6"/>
  <c r="Q319" i="6"/>
  <c r="Q224" i="6"/>
  <c r="Q129" i="6"/>
  <c r="Q385" i="6"/>
  <c r="Q290" i="6"/>
  <c r="Q211" i="6"/>
  <c r="Q132" i="6"/>
  <c r="Q53" i="6"/>
  <c r="Q309" i="6"/>
  <c r="Q214" i="6"/>
  <c r="Q359" i="6"/>
  <c r="Q106" i="6"/>
  <c r="Q231" i="6"/>
  <c r="Q232" i="6"/>
  <c r="Q137" i="6"/>
  <c r="Q42" i="6"/>
  <c r="Q298" i="6"/>
  <c r="Q203" i="6"/>
  <c r="Q108" i="6"/>
  <c r="Q364" i="6"/>
  <c r="Q269" i="6"/>
  <c r="Q174" i="6"/>
  <c r="Q79" i="6"/>
  <c r="Q335" i="6"/>
  <c r="Q240" i="6"/>
  <c r="Q145" i="6"/>
  <c r="Q50" i="6"/>
  <c r="Q306" i="6"/>
  <c r="Q227" i="6"/>
  <c r="Q148" i="6"/>
  <c r="Q69" i="6"/>
  <c r="Q325" i="6"/>
  <c r="Q230" i="6"/>
  <c r="Q103" i="6"/>
  <c r="Q362" i="6"/>
  <c r="Q215" i="6"/>
  <c r="Q248" i="6"/>
  <c r="Q153" i="6"/>
  <c r="Q58" i="6"/>
  <c r="Q314" i="6"/>
  <c r="Q219" i="6"/>
  <c r="Q124" i="6"/>
  <c r="Q380" i="6"/>
  <c r="Q285" i="6"/>
  <c r="Q190" i="6"/>
  <c r="Q95" i="6"/>
  <c r="Q351" i="6"/>
  <c r="Q256" i="6"/>
  <c r="Q161" i="6"/>
  <c r="Q66" i="6"/>
  <c r="Q322" i="6"/>
  <c r="Q243" i="6"/>
  <c r="Q164" i="6"/>
  <c r="Q85" i="6"/>
  <c r="Q341" i="6"/>
  <c r="Q246" i="6"/>
  <c r="Q343" i="6"/>
  <c r="Q238" i="6"/>
  <c r="Q199" i="6"/>
  <c r="Q264" i="6"/>
  <c r="Q169" i="6"/>
  <c r="Q74" i="6"/>
  <c r="Q330" i="6"/>
  <c r="Q235" i="6"/>
  <c r="Q140" i="6"/>
  <c r="Q45" i="6"/>
  <c r="Q301" i="6"/>
  <c r="Q206" i="6"/>
  <c r="Q111" i="6"/>
  <c r="Q367" i="6"/>
  <c r="Q272" i="6"/>
  <c r="Q177" i="6"/>
  <c r="Q82" i="6"/>
  <c r="Q338" i="6"/>
  <c r="Q259" i="6"/>
  <c r="Q180" i="6"/>
  <c r="Q101" i="6"/>
  <c r="Q357" i="6"/>
  <c r="Q262" i="6"/>
  <c r="Q87" i="6"/>
  <c r="Q333" i="6"/>
  <c r="P37" i="6"/>
  <c r="Q37" i="6" s="1"/>
  <c r="Q280" i="6"/>
  <c r="Q185" i="6"/>
  <c r="Q90" i="6"/>
  <c r="Q346" i="6"/>
  <c r="Q251" i="6"/>
  <c r="Q156" i="6"/>
  <c r="Q61" i="6"/>
  <c r="Q317" i="6"/>
  <c r="Q222" i="6"/>
  <c r="Q127" i="6"/>
  <c r="Q383" i="6"/>
  <c r="Q288" i="6"/>
  <c r="Q193" i="6"/>
  <c r="Q98" i="6"/>
  <c r="Q354" i="6"/>
  <c r="Q275" i="6"/>
  <c r="Q196" i="6"/>
  <c r="Q117" i="6"/>
  <c r="Q373" i="6"/>
  <c r="Q278" i="6"/>
  <c r="Q327" i="6"/>
  <c r="Q201" i="6"/>
  <c r="Q114" i="6"/>
  <c r="Q294" i="6"/>
  <c r="W91" i="5"/>
  <c r="W90" i="5"/>
  <c r="AD63" i="9"/>
  <c r="AD60" i="8"/>
  <c r="AB49" i="8"/>
  <c r="AB52" i="7"/>
  <c r="AB60" i="7"/>
  <c r="AD57" i="6"/>
  <c r="W73" i="1"/>
  <c r="P37" i="4"/>
  <c r="Q37" i="4" s="1"/>
  <c r="Q130" i="4"/>
  <c r="Q259" i="4"/>
  <c r="Q51" i="4"/>
  <c r="Q56" i="4"/>
  <c r="Q354" i="4"/>
  <c r="Q147" i="4"/>
  <c r="Q340" i="4"/>
  <c r="Q276" i="4"/>
  <c r="Q102" i="4"/>
  <c r="Q132" i="4"/>
  <c r="Q222" i="4"/>
  <c r="Q109" i="4"/>
  <c r="Q228" i="4"/>
  <c r="Q193" i="4"/>
  <c r="Q53" i="4"/>
  <c r="Q103" i="4"/>
  <c r="Q186" i="4"/>
  <c r="Q256" i="4"/>
  <c r="Q305" i="4"/>
  <c r="Q293" i="4"/>
  <c r="Q281" i="4"/>
  <c r="Q346" i="4"/>
  <c r="Q379" i="4"/>
  <c r="Q221" i="4"/>
  <c r="Q206" i="4"/>
  <c r="Q358" i="4"/>
  <c r="Q240" i="4"/>
  <c r="Q363" i="4"/>
  <c r="Q136" i="4"/>
  <c r="Q83" i="4"/>
  <c r="Q99" i="4"/>
  <c r="Q108" i="4"/>
  <c r="Q70" i="4"/>
  <c r="Q59" i="4"/>
  <c r="Q176" i="4"/>
  <c r="Q350" i="4"/>
  <c r="Q131" i="4"/>
  <c r="Q162" i="4"/>
  <c r="Q295" i="4"/>
  <c r="Q125" i="4"/>
  <c r="Q274" i="4"/>
  <c r="Q47" i="4"/>
  <c r="Q209" i="4"/>
  <c r="Q69" i="4"/>
  <c r="Q119" i="4"/>
  <c r="Q202" i="4"/>
  <c r="Q223" i="4"/>
  <c r="Q272" i="4"/>
  <c r="Q321" i="4"/>
  <c r="Q309" i="4"/>
  <c r="Q297" i="4"/>
  <c r="Q362" i="4"/>
  <c r="Q237" i="4"/>
  <c r="Q137" i="4"/>
  <c r="Q263" i="4"/>
  <c r="Q148" i="4"/>
  <c r="Q156" i="4"/>
  <c r="Q120" i="4"/>
  <c r="Q88" i="4"/>
  <c r="Q203" i="4"/>
  <c r="Q160" i="4"/>
  <c r="Q188" i="4"/>
  <c r="Q372" i="4"/>
  <c r="Q141" i="4"/>
  <c r="Q311" i="4"/>
  <c r="Q63" i="4"/>
  <c r="Q238" i="4"/>
  <c r="Q85" i="4"/>
  <c r="Q135" i="4"/>
  <c r="Q218" i="4"/>
  <c r="Q239" i="4"/>
  <c r="Q288" i="4"/>
  <c r="Q337" i="4"/>
  <c r="Q325" i="4"/>
  <c r="Q232" i="4"/>
  <c r="Q313" i="4"/>
  <c r="Q378" i="4"/>
  <c r="Q253" i="4"/>
  <c r="Q84" i="4"/>
  <c r="Q198" i="4"/>
  <c r="Q210" i="4"/>
  <c r="Q169" i="4"/>
  <c r="Q116" i="4"/>
  <c r="Q258" i="4"/>
  <c r="Q187" i="4"/>
  <c r="Q217" i="4"/>
  <c r="Q157" i="4"/>
  <c r="Q356" i="4"/>
  <c r="Q79" i="4"/>
  <c r="Q278" i="4"/>
  <c r="Q101" i="4"/>
  <c r="Q151" i="4"/>
  <c r="Q260" i="4"/>
  <c r="Q255" i="4"/>
  <c r="Q304" i="4"/>
  <c r="Q353" i="4"/>
  <c r="Q341" i="4"/>
  <c r="Q248" i="4"/>
  <c r="Q329" i="4"/>
  <c r="Q220" i="4"/>
  <c r="Q269" i="4"/>
  <c r="Q330" i="4"/>
  <c r="Q139" i="4"/>
  <c r="Q279" i="4"/>
  <c r="Q307" i="4"/>
  <c r="Q324" i="4"/>
  <c r="Q231" i="4"/>
  <c r="Q146" i="4"/>
  <c r="Q327" i="4"/>
  <c r="Q216" i="4"/>
  <c r="Q292" i="4"/>
  <c r="Q173" i="4"/>
  <c r="Q95" i="4"/>
  <c r="Q323" i="4"/>
  <c r="Q117" i="4"/>
  <c r="Q167" i="4"/>
  <c r="Q306" i="4"/>
  <c r="Q271" i="4"/>
  <c r="Q320" i="4"/>
  <c r="Q369" i="4"/>
  <c r="Q357" i="4"/>
  <c r="Q264" i="4"/>
  <c r="Q345" i="4"/>
  <c r="Q236" i="4"/>
  <c r="Q285" i="4"/>
  <c r="Q166" i="4"/>
  <c r="Q52" i="4"/>
  <c r="Q359" i="4"/>
  <c r="Q172" i="4"/>
  <c r="Q290" i="4"/>
  <c r="Q371" i="4"/>
  <c r="Q189" i="4"/>
  <c r="Q46" i="4"/>
  <c r="Q111" i="4"/>
  <c r="Q366" i="4"/>
  <c r="Q133" i="4"/>
  <c r="Q183" i="4"/>
  <c r="Q343" i="4"/>
  <c r="Q287" i="4"/>
  <c r="Q336" i="4"/>
  <c r="Q385" i="4"/>
  <c r="Q373" i="4"/>
  <c r="Q280" i="4"/>
  <c r="Q361" i="4"/>
  <c r="Q252" i="4"/>
  <c r="Q301" i="4"/>
  <c r="Q180" i="4"/>
  <c r="Q41" i="4"/>
  <c r="Q100" i="4"/>
  <c r="Q72" i="4"/>
  <c r="Q201" i="4"/>
  <c r="Q370" i="4"/>
  <c r="Q205" i="4"/>
  <c r="Q62" i="4"/>
  <c r="Q127" i="4"/>
  <c r="Q149" i="4"/>
  <c r="Q199" i="4"/>
  <c r="Q303" i="4"/>
  <c r="Q352" i="4"/>
  <c r="Q296" i="4"/>
  <c r="Q377" i="4"/>
  <c r="Q219" i="4"/>
  <c r="Q268" i="4"/>
  <c r="Q317" i="4"/>
  <c r="Q262" i="4"/>
  <c r="Q211" i="4"/>
  <c r="Q73" i="4"/>
  <c r="Q104" i="4"/>
  <c r="Q192" i="4"/>
  <c r="Q93" i="4"/>
  <c r="Q289" i="4"/>
  <c r="Q277" i="4"/>
  <c r="Q91" i="4"/>
  <c r="Q152" i="4"/>
  <c r="Q57" i="4"/>
  <c r="Q123" i="4"/>
  <c r="Q247" i="4"/>
  <c r="Q227" i="4"/>
  <c r="Q78" i="4"/>
  <c r="Q143" i="4"/>
  <c r="Q49" i="4"/>
  <c r="Q165" i="4"/>
  <c r="Q215" i="4"/>
  <c r="Q42" i="4"/>
  <c r="Q319" i="4"/>
  <c r="Q368" i="4"/>
  <c r="Q312" i="4"/>
  <c r="Q235" i="4"/>
  <c r="Q284" i="4"/>
  <c r="Q333" i="4"/>
  <c r="Q184" i="4"/>
  <c r="Q140" i="4"/>
  <c r="Q200" i="4"/>
  <c r="Q112" i="4"/>
  <c r="Q171" i="4"/>
  <c r="Q326" i="4"/>
  <c r="Q270" i="4"/>
  <c r="Q94" i="4"/>
  <c r="Q159" i="4"/>
  <c r="Q65" i="4"/>
  <c r="Q181" i="4"/>
  <c r="Q254" i="4"/>
  <c r="Q58" i="4"/>
  <c r="Q335" i="4"/>
  <c r="Q384" i="4"/>
  <c r="Q328" i="4"/>
  <c r="Q251" i="4"/>
  <c r="Q300" i="4"/>
  <c r="Q349" i="4"/>
  <c r="Q118" i="4"/>
  <c r="Q265" i="4"/>
  <c r="Q185" i="4"/>
  <c r="Q195" i="4"/>
  <c r="Q308" i="4"/>
  <c r="Q164" i="4"/>
  <c r="Q242" i="4"/>
  <c r="Q66" i="4"/>
  <c r="Q40" i="4"/>
  <c r="Q310" i="4"/>
  <c r="Q110" i="4"/>
  <c r="Q175" i="4"/>
  <c r="Q81" i="4"/>
  <c r="Q197" i="4"/>
  <c r="Q294" i="4"/>
  <c r="Q74" i="4"/>
  <c r="Q351" i="4"/>
  <c r="Q344" i="4"/>
  <c r="Q234" i="4"/>
  <c r="Q267" i="4"/>
  <c r="Q316" i="4"/>
  <c r="Q365" i="4"/>
  <c r="Q177" i="4"/>
  <c r="Q194" i="4"/>
  <c r="Q286" i="4"/>
  <c r="Q54" i="4"/>
  <c r="Q212" i="4"/>
  <c r="Q375" i="4"/>
  <c r="Q92" i="4"/>
  <c r="Q68" i="4"/>
  <c r="Q50" i="4"/>
  <c r="Q355" i="4"/>
  <c r="Q126" i="4"/>
  <c r="Q191" i="4"/>
  <c r="Q97" i="4"/>
  <c r="Q213" i="4"/>
  <c r="Q339" i="4"/>
  <c r="Q90" i="4"/>
  <c r="Q367" i="4"/>
  <c r="Q360" i="4"/>
  <c r="Q250" i="4"/>
  <c r="Q283" i="4"/>
  <c r="Q332" i="4"/>
  <c r="Q381" i="4"/>
  <c r="Q114" i="4"/>
  <c r="Q38" i="4"/>
  <c r="Q43" i="4"/>
  <c r="Q107" i="4"/>
  <c r="Q338" i="4"/>
  <c r="Q80" i="4"/>
  <c r="Q121" i="4"/>
  <c r="Q98" i="4"/>
  <c r="Q76" i="4"/>
  <c r="Q142" i="4"/>
  <c r="Q207" i="4"/>
  <c r="Q113" i="4"/>
  <c r="Q246" i="4"/>
  <c r="Q382" i="4"/>
  <c r="Q106" i="4"/>
  <c r="Q383" i="4"/>
  <c r="Q225" i="4"/>
  <c r="Q376" i="4"/>
  <c r="Q266" i="4"/>
  <c r="Q299" i="4"/>
  <c r="Q348" i="4"/>
  <c r="Q342" i="4"/>
  <c r="Q214" i="4"/>
  <c r="Q96" i="4"/>
  <c r="Q155" i="4"/>
  <c r="Q67" i="4"/>
  <c r="Q128" i="4"/>
  <c r="Q150" i="4"/>
  <c r="Q124" i="4"/>
  <c r="Q105" i="4"/>
  <c r="Q45" i="4"/>
  <c r="Q158" i="4"/>
  <c r="Q230" i="4"/>
  <c r="Q129" i="4"/>
  <c r="Q291" i="4"/>
  <c r="Q39" i="4"/>
  <c r="Q122" i="4"/>
  <c r="Q241" i="4"/>
  <c r="Q229" i="4"/>
  <c r="Q282" i="4"/>
  <c r="Q315" i="4"/>
  <c r="Q364" i="4"/>
  <c r="Q82" i="4"/>
  <c r="Q64" i="4"/>
  <c r="Q144" i="4"/>
  <c r="Q204" i="4"/>
  <c r="Q115" i="4"/>
  <c r="Q178" i="4"/>
  <c r="Q60" i="4"/>
  <c r="Q179" i="4"/>
  <c r="Q153" i="4"/>
  <c r="Q48" i="4"/>
  <c r="Q134" i="4"/>
  <c r="Q61" i="4"/>
  <c r="Q174" i="4"/>
  <c r="Q275" i="4"/>
  <c r="Q145" i="4"/>
  <c r="Q334" i="4"/>
  <c r="Q55" i="4"/>
  <c r="Q138" i="4"/>
  <c r="Q257" i="4"/>
  <c r="Q245" i="4"/>
  <c r="Q233" i="4"/>
  <c r="Q298" i="4"/>
  <c r="Q331" i="4"/>
  <c r="Q380" i="4"/>
  <c r="Q302" i="4"/>
  <c r="Q86" i="4"/>
  <c r="Q244" i="4"/>
  <c r="Q196" i="4"/>
  <c r="Q322" i="4"/>
  <c r="Q168" i="4"/>
  <c r="Q243" i="4"/>
  <c r="Q89" i="4"/>
  <c r="Q208" i="4"/>
  <c r="Q182" i="4"/>
  <c r="Q44" i="4"/>
  <c r="Q75" i="4"/>
  <c r="Q163" i="4"/>
  <c r="Q77" i="4"/>
  <c r="Q190" i="4"/>
  <c r="Q318" i="4"/>
  <c r="Q161" i="4"/>
  <c r="Q374" i="4"/>
  <c r="Q71" i="4"/>
  <c r="Q154" i="4"/>
  <c r="Q224" i="4"/>
  <c r="Q273" i="4"/>
  <c r="Q261" i="4"/>
  <c r="Q249" i="4"/>
  <c r="Q314" i="4"/>
  <c r="Q347" i="4"/>
  <c r="Q226" i="4"/>
  <c r="Q87" i="4"/>
  <c r="Q170" i="4"/>
  <c r="F37" i="4"/>
  <c r="G37" i="4" s="1"/>
  <c r="G40" i="4"/>
  <c r="G39" i="4"/>
  <c r="G38" i="4"/>
  <c r="AB44" i="4"/>
  <c r="AD61" i="5"/>
  <c r="AD40" i="4"/>
  <c r="AB62" i="5"/>
  <c r="AB51" i="11"/>
  <c r="AB42" i="6"/>
  <c r="AB43" i="6"/>
  <c r="AD44" i="4"/>
  <c r="AB50" i="1"/>
  <c r="AD48" i="10"/>
  <c r="AB62" i="1"/>
  <c r="AB64" i="1"/>
  <c r="AB44" i="5"/>
  <c r="AB49" i="10"/>
  <c r="AD48" i="6"/>
  <c r="AB40" i="1"/>
  <c r="AB50" i="5"/>
  <c r="AD57" i="7"/>
  <c r="AB39" i="1"/>
  <c r="AB42" i="10"/>
  <c r="AB52" i="6"/>
  <c r="AB41" i="7"/>
  <c r="AB45" i="10"/>
  <c r="AB53" i="1"/>
  <c r="AB63" i="4"/>
  <c r="AB48" i="6"/>
  <c r="AD63" i="4"/>
  <c r="AB49" i="5"/>
  <c r="AB45" i="5"/>
  <c r="AD59" i="6"/>
  <c r="AB42" i="9"/>
  <c r="AB52" i="5"/>
  <c r="AB48" i="5"/>
  <c r="AB51" i="5"/>
  <c r="AB63" i="5"/>
  <c r="AD52" i="5"/>
  <c r="AB51" i="7"/>
  <c r="AB63" i="9"/>
  <c r="AD40" i="10"/>
  <c r="AD39" i="11"/>
  <c r="AB39" i="11"/>
  <c r="AB59" i="11"/>
  <c r="AD59" i="11"/>
  <c r="R65" i="11"/>
  <c r="H65" i="11"/>
  <c r="AD56" i="11"/>
  <c r="AB56" i="11"/>
  <c r="AB36" i="11"/>
  <c r="AB37" i="11"/>
  <c r="AD36" i="11"/>
  <c r="W84" i="11"/>
  <c r="W81" i="11"/>
  <c r="W72" i="11"/>
  <c r="W100" i="11"/>
  <c r="W101" i="11"/>
  <c r="W85" i="11"/>
  <c r="W98" i="11"/>
  <c r="W91" i="11"/>
  <c r="W89" i="11"/>
  <c r="W95" i="11"/>
  <c r="W77" i="11"/>
  <c r="W67" i="11"/>
  <c r="W97" i="11"/>
  <c r="W73" i="11"/>
  <c r="W65" i="11"/>
  <c r="AE36" i="11"/>
  <c r="AF34" i="11"/>
  <c r="AG55" i="11" s="1"/>
  <c r="AH55" i="11" s="1"/>
  <c r="W87" i="11"/>
  <c r="W75" i="11"/>
  <c r="W94" i="11"/>
  <c r="W90" i="11"/>
  <c r="AE33" i="11"/>
  <c r="AF31" i="11"/>
  <c r="AG52" i="11" s="1"/>
  <c r="AH52" i="11" s="1"/>
  <c r="W74" i="11"/>
  <c r="W70" i="11"/>
  <c r="W76" i="11"/>
  <c r="AB60" i="11"/>
  <c r="AD60" i="11"/>
  <c r="AB61" i="11"/>
  <c r="W80" i="11"/>
  <c r="AD32" i="11"/>
  <c r="AG53" i="11" s="1"/>
  <c r="AH53" i="11" s="1"/>
  <c r="AB32" i="11"/>
  <c r="W79" i="11"/>
  <c r="W96" i="11"/>
  <c r="W86" i="11"/>
  <c r="W82" i="11"/>
  <c r="AD53" i="11"/>
  <c r="AB53" i="11"/>
  <c r="AB52" i="11"/>
  <c r="AD52" i="11"/>
  <c r="W69" i="11"/>
  <c r="W93" i="11"/>
  <c r="W92" i="11"/>
  <c r="W88" i="11"/>
  <c r="W71" i="11"/>
  <c r="W99" i="11"/>
  <c r="L67" i="11" a="1"/>
  <c r="L67" i="11" s="1"/>
  <c r="T66" i="11"/>
  <c r="W66" i="11"/>
  <c r="W68" i="11"/>
  <c r="AB54" i="11"/>
  <c r="W83" i="11"/>
  <c r="AB55" i="10"/>
  <c r="AB56" i="10"/>
  <c r="AB41" i="10"/>
  <c r="H65" i="10"/>
  <c r="R65" i="10"/>
  <c r="AF34" i="10"/>
  <c r="AG55" i="10" s="1"/>
  <c r="AH55" i="10" s="1"/>
  <c r="AE36" i="10"/>
  <c r="AE35" i="10"/>
  <c r="AF33" i="10"/>
  <c r="AG54" i="10" s="1"/>
  <c r="AH54" i="10" s="1"/>
  <c r="W67" i="10"/>
  <c r="AG53" i="10"/>
  <c r="AH53" i="10" s="1"/>
  <c r="AB64" i="10"/>
  <c r="AD64" i="10"/>
  <c r="W73" i="10"/>
  <c r="L66" i="10" a="1"/>
  <c r="L66" i="10" s="1"/>
  <c r="T65" i="10"/>
  <c r="W74" i="10"/>
  <c r="R65" i="9"/>
  <c r="H65" i="9"/>
  <c r="L66" i="9" a="1"/>
  <c r="L66" i="9" s="1"/>
  <c r="T65" i="9"/>
  <c r="W65" i="9"/>
  <c r="AD55" i="9"/>
  <c r="AB55" i="9"/>
  <c r="AB56" i="9"/>
  <c r="AG53" i="9"/>
  <c r="AH53" i="9" s="1"/>
  <c r="W67" i="9"/>
  <c r="W92" i="9"/>
  <c r="W91" i="9"/>
  <c r="W100" i="9"/>
  <c r="W77" i="9"/>
  <c r="AE36" i="9"/>
  <c r="AF34" i="9"/>
  <c r="AG55" i="9" s="1"/>
  <c r="AH55" i="9" s="1"/>
  <c r="W85" i="9"/>
  <c r="W81" i="9"/>
  <c r="W94" i="9"/>
  <c r="W66" i="9"/>
  <c r="AD50" i="9"/>
  <c r="AB50" i="9"/>
  <c r="W93" i="9"/>
  <c r="W89" i="9"/>
  <c r="W76" i="9"/>
  <c r="W101" i="9"/>
  <c r="W98" i="9"/>
  <c r="W70" i="9"/>
  <c r="AB51" i="9"/>
  <c r="W80" i="9"/>
  <c r="W96" i="9"/>
  <c r="W84" i="9"/>
  <c r="W95" i="9"/>
  <c r="W78" i="9"/>
  <c r="W82" i="9"/>
  <c r="W88" i="9"/>
  <c r="W72" i="9"/>
  <c r="W71" i="9"/>
  <c r="W99" i="9"/>
  <c r="W97" i="9"/>
  <c r="W87" i="9"/>
  <c r="AD43" i="9"/>
  <c r="AB43" i="9"/>
  <c r="AD59" i="9"/>
  <c r="AB59" i="9"/>
  <c r="W74" i="9"/>
  <c r="W83" i="9"/>
  <c r="AE35" i="9"/>
  <c r="AF33" i="9"/>
  <c r="AG54" i="9" s="1"/>
  <c r="AH54" i="9" s="1"/>
  <c r="W90" i="9"/>
  <c r="W73" i="9"/>
  <c r="W69" i="9"/>
  <c r="W86" i="9"/>
  <c r="W75" i="9"/>
  <c r="AD54" i="9"/>
  <c r="AB54" i="9"/>
  <c r="W68" i="9"/>
  <c r="W79" i="9"/>
  <c r="AB64" i="8"/>
  <c r="H65" i="8"/>
  <c r="R65" i="8"/>
  <c r="W90" i="8"/>
  <c r="W96" i="8"/>
  <c r="AB40" i="8"/>
  <c r="AD40" i="8"/>
  <c r="W74" i="8"/>
  <c r="L67" i="8" a="1"/>
  <c r="L67" i="8" s="1"/>
  <c r="T66" i="8"/>
  <c r="W75" i="8"/>
  <c r="AB56" i="8"/>
  <c r="AD56" i="8"/>
  <c r="W72" i="8"/>
  <c r="AD59" i="8"/>
  <c r="AB59" i="8"/>
  <c r="W76" i="8"/>
  <c r="W87" i="8"/>
  <c r="W83" i="8"/>
  <c r="W95" i="8"/>
  <c r="W93" i="8"/>
  <c r="W88" i="8"/>
  <c r="AB32" i="8"/>
  <c r="AD32" i="8"/>
  <c r="AB35" i="8"/>
  <c r="AD35" i="8"/>
  <c r="W67" i="8"/>
  <c r="W89" i="8"/>
  <c r="AE33" i="8"/>
  <c r="AG52" i="8"/>
  <c r="AH52" i="8" s="1"/>
  <c r="W73" i="8"/>
  <c r="AB50" i="8"/>
  <c r="AD50" i="8"/>
  <c r="AB51" i="8"/>
  <c r="AD39" i="8"/>
  <c r="AB39" i="8"/>
  <c r="AD33" i="8"/>
  <c r="AB33" i="8"/>
  <c r="AB34" i="8"/>
  <c r="W79" i="8"/>
  <c r="AF32" i="8"/>
  <c r="AE34" i="8"/>
  <c r="W71" i="8"/>
  <c r="W91" i="8"/>
  <c r="W94" i="8"/>
  <c r="W85" i="8"/>
  <c r="W77" i="8"/>
  <c r="W66" i="8"/>
  <c r="W70" i="8"/>
  <c r="W86" i="8"/>
  <c r="W82" i="8"/>
  <c r="W80" i="8"/>
  <c r="W99" i="8"/>
  <c r="W78" i="8"/>
  <c r="AD44" i="7"/>
  <c r="AB57" i="7"/>
  <c r="AB44" i="7"/>
  <c r="H65" i="7"/>
  <c r="R65" i="7"/>
  <c r="AB42" i="7"/>
  <c r="AD42" i="7"/>
  <c r="W99" i="7"/>
  <c r="AD38" i="7"/>
  <c r="AB38" i="7"/>
  <c r="AD50" i="7"/>
  <c r="AB50" i="7"/>
  <c r="AD59" i="7"/>
  <c r="AB59" i="7"/>
  <c r="W98" i="7"/>
  <c r="W94" i="7"/>
  <c r="AB43" i="7"/>
  <c r="W91" i="7"/>
  <c r="AF34" i="7"/>
  <c r="AG55" i="7" s="1"/>
  <c r="AH55" i="7" s="1"/>
  <c r="AE36" i="7"/>
  <c r="W79" i="7"/>
  <c r="W83" i="7"/>
  <c r="W66" i="7"/>
  <c r="AE37" i="7"/>
  <c r="AF35" i="7"/>
  <c r="AG56" i="7" s="1"/>
  <c r="AH56" i="7" s="1"/>
  <c r="AD46" i="7"/>
  <c r="AB47" i="7"/>
  <c r="AB46" i="7"/>
  <c r="W92" i="7"/>
  <c r="AD62" i="7"/>
  <c r="AB62" i="7"/>
  <c r="AB63" i="7"/>
  <c r="W82" i="7"/>
  <c r="W69" i="7"/>
  <c r="T65" i="7"/>
  <c r="L66" i="7" a="1"/>
  <c r="L66" i="7" s="1"/>
  <c r="W80" i="7"/>
  <c r="W85" i="7"/>
  <c r="W90" i="7"/>
  <c r="AD50" i="6"/>
  <c r="AB51" i="6"/>
  <c r="R65" i="6"/>
  <c r="H65" i="6"/>
  <c r="AD58" i="6"/>
  <c r="AB58" i="6"/>
  <c r="AF33" i="6"/>
  <c r="AG54" i="6" s="1"/>
  <c r="AH54" i="6" s="1"/>
  <c r="AE35" i="6"/>
  <c r="AD45" i="6"/>
  <c r="AB45" i="6"/>
  <c r="AB46" i="6"/>
  <c r="W86" i="6"/>
  <c r="AD37" i="6"/>
  <c r="AB37" i="6"/>
  <c r="AB38" i="6"/>
  <c r="AD38" i="6"/>
  <c r="AB39" i="6"/>
  <c r="W67" i="6"/>
  <c r="L67" i="6" a="1"/>
  <c r="L67" i="6" s="1"/>
  <c r="T66" i="6"/>
  <c r="AD53" i="6"/>
  <c r="AB53" i="6"/>
  <c r="AB54" i="6"/>
  <c r="AB47" i="6"/>
  <c r="AD47" i="6"/>
  <c r="W66" i="6"/>
  <c r="AB59" i="6"/>
  <c r="W84" i="6"/>
  <c r="AD34" i="6"/>
  <c r="AG55" i="6" s="1"/>
  <c r="AH55" i="6" s="1"/>
  <c r="AB34" i="6"/>
  <c r="W100" i="6"/>
  <c r="W101" i="6"/>
  <c r="AB39" i="5"/>
  <c r="AB40" i="5"/>
  <c r="P37" i="5"/>
  <c r="Q37" i="5" s="1"/>
  <c r="Q53" i="5"/>
  <c r="Q69" i="5"/>
  <c r="Q85" i="5"/>
  <c r="Q101" i="5"/>
  <c r="Q117" i="5"/>
  <c r="Q133" i="5"/>
  <c r="Q149" i="5"/>
  <c r="Q165" i="5"/>
  <c r="Q181" i="5"/>
  <c r="Q197" i="5"/>
  <c r="Q213" i="5"/>
  <c r="Q229" i="5"/>
  <c r="Q245" i="5"/>
  <c r="Q261" i="5"/>
  <c r="Q277" i="5"/>
  <c r="Q293" i="5"/>
  <c r="Q309" i="5"/>
  <c r="Q325" i="5"/>
  <c r="Q341" i="5"/>
  <c r="Q357" i="5"/>
  <c r="Q373" i="5"/>
  <c r="Q38" i="5"/>
  <c r="Q54" i="5"/>
  <c r="Q70" i="5"/>
  <c r="Q86" i="5"/>
  <c r="Q102" i="5"/>
  <c r="Q118" i="5"/>
  <c r="Q134" i="5"/>
  <c r="Q150" i="5"/>
  <c r="Q166" i="5"/>
  <c r="Q182" i="5"/>
  <c r="Q198" i="5"/>
  <c r="Q214" i="5"/>
  <c r="Q230" i="5"/>
  <c r="Q246" i="5"/>
  <c r="Q262" i="5"/>
  <c r="Q278" i="5"/>
  <c r="Q294" i="5"/>
  <c r="Q310" i="5"/>
  <c r="Q326" i="5"/>
  <c r="Q342" i="5"/>
  <c r="Q358" i="5"/>
  <c r="Q374" i="5"/>
  <c r="Q39" i="5"/>
  <c r="Q55" i="5"/>
  <c r="Q71" i="5"/>
  <c r="Q87" i="5"/>
  <c r="Q103" i="5"/>
  <c r="Q119" i="5"/>
  <c r="Q135" i="5"/>
  <c r="Q151" i="5"/>
  <c r="Q167" i="5"/>
  <c r="Q183" i="5"/>
  <c r="Q199" i="5"/>
  <c r="Q215" i="5"/>
  <c r="Q231" i="5"/>
  <c r="Q247" i="5"/>
  <c r="Q263" i="5"/>
  <c r="Q279" i="5"/>
  <c r="Q295" i="5"/>
  <c r="Q311" i="5"/>
  <c r="Q327" i="5"/>
  <c r="Q343" i="5"/>
  <c r="Q359" i="5"/>
  <c r="Q375" i="5"/>
  <c r="Q193" i="5"/>
  <c r="Q148" i="5"/>
  <c r="Q40" i="5"/>
  <c r="Q56" i="5"/>
  <c r="Q72" i="5"/>
  <c r="Q88" i="5"/>
  <c r="Q104" i="5"/>
  <c r="Q120" i="5"/>
  <c r="Q136" i="5"/>
  <c r="Q152" i="5"/>
  <c r="Q168" i="5"/>
  <c r="Q184" i="5"/>
  <c r="Q200" i="5"/>
  <c r="Q216" i="5"/>
  <c r="Q232" i="5"/>
  <c r="Q248" i="5"/>
  <c r="Q264" i="5"/>
  <c r="Q280" i="5"/>
  <c r="Q296" i="5"/>
  <c r="Q312" i="5"/>
  <c r="Q328" i="5"/>
  <c r="Q344" i="5"/>
  <c r="Q360" i="5"/>
  <c r="Q376" i="5"/>
  <c r="Q129" i="5"/>
  <c r="Q257" i="5"/>
  <c r="Q321" i="5"/>
  <c r="Q385" i="5"/>
  <c r="Q100" i="5"/>
  <c r="Q41" i="5"/>
  <c r="Q57" i="5"/>
  <c r="Q73" i="5"/>
  <c r="Q89" i="5"/>
  <c r="Q105" i="5"/>
  <c r="Q121" i="5"/>
  <c r="Q137" i="5"/>
  <c r="Q153" i="5"/>
  <c r="Q169" i="5"/>
  <c r="Q185" i="5"/>
  <c r="Q201" i="5"/>
  <c r="Q217" i="5"/>
  <c r="Q233" i="5"/>
  <c r="Q249" i="5"/>
  <c r="Q265" i="5"/>
  <c r="Q281" i="5"/>
  <c r="Q297" i="5"/>
  <c r="Q313" i="5"/>
  <c r="Q329" i="5"/>
  <c r="Q345" i="5"/>
  <c r="Q361" i="5"/>
  <c r="Q377" i="5"/>
  <c r="Q97" i="5"/>
  <c r="Q209" i="5"/>
  <c r="Q241" i="5"/>
  <c r="Q305" i="5"/>
  <c r="Q337" i="5"/>
  <c r="Q132" i="5"/>
  <c r="Q42" i="5"/>
  <c r="Q58" i="5"/>
  <c r="Q74" i="5"/>
  <c r="Q90" i="5"/>
  <c r="Q106" i="5"/>
  <c r="Q122" i="5"/>
  <c r="Q138" i="5"/>
  <c r="Q154" i="5"/>
  <c r="Q170" i="5"/>
  <c r="Q186" i="5"/>
  <c r="Q202" i="5"/>
  <c r="Q218" i="5"/>
  <c r="Q234" i="5"/>
  <c r="Q250" i="5"/>
  <c r="Q266" i="5"/>
  <c r="Q282" i="5"/>
  <c r="Q298" i="5"/>
  <c r="Q314" i="5"/>
  <c r="Q330" i="5"/>
  <c r="Q346" i="5"/>
  <c r="Q362" i="5"/>
  <c r="Q378" i="5"/>
  <c r="Q113" i="5"/>
  <c r="Q273" i="5"/>
  <c r="Q353" i="5"/>
  <c r="Q116" i="5"/>
  <c r="Q43" i="5"/>
  <c r="Q59" i="5"/>
  <c r="Q75" i="5"/>
  <c r="Q91" i="5"/>
  <c r="Q107" i="5"/>
  <c r="Q123" i="5"/>
  <c r="Q139" i="5"/>
  <c r="Q155" i="5"/>
  <c r="Q171" i="5"/>
  <c r="Q187" i="5"/>
  <c r="Q203" i="5"/>
  <c r="Q219" i="5"/>
  <c r="Q235" i="5"/>
  <c r="Q251" i="5"/>
  <c r="Q267" i="5"/>
  <c r="Q283" i="5"/>
  <c r="Q299" i="5"/>
  <c r="Q315" i="5"/>
  <c r="Q331" i="5"/>
  <c r="Q347" i="5"/>
  <c r="Q363" i="5"/>
  <c r="Q379" i="5"/>
  <c r="Q49" i="5"/>
  <c r="Q225" i="5"/>
  <c r="Q289" i="5"/>
  <c r="Q369" i="5"/>
  <c r="Q68" i="5"/>
  <c r="Q44" i="5"/>
  <c r="Q60" i="5"/>
  <c r="Q76" i="5"/>
  <c r="Q92" i="5"/>
  <c r="Q108" i="5"/>
  <c r="Q124" i="5"/>
  <c r="Q140" i="5"/>
  <c r="Q156" i="5"/>
  <c r="Q172" i="5"/>
  <c r="Q188" i="5"/>
  <c r="Q204" i="5"/>
  <c r="Q220" i="5"/>
  <c r="Q236" i="5"/>
  <c r="Q252" i="5"/>
  <c r="Q268" i="5"/>
  <c r="Q284" i="5"/>
  <c r="Q300" i="5"/>
  <c r="Q316" i="5"/>
  <c r="Q332" i="5"/>
  <c r="Q348" i="5"/>
  <c r="Q364" i="5"/>
  <c r="Q380" i="5"/>
  <c r="Q145" i="5"/>
  <c r="Q45" i="5"/>
  <c r="Q61" i="5"/>
  <c r="Q77" i="5"/>
  <c r="Q93" i="5"/>
  <c r="Q109" i="5"/>
  <c r="Q125" i="5"/>
  <c r="Q141" i="5"/>
  <c r="Q157" i="5"/>
  <c r="Q173" i="5"/>
  <c r="Q189" i="5"/>
  <c r="Q205" i="5"/>
  <c r="Q221" i="5"/>
  <c r="Q237" i="5"/>
  <c r="Q253" i="5"/>
  <c r="Q269" i="5"/>
  <c r="Q285" i="5"/>
  <c r="Q301" i="5"/>
  <c r="Q317" i="5"/>
  <c r="Q333" i="5"/>
  <c r="Q349" i="5"/>
  <c r="Q365" i="5"/>
  <c r="Q381" i="5"/>
  <c r="Q177" i="5"/>
  <c r="Q84" i="5"/>
  <c r="Q46" i="5"/>
  <c r="Q62" i="5"/>
  <c r="Q78" i="5"/>
  <c r="Q94" i="5"/>
  <c r="Q110" i="5"/>
  <c r="Q126" i="5"/>
  <c r="Q142" i="5"/>
  <c r="Q158" i="5"/>
  <c r="Q174" i="5"/>
  <c r="Q190" i="5"/>
  <c r="Q206" i="5"/>
  <c r="Q222" i="5"/>
  <c r="Q238" i="5"/>
  <c r="Q254" i="5"/>
  <c r="Q270" i="5"/>
  <c r="Q286" i="5"/>
  <c r="Q302" i="5"/>
  <c r="Q318" i="5"/>
  <c r="Q334" i="5"/>
  <c r="Q350" i="5"/>
  <c r="Q366" i="5"/>
  <c r="Q382" i="5"/>
  <c r="Q161" i="5"/>
  <c r="Q244" i="5"/>
  <c r="Q47" i="5"/>
  <c r="Q63" i="5"/>
  <c r="Q79" i="5"/>
  <c r="Q95" i="5"/>
  <c r="Q111" i="5"/>
  <c r="Q127" i="5"/>
  <c r="Q143" i="5"/>
  <c r="Q159" i="5"/>
  <c r="Q175" i="5"/>
  <c r="Q191" i="5"/>
  <c r="Q207" i="5"/>
  <c r="Q223" i="5"/>
  <c r="Q239" i="5"/>
  <c r="Q255" i="5"/>
  <c r="Q271" i="5"/>
  <c r="Q287" i="5"/>
  <c r="Q303" i="5"/>
  <c r="Q319" i="5"/>
  <c r="Q335" i="5"/>
  <c r="Q351" i="5"/>
  <c r="Q367" i="5"/>
  <c r="Q383" i="5"/>
  <c r="Q81" i="5"/>
  <c r="Q164" i="5"/>
  <c r="Q48" i="5"/>
  <c r="Q64" i="5"/>
  <c r="Q80" i="5"/>
  <c r="Q96" i="5"/>
  <c r="Q112" i="5"/>
  <c r="Q128" i="5"/>
  <c r="Q144" i="5"/>
  <c r="Q160" i="5"/>
  <c r="Q176" i="5"/>
  <c r="Q192" i="5"/>
  <c r="Q208" i="5"/>
  <c r="Q224" i="5"/>
  <c r="Q240" i="5"/>
  <c r="Q256" i="5"/>
  <c r="Q272" i="5"/>
  <c r="Q288" i="5"/>
  <c r="Q304" i="5"/>
  <c r="Q320" i="5"/>
  <c r="Q336" i="5"/>
  <c r="Q352" i="5"/>
  <c r="Q368" i="5"/>
  <c r="Q384" i="5"/>
  <c r="Q65" i="5"/>
  <c r="R65" i="5" s="1"/>
  <c r="Q180" i="5"/>
  <c r="Q50" i="5"/>
  <c r="Q66" i="5"/>
  <c r="Q82" i="5"/>
  <c r="Q98" i="5"/>
  <c r="Q114" i="5"/>
  <c r="Q130" i="5"/>
  <c r="Q146" i="5"/>
  <c r="Q162" i="5"/>
  <c r="Q178" i="5"/>
  <c r="Q194" i="5"/>
  <c r="Q210" i="5"/>
  <c r="Q226" i="5"/>
  <c r="Q242" i="5"/>
  <c r="Q258" i="5"/>
  <c r="Q274" i="5"/>
  <c r="Q290" i="5"/>
  <c r="Q306" i="5"/>
  <c r="Q322" i="5"/>
  <c r="Q338" i="5"/>
  <c r="Q354" i="5"/>
  <c r="Q370" i="5"/>
  <c r="Q52" i="5"/>
  <c r="Q196" i="5"/>
  <c r="Q212" i="5"/>
  <c r="Q228" i="5"/>
  <c r="Q260" i="5"/>
  <c r="Q276" i="5"/>
  <c r="Q292" i="5"/>
  <c r="Q308" i="5"/>
  <c r="Q324" i="5"/>
  <c r="Q340" i="5"/>
  <c r="Q356" i="5"/>
  <c r="Q372" i="5"/>
  <c r="Q51" i="5"/>
  <c r="Q67" i="5"/>
  <c r="Q83" i="5"/>
  <c r="Q99" i="5"/>
  <c r="Q115" i="5"/>
  <c r="Q131" i="5"/>
  <c r="Q147" i="5"/>
  <c r="Q163" i="5"/>
  <c r="Q179" i="5"/>
  <c r="Q195" i="5"/>
  <c r="Q211" i="5"/>
  <c r="Q227" i="5"/>
  <c r="Q243" i="5"/>
  <c r="Q259" i="5"/>
  <c r="Q275" i="5"/>
  <c r="Q291" i="5"/>
  <c r="Q307" i="5"/>
  <c r="Q323" i="5"/>
  <c r="Q339" i="5"/>
  <c r="Q355" i="5"/>
  <c r="Q371" i="5"/>
  <c r="AB64" i="5"/>
  <c r="AB57" i="5"/>
  <c r="G380" i="5"/>
  <c r="G372" i="5"/>
  <c r="G364" i="5"/>
  <c r="G356" i="5"/>
  <c r="G348" i="5"/>
  <c r="G340" i="5"/>
  <c r="G381" i="5"/>
  <c r="G373" i="5"/>
  <c r="G365" i="5"/>
  <c r="G357" i="5"/>
  <c r="G349" i="5"/>
  <c r="G341" i="5"/>
  <c r="G382" i="5"/>
  <c r="G374" i="5"/>
  <c r="G366" i="5"/>
  <c r="G358" i="5"/>
  <c r="G350" i="5"/>
  <c r="G383" i="5"/>
  <c r="G375" i="5"/>
  <c r="G367" i="5"/>
  <c r="G359" i="5"/>
  <c r="G351" i="5"/>
  <c r="G343" i="5"/>
  <c r="G384" i="5"/>
  <c r="G376" i="5"/>
  <c r="G368" i="5"/>
  <c r="G360" i="5"/>
  <c r="G352" i="5"/>
  <c r="G385" i="5"/>
  <c r="G377" i="5"/>
  <c r="G369" i="5"/>
  <c r="G361" i="5"/>
  <c r="G353" i="5"/>
  <c r="G345" i="5"/>
  <c r="G378" i="5"/>
  <c r="G370" i="5"/>
  <c r="G362" i="5"/>
  <c r="G354" i="5"/>
  <c r="G346" i="5"/>
  <c r="G338" i="5"/>
  <c r="G337" i="5"/>
  <c r="G326" i="5"/>
  <c r="G318" i="5"/>
  <c r="G310" i="5"/>
  <c r="G347" i="5"/>
  <c r="G344" i="5"/>
  <c r="G327" i="5"/>
  <c r="G319" i="5"/>
  <c r="G311" i="5"/>
  <c r="G303" i="5"/>
  <c r="G379" i="5"/>
  <c r="G328" i="5"/>
  <c r="G320" i="5"/>
  <c r="G312" i="5"/>
  <c r="G304" i="5"/>
  <c r="G296" i="5"/>
  <c r="G371" i="5"/>
  <c r="G335" i="5"/>
  <c r="G329" i="5"/>
  <c r="G321" i="5"/>
  <c r="G313" i="5"/>
  <c r="G305" i="5"/>
  <c r="G297" i="5"/>
  <c r="G289" i="5"/>
  <c r="G363" i="5"/>
  <c r="G342" i="5"/>
  <c r="G330" i="5"/>
  <c r="G322" i="5"/>
  <c r="G314" i="5"/>
  <c r="G306" i="5"/>
  <c r="G355" i="5"/>
  <c r="G331" i="5"/>
  <c r="G323" i="5"/>
  <c r="G315" i="5"/>
  <c r="G307" i="5"/>
  <c r="G336" i="5"/>
  <c r="G332" i="5"/>
  <c r="G324" i="5"/>
  <c r="G301" i="5"/>
  <c r="G294" i="5"/>
  <c r="G290" i="5"/>
  <c r="G285" i="5"/>
  <c r="G277" i="5"/>
  <c r="G269" i="5"/>
  <c r="G261" i="5"/>
  <c r="G253" i="5"/>
  <c r="G245" i="5"/>
  <c r="G278" i="5"/>
  <c r="G270" i="5"/>
  <c r="G262" i="5"/>
  <c r="G291" i="5"/>
  <c r="G286" i="5"/>
  <c r="G300" i="5"/>
  <c r="G279" i="5"/>
  <c r="G271" i="5"/>
  <c r="G263" i="5"/>
  <c r="G295" i="5"/>
  <c r="G308" i="5"/>
  <c r="G287" i="5"/>
  <c r="G280" i="5"/>
  <c r="G272" i="5"/>
  <c r="G264" i="5"/>
  <c r="G309" i="5"/>
  <c r="G339" i="5"/>
  <c r="G325" i="5"/>
  <c r="G299" i="5"/>
  <c r="G292" i="5"/>
  <c r="G281" i="5"/>
  <c r="G273" i="5"/>
  <c r="G265" i="5"/>
  <c r="G333" i="5"/>
  <c r="G288" i="5"/>
  <c r="G282" i="5"/>
  <c r="G274" i="5"/>
  <c r="G266" i="5"/>
  <c r="G316" i="5"/>
  <c r="G293" i="5"/>
  <c r="G283" i="5"/>
  <c r="G275" i="5"/>
  <c r="G267" i="5"/>
  <c r="G302" i="5"/>
  <c r="G250" i="5"/>
  <c r="G238" i="5"/>
  <c r="G230" i="5"/>
  <c r="G222" i="5"/>
  <c r="G214" i="5"/>
  <c r="G206" i="5"/>
  <c r="G198" i="5"/>
  <c r="G317" i="5"/>
  <c r="G257" i="5"/>
  <c r="G255" i="5"/>
  <c r="G239" i="5"/>
  <c r="G231" i="5"/>
  <c r="G223" i="5"/>
  <c r="G215" i="5"/>
  <c r="G251" i="5"/>
  <c r="G246" i="5"/>
  <c r="G240" i="5"/>
  <c r="G232" i="5"/>
  <c r="G224" i="5"/>
  <c r="G216" i="5"/>
  <c r="G298" i="5"/>
  <c r="G252" i="5"/>
  <c r="G247" i="5"/>
  <c r="G241" i="5"/>
  <c r="G233" i="5"/>
  <c r="G225" i="5"/>
  <c r="G217" i="5"/>
  <c r="G334" i="5"/>
  <c r="G260" i="5"/>
  <c r="G242" i="5"/>
  <c r="G234" i="5"/>
  <c r="G226" i="5"/>
  <c r="G218" i="5"/>
  <c r="G256" i="5"/>
  <c r="G259" i="5"/>
  <c r="G248" i="5"/>
  <c r="G243" i="5"/>
  <c r="G235" i="5"/>
  <c r="G227" i="5"/>
  <c r="G219" i="5"/>
  <c r="G284" i="5"/>
  <c r="G276" i="5"/>
  <c r="G268" i="5"/>
  <c r="G244" i="5"/>
  <c r="G236" i="5"/>
  <c r="G228" i="5"/>
  <c r="G220" i="5"/>
  <c r="G258" i="5"/>
  <c r="G202" i="5"/>
  <c r="G195" i="5"/>
  <c r="G188" i="5"/>
  <c r="G180" i="5"/>
  <c r="G172" i="5"/>
  <c r="G164" i="5"/>
  <c r="G156" i="5"/>
  <c r="G148" i="5"/>
  <c r="G229" i="5"/>
  <c r="G209" i="5"/>
  <c r="G199" i="5"/>
  <c r="G189" i="5"/>
  <c r="G181" i="5"/>
  <c r="G173" i="5"/>
  <c r="G165" i="5"/>
  <c r="G157" i="5"/>
  <c r="G196" i="5"/>
  <c r="G203" i="5"/>
  <c r="G190" i="5"/>
  <c r="G182" i="5"/>
  <c r="G174" i="5"/>
  <c r="G166" i="5"/>
  <c r="G158" i="5"/>
  <c r="G150" i="5"/>
  <c r="G212" i="5"/>
  <c r="G254" i="5"/>
  <c r="G221" i="5"/>
  <c r="G200" i="5"/>
  <c r="G191" i="5"/>
  <c r="G183" i="5"/>
  <c r="G175" i="5"/>
  <c r="G167" i="5"/>
  <c r="G159" i="5"/>
  <c r="G249" i="5"/>
  <c r="G210" i="5"/>
  <c r="G197" i="5"/>
  <c r="G192" i="5"/>
  <c r="G184" i="5"/>
  <c r="G176" i="5"/>
  <c r="G168" i="5"/>
  <c r="G207" i="5"/>
  <c r="G204" i="5"/>
  <c r="G193" i="5"/>
  <c r="G185" i="5"/>
  <c r="G177" i="5"/>
  <c r="G169" i="5"/>
  <c r="G201" i="5"/>
  <c r="G208" i="5"/>
  <c r="G194" i="5"/>
  <c r="G145" i="5"/>
  <c r="G187" i="5"/>
  <c r="G153" i="5"/>
  <c r="G138" i="5"/>
  <c r="G130" i="5"/>
  <c r="G122" i="5"/>
  <c r="G114" i="5"/>
  <c r="G237" i="5"/>
  <c r="G213" i="5"/>
  <c r="G160" i="5"/>
  <c r="G146" i="5"/>
  <c r="G139" i="5"/>
  <c r="G131" i="5"/>
  <c r="G162" i="5"/>
  <c r="G140" i="5"/>
  <c r="G132" i="5"/>
  <c r="G124" i="5"/>
  <c r="G211" i="5"/>
  <c r="G147" i="5"/>
  <c r="G205" i="5"/>
  <c r="G154" i="5"/>
  <c r="G151" i="5"/>
  <c r="G141" i="5"/>
  <c r="G133" i="5"/>
  <c r="G125" i="5"/>
  <c r="G142" i="5"/>
  <c r="G134" i="5"/>
  <c r="G178" i="5"/>
  <c r="G161" i="5"/>
  <c r="G152" i="5"/>
  <c r="G143" i="5"/>
  <c r="G135" i="5"/>
  <c r="G155" i="5"/>
  <c r="G186" i="5"/>
  <c r="G170" i="5"/>
  <c r="G149" i="5"/>
  <c r="G144" i="5"/>
  <c r="G136" i="5"/>
  <c r="G123" i="5"/>
  <c r="G121" i="5"/>
  <c r="G119" i="5"/>
  <c r="G106" i="5"/>
  <c r="G98" i="5"/>
  <c r="G90" i="5"/>
  <c r="G82" i="5"/>
  <c r="G74" i="5"/>
  <c r="G126" i="5"/>
  <c r="G163" i="5"/>
  <c r="G107" i="5"/>
  <c r="G99" i="5"/>
  <c r="G91" i="5"/>
  <c r="G83" i="5"/>
  <c r="G117" i="5"/>
  <c r="G137" i="5"/>
  <c r="G108" i="5"/>
  <c r="G100" i="5"/>
  <c r="G92" i="5"/>
  <c r="G84" i="5"/>
  <c r="G76" i="5"/>
  <c r="G109" i="5"/>
  <c r="G101" i="5"/>
  <c r="G93" i="5"/>
  <c r="G85" i="5"/>
  <c r="G77" i="5"/>
  <c r="G69" i="5"/>
  <c r="G120" i="5"/>
  <c r="G115" i="5"/>
  <c r="G110" i="5"/>
  <c r="G102" i="5"/>
  <c r="G94" i="5"/>
  <c r="G86" i="5"/>
  <c r="G78" i="5"/>
  <c r="G118" i="5"/>
  <c r="G179" i="5"/>
  <c r="G129" i="5"/>
  <c r="G111" i="5"/>
  <c r="G103" i="5"/>
  <c r="G95" i="5"/>
  <c r="G87" i="5"/>
  <c r="G171" i="5"/>
  <c r="G116" i="5"/>
  <c r="G112" i="5"/>
  <c r="G104" i="5"/>
  <c r="G96" i="5"/>
  <c r="G88" i="5"/>
  <c r="G80" i="5"/>
  <c r="G127" i="5"/>
  <c r="G37" i="5"/>
  <c r="G128" i="5"/>
  <c r="G70" i="5"/>
  <c r="G64" i="5"/>
  <c r="G60" i="5"/>
  <c r="G55" i="5"/>
  <c r="G47" i="5"/>
  <c r="G39" i="5"/>
  <c r="G72" i="5"/>
  <c r="G48" i="5"/>
  <c r="G40" i="5"/>
  <c r="G68" i="5"/>
  <c r="G56" i="5"/>
  <c r="G73" i="5"/>
  <c r="G61" i="5"/>
  <c r="G49" i="5"/>
  <c r="G41" i="5"/>
  <c r="G75" i="5"/>
  <c r="G65" i="5"/>
  <c r="H65" i="5" s="1"/>
  <c r="G105" i="5"/>
  <c r="G89" i="5"/>
  <c r="G71" i="5"/>
  <c r="G50" i="5"/>
  <c r="G42" i="5"/>
  <c r="G67" i="5"/>
  <c r="G79" i="5"/>
  <c r="G57" i="5"/>
  <c r="G62" i="5"/>
  <c r="G51" i="5"/>
  <c r="G43" i="5"/>
  <c r="G81" i="5"/>
  <c r="G66" i="5"/>
  <c r="G52" i="5"/>
  <c r="G44" i="5"/>
  <c r="G58" i="5"/>
  <c r="G63" i="5"/>
  <c r="G53" i="5"/>
  <c r="G45" i="5"/>
  <c r="G113" i="5"/>
  <c r="G97" i="5"/>
  <c r="G59" i="5"/>
  <c r="G54" i="5"/>
  <c r="G46" i="5"/>
  <c r="G38" i="5"/>
  <c r="AD58" i="5"/>
  <c r="AB58" i="5"/>
  <c r="W83" i="5"/>
  <c r="W73" i="5"/>
  <c r="W86" i="5"/>
  <c r="W84" i="5"/>
  <c r="AB59" i="5"/>
  <c r="W92" i="5"/>
  <c r="W89" i="5"/>
  <c r="W85" i="5"/>
  <c r="W68" i="5"/>
  <c r="W94" i="5"/>
  <c r="W99" i="5"/>
  <c r="W78" i="5"/>
  <c r="W97" i="5"/>
  <c r="W75" i="5"/>
  <c r="AE36" i="5"/>
  <c r="AF34" i="5"/>
  <c r="AG55" i="5" s="1"/>
  <c r="AH55" i="5" s="1"/>
  <c r="W82" i="5"/>
  <c r="AE35" i="5"/>
  <c r="AF33" i="5"/>
  <c r="AG54" i="5" s="1"/>
  <c r="AH54" i="5" s="1"/>
  <c r="AD35" i="5"/>
  <c r="AB35" i="5"/>
  <c r="W98" i="5"/>
  <c r="W77" i="5"/>
  <c r="W93" i="5"/>
  <c r="L67" i="5" a="1"/>
  <c r="L67" i="5" s="1"/>
  <c r="T66" i="5"/>
  <c r="W87" i="5"/>
  <c r="W81" i="5"/>
  <c r="W100" i="5"/>
  <c r="W74" i="5"/>
  <c r="AB54" i="4"/>
  <c r="AB55" i="4"/>
  <c r="AD50" i="4"/>
  <c r="AB51" i="4"/>
  <c r="AB50" i="4"/>
  <c r="W89" i="4"/>
  <c r="AD53" i="4"/>
  <c r="AB53" i="4"/>
  <c r="W67" i="4"/>
  <c r="AD46" i="4"/>
  <c r="AB46" i="4"/>
  <c r="W99" i="4"/>
  <c r="W65" i="4"/>
  <c r="W78" i="4"/>
  <c r="AB34" i="4"/>
  <c r="AD34" i="4"/>
  <c r="AD58" i="4"/>
  <c r="AB58" i="4"/>
  <c r="AB59" i="4"/>
  <c r="W72" i="4"/>
  <c r="W93" i="4"/>
  <c r="AB47" i="4"/>
  <c r="W75" i="4"/>
  <c r="AD60" i="4"/>
  <c r="AB60" i="4"/>
  <c r="W95" i="4"/>
  <c r="AB42" i="4"/>
  <c r="AD42" i="4"/>
  <c r="AB43" i="4"/>
  <c r="W86" i="4"/>
  <c r="W91" i="4"/>
  <c r="W73" i="4"/>
  <c r="AB35" i="4"/>
  <c r="R65" i="4"/>
  <c r="W80" i="4"/>
  <c r="AE33" i="4"/>
  <c r="AF31" i="4"/>
  <c r="AG52" i="4" s="1"/>
  <c r="AH52" i="4" s="1"/>
  <c r="W88" i="4"/>
  <c r="W83" i="4"/>
  <c r="W92" i="4"/>
  <c r="AD32" i="4"/>
  <c r="AG53" i="4" s="1"/>
  <c r="AH53" i="4" s="1"/>
  <c r="AB32" i="4"/>
  <c r="W94" i="4"/>
  <c r="W66" i="4"/>
  <c r="AF34" i="4"/>
  <c r="AE36" i="4"/>
  <c r="W87" i="4"/>
  <c r="G378" i="4"/>
  <c r="G362" i="4"/>
  <c r="G346" i="4"/>
  <c r="G330" i="4"/>
  <c r="G314" i="4"/>
  <c r="G298" i="4"/>
  <c r="G282" i="4"/>
  <c r="G266" i="4"/>
  <c r="G250" i="4"/>
  <c r="G234" i="4"/>
  <c r="G218" i="4"/>
  <c r="G202" i="4"/>
  <c r="G186" i="4"/>
  <c r="G170" i="4"/>
  <c r="G154" i="4"/>
  <c r="G138" i="4"/>
  <c r="G122" i="4"/>
  <c r="G106" i="4"/>
  <c r="G90" i="4"/>
  <c r="G74" i="4"/>
  <c r="G58" i="4"/>
  <c r="G42" i="4"/>
  <c r="G376" i="4"/>
  <c r="G360" i="4"/>
  <c r="G344" i="4"/>
  <c r="G328" i="4"/>
  <c r="G312" i="4"/>
  <c r="G296" i="4"/>
  <c r="G280" i="4"/>
  <c r="G264" i="4"/>
  <c r="G248" i="4"/>
  <c r="G232" i="4"/>
  <c r="G216" i="4"/>
  <c r="G200" i="4"/>
  <c r="G184" i="4"/>
  <c r="G168" i="4"/>
  <c r="G152" i="4"/>
  <c r="G136" i="4"/>
  <c r="G120" i="4"/>
  <c r="G104" i="4"/>
  <c r="G88" i="4"/>
  <c r="G72" i="4"/>
  <c r="G56" i="4"/>
  <c r="G373" i="4"/>
  <c r="G357" i="4"/>
  <c r="G341" i="4"/>
  <c r="G325" i="4"/>
  <c r="G309" i="4"/>
  <c r="G293" i="4"/>
  <c r="G277" i="4"/>
  <c r="G261" i="4"/>
  <c r="G245" i="4"/>
  <c r="G229" i="4"/>
  <c r="G213" i="4"/>
  <c r="G372" i="4"/>
  <c r="G356" i="4"/>
  <c r="G340" i="4"/>
  <c r="G324" i="4"/>
  <c r="G308" i="4"/>
  <c r="G292" i="4"/>
  <c r="G276" i="4"/>
  <c r="G260" i="4"/>
  <c r="G244" i="4"/>
  <c r="G228" i="4"/>
  <c r="G212" i="4"/>
  <c r="G196" i="4"/>
  <c r="G180" i="4"/>
  <c r="G164" i="4"/>
  <c r="G148" i="4"/>
  <c r="G132" i="4"/>
  <c r="G116" i="4"/>
  <c r="G100" i="4"/>
  <c r="G84" i="4"/>
  <c r="G68" i="4"/>
  <c r="G371" i="4"/>
  <c r="G355" i="4"/>
  <c r="G339" i="4"/>
  <c r="G323" i="4"/>
  <c r="G307" i="4"/>
  <c r="G291" i="4"/>
  <c r="G275" i="4"/>
  <c r="G259" i="4"/>
  <c r="G243" i="4"/>
  <c r="G227" i="4"/>
  <c r="G211" i="4"/>
  <c r="G195" i="4"/>
  <c r="G179" i="4"/>
  <c r="G163" i="4"/>
  <c r="G147" i="4"/>
  <c r="G131" i="4"/>
  <c r="G115" i="4"/>
  <c r="G99" i="4"/>
  <c r="G381" i="4"/>
  <c r="G358" i="4"/>
  <c r="G334" i="4"/>
  <c r="G311" i="4"/>
  <c r="G287" i="4"/>
  <c r="G265" i="4"/>
  <c r="G240" i="4"/>
  <c r="G219" i="4"/>
  <c r="G194" i="4"/>
  <c r="G174" i="4"/>
  <c r="G153" i="4"/>
  <c r="G130" i="4"/>
  <c r="G110" i="4"/>
  <c r="G89" i="4"/>
  <c r="G69" i="4"/>
  <c r="G50" i="4"/>
  <c r="G336" i="4"/>
  <c r="G313" i="4"/>
  <c r="G133" i="4"/>
  <c r="G380" i="4"/>
  <c r="G354" i="4"/>
  <c r="G333" i="4"/>
  <c r="G310" i="4"/>
  <c r="G286" i="4"/>
  <c r="G263" i="4"/>
  <c r="G239" i="4"/>
  <c r="G217" i="4"/>
  <c r="G193" i="4"/>
  <c r="G173" i="4"/>
  <c r="G151" i="4"/>
  <c r="G129" i="4"/>
  <c r="G109" i="4"/>
  <c r="G87" i="4"/>
  <c r="G67" i="4"/>
  <c r="G49" i="4"/>
  <c r="G383" i="4"/>
  <c r="G267" i="4"/>
  <c r="G379" i="4"/>
  <c r="G353" i="4"/>
  <c r="G332" i="4"/>
  <c r="G306" i="4"/>
  <c r="G285" i="4"/>
  <c r="G262" i="4"/>
  <c r="G238" i="4"/>
  <c r="G215" i="4"/>
  <c r="G192" i="4"/>
  <c r="G172" i="4"/>
  <c r="G150" i="4"/>
  <c r="G128" i="4"/>
  <c r="G108" i="4"/>
  <c r="G86" i="4"/>
  <c r="G66" i="4"/>
  <c r="G48" i="4"/>
  <c r="G315" i="4"/>
  <c r="G112" i="4"/>
  <c r="G91" i="4"/>
  <c r="G377" i="4"/>
  <c r="G352" i="4"/>
  <c r="G331" i="4"/>
  <c r="G305" i="4"/>
  <c r="G284" i="4"/>
  <c r="G258" i="4"/>
  <c r="G237" i="4"/>
  <c r="G214" i="4"/>
  <c r="G191" i="4"/>
  <c r="G171" i="4"/>
  <c r="G149" i="4"/>
  <c r="G127" i="4"/>
  <c r="G107" i="4"/>
  <c r="G85" i="4"/>
  <c r="G65" i="4"/>
  <c r="H65" i="4" s="1"/>
  <c r="G47" i="4"/>
  <c r="G221" i="4"/>
  <c r="G92" i="4"/>
  <c r="G175" i="4"/>
  <c r="G375" i="4"/>
  <c r="G351" i="4"/>
  <c r="G329" i="4"/>
  <c r="G304" i="4"/>
  <c r="G283" i="4"/>
  <c r="G257" i="4"/>
  <c r="G236" i="4"/>
  <c r="G210" i="4"/>
  <c r="G190" i="4"/>
  <c r="G169" i="4"/>
  <c r="G146" i="4"/>
  <c r="G126" i="4"/>
  <c r="G105" i="4"/>
  <c r="G83" i="4"/>
  <c r="G64" i="4"/>
  <c r="G46" i="4"/>
  <c r="G134" i="4"/>
  <c r="G359" i="4"/>
  <c r="G241" i="4"/>
  <c r="G111" i="4"/>
  <c r="G374" i="4"/>
  <c r="G350" i="4"/>
  <c r="G327" i="4"/>
  <c r="G303" i="4"/>
  <c r="G281" i="4"/>
  <c r="G256" i="4"/>
  <c r="G235" i="4"/>
  <c r="G209" i="4"/>
  <c r="G189" i="4"/>
  <c r="G167" i="4"/>
  <c r="G145" i="4"/>
  <c r="G125" i="4"/>
  <c r="G103" i="4"/>
  <c r="G82" i="4"/>
  <c r="G63" i="4"/>
  <c r="G45" i="4"/>
  <c r="G242" i="4"/>
  <c r="G155" i="4"/>
  <c r="G370" i="4"/>
  <c r="G349" i="4"/>
  <c r="G326" i="4"/>
  <c r="G302" i="4"/>
  <c r="G279" i="4"/>
  <c r="G255" i="4"/>
  <c r="G233" i="4"/>
  <c r="G208" i="4"/>
  <c r="G188" i="4"/>
  <c r="G166" i="4"/>
  <c r="G144" i="4"/>
  <c r="G124" i="4"/>
  <c r="G102" i="4"/>
  <c r="G81" i="4"/>
  <c r="G62" i="4"/>
  <c r="G44" i="4"/>
  <c r="G198" i="4"/>
  <c r="G335" i="4"/>
  <c r="G369" i="4"/>
  <c r="G348" i="4"/>
  <c r="G322" i="4"/>
  <c r="G301" i="4"/>
  <c r="G278" i="4"/>
  <c r="G254" i="4"/>
  <c r="G231" i="4"/>
  <c r="G207" i="4"/>
  <c r="G187" i="4"/>
  <c r="G165" i="4"/>
  <c r="G143" i="4"/>
  <c r="G123" i="4"/>
  <c r="G101" i="4"/>
  <c r="G80" i="4"/>
  <c r="G61" i="4"/>
  <c r="G43" i="4"/>
  <c r="G368" i="4"/>
  <c r="G347" i="4"/>
  <c r="G321" i="4"/>
  <c r="G300" i="4"/>
  <c r="G274" i="4"/>
  <c r="G253" i="4"/>
  <c r="G230" i="4"/>
  <c r="G206" i="4"/>
  <c r="G185" i="4"/>
  <c r="G162" i="4"/>
  <c r="G142" i="4"/>
  <c r="G121" i="4"/>
  <c r="G98" i="4"/>
  <c r="G79" i="4"/>
  <c r="G60" i="4"/>
  <c r="G41" i="4"/>
  <c r="G51" i="4"/>
  <c r="G367" i="4"/>
  <c r="G345" i="4"/>
  <c r="G320" i="4"/>
  <c r="G299" i="4"/>
  <c r="G273" i="4"/>
  <c r="G252" i="4"/>
  <c r="G226" i="4"/>
  <c r="G205" i="4"/>
  <c r="G183" i="4"/>
  <c r="G161" i="4"/>
  <c r="G141" i="4"/>
  <c r="G119" i="4"/>
  <c r="G97" i="4"/>
  <c r="G78" i="4"/>
  <c r="G59" i="4"/>
  <c r="G361" i="4"/>
  <c r="G156" i="4"/>
  <c r="G382" i="4"/>
  <c r="G366" i="4"/>
  <c r="G343" i="4"/>
  <c r="G319" i="4"/>
  <c r="G297" i="4"/>
  <c r="G272" i="4"/>
  <c r="G251" i="4"/>
  <c r="G225" i="4"/>
  <c r="G204" i="4"/>
  <c r="G182" i="4"/>
  <c r="G160" i="4"/>
  <c r="G140" i="4"/>
  <c r="G118" i="4"/>
  <c r="G96" i="4"/>
  <c r="G77" i="4"/>
  <c r="G57" i="4"/>
  <c r="G289" i="4"/>
  <c r="G197" i="4"/>
  <c r="G365" i="4"/>
  <c r="G342" i="4"/>
  <c r="G318" i="4"/>
  <c r="G295" i="4"/>
  <c r="G271" i="4"/>
  <c r="G249" i="4"/>
  <c r="G224" i="4"/>
  <c r="G203" i="4"/>
  <c r="G181" i="4"/>
  <c r="G159" i="4"/>
  <c r="G139" i="4"/>
  <c r="G117" i="4"/>
  <c r="G95" i="4"/>
  <c r="G76" i="4"/>
  <c r="G55" i="4"/>
  <c r="G52" i="4"/>
  <c r="G220" i="4"/>
  <c r="G385" i="4"/>
  <c r="G364" i="4"/>
  <c r="G338" i="4"/>
  <c r="G317" i="4"/>
  <c r="G294" i="4"/>
  <c r="G270" i="4"/>
  <c r="G247" i="4"/>
  <c r="G223" i="4"/>
  <c r="G201" i="4"/>
  <c r="G178" i="4"/>
  <c r="G158" i="4"/>
  <c r="G137" i="4"/>
  <c r="G114" i="4"/>
  <c r="G94" i="4"/>
  <c r="G75" i="4"/>
  <c r="G54" i="4"/>
  <c r="G268" i="4"/>
  <c r="G71" i="4"/>
  <c r="G70" i="4"/>
  <c r="G384" i="4"/>
  <c r="G363" i="4"/>
  <c r="G337" i="4"/>
  <c r="G316" i="4"/>
  <c r="G290" i="4"/>
  <c r="G269" i="4"/>
  <c r="G246" i="4"/>
  <c r="G222" i="4"/>
  <c r="G199" i="4"/>
  <c r="G177" i="4"/>
  <c r="G157" i="4"/>
  <c r="G135" i="4"/>
  <c r="G113" i="4"/>
  <c r="G93" i="4"/>
  <c r="G73" i="4"/>
  <c r="G53" i="4"/>
  <c r="G176" i="4"/>
  <c r="G288" i="4"/>
  <c r="W98" i="4"/>
  <c r="W82" i="4"/>
  <c r="W84" i="4"/>
  <c r="W85" i="4"/>
  <c r="W69" i="4"/>
  <c r="AD41" i="4"/>
  <c r="AB41" i="4"/>
  <c r="W79" i="4"/>
  <c r="W77" i="4"/>
  <c r="W97" i="4"/>
  <c r="W74" i="4"/>
  <c r="L67" i="4" a="1"/>
  <c r="L67" i="4" s="1"/>
  <c r="T66" i="4"/>
  <c r="W100" i="4"/>
  <c r="W90" i="4"/>
  <c r="W76" i="4"/>
  <c r="W68" i="4"/>
  <c r="W96" i="4"/>
  <c r="W70" i="4"/>
  <c r="AB37" i="4"/>
  <c r="AD37" i="4"/>
  <c r="AD61" i="4"/>
  <c r="AB61" i="4"/>
  <c r="W71" i="4"/>
  <c r="AB46" i="1"/>
  <c r="AB56" i="1"/>
  <c r="AB57" i="1"/>
  <c r="W81" i="1"/>
  <c r="AB54" i="1"/>
  <c r="AB42" i="1"/>
  <c r="AG52" i="1"/>
  <c r="AB41" i="1"/>
  <c r="AD48" i="1"/>
  <c r="AB49" i="1"/>
  <c r="AD58" i="1"/>
  <c r="AB58" i="1"/>
  <c r="P385" i="1"/>
  <c r="Q385" i="1" s="1"/>
  <c r="P369" i="1"/>
  <c r="Q369" i="1" s="1"/>
  <c r="P353" i="1"/>
  <c r="Q353" i="1" s="1"/>
  <c r="P337" i="1"/>
  <c r="Q337" i="1" s="1"/>
  <c r="P321" i="1"/>
  <c r="Q321" i="1" s="1"/>
  <c r="P305" i="1"/>
  <c r="Q305" i="1" s="1"/>
  <c r="P289" i="1"/>
  <c r="Q289" i="1" s="1"/>
  <c r="P273" i="1"/>
  <c r="Q273" i="1" s="1"/>
  <c r="P257" i="1"/>
  <c r="Q257" i="1" s="1"/>
  <c r="P241" i="1"/>
  <c r="Q241" i="1" s="1"/>
  <c r="P225" i="1"/>
  <c r="Q225" i="1" s="1"/>
  <c r="P209" i="1"/>
  <c r="Q209" i="1" s="1"/>
  <c r="P193" i="1"/>
  <c r="Q193" i="1" s="1"/>
  <c r="P177" i="1"/>
  <c r="Q177" i="1" s="1"/>
  <c r="P161" i="1"/>
  <c r="Q161" i="1" s="1"/>
  <c r="P145" i="1"/>
  <c r="Q145" i="1" s="1"/>
  <c r="P129" i="1"/>
  <c r="Q129" i="1" s="1"/>
  <c r="P113" i="1"/>
  <c r="Q113" i="1" s="1"/>
  <c r="P97" i="1"/>
  <c r="Q97" i="1" s="1"/>
  <c r="P81" i="1"/>
  <c r="Q81" i="1" s="1"/>
  <c r="P65" i="1"/>
  <c r="Q65" i="1" s="1"/>
  <c r="R65" i="1" s="1"/>
  <c r="P49" i="1"/>
  <c r="Q49" i="1" s="1"/>
  <c r="P384" i="1"/>
  <c r="Q384" i="1" s="1"/>
  <c r="P368" i="1"/>
  <c r="Q368" i="1" s="1"/>
  <c r="P352" i="1"/>
  <c r="Q352" i="1" s="1"/>
  <c r="P336" i="1"/>
  <c r="Q336" i="1" s="1"/>
  <c r="P320" i="1"/>
  <c r="Q320" i="1" s="1"/>
  <c r="P304" i="1"/>
  <c r="Q304" i="1" s="1"/>
  <c r="P288" i="1"/>
  <c r="Q288" i="1" s="1"/>
  <c r="P272" i="1"/>
  <c r="Q272" i="1" s="1"/>
  <c r="P256" i="1"/>
  <c r="Q256" i="1" s="1"/>
  <c r="P240" i="1"/>
  <c r="Q240" i="1" s="1"/>
  <c r="P224" i="1"/>
  <c r="Q224" i="1" s="1"/>
  <c r="P208" i="1"/>
  <c r="Q208" i="1" s="1"/>
  <c r="P192" i="1"/>
  <c r="Q192" i="1" s="1"/>
  <c r="P176" i="1"/>
  <c r="Q176" i="1" s="1"/>
  <c r="P160" i="1"/>
  <c r="Q160" i="1" s="1"/>
  <c r="P144" i="1"/>
  <c r="Q144" i="1" s="1"/>
  <c r="P128" i="1"/>
  <c r="Q128" i="1" s="1"/>
  <c r="P112" i="1"/>
  <c r="Q112" i="1" s="1"/>
  <c r="P96" i="1"/>
  <c r="Q96" i="1" s="1"/>
  <c r="P80" i="1"/>
  <c r="Q80" i="1" s="1"/>
  <c r="P64" i="1"/>
  <c r="Q64" i="1" s="1"/>
  <c r="P48" i="1"/>
  <c r="Q48" i="1" s="1"/>
  <c r="P383" i="1"/>
  <c r="Q383" i="1" s="1"/>
  <c r="P367" i="1"/>
  <c r="Q367" i="1" s="1"/>
  <c r="P351" i="1"/>
  <c r="Q351" i="1" s="1"/>
  <c r="P335" i="1"/>
  <c r="Q335" i="1" s="1"/>
  <c r="P319" i="1"/>
  <c r="Q319" i="1" s="1"/>
  <c r="P303" i="1"/>
  <c r="Q303" i="1" s="1"/>
  <c r="P287" i="1"/>
  <c r="Q287" i="1" s="1"/>
  <c r="P271" i="1"/>
  <c r="Q271" i="1" s="1"/>
  <c r="P255" i="1"/>
  <c r="Q255" i="1" s="1"/>
  <c r="P239" i="1"/>
  <c r="Q239" i="1" s="1"/>
  <c r="P223" i="1"/>
  <c r="Q223" i="1" s="1"/>
  <c r="P207" i="1"/>
  <c r="Q207" i="1" s="1"/>
  <c r="P191" i="1"/>
  <c r="Q191" i="1" s="1"/>
  <c r="P175" i="1"/>
  <c r="Q175" i="1" s="1"/>
  <c r="P159" i="1"/>
  <c r="Q159" i="1" s="1"/>
  <c r="P143" i="1"/>
  <c r="Q143" i="1" s="1"/>
  <c r="P127" i="1"/>
  <c r="Q127" i="1" s="1"/>
  <c r="P111" i="1"/>
  <c r="Q111" i="1" s="1"/>
  <c r="P95" i="1"/>
  <c r="Q95" i="1" s="1"/>
  <c r="P79" i="1"/>
  <c r="Q79" i="1" s="1"/>
  <c r="P63" i="1"/>
  <c r="Q63" i="1" s="1"/>
  <c r="P47" i="1"/>
  <c r="Q47" i="1" s="1"/>
  <c r="P381" i="1"/>
  <c r="Q381" i="1" s="1"/>
  <c r="P365" i="1"/>
  <c r="Q365" i="1" s="1"/>
  <c r="P349" i="1"/>
  <c r="Q349" i="1" s="1"/>
  <c r="P333" i="1"/>
  <c r="Q333" i="1" s="1"/>
  <c r="P317" i="1"/>
  <c r="Q317" i="1" s="1"/>
  <c r="P301" i="1"/>
  <c r="Q301" i="1" s="1"/>
  <c r="P285" i="1"/>
  <c r="Q285" i="1" s="1"/>
  <c r="P269" i="1"/>
  <c r="Q269" i="1" s="1"/>
  <c r="P253" i="1"/>
  <c r="Q253" i="1" s="1"/>
  <c r="P237" i="1"/>
  <c r="Q237" i="1" s="1"/>
  <c r="P221" i="1"/>
  <c r="Q221" i="1" s="1"/>
  <c r="P205" i="1"/>
  <c r="Q205" i="1" s="1"/>
  <c r="P189" i="1"/>
  <c r="Q189" i="1" s="1"/>
  <c r="P173" i="1"/>
  <c r="Q173" i="1" s="1"/>
  <c r="P157" i="1"/>
  <c r="Q157" i="1" s="1"/>
  <c r="P141" i="1"/>
  <c r="Q141" i="1" s="1"/>
  <c r="P125" i="1"/>
  <c r="Q125" i="1" s="1"/>
  <c r="P109" i="1"/>
  <c r="Q109" i="1" s="1"/>
  <c r="P93" i="1"/>
  <c r="Q93" i="1" s="1"/>
  <c r="P77" i="1"/>
  <c r="Q77" i="1" s="1"/>
  <c r="P61" i="1"/>
  <c r="Q61" i="1" s="1"/>
  <c r="P45" i="1"/>
  <c r="Q45" i="1" s="1"/>
  <c r="P379" i="1"/>
  <c r="Q379" i="1" s="1"/>
  <c r="P363" i="1"/>
  <c r="Q363" i="1" s="1"/>
  <c r="P347" i="1"/>
  <c r="Q347" i="1" s="1"/>
  <c r="P331" i="1"/>
  <c r="Q331" i="1" s="1"/>
  <c r="P315" i="1"/>
  <c r="Q315" i="1" s="1"/>
  <c r="P299" i="1"/>
  <c r="Q299" i="1" s="1"/>
  <c r="P283" i="1"/>
  <c r="Q283" i="1" s="1"/>
  <c r="P267" i="1"/>
  <c r="Q267" i="1" s="1"/>
  <c r="P251" i="1"/>
  <c r="Q251" i="1" s="1"/>
  <c r="P235" i="1"/>
  <c r="Q235" i="1" s="1"/>
  <c r="P219" i="1"/>
  <c r="Q219" i="1" s="1"/>
  <c r="P203" i="1"/>
  <c r="Q203" i="1" s="1"/>
  <c r="P187" i="1"/>
  <c r="Q187" i="1" s="1"/>
  <c r="P171" i="1"/>
  <c r="Q171" i="1" s="1"/>
  <c r="P155" i="1"/>
  <c r="Q155" i="1" s="1"/>
  <c r="P139" i="1"/>
  <c r="Q139" i="1" s="1"/>
  <c r="P123" i="1"/>
  <c r="Q123" i="1" s="1"/>
  <c r="P107" i="1"/>
  <c r="Q107" i="1" s="1"/>
  <c r="P91" i="1"/>
  <c r="Q91" i="1" s="1"/>
  <c r="P75" i="1"/>
  <c r="Q75" i="1" s="1"/>
  <c r="P59" i="1"/>
  <c r="Q59" i="1" s="1"/>
  <c r="P43" i="1"/>
  <c r="Q43" i="1" s="1"/>
  <c r="P378" i="1"/>
  <c r="Q378" i="1" s="1"/>
  <c r="P362" i="1"/>
  <c r="Q362" i="1" s="1"/>
  <c r="P346" i="1"/>
  <c r="Q346" i="1" s="1"/>
  <c r="P330" i="1"/>
  <c r="Q330" i="1" s="1"/>
  <c r="P373" i="1"/>
  <c r="Q373" i="1" s="1"/>
  <c r="P357" i="1"/>
  <c r="Q357" i="1" s="1"/>
  <c r="P341" i="1"/>
  <c r="Q341" i="1" s="1"/>
  <c r="P325" i="1"/>
  <c r="Q325" i="1" s="1"/>
  <c r="P309" i="1"/>
  <c r="Q309" i="1" s="1"/>
  <c r="P293" i="1"/>
  <c r="Q293" i="1" s="1"/>
  <c r="P277" i="1"/>
  <c r="Q277" i="1" s="1"/>
  <c r="P261" i="1"/>
  <c r="Q261" i="1" s="1"/>
  <c r="P245" i="1"/>
  <c r="Q245" i="1" s="1"/>
  <c r="P229" i="1"/>
  <c r="Q229" i="1" s="1"/>
  <c r="P213" i="1"/>
  <c r="Q213" i="1" s="1"/>
  <c r="P197" i="1"/>
  <c r="Q197" i="1" s="1"/>
  <c r="P181" i="1"/>
  <c r="Q181" i="1" s="1"/>
  <c r="P165" i="1"/>
  <c r="Q165" i="1" s="1"/>
  <c r="P149" i="1"/>
  <c r="Q149" i="1" s="1"/>
  <c r="P133" i="1"/>
  <c r="Q133" i="1" s="1"/>
  <c r="P117" i="1"/>
  <c r="Q117" i="1" s="1"/>
  <c r="P101" i="1"/>
  <c r="Q101" i="1" s="1"/>
  <c r="P356" i="1"/>
  <c r="Q356" i="1" s="1"/>
  <c r="P327" i="1"/>
  <c r="Q327" i="1" s="1"/>
  <c r="P300" i="1"/>
  <c r="Q300" i="1" s="1"/>
  <c r="P276" i="1"/>
  <c r="Q276" i="1" s="1"/>
  <c r="P249" i="1"/>
  <c r="Q249" i="1" s="1"/>
  <c r="P226" i="1"/>
  <c r="Q226" i="1" s="1"/>
  <c r="P199" i="1"/>
  <c r="Q199" i="1" s="1"/>
  <c r="P172" i="1"/>
  <c r="Q172" i="1" s="1"/>
  <c r="P148" i="1"/>
  <c r="Q148" i="1" s="1"/>
  <c r="P121" i="1"/>
  <c r="Q121" i="1" s="1"/>
  <c r="P98" i="1"/>
  <c r="Q98" i="1" s="1"/>
  <c r="P72" i="1"/>
  <c r="Q72" i="1" s="1"/>
  <c r="P51" i="1"/>
  <c r="Q51" i="1" s="1"/>
  <c r="P382" i="1"/>
  <c r="Q382" i="1" s="1"/>
  <c r="P355" i="1"/>
  <c r="Q355" i="1" s="1"/>
  <c r="P326" i="1"/>
  <c r="Q326" i="1" s="1"/>
  <c r="P275" i="1"/>
  <c r="Q275" i="1" s="1"/>
  <c r="P248" i="1"/>
  <c r="Q248" i="1" s="1"/>
  <c r="P198" i="1"/>
  <c r="Q198" i="1" s="1"/>
  <c r="P170" i="1"/>
  <c r="Q170" i="1" s="1"/>
  <c r="P120" i="1"/>
  <c r="Q120" i="1" s="1"/>
  <c r="P71" i="1"/>
  <c r="Q71" i="1" s="1"/>
  <c r="P50" i="1"/>
  <c r="Q50" i="1" s="1"/>
  <c r="P252" i="1"/>
  <c r="Q252" i="1" s="1"/>
  <c r="P74" i="1"/>
  <c r="Q74" i="1" s="1"/>
  <c r="P278" i="1"/>
  <c r="Q278" i="1" s="1"/>
  <c r="P200" i="1"/>
  <c r="Q200" i="1" s="1"/>
  <c r="P150" i="1"/>
  <c r="Q150" i="1" s="1"/>
  <c r="P52" i="1"/>
  <c r="Q52" i="1" s="1"/>
  <c r="P298" i="1"/>
  <c r="Q298" i="1" s="1"/>
  <c r="P222" i="1"/>
  <c r="Q222" i="1" s="1"/>
  <c r="P147" i="1"/>
  <c r="Q147" i="1" s="1"/>
  <c r="P94" i="1"/>
  <c r="Q94" i="1" s="1"/>
  <c r="P99" i="1"/>
  <c r="Q99" i="1" s="1"/>
  <c r="P380" i="1"/>
  <c r="Q380" i="1" s="1"/>
  <c r="P354" i="1"/>
  <c r="Q354" i="1" s="1"/>
  <c r="P324" i="1"/>
  <c r="Q324" i="1" s="1"/>
  <c r="P297" i="1"/>
  <c r="Q297" i="1" s="1"/>
  <c r="P274" i="1"/>
  <c r="Q274" i="1" s="1"/>
  <c r="P247" i="1"/>
  <c r="Q247" i="1" s="1"/>
  <c r="P220" i="1"/>
  <c r="Q220" i="1" s="1"/>
  <c r="P196" i="1"/>
  <c r="Q196" i="1" s="1"/>
  <c r="P169" i="1"/>
  <c r="Q169" i="1" s="1"/>
  <c r="P146" i="1"/>
  <c r="Q146" i="1" s="1"/>
  <c r="P119" i="1"/>
  <c r="Q119" i="1" s="1"/>
  <c r="P92" i="1"/>
  <c r="Q92" i="1" s="1"/>
  <c r="P70" i="1"/>
  <c r="Q70" i="1" s="1"/>
  <c r="P46" i="1"/>
  <c r="Q46" i="1" s="1"/>
  <c r="P279" i="1"/>
  <c r="Q279" i="1" s="1"/>
  <c r="P100" i="1"/>
  <c r="Q100" i="1" s="1"/>
  <c r="P377" i="1"/>
  <c r="Q377" i="1" s="1"/>
  <c r="P350" i="1"/>
  <c r="Q350" i="1" s="1"/>
  <c r="P323" i="1"/>
  <c r="Q323" i="1" s="1"/>
  <c r="P296" i="1"/>
  <c r="Q296" i="1" s="1"/>
  <c r="P270" i="1"/>
  <c r="Q270" i="1" s="1"/>
  <c r="P246" i="1"/>
  <c r="Q246" i="1" s="1"/>
  <c r="P218" i="1"/>
  <c r="Q218" i="1" s="1"/>
  <c r="P195" i="1"/>
  <c r="Q195" i="1" s="1"/>
  <c r="P168" i="1"/>
  <c r="Q168" i="1" s="1"/>
  <c r="P142" i="1"/>
  <c r="Q142" i="1" s="1"/>
  <c r="P118" i="1"/>
  <c r="Q118" i="1" s="1"/>
  <c r="P90" i="1"/>
  <c r="Q90" i="1" s="1"/>
  <c r="P69" i="1"/>
  <c r="Q69" i="1" s="1"/>
  <c r="P44" i="1"/>
  <c r="Q44" i="1" s="1"/>
  <c r="P376" i="1"/>
  <c r="Q376" i="1" s="1"/>
  <c r="P348" i="1"/>
  <c r="Q348" i="1" s="1"/>
  <c r="P322" i="1"/>
  <c r="Q322" i="1" s="1"/>
  <c r="P295" i="1"/>
  <c r="Q295" i="1" s="1"/>
  <c r="P268" i="1"/>
  <c r="Q268" i="1" s="1"/>
  <c r="P244" i="1"/>
  <c r="Q244" i="1" s="1"/>
  <c r="P217" i="1"/>
  <c r="Q217" i="1" s="1"/>
  <c r="P194" i="1"/>
  <c r="Q194" i="1" s="1"/>
  <c r="P167" i="1"/>
  <c r="Q167" i="1" s="1"/>
  <c r="P140" i="1"/>
  <c r="Q140" i="1" s="1"/>
  <c r="P116" i="1"/>
  <c r="Q116" i="1" s="1"/>
  <c r="P89" i="1"/>
  <c r="Q89" i="1" s="1"/>
  <c r="P68" i="1"/>
  <c r="Q68" i="1" s="1"/>
  <c r="P42" i="1"/>
  <c r="Q42" i="1" s="1"/>
  <c r="P375" i="1"/>
  <c r="Q375" i="1" s="1"/>
  <c r="P345" i="1"/>
  <c r="Q345" i="1" s="1"/>
  <c r="P318" i="1"/>
  <c r="Q318" i="1" s="1"/>
  <c r="P294" i="1"/>
  <c r="Q294" i="1" s="1"/>
  <c r="P266" i="1"/>
  <c r="Q266" i="1" s="1"/>
  <c r="P243" i="1"/>
  <c r="Q243" i="1" s="1"/>
  <c r="P216" i="1"/>
  <c r="Q216" i="1" s="1"/>
  <c r="P190" i="1"/>
  <c r="Q190" i="1" s="1"/>
  <c r="P166" i="1"/>
  <c r="Q166" i="1" s="1"/>
  <c r="P138" i="1"/>
  <c r="Q138" i="1" s="1"/>
  <c r="P115" i="1"/>
  <c r="Q115" i="1" s="1"/>
  <c r="P88" i="1"/>
  <c r="Q88" i="1" s="1"/>
  <c r="P67" i="1"/>
  <c r="Q67" i="1" s="1"/>
  <c r="P41" i="1"/>
  <c r="Q41" i="1" s="1"/>
  <c r="P178" i="1"/>
  <c r="Q178" i="1" s="1"/>
  <c r="P250" i="1"/>
  <c r="Q250" i="1" s="1"/>
  <c r="P174" i="1"/>
  <c r="Q174" i="1" s="1"/>
  <c r="P374" i="1"/>
  <c r="Q374" i="1" s="1"/>
  <c r="P344" i="1"/>
  <c r="Q344" i="1" s="1"/>
  <c r="P316" i="1"/>
  <c r="Q316" i="1" s="1"/>
  <c r="P292" i="1"/>
  <c r="Q292" i="1" s="1"/>
  <c r="P265" i="1"/>
  <c r="Q265" i="1" s="1"/>
  <c r="P242" i="1"/>
  <c r="Q242" i="1" s="1"/>
  <c r="P215" i="1"/>
  <c r="Q215" i="1" s="1"/>
  <c r="P188" i="1"/>
  <c r="Q188" i="1" s="1"/>
  <c r="P164" i="1"/>
  <c r="Q164" i="1" s="1"/>
  <c r="P137" i="1"/>
  <c r="Q137" i="1" s="1"/>
  <c r="P114" i="1"/>
  <c r="Q114" i="1" s="1"/>
  <c r="P87" i="1"/>
  <c r="Q87" i="1" s="1"/>
  <c r="P66" i="1"/>
  <c r="Q66" i="1" s="1"/>
  <c r="P40" i="1"/>
  <c r="Q40" i="1" s="1"/>
  <c r="P358" i="1"/>
  <c r="Q358" i="1" s="1"/>
  <c r="P227" i="1"/>
  <c r="Q227" i="1" s="1"/>
  <c r="P73" i="1"/>
  <c r="Q73" i="1" s="1"/>
  <c r="P372" i="1"/>
  <c r="Q372" i="1" s="1"/>
  <c r="P343" i="1"/>
  <c r="Q343" i="1" s="1"/>
  <c r="P314" i="1"/>
  <c r="Q314" i="1" s="1"/>
  <c r="P291" i="1"/>
  <c r="Q291" i="1" s="1"/>
  <c r="P264" i="1"/>
  <c r="Q264" i="1" s="1"/>
  <c r="P238" i="1"/>
  <c r="Q238" i="1" s="1"/>
  <c r="P214" i="1"/>
  <c r="Q214" i="1" s="1"/>
  <c r="P186" i="1"/>
  <c r="Q186" i="1" s="1"/>
  <c r="P163" i="1"/>
  <c r="Q163" i="1" s="1"/>
  <c r="P136" i="1"/>
  <c r="Q136" i="1" s="1"/>
  <c r="P110" i="1"/>
  <c r="Q110" i="1" s="1"/>
  <c r="P86" i="1"/>
  <c r="Q86" i="1" s="1"/>
  <c r="P62" i="1"/>
  <c r="Q62" i="1" s="1"/>
  <c r="P39" i="1"/>
  <c r="Q39" i="1" s="1"/>
  <c r="P359" i="1"/>
  <c r="Q359" i="1" s="1"/>
  <c r="P151" i="1"/>
  <c r="Q151" i="1" s="1"/>
  <c r="P371" i="1"/>
  <c r="Q371" i="1" s="1"/>
  <c r="P342" i="1"/>
  <c r="Q342" i="1" s="1"/>
  <c r="P313" i="1"/>
  <c r="Q313" i="1" s="1"/>
  <c r="P290" i="1"/>
  <c r="Q290" i="1" s="1"/>
  <c r="P263" i="1"/>
  <c r="Q263" i="1" s="1"/>
  <c r="P236" i="1"/>
  <c r="Q236" i="1" s="1"/>
  <c r="P212" i="1"/>
  <c r="Q212" i="1" s="1"/>
  <c r="P185" i="1"/>
  <c r="Q185" i="1" s="1"/>
  <c r="P162" i="1"/>
  <c r="Q162" i="1" s="1"/>
  <c r="P135" i="1"/>
  <c r="Q135" i="1" s="1"/>
  <c r="P108" i="1"/>
  <c r="Q108" i="1" s="1"/>
  <c r="P85" i="1"/>
  <c r="Q85" i="1" s="1"/>
  <c r="P60" i="1"/>
  <c r="Q60" i="1" s="1"/>
  <c r="P38" i="1"/>
  <c r="Q38" i="1" s="1"/>
  <c r="P201" i="1"/>
  <c r="Q201" i="1" s="1"/>
  <c r="P302" i="1"/>
  <c r="Q302" i="1" s="1"/>
  <c r="P370" i="1"/>
  <c r="Q370" i="1" s="1"/>
  <c r="P340" i="1"/>
  <c r="Q340" i="1" s="1"/>
  <c r="P312" i="1"/>
  <c r="Q312" i="1" s="1"/>
  <c r="P286" i="1"/>
  <c r="Q286" i="1" s="1"/>
  <c r="P262" i="1"/>
  <c r="Q262" i="1" s="1"/>
  <c r="P234" i="1"/>
  <c r="Q234" i="1" s="1"/>
  <c r="P211" i="1"/>
  <c r="Q211" i="1" s="1"/>
  <c r="P184" i="1"/>
  <c r="Q184" i="1" s="1"/>
  <c r="P158" i="1"/>
  <c r="Q158" i="1" s="1"/>
  <c r="P134" i="1"/>
  <c r="Q134" i="1" s="1"/>
  <c r="P106" i="1"/>
  <c r="Q106" i="1" s="1"/>
  <c r="P84" i="1"/>
  <c r="Q84" i="1" s="1"/>
  <c r="P58" i="1"/>
  <c r="Q58" i="1" s="1"/>
  <c r="P366" i="1"/>
  <c r="Q366" i="1" s="1"/>
  <c r="P339" i="1"/>
  <c r="Q339" i="1" s="1"/>
  <c r="P311" i="1"/>
  <c r="Q311" i="1" s="1"/>
  <c r="P284" i="1"/>
  <c r="Q284" i="1" s="1"/>
  <c r="P260" i="1"/>
  <c r="Q260" i="1" s="1"/>
  <c r="P233" i="1"/>
  <c r="Q233" i="1" s="1"/>
  <c r="P210" i="1"/>
  <c r="Q210" i="1" s="1"/>
  <c r="P183" i="1"/>
  <c r="Q183" i="1" s="1"/>
  <c r="P156" i="1"/>
  <c r="Q156" i="1" s="1"/>
  <c r="P132" i="1"/>
  <c r="Q132" i="1" s="1"/>
  <c r="P105" i="1"/>
  <c r="Q105" i="1" s="1"/>
  <c r="P83" i="1"/>
  <c r="Q83" i="1" s="1"/>
  <c r="P57" i="1"/>
  <c r="Q57" i="1" s="1"/>
  <c r="P37" i="1"/>
  <c r="Q37" i="1" s="1"/>
  <c r="P124" i="1"/>
  <c r="Q124" i="1" s="1"/>
  <c r="P328" i="1"/>
  <c r="Q328" i="1" s="1"/>
  <c r="P122" i="1"/>
  <c r="Q122" i="1" s="1"/>
  <c r="P364" i="1"/>
  <c r="Q364" i="1" s="1"/>
  <c r="P338" i="1"/>
  <c r="Q338" i="1" s="1"/>
  <c r="P310" i="1"/>
  <c r="Q310" i="1" s="1"/>
  <c r="P282" i="1"/>
  <c r="Q282" i="1" s="1"/>
  <c r="P259" i="1"/>
  <c r="Q259" i="1" s="1"/>
  <c r="P232" i="1"/>
  <c r="Q232" i="1" s="1"/>
  <c r="P206" i="1"/>
  <c r="Q206" i="1" s="1"/>
  <c r="P182" i="1"/>
  <c r="Q182" i="1" s="1"/>
  <c r="P154" i="1"/>
  <c r="Q154" i="1" s="1"/>
  <c r="P131" i="1"/>
  <c r="Q131" i="1" s="1"/>
  <c r="P104" i="1"/>
  <c r="Q104" i="1" s="1"/>
  <c r="P82" i="1"/>
  <c r="Q82" i="1" s="1"/>
  <c r="P56" i="1"/>
  <c r="Q56" i="1" s="1"/>
  <c r="P306" i="1"/>
  <c r="Q306" i="1" s="1"/>
  <c r="P361" i="1"/>
  <c r="Q361" i="1" s="1"/>
  <c r="P334" i="1"/>
  <c r="Q334" i="1" s="1"/>
  <c r="P308" i="1"/>
  <c r="Q308" i="1" s="1"/>
  <c r="P281" i="1"/>
  <c r="Q281" i="1" s="1"/>
  <c r="P258" i="1"/>
  <c r="Q258" i="1" s="1"/>
  <c r="P231" i="1"/>
  <c r="Q231" i="1" s="1"/>
  <c r="P204" i="1"/>
  <c r="Q204" i="1" s="1"/>
  <c r="P180" i="1"/>
  <c r="Q180" i="1" s="1"/>
  <c r="P153" i="1"/>
  <c r="Q153" i="1" s="1"/>
  <c r="P130" i="1"/>
  <c r="Q130" i="1" s="1"/>
  <c r="P103" i="1"/>
  <c r="Q103" i="1" s="1"/>
  <c r="P78" i="1"/>
  <c r="Q78" i="1" s="1"/>
  <c r="P55" i="1"/>
  <c r="Q55" i="1" s="1"/>
  <c r="P228" i="1"/>
  <c r="Q228" i="1" s="1"/>
  <c r="P360" i="1"/>
  <c r="Q360" i="1" s="1"/>
  <c r="P332" i="1"/>
  <c r="Q332" i="1" s="1"/>
  <c r="P307" i="1"/>
  <c r="Q307" i="1" s="1"/>
  <c r="P280" i="1"/>
  <c r="Q280" i="1" s="1"/>
  <c r="P254" i="1"/>
  <c r="Q254" i="1" s="1"/>
  <c r="P230" i="1"/>
  <c r="Q230" i="1" s="1"/>
  <c r="P202" i="1"/>
  <c r="Q202" i="1" s="1"/>
  <c r="P179" i="1"/>
  <c r="Q179" i="1" s="1"/>
  <c r="P152" i="1"/>
  <c r="Q152" i="1" s="1"/>
  <c r="P126" i="1"/>
  <c r="Q126" i="1" s="1"/>
  <c r="P102" i="1"/>
  <c r="Q102" i="1" s="1"/>
  <c r="P76" i="1"/>
  <c r="Q76" i="1" s="1"/>
  <c r="P54" i="1"/>
  <c r="Q54" i="1" s="1"/>
  <c r="P329" i="1"/>
  <c r="Q329" i="1" s="1"/>
  <c r="P53" i="1"/>
  <c r="Q53" i="1" s="1"/>
  <c r="W99" i="1"/>
  <c r="AE34" i="1"/>
  <c r="AF32" i="1"/>
  <c r="AG53" i="1" s="1"/>
  <c r="AH53" i="1" s="1"/>
  <c r="AB33" i="1"/>
  <c r="AD33" i="1"/>
  <c r="W97" i="1"/>
  <c r="AE35" i="1"/>
  <c r="AF33" i="1"/>
  <c r="W94" i="1"/>
  <c r="W74" i="1"/>
  <c r="W79" i="1"/>
  <c r="W80" i="1"/>
  <c r="W75" i="1"/>
  <c r="AD63" i="1"/>
  <c r="AB63" i="1"/>
  <c r="W83" i="1"/>
  <c r="F376" i="1"/>
  <c r="G376" i="1" s="1"/>
  <c r="F360" i="1"/>
  <c r="G360" i="1" s="1"/>
  <c r="F344" i="1"/>
  <c r="G344" i="1" s="1"/>
  <c r="F328" i="1"/>
  <c r="G328" i="1" s="1"/>
  <c r="F312" i="1"/>
  <c r="G312" i="1" s="1"/>
  <c r="F296" i="1"/>
  <c r="G296" i="1" s="1"/>
  <c r="F280" i="1"/>
  <c r="G280" i="1" s="1"/>
  <c r="F264" i="1"/>
  <c r="G264" i="1" s="1"/>
  <c r="F248" i="1"/>
  <c r="G248" i="1" s="1"/>
  <c r="F232" i="1"/>
  <c r="G232" i="1" s="1"/>
  <c r="F216" i="1"/>
  <c r="G216" i="1" s="1"/>
  <c r="F200" i="1"/>
  <c r="G200" i="1" s="1"/>
  <c r="F184" i="1"/>
  <c r="G184" i="1" s="1"/>
  <c r="F168" i="1"/>
  <c r="G168" i="1" s="1"/>
  <c r="F152" i="1"/>
  <c r="G152" i="1" s="1"/>
  <c r="F136" i="1"/>
  <c r="G136" i="1" s="1"/>
  <c r="F120" i="1"/>
  <c r="G120" i="1" s="1"/>
  <c r="F104" i="1"/>
  <c r="G104" i="1" s="1"/>
  <c r="F88" i="1"/>
  <c r="G88" i="1" s="1"/>
  <c r="F72" i="1"/>
  <c r="G72" i="1" s="1"/>
  <c r="F56" i="1"/>
  <c r="G56" i="1" s="1"/>
  <c r="F40" i="1"/>
  <c r="G40" i="1" s="1"/>
  <c r="F375" i="1"/>
  <c r="G375" i="1" s="1"/>
  <c r="F359" i="1"/>
  <c r="G359" i="1" s="1"/>
  <c r="F343" i="1"/>
  <c r="G343" i="1" s="1"/>
  <c r="F327" i="1"/>
  <c r="G327" i="1" s="1"/>
  <c r="F311" i="1"/>
  <c r="G311" i="1" s="1"/>
  <c r="F295" i="1"/>
  <c r="G295" i="1" s="1"/>
  <c r="F279" i="1"/>
  <c r="G279" i="1" s="1"/>
  <c r="F263" i="1"/>
  <c r="G263" i="1" s="1"/>
  <c r="F247" i="1"/>
  <c r="G247" i="1" s="1"/>
  <c r="F231" i="1"/>
  <c r="G231" i="1" s="1"/>
  <c r="F215" i="1"/>
  <c r="G215" i="1" s="1"/>
  <c r="F199" i="1"/>
  <c r="G199" i="1" s="1"/>
  <c r="F183" i="1"/>
  <c r="G183" i="1" s="1"/>
  <c r="F167" i="1"/>
  <c r="G167" i="1" s="1"/>
  <c r="F151" i="1"/>
  <c r="G151" i="1" s="1"/>
  <c r="F135" i="1"/>
  <c r="G135" i="1" s="1"/>
  <c r="F119" i="1"/>
  <c r="G119" i="1" s="1"/>
  <c r="F103" i="1"/>
  <c r="G103" i="1" s="1"/>
  <c r="F87" i="1"/>
  <c r="G87" i="1" s="1"/>
  <c r="F71" i="1"/>
  <c r="G71" i="1" s="1"/>
  <c r="F55" i="1"/>
  <c r="G55" i="1" s="1"/>
  <c r="F39" i="1"/>
  <c r="G39" i="1" s="1"/>
  <c r="F166" i="1"/>
  <c r="G166" i="1" s="1"/>
  <c r="F86" i="1"/>
  <c r="G86" i="1" s="1"/>
  <c r="F54" i="1"/>
  <c r="G54" i="1" s="1"/>
  <c r="F374" i="1"/>
  <c r="G374" i="1" s="1"/>
  <c r="F358" i="1"/>
  <c r="G358" i="1" s="1"/>
  <c r="F342" i="1"/>
  <c r="G342" i="1" s="1"/>
  <c r="F326" i="1"/>
  <c r="G326" i="1" s="1"/>
  <c r="F310" i="1"/>
  <c r="G310" i="1" s="1"/>
  <c r="F294" i="1"/>
  <c r="G294" i="1" s="1"/>
  <c r="F278" i="1"/>
  <c r="G278" i="1" s="1"/>
  <c r="F262" i="1"/>
  <c r="G262" i="1" s="1"/>
  <c r="F246" i="1"/>
  <c r="G246" i="1" s="1"/>
  <c r="F230" i="1"/>
  <c r="G230" i="1" s="1"/>
  <c r="F214" i="1"/>
  <c r="G214" i="1" s="1"/>
  <c r="F198" i="1"/>
  <c r="G198" i="1" s="1"/>
  <c r="F182" i="1"/>
  <c r="G182" i="1" s="1"/>
  <c r="F150" i="1"/>
  <c r="G150" i="1" s="1"/>
  <c r="F134" i="1"/>
  <c r="G134" i="1" s="1"/>
  <c r="F118" i="1"/>
  <c r="G118" i="1" s="1"/>
  <c r="F102" i="1"/>
  <c r="G102" i="1" s="1"/>
  <c r="F70" i="1"/>
  <c r="G70" i="1" s="1"/>
  <c r="F38" i="1"/>
  <c r="G38" i="1" s="1"/>
  <c r="F372" i="1"/>
  <c r="G372" i="1" s="1"/>
  <c r="F356" i="1"/>
  <c r="G356" i="1" s="1"/>
  <c r="F370" i="1"/>
  <c r="G370" i="1" s="1"/>
  <c r="F354" i="1"/>
  <c r="G354" i="1" s="1"/>
  <c r="F338" i="1"/>
  <c r="G338" i="1" s="1"/>
  <c r="F322" i="1"/>
  <c r="G322" i="1" s="1"/>
  <c r="F306" i="1"/>
  <c r="G306" i="1" s="1"/>
  <c r="F290" i="1"/>
  <c r="G290" i="1" s="1"/>
  <c r="F274" i="1"/>
  <c r="G274" i="1" s="1"/>
  <c r="F258" i="1"/>
  <c r="G258" i="1" s="1"/>
  <c r="F242" i="1"/>
  <c r="G242" i="1" s="1"/>
  <c r="F226" i="1"/>
  <c r="G226" i="1" s="1"/>
  <c r="F210" i="1"/>
  <c r="G210" i="1" s="1"/>
  <c r="F194" i="1"/>
  <c r="G194" i="1" s="1"/>
  <c r="F178" i="1"/>
  <c r="G178" i="1" s="1"/>
  <c r="F162" i="1"/>
  <c r="G162" i="1" s="1"/>
  <c r="F146" i="1"/>
  <c r="G146" i="1" s="1"/>
  <c r="F130" i="1"/>
  <c r="G130" i="1" s="1"/>
  <c r="F114" i="1"/>
  <c r="G114" i="1" s="1"/>
  <c r="F98" i="1"/>
  <c r="G98" i="1" s="1"/>
  <c r="F82" i="1"/>
  <c r="G82" i="1" s="1"/>
  <c r="F66" i="1"/>
  <c r="G66" i="1" s="1"/>
  <c r="F50" i="1"/>
  <c r="G50" i="1" s="1"/>
  <c r="F367" i="1"/>
  <c r="G367" i="1" s="1"/>
  <c r="F346" i="1"/>
  <c r="G346" i="1" s="1"/>
  <c r="F323" i="1"/>
  <c r="G323" i="1" s="1"/>
  <c r="F302" i="1"/>
  <c r="G302" i="1" s="1"/>
  <c r="F282" i="1"/>
  <c r="G282" i="1" s="1"/>
  <c r="F259" i="1"/>
  <c r="G259" i="1" s="1"/>
  <c r="F238" i="1"/>
  <c r="G238" i="1" s="1"/>
  <c r="F218" i="1"/>
  <c r="G218" i="1" s="1"/>
  <c r="F195" i="1"/>
  <c r="G195" i="1" s="1"/>
  <c r="F174" i="1"/>
  <c r="G174" i="1" s="1"/>
  <c r="F154" i="1"/>
  <c r="G154" i="1" s="1"/>
  <c r="F131" i="1"/>
  <c r="G131" i="1" s="1"/>
  <c r="F110" i="1"/>
  <c r="G110" i="1" s="1"/>
  <c r="F90" i="1"/>
  <c r="G90" i="1" s="1"/>
  <c r="F67" i="1"/>
  <c r="G67" i="1" s="1"/>
  <c r="F46" i="1"/>
  <c r="G46" i="1" s="1"/>
  <c r="F366" i="1"/>
  <c r="G366" i="1" s="1"/>
  <c r="F345" i="1"/>
  <c r="G345" i="1" s="1"/>
  <c r="F321" i="1"/>
  <c r="G321" i="1" s="1"/>
  <c r="F301" i="1"/>
  <c r="G301" i="1" s="1"/>
  <c r="F281" i="1"/>
  <c r="G281" i="1" s="1"/>
  <c r="F257" i="1"/>
  <c r="G257" i="1" s="1"/>
  <c r="F237" i="1"/>
  <c r="G237" i="1" s="1"/>
  <c r="F193" i="1"/>
  <c r="G193" i="1" s="1"/>
  <c r="F173" i="1"/>
  <c r="G173" i="1" s="1"/>
  <c r="F153" i="1"/>
  <c r="G153" i="1" s="1"/>
  <c r="F129" i="1"/>
  <c r="G129" i="1" s="1"/>
  <c r="F89" i="1"/>
  <c r="G89" i="1" s="1"/>
  <c r="F65" i="1"/>
  <c r="G65" i="1" s="1"/>
  <c r="H65" i="1" s="1"/>
  <c r="F156" i="1"/>
  <c r="G156" i="1" s="1"/>
  <c r="F347" i="1"/>
  <c r="G347" i="1" s="1"/>
  <c r="F283" i="1"/>
  <c r="G283" i="1" s="1"/>
  <c r="F196" i="1"/>
  <c r="G196" i="1" s="1"/>
  <c r="F155" i="1"/>
  <c r="G155" i="1" s="1"/>
  <c r="F68" i="1"/>
  <c r="G68" i="1" s="1"/>
  <c r="F217" i="1"/>
  <c r="G217" i="1" s="1"/>
  <c r="F109" i="1"/>
  <c r="G109" i="1" s="1"/>
  <c r="F45" i="1"/>
  <c r="G45" i="1" s="1"/>
  <c r="F219" i="1"/>
  <c r="G219" i="1" s="1"/>
  <c r="F365" i="1"/>
  <c r="G365" i="1" s="1"/>
  <c r="F341" i="1"/>
  <c r="G341" i="1" s="1"/>
  <c r="F320" i="1"/>
  <c r="G320" i="1" s="1"/>
  <c r="F300" i="1"/>
  <c r="G300" i="1" s="1"/>
  <c r="F277" i="1"/>
  <c r="G277" i="1" s="1"/>
  <c r="F256" i="1"/>
  <c r="G256" i="1" s="1"/>
  <c r="F236" i="1"/>
  <c r="G236" i="1" s="1"/>
  <c r="F213" i="1"/>
  <c r="G213" i="1" s="1"/>
  <c r="F192" i="1"/>
  <c r="G192" i="1" s="1"/>
  <c r="F172" i="1"/>
  <c r="G172" i="1" s="1"/>
  <c r="F149" i="1"/>
  <c r="G149" i="1" s="1"/>
  <c r="F128" i="1"/>
  <c r="G128" i="1" s="1"/>
  <c r="F108" i="1"/>
  <c r="G108" i="1" s="1"/>
  <c r="F85" i="1"/>
  <c r="G85" i="1" s="1"/>
  <c r="F64" i="1"/>
  <c r="G64" i="1" s="1"/>
  <c r="F44" i="1"/>
  <c r="G44" i="1" s="1"/>
  <c r="F240" i="1"/>
  <c r="G240" i="1" s="1"/>
  <c r="F69" i="1"/>
  <c r="G69" i="1" s="1"/>
  <c r="F385" i="1"/>
  <c r="G385" i="1" s="1"/>
  <c r="F364" i="1"/>
  <c r="G364" i="1" s="1"/>
  <c r="F340" i="1"/>
  <c r="G340" i="1" s="1"/>
  <c r="F319" i="1"/>
  <c r="G319" i="1" s="1"/>
  <c r="F299" i="1"/>
  <c r="G299" i="1" s="1"/>
  <c r="F276" i="1"/>
  <c r="G276" i="1" s="1"/>
  <c r="F255" i="1"/>
  <c r="G255" i="1" s="1"/>
  <c r="F235" i="1"/>
  <c r="G235" i="1" s="1"/>
  <c r="F212" i="1"/>
  <c r="G212" i="1" s="1"/>
  <c r="F191" i="1"/>
  <c r="G191" i="1" s="1"/>
  <c r="F171" i="1"/>
  <c r="G171" i="1" s="1"/>
  <c r="F148" i="1"/>
  <c r="G148" i="1" s="1"/>
  <c r="F127" i="1"/>
  <c r="G127" i="1" s="1"/>
  <c r="F107" i="1"/>
  <c r="G107" i="1" s="1"/>
  <c r="F84" i="1"/>
  <c r="G84" i="1" s="1"/>
  <c r="F63" i="1"/>
  <c r="G63" i="1" s="1"/>
  <c r="F43" i="1"/>
  <c r="G43" i="1" s="1"/>
  <c r="F384" i="1"/>
  <c r="G384" i="1" s="1"/>
  <c r="F363" i="1"/>
  <c r="G363" i="1" s="1"/>
  <c r="F339" i="1"/>
  <c r="G339" i="1" s="1"/>
  <c r="F318" i="1"/>
  <c r="G318" i="1" s="1"/>
  <c r="F298" i="1"/>
  <c r="G298" i="1" s="1"/>
  <c r="F275" i="1"/>
  <c r="G275" i="1" s="1"/>
  <c r="F254" i="1"/>
  <c r="G254" i="1" s="1"/>
  <c r="F234" i="1"/>
  <c r="G234" i="1" s="1"/>
  <c r="F211" i="1"/>
  <c r="G211" i="1" s="1"/>
  <c r="F190" i="1"/>
  <c r="G190" i="1" s="1"/>
  <c r="F170" i="1"/>
  <c r="G170" i="1" s="1"/>
  <c r="F147" i="1"/>
  <c r="G147" i="1" s="1"/>
  <c r="F126" i="1"/>
  <c r="G126" i="1" s="1"/>
  <c r="F106" i="1"/>
  <c r="G106" i="1" s="1"/>
  <c r="F83" i="1"/>
  <c r="G83" i="1" s="1"/>
  <c r="F62" i="1"/>
  <c r="G62" i="1" s="1"/>
  <c r="F42" i="1"/>
  <c r="G42" i="1" s="1"/>
  <c r="F132" i="1"/>
  <c r="G132" i="1" s="1"/>
  <c r="F383" i="1"/>
  <c r="G383" i="1" s="1"/>
  <c r="F362" i="1"/>
  <c r="G362" i="1" s="1"/>
  <c r="F337" i="1"/>
  <c r="G337" i="1" s="1"/>
  <c r="F317" i="1"/>
  <c r="G317" i="1" s="1"/>
  <c r="F297" i="1"/>
  <c r="G297" i="1" s="1"/>
  <c r="F273" i="1"/>
  <c r="G273" i="1" s="1"/>
  <c r="F253" i="1"/>
  <c r="G253" i="1" s="1"/>
  <c r="F233" i="1"/>
  <c r="G233" i="1" s="1"/>
  <c r="F209" i="1"/>
  <c r="G209" i="1" s="1"/>
  <c r="F189" i="1"/>
  <c r="G189" i="1" s="1"/>
  <c r="F169" i="1"/>
  <c r="G169" i="1" s="1"/>
  <c r="F145" i="1"/>
  <c r="G145" i="1" s="1"/>
  <c r="F125" i="1"/>
  <c r="G125" i="1" s="1"/>
  <c r="F105" i="1"/>
  <c r="G105" i="1" s="1"/>
  <c r="F81" i="1"/>
  <c r="G81" i="1" s="1"/>
  <c r="F61" i="1"/>
  <c r="G61" i="1" s="1"/>
  <c r="F41" i="1"/>
  <c r="G41" i="1" s="1"/>
  <c r="F304" i="1"/>
  <c r="G304" i="1" s="1"/>
  <c r="F368" i="1"/>
  <c r="G368" i="1" s="1"/>
  <c r="F239" i="1"/>
  <c r="G239" i="1" s="1"/>
  <c r="F111" i="1"/>
  <c r="G111" i="1" s="1"/>
  <c r="F382" i="1"/>
  <c r="G382" i="1" s="1"/>
  <c r="F361" i="1"/>
  <c r="G361" i="1" s="1"/>
  <c r="F336" i="1"/>
  <c r="G336" i="1" s="1"/>
  <c r="F316" i="1"/>
  <c r="G316" i="1" s="1"/>
  <c r="F293" i="1"/>
  <c r="G293" i="1" s="1"/>
  <c r="F272" i="1"/>
  <c r="G272" i="1" s="1"/>
  <c r="F252" i="1"/>
  <c r="G252" i="1" s="1"/>
  <c r="F229" i="1"/>
  <c r="G229" i="1" s="1"/>
  <c r="F208" i="1"/>
  <c r="G208" i="1" s="1"/>
  <c r="F188" i="1"/>
  <c r="G188" i="1" s="1"/>
  <c r="F165" i="1"/>
  <c r="G165" i="1" s="1"/>
  <c r="F144" i="1"/>
  <c r="G144" i="1" s="1"/>
  <c r="F124" i="1"/>
  <c r="G124" i="1" s="1"/>
  <c r="F101" i="1"/>
  <c r="G101" i="1" s="1"/>
  <c r="F80" i="1"/>
  <c r="G80" i="1" s="1"/>
  <c r="F60" i="1"/>
  <c r="G60" i="1" s="1"/>
  <c r="F284" i="1"/>
  <c r="G284" i="1" s="1"/>
  <c r="F260" i="1"/>
  <c r="G260" i="1" s="1"/>
  <c r="F47" i="1"/>
  <c r="G47" i="1" s="1"/>
  <c r="F381" i="1"/>
  <c r="G381" i="1" s="1"/>
  <c r="F357" i="1"/>
  <c r="G357" i="1" s="1"/>
  <c r="F335" i="1"/>
  <c r="G335" i="1" s="1"/>
  <c r="F315" i="1"/>
  <c r="G315" i="1" s="1"/>
  <c r="F292" i="1"/>
  <c r="G292" i="1" s="1"/>
  <c r="F271" i="1"/>
  <c r="G271" i="1" s="1"/>
  <c r="F251" i="1"/>
  <c r="G251" i="1" s="1"/>
  <c r="F228" i="1"/>
  <c r="G228" i="1" s="1"/>
  <c r="F207" i="1"/>
  <c r="G207" i="1" s="1"/>
  <c r="F187" i="1"/>
  <c r="G187" i="1" s="1"/>
  <c r="F164" i="1"/>
  <c r="G164" i="1" s="1"/>
  <c r="F143" i="1"/>
  <c r="G143" i="1" s="1"/>
  <c r="F123" i="1"/>
  <c r="G123" i="1" s="1"/>
  <c r="F100" i="1"/>
  <c r="G100" i="1" s="1"/>
  <c r="F79" i="1"/>
  <c r="G79" i="1" s="1"/>
  <c r="F59" i="1"/>
  <c r="G59" i="1" s="1"/>
  <c r="F37" i="1"/>
  <c r="G37" i="1" s="1"/>
  <c r="F369" i="1"/>
  <c r="G369" i="1" s="1"/>
  <c r="F176" i="1"/>
  <c r="G176" i="1" s="1"/>
  <c r="F303" i="1"/>
  <c r="G303" i="1" s="1"/>
  <c r="F380" i="1"/>
  <c r="G380" i="1" s="1"/>
  <c r="F355" i="1"/>
  <c r="G355" i="1" s="1"/>
  <c r="F334" i="1"/>
  <c r="G334" i="1" s="1"/>
  <c r="F314" i="1"/>
  <c r="G314" i="1" s="1"/>
  <c r="F291" i="1"/>
  <c r="G291" i="1" s="1"/>
  <c r="F270" i="1"/>
  <c r="G270" i="1" s="1"/>
  <c r="F250" i="1"/>
  <c r="G250" i="1" s="1"/>
  <c r="F227" i="1"/>
  <c r="G227" i="1" s="1"/>
  <c r="F206" i="1"/>
  <c r="G206" i="1" s="1"/>
  <c r="F186" i="1"/>
  <c r="G186" i="1" s="1"/>
  <c r="F163" i="1"/>
  <c r="G163" i="1" s="1"/>
  <c r="F142" i="1"/>
  <c r="G142" i="1" s="1"/>
  <c r="F122" i="1"/>
  <c r="G122" i="1" s="1"/>
  <c r="F99" i="1"/>
  <c r="G99" i="1" s="1"/>
  <c r="F78" i="1"/>
  <c r="G78" i="1" s="1"/>
  <c r="F58" i="1"/>
  <c r="G58" i="1" s="1"/>
  <c r="F325" i="1"/>
  <c r="G325" i="1" s="1"/>
  <c r="F112" i="1"/>
  <c r="G112" i="1" s="1"/>
  <c r="F91" i="1"/>
  <c r="G91" i="1" s="1"/>
  <c r="F379" i="1"/>
  <c r="G379" i="1" s="1"/>
  <c r="F353" i="1"/>
  <c r="G353" i="1" s="1"/>
  <c r="F333" i="1"/>
  <c r="G333" i="1" s="1"/>
  <c r="F313" i="1"/>
  <c r="G313" i="1" s="1"/>
  <c r="F289" i="1"/>
  <c r="G289" i="1" s="1"/>
  <c r="F269" i="1"/>
  <c r="G269" i="1" s="1"/>
  <c r="F249" i="1"/>
  <c r="G249" i="1" s="1"/>
  <c r="F225" i="1"/>
  <c r="G225" i="1" s="1"/>
  <c r="F205" i="1"/>
  <c r="G205" i="1" s="1"/>
  <c r="F185" i="1"/>
  <c r="G185" i="1" s="1"/>
  <c r="F161" i="1"/>
  <c r="G161" i="1" s="1"/>
  <c r="F141" i="1"/>
  <c r="G141" i="1" s="1"/>
  <c r="F121" i="1"/>
  <c r="G121" i="1" s="1"/>
  <c r="F97" i="1"/>
  <c r="G97" i="1" s="1"/>
  <c r="F77" i="1"/>
  <c r="G77" i="1" s="1"/>
  <c r="F57" i="1"/>
  <c r="G57" i="1" s="1"/>
  <c r="F197" i="1"/>
  <c r="G197" i="1" s="1"/>
  <c r="F378" i="1"/>
  <c r="G378" i="1" s="1"/>
  <c r="F352" i="1"/>
  <c r="G352" i="1" s="1"/>
  <c r="F332" i="1"/>
  <c r="G332" i="1" s="1"/>
  <c r="F309" i="1"/>
  <c r="G309" i="1" s="1"/>
  <c r="F288" i="1"/>
  <c r="G288" i="1" s="1"/>
  <c r="F268" i="1"/>
  <c r="G268" i="1" s="1"/>
  <c r="F245" i="1"/>
  <c r="G245" i="1" s="1"/>
  <c r="F224" i="1"/>
  <c r="G224" i="1" s="1"/>
  <c r="F204" i="1"/>
  <c r="G204" i="1" s="1"/>
  <c r="F181" i="1"/>
  <c r="G181" i="1" s="1"/>
  <c r="F160" i="1"/>
  <c r="G160" i="1" s="1"/>
  <c r="F140" i="1"/>
  <c r="G140" i="1" s="1"/>
  <c r="F117" i="1"/>
  <c r="G117" i="1" s="1"/>
  <c r="F96" i="1"/>
  <c r="G96" i="1" s="1"/>
  <c r="F76" i="1"/>
  <c r="G76" i="1" s="1"/>
  <c r="F53" i="1"/>
  <c r="G53" i="1" s="1"/>
  <c r="F220" i="1"/>
  <c r="G220" i="1" s="1"/>
  <c r="F48" i="1"/>
  <c r="G48" i="1" s="1"/>
  <c r="F324" i="1"/>
  <c r="G324" i="1" s="1"/>
  <c r="F175" i="1"/>
  <c r="G175" i="1" s="1"/>
  <c r="F377" i="1"/>
  <c r="G377" i="1" s="1"/>
  <c r="F351" i="1"/>
  <c r="G351" i="1" s="1"/>
  <c r="F331" i="1"/>
  <c r="G331" i="1" s="1"/>
  <c r="F308" i="1"/>
  <c r="G308" i="1" s="1"/>
  <c r="F287" i="1"/>
  <c r="G287" i="1" s="1"/>
  <c r="F267" i="1"/>
  <c r="G267" i="1" s="1"/>
  <c r="F244" i="1"/>
  <c r="G244" i="1" s="1"/>
  <c r="F223" i="1"/>
  <c r="G223" i="1" s="1"/>
  <c r="F203" i="1"/>
  <c r="G203" i="1" s="1"/>
  <c r="F180" i="1"/>
  <c r="G180" i="1" s="1"/>
  <c r="F159" i="1"/>
  <c r="G159" i="1" s="1"/>
  <c r="F139" i="1"/>
  <c r="G139" i="1" s="1"/>
  <c r="F116" i="1"/>
  <c r="G116" i="1" s="1"/>
  <c r="F95" i="1"/>
  <c r="G95" i="1" s="1"/>
  <c r="F75" i="1"/>
  <c r="G75" i="1" s="1"/>
  <c r="F52" i="1"/>
  <c r="G52" i="1" s="1"/>
  <c r="F261" i="1"/>
  <c r="G261" i="1" s="1"/>
  <c r="F373" i="1"/>
  <c r="G373" i="1" s="1"/>
  <c r="F350" i="1"/>
  <c r="G350" i="1" s="1"/>
  <c r="F330" i="1"/>
  <c r="G330" i="1" s="1"/>
  <c r="F307" i="1"/>
  <c r="G307" i="1" s="1"/>
  <c r="F286" i="1"/>
  <c r="G286" i="1" s="1"/>
  <c r="F266" i="1"/>
  <c r="G266" i="1" s="1"/>
  <c r="F243" i="1"/>
  <c r="G243" i="1" s="1"/>
  <c r="F222" i="1"/>
  <c r="G222" i="1" s="1"/>
  <c r="F202" i="1"/>
  <c r="G202" i="1" s="1"/>
  <c r="F179" i="1"/>
  <c r="G179" i="1" s="1"/>
  <c r="F158" i="1"/>
  <c r="G158" i="1" s="1"/>
  <c r="F138" i="1"/>
  <c r="G138" i="1" s="1"/>
  <c r="F115" i="1"/>
  <c r="G115" i="1" s="1"/>
  <c r="F94" i="1"/>
  <c r="G94" i="1" s="1"/>
  <c r="F74" i="1"/>
  <c r="G74" i="1" s="1"/>
  <c r="F51" i="1"/>
  <c r="G51" i="1" s="1"/>
  <c r="F348" i="1"/>
  <c r="G348" i="1" s="1"/>
  <c r="F92" i="1"/>
  <c r="G92" i="1" s="1"/>
  <c r="F371" i="1"/>
  <c r="G371" i="1" s="1"/>
  <c r="F349" i="1"/>
  <c r="G349" i="1" s="1"/>
  <c r="F329" i="1"/>
  <c r="G329" i="1" s="1"/>
  <c r="F305" i="1"/>
  <c r="G305" i="1" s="1"/>
  <c r="F285" i="1"/>
  <c r="G285" i="1" s="1"/>
  <c r="F265" i="1"/>
  <c r="G265" i="1" s="1"/>
  <c r="F241" i="1"/>
  <c r="G241" i="1" s="1"/>
  <c r="F221" i="1"/>
  <c r="G221" i="1" s="1"/>
  <c r="F201" i="1"/>
  <c r="G201" i="1" s="1"/>
  <c r="F177" i="1"/>
  <c r="G177" i="1" s="1"/>
  <c r="F157" i="1"/>
  <c r="G157" i="1" s="1"/>
  <c r="F137" i="1"/>
  <c r="G137" i="1" s="1"/>
  <c r="F113" i="1"/>
  <c r="G113" i="1" s="1"/>
  <c r="F93" i="1"/>
  <c r="G93" i="1" s="1"/>
  <c r="F73" i="1"/>
  <c r="G73" i="1" s="1"/>
  <c r="F49" i="1"/>
  <c r="G49" i="1" s="1"/>
  <c r="F133" i="1"/>
  <c r="G133" i="1" s="1"/>
  <c r="AD47" i="1"/>
  <c r="AB47" i="1"/>
  <c r="AB48" i="1"/>
  <c r="W93" i="1"/>
  <c r="W88" i="1"/>
  <c r="AD44" i="1"/>
  <c r="AB44" i="1"/>
  <c r="W90" i="1"/>
  <c r="W72" i="1"/>
  <c r="AD55" i="1"/>
  <c r="AB55" i="1"/>
  <c r="W96" i="1"/>
  <c r="AB45" i="1"/>
  <c r="AB34" i="1"/>
  <c r="W92" i="1"/>
  <c r="W84" i="1"/>
  <c r="W98" i="1"/>
  <c r="W91" i="1"/>
  <c r="L67" i="1" a="1"/>
  <c r="L67" i="1" s="1"/>
  <c r="T66" i="1"/>
  <c r="AG53" i="8" l="1"/>
  <c r="AH53" i="8" s="1"/>
  <c r="AE36" i="6"/>
  <c r="AE35" i="11"/>
  <c r="AF33" i="11"/>
  <c r="AG54" i="11" s="1"/>
  <c r="AH54" i="11" s="1"/>
  <c r="L68" i="11" a="1"/>
  <c r="L68" i="11" s="1"/>
  <c r="T67" i="11"/>
  <c r="V149" i="11"/>
  <c r="S65" i="11"/>
  <c r="H66" i="11"/>
  <c r="AE38" i="11"/>
  <c r="AF36" i="11"/>
  <c r="U65" i="11"/>
  <c r="X65" i="11" s="1"/>
  <c r="Y65" i="11" s="1"/>
  <c r="R66" i="11"/>
  <c r="AG57" i="11"/>
  <c r="R66" i="10"/>
  <c r="U65" i="10"/>
  <c r="X65" i="10" s="1"/>
  <c r="Y65" i="10" s="1"/>
  <c r="AF35" i="10"/>
  <c r="AG56" i="10" s="1"/>
  <c r="AH56" i="10" s="1"/>
  <c r="AE37" i="10"/>
  <c r="AF36" i="10"/>
  <c r="AE38" i="10"/>
  <c r="L67" i="10" a="1"/>
  <c r="L67" i="10" s="1"/>
  <c r="T66" i="10"/>
  <c r="V149" i="10"/>
  <c r="S65" i="10"/>
  <c r="H66" i="10"/>
  <c r="AF36" i="9"/>
  <c r="AE38" i="9"/>
  <c r="R66" i="9"/>
  <c r="U65" i="9"/>
  <c r="X65" i="9" s="1"/>
  <c r="Y65" i="9" s="1"/>
  <c r="V149" i="9"/>
  <c r="H66" i="9"/>
  <c r="S65" i="9"/>
  <c r="T66" i="9"/>
  <c r="L67" i="9" a="1"/>
  <c r="L67" i="9" s="1"/>
  <c r="AF35" i="9"/>
  <c r="AG56" i="9" s="1"/>
  <c r="AH56" i="9" s="1"/>
  <c r="AE37" i="9"/>
  <c r="AE36" i="8"/>
  <c r="AF34" i="8"/>
  <c r="AG55" i="8" s="1"/>
  <c r="AH55" i="8" s="1"/>
  <c r="AF33" i="8"/>
  <c r="AG54" i="8" s="1"/>
  <c r="AH54" i="8" s="1"/>
  <c r="AE35" i="8"/>
  <c r="U65" i="8"/>
  <c r="X65" i="8" s="1"/>
  <c r="Y65" i="8" s="1"/>
  <c r="R66" i="8"/>
  <c r="V149" i="8"/>
  <c r="H66" i="8"/>
  <c r="S65" i="8"/>
  <c r="L68" i="8" a="1"/>
  <c r="L68" i="8" s="1"/>
  <c r="T67" i="8"/>
  <c r="L67" i="7" a="1"/>
  <c r="L67" i="7" s="1"/>
  <c r="T66" i="7"/>
  <c r="AE39" i="7"/>
  <c r="AF37" i="7"/>
  <c r="AG58" i="7" s="1"/>
  <c r="AH58" i="7" s="1"/>
  <c r="V149" i="7"/>
  <c r="H66" i="7"/>
  <c r="S65" i="7"/>
  <c r="U65" i="7"/>
  <c r="X65" i="7" s="1"/>
  <c r="Y65" i="7" s="1"/>
  <c r="R66" i="7"/>
  <c r="AF36" i="7"/>
  <c r="AE38" i="7"/>
  <c r="AE37" i="6"/>
  <c r="AF35" i="6"/>
  <c r="AG56" i="6" s="1"/>
  <c r="AH56" i="6" s="1"/>
  <c r="T67" i="6"/>
  <c r="L68" i="6" a="1"/>
  <c r="L68" i="6" s="1"/>
  <c r="V149" i="6"/>
  <c r="H66" i="6"/>
  <c r="S65" i="6"/>
  <c r="R66" i="6"/>
  <c r="U65" i="6"/>
  <c r="X65" i="6" s="1"/>
  <c r="Y65" i="6" s="1"/>
  <c r="U65" i="5"/>
  <c r="X65" i="5" s="1"/>
  <c r="Y65" i="5" s="1"/>
  <c r="R66" i="5"/>
  <c r="AF35" i="5"/>
  <c r="AG56" i="5" s="1"/>
  <c r="AH56" i="5" s="1"/>
  <c r="AE37" i="5"/>
  <c r="AF36" i="5"/>
  <c r="AE38" i="5"/>
  <c r="L68" i="5" a="1"/>
  <c r="L68" i="5" s="1"/>
  <c r="T67" i="5"/>
  <c r="V149" i="5"/>
  <c r="H66" i="5"/>
  <c r="S65" i="5"/>
  <c r="AF33" i="4"/>
  <c r="AG54" i="4" s="1"/>
  <c r="AH54" i="4" s="1"/>
  <c r="AE35" i="4"/>
  <c r="AE38" i="4"/>
  <c r="AF36" i="4"/>
  <c r="U65" i="4"/>
  <c r="X65" i="4" s="1"/>
  <c r="Y65" i="4" s="1"/>
  <c r="R66" i="4"/>
  <c r="L68" i="4" a="1"/>
  <c r="L68" i="4" s="1"/>
  <c r="T67" i="4"/>
  <c r="V149" i="4"/>
  <c r="H66" i="4"/>
  <c r="S65" i="4"/>
  <c r="AG55" i="4"/>
  <c r="AH55" i="4" s="1"/>
  <c r="AH52" i="1"/>
  <c r="V149" i="1"/>
  <c r="H66" i="1"/>
  <c r="S65" i="1"/>
  <c r="L68" i="1" a="1"/>
  <c r="L68" i="1" s="1"/>
  <c r="T67" i="1"/>
  <c r="AE37" i="1"/>
  <c r="AF35" i="1"/>
  <c r="AG56" i="1" s="1"/>
  <c r="AH56" i="1" s="1"/>
  <c r="AG54" i="1"/>
  <c r="AH54" i="1" s="1"/>
  <c r="U65" i="1"/>
  <c r="X65" i="1" s="1"/>
  <c r="Y65" i="1" s="1"/>
  <c r="R66" i="1"/>
  <c r="AF34" i="1"/>
  <c r="AG55" i="1" s="1"/>
  <c r="AH55" i="1" s="1"/>
  <c r="AE36" i="1"/>
  <c r="AF36" i="6" l="1"/>
  <c r="AG57" i="6" s="1"/>
  <c r="AE38" i="6"/>
  <c r="AH57" i="11"/>
  <c r="AG57" i="7"/>
  <c r="AG57" i="4"/>
  <c r="AG57" i="10"/>
  <c r="AH57" i="6"/>
  <c r="AG57" i="5"/>
  <c r="AG57" i="9"/>
  <c r="U66" i="11"/>
  <c r="X66" i="11" s="1"/>
  <c r="Y66" i="11" s="1"/>
  <c r="R67" i="11"/>
  <c r="AE40" i="11"/>
  <c r="AF38" i="11"/>
  <c r="AG59" i="11" s="1"/>
  <c r="AH59" i="11" s="1"/>
  <c r="L69" i="11" a="1"/>
  <c r="L69" i="11" s="1"/>
  <c r="T68" i="11"/>
  <c r="Z65" i="11"/>
  <c r="AF35" i="11"/>
  <c r="AG56" i="11" s="1"/>
  <c r="AH56" i="11" s="1"/>
  <c r="AE37" i="11"/>
  <c r="V150" i="11"/>
  <c r="H67" i="11"/>
  <c r="S66" i="11"/>
  <c r="W149" i="11"/>
  <c r="AF38" i="10"/>
  <c r="AG59" i="10" s="1"/>
  <c r="AH59" i="10" s="1"/>
  <c r="AE40" i="10"/>
  <c r="L68" i="10" a="1"/>
  <c r="L68" i="10" s="1"/>
  <c r="T67" i="10"/>
  <c r="V150" i="10"/>
  <c r="S66" i="10"/>
  <c r="H67" i="10"/>
  <c r="Z65" i="10"/>
  <c r="W149" i="10"/>
  <c r="AE39" i="10"/>
  <c r="AF37" i="10"/>
  <c r="AG58" i="10" s="1"/>
  <c r="AH58" i="10" s="1"/>
  <c r="R67" i="10"/>
  <c r="U66" i="10"/>
  <c r="X66" i="10" s="1"/>
  <c r="Y66" i="10" s="1"/>
  <c r="Z65" i="9"/>
  <c r="T67" i="9"/>
  <c r="L68" i="9" a="1"/>
  <c r="L68" i="9" s="1"/>
  <c r="R67" i="9"/>
  <c r="U66" i="9"/>
  <c r="X66" i="9" s="1"/>
  <c r="Y66" i="9" s="1"/>
  <c r="V150" i="9"/>
  <c r="H67" i="9"/>
  <c r="S66" i="9"/>
  <c r="AE39" i="9"/>
  <c r="AF37" i="9"/>
  <c r="AG58" i="9" s="1"/>
  <c r="AH58" i="9" s="1"/>
  <c r="W149" i="9"/>
  <c r="AE40" i="9"/>
  <c r="AF38" i="9"/>
  <c r="AG59" i="9" s="1"/>
  <c r="AH59" i="9" s="1"/>
  <c r="R67" i="8"/>
  <c r="U66" i="8"/>
  <c r="X66" i="8" s="1"/>
  <c r="Y66" i="8" s="1"/>
  <c r="W149" i="8"/>
  <c r="Z65" i="8"/>
  <c r="AF36" i="8"/>
  <c r="AE38" i="8"/>
  <c r="T68" i="8"/>
  <c r="L69" i="8" a="1"/>
  <c r="L69" i="8" s="1"/>
  <c r="AE37" i="8"/>
  <c r="AF35" i="8"/>
  <c r="AG56" i="8" s="1"/>
  <c r="AH56" i="8" s="1"/>
  <c r="V150" i="8"/>
  <c r="H67" i="8"/>
  <c r="S66" i="8"/>
  <c r="R67" i="7"/>
  <c r="U66" i="7"/>
  <c r="X66" i="7" s="1"/>
  <c r="Y66" i="7" s="1"/>
  <c r="AE41" i="7"/>
  <c r="AF39" i="7"/>
  <c r="AG60" i="7" s="1"/>
  <c r="AH60" i="7" s="1"/>
  <c r="AF38" i="7"/>
  <c r="AG59" i="7" s="1"/>
  <c r="AH59" i="7" s="1"/>
  <c r="AE40" i="7"/>
  <c r="V150" i="7"/>
  <c r="H67" i="7"/>
  <c r="S66" i="7"/>
  <c r="Z65" i="7"/>
  <c r="W149" i="7"/>
  <c r="T67" i="7"/>
  <c r="L68" i="7" a="1"/>
  <c r="L68" i="7" s="1"/>
  <c r="V150" i="6"/>
  <c r="S66" i="6"/>
  <c r="H67" i="6"/>
  <c r="W149" i="6"/>
  <c r="L69" i="6" a="1"/>
  <c r="L69" i="6" s="1"/>
  <c r="T68" i="6"/>
  <c r="AE39" i="6"/>
  <c r="AF37" i="6"/>
  <c r="U66" i="6"/>
  <c r="X66" i="6" s="1"/>
  <c r="Y66" i="6" s="1"/>
  <c r="R67" i="6"/>
  <c r="Z65" i="6"/>
  <c r="V150" i="5"/>
  <c r="H67" i="5"/>
  <c r="S66" i="5"/>
  <c r="AF38" i="5"/>
  <c r="AG59" i="5" s="1"/>
  <c r="AH59" i="5" s="1"/>
  <c r="AE40" i="5"/>
  <c r="L69" i="5" a="1"/>
  <c r="L69" i="5" s="1"/>
  <c r="T68" i="5"/>
  <c r="AF37" i="5"/>
  <c r="AG58" i="5" s="1"/>
  <c r="AH58" i="5" s="1"/>
  <c r="AE39" i="5"/>
  <c r="R67" i="5"/>
  <c r="U66" i="5"/>
  <c r="X66" i="5" s="1"/>
  <c r="Y66" i="5" s="1"/>
  <c r="W149" i="5"/>
  <c r="Z65" i="5"/>
  <c r="V150" i="4"/>
  <c r="H67" i="4"/>
  <c r="S66" i="4"/>
  <c r="W149" i="4"/>
  <c r="U66" i="4"/>
  <c r="X66" i="4" s="1"/>
  <c r="Y66" i="4" s="1"/>
  <c r="R67" i="4"/>
  <c r="AE40" i="4"/>
  <c r="AF38" i="4"/>
  <c r="AG59" i="4" s="1"/>
  <c r="AH59" i="4" s="1"/>
  <c r="Z65" i="4"/>
  <c r="AE37" i="4"/>
  <c r="AF35" i="4"/>
  <c r="AG56" i="4" s="1"/>
  <c r="AH56" i="4" s="1"/>
  <c r="L69" i="4" a="1"/>
  <c r="L69" i="4" s="1"/>
  <c r="T68" i="4"/>
  <c r="AE38" i="1"/>
  <c r="AF36" i="1"/>
  <c r="AG57" i="1" s="1"/>
  <c r="AH57" i="1" s="1"/>
  <c r="L69" i="1" a="1"/>
  <c r="L69" i="1" s="1"/>
  <c r="T68" i="1"/>
  <c r="U66" i="1"/>
  <c r="X66" i="1" s="1"/>
  <c r="R67" i="1"/>
  <c r="AF37" i="1"/>
  <c r="AG58" i="1" s="1"/>
  <c r="AH58" i="1" s="1"/>
  <c r="AE39" i="1"/>
  <c r="W149" i="1"/>
  <c r="Y66" i="1"/>
  <c r="Z65" i="1"/>
  <c r="V150" i="1"/>
  <c r="H67" i="1"/>
  <c r="S66" i="1"/>
  <c r="AE40" i="6" l="1"/>
  <c r="AF38" i="6"/>
  <c r="AG59" i="6" s="1"/>
  <c r="AH59" i="6" s="1"/>
  <c r="AH57" i="9"/>
  <c r="AG58" i="6"/>
  <c r="AG57" i="8"/>
  <c r="AH57" i="5"/>
  <c r="AH57" i="10"/>
  <c r="AH57" i="4"/>
  <c r="AH57" i="7"/>
  <c r="AE39" i="11"/>
  <c r="AF37" i="11"/>
  <c r="L70" i="11" a="1"/>
  <c r="L70" i="11" s="1"/>
  <c r="T69" i="11"/>
  <c r="W150" i="11"/>
  <c r="V151" i="11"/>
  <c r="H68" i="11"/>
  <c r="S67" i="11"/>
  <c r="Z66" i="11"/>
  <c r="AE42" i="11"/>
  <c r="AF40" i="11"/>
  <c r="AG61" i="11" s="1"/>
  <c r="AH61" i="11" s="1"/>
  <c r="U67" i="11"/>
  <c r="X67" i="11" s="1"/>
  <c r="Y67" i="11" s="1"/>
  <c r="R68" i="11"/>
  <c r="AC64" i="11"/>
  <c r="AA65" i="11"/>
  <c r="Z66" i="10"/>
  <c r="AF39" i="10"/>
  <c r="AG60" i="10" s="1"/>
  <c r="AH60" i="10" s="1"/>
  <c r="AE41" i="10"/>
  <c r="V151" i="10"/>
  <c r="S67" i="10"/>
  <c r="H68" i="10"/>
  <c r="T68" i="10"/>
  <c r="L69" i="10" a="1"/>
  <c r="L69" i="10" s="1"/>
  <c r="R68" i="10"/>
  <c r="U67" i="10"/>
  <c r="X67" i="10" s="1"/>
  <c r="Y67" i="10" s="1"/>
  <c r="AC64" i="10"/>
  <c r="AA65" i="10"/>
  <c r="AF40" i="10"/>
  <c r="AG61" i="10" s="1"/>
  <c r="AH61" i="10" s="1"/>
  <c r="AE42" i="10"/>
  <c r="W150" i="10"/>
  <c r="Z66" i="9"/>
  <c r="AE41" i="9"/>
  <c r="AF39" i="9"/>
  <c r="W150" i="9"/>
  <c r="R68" i="9"/>
  <c r="U67" i="9"/>
  <c r="X67" i="9" s="1"/>
  <c r="Y67" i="9" s="1"/>
  <c r="AE42" i="9"/>
  <c r="AF40" i="9"/>
  <c r="AG61" i="9" s="1"/>
  <c r="AH61" i="9" s="1"/>
  <c r="V151" i="9"/>
  <c r="S67" i="9"/>
  <c r="H68" i="9"/>
  <c r="AC64" i="9"/>
  <c r="AA65" i="9"/>
  <c r="T68" i="9"/>
  <c r="L69" i="9" a="1"/>
  <c r="L69" i="9" s="1"/>
  <c r="T69" i="8"/>
  <c r="L70" i="8" a="1"/>
  <c r="L70" i="8" s="1"/>
  <c r="V151" i="8"/>
  <c r="S67" i="8"/>
  <c r="H68" i="8"/>
  <c r="AF38" i="8"/>
  <c r="AG59" i="8" s="1"/>
  <c r="AH59" i="8" s="1"/>
  <c r="AE40" i="8"/>
  <c r="W150" i="8"/>
  <c r="AE39" i="8"/>
  <c r="AF37" i="8"/>
  <c r="AG58" i="8" s="1"/>
  <c r="AH58" i="8" s="1"/>
  <c r="Z66" i="8"/>
  <c r="AC64" i="8"/>
  <c r="AA65" i="8"/>
  <c r="R68" i="8"/>
  <c r="U67" i="8"/>
  <c r="X67" i="8" s="1"/>
  <c r="Y67" i="8" s="1"/>
  <c r="AC64" i="7"/>
  <c r="AA65" i="7"/>
  <c r="L69" i="7" a="1"/>
  <c r="L69" i="7" s="1"/>
  <c r="T68" i="7"/>
  <c r="W150" i="7"/>
  <c r="V151" i="7"/>
  <c r="H68" i="7"/>
  <c r="S67" i="7"/>
  <c r="AF40" i="7"/>
  <c r="AG61" i="7" s="1"/>
  <c r="AH61" i="7" s="1"/>
  <c r="AE42" i="7"/>
  <c r="Z66" i="7"/>
  <c r="AE43" i="7"/>
  <c r="AF41" i="7"/>
  <c r="AG62" i="7" s="1"/>
  <c r="AH62" i="7" s="1"/>
  <c r="U67" i="7"/>
  <c r="X67" i="7" s="1"/>
  <c r="Y67" i="7" s="1"/>
  <c r="R68" i="7"/>
  <c r="AC64" i="6"/>
  <c r="AA65" i="6"/>
  <c r="U67" i="6"/>
  <c r="X67" i="6" s="1"/>
  <c r="Y67" i="6" s="1"/>
  <c r="R68" i="6"/>
  <c r="Z66" i="6"/>
  <c r="AF39" i="6"/>
  <c r="AG60" i="6" s="1"/>
  <c r="AH60" i="6" s="1"/>
  <c r="AE41" i="6"/>
  <c r="T69" i="6"/>
  <c r="L70" i="6" a="1"/>
  <c r="L70" i="6" s="1"/>
  <c r="V151" i="6"/>
  <c r="S67" i="6"/>
  <c r="H68" i="6"/>
  <c r="W150" i="6"/>
  <c r="AE42" i="5"/>
  <c r="AF40" i="5"/>
  <c r="AG61" i="5" s="1"/>
  <c r="AH61" i="5" s="1"/>
  <c r="AA65" i="5"/>
  <c r="AC64" i="5"/>
  <c r="U67" i="5"/>
  <c r="X67" i="5" s="1"/>
  <c r="Y67" i="5" s="1"/>
  <c r="R68" i="5"/>
  <c r="Z66" i="5"/>
  <c r="AF39" i="5"/>
  <c r="AG60" i="5" s="1"/>
  <c r="AH60" i="5" s="1"/>
  <c r="AE41" i="5"/>
  <c r="V151" i="5"/>
  <c r="H68" i="5"/>
  <c r="S67" i="5"/>
  <c r="T69" i="5"/>
  <c r="L70" i="5" a="1"/>
  <c r="L70" i="5" s="1"/>
  <c r="W150" i="5"/>
  <c r="AF37" i="4"/>
  <c r="AE39" i="4"/>
  <c r="AF40" i="4"/>
  <c r="AG61" i="4" s="1"/>
  <c r="AH61" i="4" s="1"/>
  <c r="AE42" i="4"/>
  <c r="T69" i="4"/>
  <c r="L70" i="4" a="1"/>
  <c r="L70" i="4" s="1"/>
  <c r="AA65" i="4"/>
  <c r="AC64" i="4"/>
  <c r="R68" i="4"/>
  <c r="U67" i="4"/>
  <c r="X67" i="4" s="1"/>
  <c r="Y67" i="4" s="1"/>
  <c r="Z66" i="4"/>
  <c r="V151" i="4"/>
  <c r="H68" i="4"/>
  <c r="S67" i="4"/>
  <c r="W150" i="4"/>
  <c r="W150" i="1"/>
  <c r="Z66" i="1"/>
  <c r="AF39" i="1"/>
  <c r="AG60" i="1" s="1"/>
  <c r="AH60" i="1" s="1"/>
  <c r="AE41" i="1"/>
  <c r="AC64" i="1"/>
  <c r="AA65" i="1"/>
  <c r="R68" i="1"/>
  <c r="U67" i="1"/>
  <c r="X67" i="1" s="1"/>
  <c r="Y67" i="1" s="1"/>
  <c r="L70" i="1" a="1"/>
  <c r="L70" i="1" s="1"/>
  <c r="T69" i="1"/>
  <c r="V151" i="1"/>
  <c r="H68" i="1"/>
  <c r="S67" i="1"/>
  <c r="AF38" i="1"/>
  <c r="AG59" i="1" s="1"/>
  <c r="AH59" i="1" s="1"/>
  <c r="AE40" i="1"/>
  <c r="AF40" i="6" l="1"/>
  <c r="AG61" i="6" s="1"/>
  <c r="AH61" i="6" s="1"/>
  <c r="AE42" i="6"/>
  <c r="AG58" i="4"/>
  <c r="AH57" i="8"/>
  <c r="AH58" i="6"/>
  <c r="AG58" i="11"/>
  <c r="AG60" i="9"/>
  <c r="Z67" i="11"/>
  <c r="AF42" i="11"/>
  <c r="AG63" i="11" s="1"/>
  <c r="AH63" i="11" s="1"/>
  <c r="AE44" i="11"/>
  <c r="V152" i="11"/>
  <c r="H69" i="11"/>
  <c r="S68" i="11"/>
  <c r="W151" i="11"/>
  <c r="AA66" i="11"/>
  <c r="AC65" i="11"/>
  <c r="L71" i="11" a="1"/>
  <c r="L71" i="11" s="1"/>
  <c r="T70" i="11"/>
  <c r="U68" i="11"/>
  <c r="X68" i="11" s="1"/>
  <c r="Y68" i="11" s="1"/>
  <c r="R69" i="11"/>
  <c r="AB65" i="11"/>
  <c r="AD65" i="11"/>
  <c r="AF39" i="11"/>
  <c r="AG60" i="11" s="1"/>
  <c r="AH60" i="11" s="1"/>
  <c r="AE41" i="11"/>
  <c r="Z67" i="10"/>
  <c r="AD65" i="10"/>
  <c r="AB65" i="10"/>
  <c r="W151" i="10"/>
  <c r="U68" i="10"/>
  <c r="X68" i="10" s="1"/>
  <c r="Y68" i="10" s="1"/>
  <c r="R69" i="10"/>
  <c r="AF41" i="10"/>
  <c r="AG62" i="10" s="1"/>
  <c r="AH62" i="10" s="1"/>
  <c r="AE43" i="10"/>
  <c r="AF42" i="10"/>
  <c r="AG63" i="10" s="1"/>
  <c r="AH63" i="10" s="1"/>
  <c r="AE44" i="10"/>
  <c r="V152" i="10"/>
  <c r="H69" i="10"/>
  <c r="S68" i="10"/>
  <c r="T69" i="10"/>
  <c r="L70" i="10" a="1"/>
  <c r="L70" i="10" s="1"/>
  <c r="AA66" i="10"/>
  <c r="AC65" i="10"/>
  <c r="Z67" i="9"/>
  <c r="U68" i="9"/>
  <c r="X68" i="9" s="1"/>
  <c r="Y68" i="9" s="1"/>
  <c r="R69" i="9"/>
  <c r="W151" i="9"/>
  <c r="AF42" i="9"/>
  <c r="AG63" i="9" s="1"/>
  <c r="AH63" i="9" s="1"/>
  <c r="AE44" i="9"/>
  <c r="AD65" i="9"/>
  <c r="AB65" i="9"/>
  <c r="AF41" i="9"/>
  <c r="AG62" i="9" s="1"/>
  <c r="AH62" i="9" s="1"/>
  <c r="AE43" i="9"/>
  <c r="V152" i="9"/>
  <c r="S68" i="9"/>
  <c r="H69" i="9"/>
  <c r="AC65" i="9"/>
  <c r="AA66" i="9"/>
  <c r="T69" i="9"/>
  <c r="L70" i="9" a="1"/>
  <c r="L70" i="9" s="1"/>
  <c r="AD65" i="8"/>
  <c r="AB65" i="8"/>
  <c r="Z67" i="8"/>
  <c r="AE41" i="8"/>
  <c r="AF39" i="8"/>
  <c r="AG60" i="8" s="1"/>
  <c r="AH60" i="8" s="1"/>
  <c r="V152" i="8"/>
  <c r="S68" i="8"/>
  <c r="H69" i="8"/>
  <c r="U68" i="8"/>
  <c r="X68" i="8" s="1"/>
  <c r="Y68" i="8" s="1"/>
  <c r="R69" i="8"/>
  <c r="AC65" i="8"/>
  <c r="AA66" i="8"/>
  <c r="AE42" i="8"/>
  <c r="AF40" i="8"/>
  <c r="AG61" i="8" s="1"/>
  <c r="AH61" i="8" s="1"/>
  <c r="W151" i="8"/>
  <c r="T70" i="8"/>
  <c r="L71" i="8" a="1"/>
  <c r="L71" i="8" s="1"/>
  <c r="Z67" i="7"/>
  <c r="AC65" i="7"/>
  <c r="AA66" i="7"/>
  <c r="AE44" i="7"/>
  <c r="AF42" i="7"/>
  <c r="AG63" i="7" s="1"/>
  <c r="AH63" i="7" s="1"/>
  <c r="W151" i="7"/>
  <c r="AF43" i="7"/>
  <c r="AG64" i="7" s="1"/>
  <c r="AH64" i="7" s="1"/>
  <c r="AE45" i="7"/>
  <c r="V152" i="7"/>
  <c r="S68" i="7"/>
  <c r="H69" i="7"/>
  <c r="AD65" i="7"/>
  <c r="AB65" i="7"/>
  <c r="L70" i="7" a="1"/>
  <c r="L70" i="7" s="1"/>
  <c r="T69" i="7"/>
  <c r="U68" i="7"/>
  <c r="X68" i="7" s="1"/>
  <c r="Y68" i="7" s="1"/>
  <c r="R69" i="7"/>
  <c r="Z67" i="6"/>
  <c r="V152" i="6"/>
  <c r="H69" i="6"/>
  <c r="S68" i="6"/>
  <c r="L71" i="6" a="1"/>
  <c r="L71" i="6" s="1"/>
  <c r="T70" i="6"/>
  <c r="W151" i="6"/>
  <c r="AF41" i="6"/>
  <c r="AG62" i="6" s="1"/>
  <c r="AH62" i="6" s="1"/>
  <c r="AE43" i="6"/>
  <c r="U68" i="6"/>
  <c r="X68" i="6" s="1"/>
  <c r="Y68" i="6" s="1"/>
  <c r="R69" i="6"/>
  <c r="AB65" i="6"/>
  <c r="AD65" i="6"/>
  <c r="AC65" i="6"/>
  <c r="AA66" i="6"/>
  <c r="V152" i="5"/>
  <c r="H69" i="5"/>
  <c r="S68" i="5"/>
  <c r="W151" i="5"/>
  <c r="AE43" i="5"/>
  <c r="AF41" i="5"/>
  <c r="AG62" i="5" s="1"/>
  <c r="AH62" i="5" s="1"/>
  <c r="AD65" i="5"/>
  <c r="AB65" i="5"/>
  <c r="AC65" i="5"/>
  <c r="AA66" i="5"/>
  <c r="R69" i="5"/>
  <c r="U68" i="5"/>
  <c r="X68" i="5" s="1"/>
  <c r="Y68" i="5" s="1"/>
  <c r="L71" i="5" a="1"/>
  <c r="L71" i="5" s="1"/>
  <c r="T70" i="5"/>
  <c r="Z67" i="5"/>
  <c r="AE44" i="5"/>
  <c r="AF42" i="5"/>
  <c r="AG63" i="5" s="1"/>
  <c r="AH63" i="5" s="1"/>
  <c r="Z67" i="4"/>
  <c r="W151" i="4"/>
  <c r="R69" i="4"/>
  <c r="U68" i="4"/>
  <c r="X68" i="4" s="1"/>
  <c r="Y68" i="4" s="1"/>
  <c r="AC65" i="4"/>
  <c r="AA66" i="4"/>
  <c r="AE44" i="4"/>
  <c r="AF42" i="4"/>
  <c r="AG63" i="4" s="1"/>
  <c r="AH63" i="4" s="1"/>
  <c r="V152" i="4"/>
  <c r="H69" i="4"/>
  <c r="S68" i="4"/>
  <c r="AB65" i="4"/>
  <c r="AD65" i="4"/>
  <c r="AF39" i="4"/>
  <c r="AG60" i="4" s="1"/>
  <c r="AH60" i="4" s="1"/>
  <c r="AE41" i="4"/>
  <c r="T70" i="4"/>
  <c r="L71" i="4" a="1"/>
  <c r="L71" i="4" s="1"/>
  <c r="Z67" i="1"/>
  <c r="L71" i="1" a="1"/>
  <c r="L71" i="1" s="1"/>
  <c r="T70" i="1"/>
  <c r="AD65" i="1"/>
  <c r="AB65" i="1"/>
  <c r="W151" i="1"/>
  <c r="AA66" i="1"/>
  <c r="AC65" i="1"/>
  <c r="V152" i="1"/>
  <c r="S68" i="1"/>
  <c r="H69" i="1"/>
  <c r="R69" i="1"/>
  <c r="U68" i="1"/>
  <c r="X68" i="1" s="1"/>
  <c r="Y68" i="1" s="1"/>
  <c r="AE43" i="1"/>
  <c r="AF41" i="1"/>
  <c r="AG62" i="1" s="1"/>
  <c r="AH62" i="1" s="1"/>
  <c r="AF40" i="1"/>
  <c r="AG61" i="1" s="1"/>
  <c r="AH61" i="1" s="1"/>
  <c r="AE42" i="1"/>
  <c r="AF42" i="6" l="1"/>
  <c r="AG63" i="6" s="1"/>
  <c r="AH63" i="6" s="1"/>
  <c r="AE44" i="6"/>
  <c r="AH58" i="11"/>
  <c r="AH60" i="9"/>
  <c r="AH58" i="4"/>
  <c r="Z68" i="11"/>
  <c r="T71" i="11"/>
  <c r="L72" i="11" a="1"/>
  <c r="L72" i="11" s="1"/>
  <c r="V153" i="11"/>
  <c r="H70" i="11"/>
  <c r="S69" i="11"/>
  <c r="W152" i="11"/>
  <c r="AD66" i="11"/>
  <c r="AB66" i="11"/>
  <c r="AE46" i="11"/>
  <c r="AF44" i="11"/>
  <c r="AG65" i="11" s="1"/>
  <c r="AH65" i="11" s="1"/>
  <c r="R70" i="11"/>
  <c r="U69" i="11"/>
  <c r="X69" i="11" s="1"/>
  <c r="Y69" i="11" s="1"/>
  <c r="AE43" i="11"/>
  <c r="AF41" i="11"/>
  <c r="AG62" i="11" s="1"/>
  <c r="AH62" i="11" s="1"/>
  <c r="AC66" i="11"/>
  <c r="AA67" i="11"/>
  <c r="Z68" i="10"/>
  <c r="V153" i="10"/>
  <c r="H70" i="10"/>
  <c r="S69" i="10"/>
  <c r="W152" i="10"/>
  <c r="AE45" i="10"/>
  <c r="AF43" i="10"/>
  <c r="AG64" i="10" s="1"/>
  <c r="AH64" i="10" s="1"/>
  <c r="R70" i="10"/>
  <c r="U69" i="10"/>
  <c r="X69" i="10" s="1"/>
  <c r="Y69" i="10" s="1"/>
  <c r="AE46" i="10"/>
  <c r="AF44" i="10"/>
  <c r="AG65" i="10" s="1"/>
  <c r="AH65" i="10" s="1"/>
  <c r="AD66" i="10"/>
  <c r="AB66" i="10"/>
  <c r="AC66" i="10"/>
  <c r="AA67" i="10"/>
  <c r="L71" i="10" a="1"/>
  <c r="L71" i="10" s="1"/>
  <c r="T70" i="10"/>
  <c r="Z68" i="9"/>
  <c r="AF43" i="9"/>
  <c r="AG64" i="9" s="1"/>
  <c r="AH64" i="9" s="1"/>
  <c r="AE45" i="9"/>
  <c r="W152" i="9"/>
  <c r="AF44" i="9"/>
  <c r="AG65" i="9" s="1"/>
  <c r="AH65" i="9" s="1"/>
  <c r="AE46" i="9"/>
  <c r="U69" i="9"/>
  <c r="X69" i="9" s="1"/>
  <c r="Y69" i="9" s="1"/>
  <c r="R70" i="9"/>
  <c r="L71" i="9" a="1"/>
  <c r="L71" i="9" s="1"/>
  <c r="T70" i="9"/>
  <c r="AA67" i="9"/>
  <c r="AC66" i="9"/>
  <c r="H70" i="9"/>
  <c r="S69" i="9"/>
  <c r="V153" i="9"/>
  <c r="AB66" i="9"/>
  <c r="AD66" i="9"/>
  <c r="Z68" i="8"/>
  <c r="AF42" i="8"/>
  <c r="AG63" i="8" s="1"/>
  <c r="AH63" i="8" s="1"/>
  <c r="AE44" i="8"/>
  <c r="AD66" i="8"/>
  <c r="AB66" i="8"/>
  <c r="W152" i="8"/>
  <c r="AF41" i="8"/>
  <c r="AG62" i="8" s="1"/>
  <c r="AH62" i="8" s="1"/>
  <c r="AE43" i="8"/>
  <c r="V153" i="8"/>
  <c r="H70" i="8"/>
  <c r="S69" i="8"/>
  <c r="AC66" i="8"/>
  <c r="AA67" i="8"/>
  <c r="L72" i="8" a="1"/>
  <c r="L72" i="8" s="1"/>
  <c r="T71" i="8"/>
  <c r="U69" i="8"/>
  <c r="X69" i="8" s="1"/>
  <c r="Y69" i="8" s="1"/>
  <c r="R70" i="8"/>
  <c r="Z68" i="7"/>
  <c r="L71" i="7" a="1"/>
  <c r="L71" i="7" s="1"/>
  <c r="T70" i="7"/>
  <c r="AF44" i="7"/>
  <c r="AG65" i="7" s="1"/>
  <c r="AH65" i="7" s="1"/>
  <c r="AE46" i="7"/>
  <c r="V153" i="7"/>
  <c r="H70" i="7"/>
  <c r="S69" i="7"/>
  <c r="AF45" i="7"/>
  <c r="AG66" i="7" s="1"/>
  <c r="AH66" i="7" s="1"/>
  <c r="AE47" i="7"/>
  <c r="AD66" i="7"/>
  <c r="AB66" i="7"/>
  <c r="U69" i="7"/>
  <c r="X69" i="7" s="1"/>
  <c r="Y69" i="7" s="1"/>
  <c r="R70" i="7"/>
  <c r="W152" i="7"/>
  <c r="AC66" i="7"/>
  <c r="AA67" i="7"/>
  <c r="Z68" i="6"/>
  <c r="AF43" i="6"/>
  <c r="AG64" i="6" s="1"/>
  <c r="AH64" i="6" s="1"/>
  <c r="AE45" i="6"/>
  <c r="T71" i="6"/>
  <c r="L72" i="6" a="1"/>
  <c r="L72" i="6" s="1"/>
  <c r="W152" i="6"/>
  <c r="V153" i="6"/>
  <c r="H70" i="6"/>
  <c r="S69" i="6"/>
  <c r="AC66" i="6"/>
  <c r="AA67" i="6"/>
  <c r="U69" i="6"/>
  <c r="X69" i="6" s="1"/>
  <c r="Y69" i="6" s="1"/>
  <c r="R70" i="6"/>
  <c r="AD66" i="6"/>
  <c r="AB66" i="6"/>
  <c r="Z68" i="5"/>
  <c r="L72" i="5" a="1"/>
  <c r="L72" i="5" s="1"/>
  <c r="T71" i="5"/>
  <c r="R70" i="5"/>
  <c r="U69" i="5"/>
  <c r="X69" i="5" s="1"/>
  <c r="Y69" i="5" s="1"/>
  <c r="AF43" i="5"/>
  <c r="AE45" i="5"/>
  <c r="AD66" i="5"/>
  <c r="AB66" i="5"/>
  <c r="AF44" i="5"/>
  <c r="AG65" i="5" s="1"/>
  <c r="AH65" i="5" s="1"/>
  <c r="AE46" i="5"/>
  <c r="V153" i="5"/>
  <c r="H70" i="5"/>
  <c r="S69" i="5"/>
  <c r="AC66" i="5"/>
  <c r="AA67" i="5"/>
  <c r="W152" i="5"/>
  <c r="Z68" i="4"/>
  <c r="V153" i="4"/>
  <c r="S69" i="4"/>
  <c r="H70" i="4"/>
  <c r="AD66" i="4"/>
  <c r="AB66" i="4"/>
  <c r="R70" i="4"/>
  <c r="U69" i="4"/>
  <c r="X69" i="4" s="1"/>
  <c r="Y69" i="4" s="1"/>
  <c r="W152" i="4"/>
  <c r="AF44" i="4"/>
  <c r="AG65" i="4" s="1"/>
  <c r="AH65" i="4" s="1"/>
  <c r="AE46" i="4"/>
  <c r="AC66" i="4"/>
  <c r="AA67" i="4"/>
  <c r="T71" i="4"/>
  <c r="L72" i="4" a="1"/>
  <c r="L72" i="4" s="1"/>
  <c r="AF41" i="4"/>
  <c r="AG62" i="4" s="1"/>
  <c r="AH62" i="4" s="1"/>
  <c r="AE43" i="4"/>
  <c r="Z68" i="1"/>
  <c r="AE45" i="1"/>
  <c r="AF43" i="1"/>
  <c r="AG64" i="1" s="1"/>
  <c r="AH64" i="1" s="1"/>
  <c r="R70" i="1"/>
  <c r="U69" i="1"/>
  <c r="X69" i="1" s="1"/>
  <c r="Y69" i="1" s="1"/>
  <c r="W152" i="1"/>
  <c r="AD66" i="1"/>
  <c r="AB66" i="1"/>
  <c r="AF42" i="1"/>
  <c r="AG63" i="1" s="1"/>
  <c r="AH63" i="1" s="1"/>
  <c r="AE44" i="1"/>
  <c r="V153" i="1"/>
  <c r="H70" i="1"/>
  <c r="S69" i="1"/>
  <c r="AA67" i="1"/>
  <c r="AC66" i="1"/>
  <c r="T71" i="1"/>
  <c r="L72" i="1" a="1"/>
  <c r="L72" i="1" s="1"/>
  <c r="AE46" i="6" l="1"/>
  <c r="AF44" i="6"/>
  <c r="AG65" i="6" s="1"/>
  <c r="AH65" i="6" s="1"/>
  <c r="AG64" i="5"/>
  <c r="Z69" i="11"/>
  <c r="V154" i="11"/>
  <c r="H71" i="11"/>
  <c r="S70" i="11"/>
  <c r="W153" i="11"/>
  <c r="T72" i="11"/>
  <c r="L73" i="11" a="1"/>
  <c r="L73" i="11" s="1"/>
  <c r="AE45" i="11"/>
  <c r="AF43" i="11"/>
  <c r="AG64" i="11" s="1"/>
  <c r="AH64" i="11" s="1"/>
  <c r="AF46" i="11"/>
  <c r="AG67" i="11" s="1"/>
  <c r="AH67" i="11" s="1"/>
  <c r="AE48" i="11"/>
  <c r="AB67" i="11"/>
  <c r="AD67" i="11"/>
  <c r="AA68" i="11"/>
  <c r="AC67" i="11"/>
  <c r="R71" i="11"/>
  <c r="U70" i="11"/>
  <c r="X70" i="11" s="1"/>
  <c r="Y70" i="11" s="1"/>
  <c r="Z69" i="10"/>
  <c r="AF46" i="10"/>
  <c r="AG67" i="10" s="1"/>
  <c r="AH67" i="10" s="1"/>
  <c r="AE48" i="10"/>
  <c r="AE47" i="10"/>
  <c r="AF45" i="10"/>
  <c r="AG66" i="10" s="1"/>
  <c r="AH66" i="10" s="1"/>
  <c r="V154" i="10"/>
  <c r="S70" i="10"/>
  <c r="H71" i="10"/>
  <c r="L72" i="10" a="1"/>
  <c r="L72" i="10" s="1"/>
  <c r="T71" i="10"/>
  <c r="W153" i="10"/>
  <c r="AD67" i="10"/>
  <c r="AB67" i="10"/>
  <c r="AC67" i="10"/>
  <c r="AA68" i="10"/>
  <c r="U70" i="10"/>
  <c r="X70" i="10" s="1"/>
  <c r="Y70" i="10" s="1"/>
  <c r="R71" i="10"/>
  <c r="Z69" i="9"/>
  <c r="L72" i="9" a="1"/>
  <c r="L72" i="9" s="1"/>
  <c r="T71" i="9"/>
  <c r="AE48" i="9"/>
  <c r="AF46" i="9"/>
  <c r="AG67" i="9" s="1"/>
  <c r="AH67" i="9" s="1"/>
  <c r="AE47" i="9"/>
  <c r="AF45" i="9"/>
  <c r="AG66" i="9" s="1"/>
  <c r="AH66" i="9" s="1"/>
  <c r="V154" i="9"/>
  <c r="H71" i="9"/>
  <c r="S70" i="9"/>
  <c r="W153" i="9"/>
  <c r="AA68" i="9"/>
  <c r="AC67" i="9"/>
  <c r="AD67" i="9"/>
  <c r="AB67" i="9"/>
  <c r="U70" i="9"/>
  <c r="X70" i="9" s="1"/>
  <c r="Y70" i="9" s="1"/>
  <c r="R71" i="9"/>
  <c r="Z69" i="8"/>
  <c r="L73" i="8" a="1"/>
  <c r="L73" i="8" s="1"/>
  <c r="T72" i="8"/>
  <c r="V154" i="8"/>
  <c r="H71" i="8"/>
  <c r="S70" i="8"/>
  <c r="AD67" i="8"/>
  <c r="AB67" i="8"/>
  <c r="W153" i="8"/>
  <c r="AF44" i="8"/>
  <c r="AG65" i="8" s="1"/>
  <c r="AH65" i="8" s="1"/>
  <c r="AE46" i="8"/>
  <c r="AC67" i="8"/>
  <c r="AA68" i="8"/>
  <c r="AF43" i="8"/>
  <c r="AG64" i="8" s="1"/>
  <c r="AH64" i="8" s="1"/>
  <c r="AE45" i="8"/>
  <c r="U70" i="8"/>
  <c r="X70" i="8" s="1"/>
  <c r="Y70" i="8" s="1"/>
  <c r="R71" i="8"/>
  <c r="Z69" i="7"/>
  <c r="U70" i="7"/>
  <c r="X70" i="7" s="1"/>
  <c r="Y70" i="7" s="1"/>
  <c r="R71" i="7"/>
  <c r="AE49" i="7"/>
  <c r="AF47" i="7"/>
  <c r="AG68" i="7" s="1"/>
  <c r="AH68" i="7" s="1"/>
  <c r="W153" i="7"/>
  <c r="V154" i="7"/>
  <c r="H71" i="7"/>
  <c r="S70" i="7"/>
  <c r="L72" i="7" a="1"/>
  <c r="L72" i="7" s="1"/>
  <c r="T71" i="7"/>
  <c r="AA68" i="7"/>
  <c r="AC67" i="7"/>
  <c r="AF46" i="7"/>
  <c r="AG67" i="7" s="1"/>
  <c r="AH67" i="7" s="1"/>
  <c r="AE48" i="7"/>
  <c r="AD67" i="7"/>
  <c r="AB67" i="7"/>
  <c r="Z69" i="6"/>
  <c r="AD67" i="6"/>
  <c r="AB67" i="6"/>
  <c r="W153" i="6"/>
  <c r="AE47" i="6"/>
  <c r="AF45" i="6"/>
  <c r="AG66" i="6" s="1"/>
  <c r="AH66" i="6" s="1"/>
  <c r="V154" i="6"/>
  <c r="H71" i="6"/>
  <c r="S70" i="6"/>
  <c r="AC67" i="6"/>
  <c r="AA68" i="6"/>
  <c r="L73" i="6" a="1"/>
  <c r="L73" i="6" s="1"/>
  <c r="T72" i="6"/>
  <c r="U70" i="6"/>
  <c r="X70" i="6" s="1"/>
  <c r="Y70" i="6" s="1"/>
  <c r="R71" i="6"/>
  <c r="Z69" i="5"/>
  <c r="AF46" i="5"/>
  <c r="AG67" i="5" s="1"/>
  <c r="AH67" i="5" s="1"/>
  <c r="AE48" i="5"/>
  <c r="W153" i="5"/>
  <c r="T72" i="5"/>
  <c r="L73" i="5" a="1"/>
  <c r="L73" i="5" s="1"/>
  <c r="V154" i="5"/>
  <c r="H71" i="5"/>
  <c r="S70" i="5"/>
  <c r="AF45" i="5"/>
  <c r="AG66" i="5" s="1"/>
  <c r="AH66" i="5" s="1"/>
  <c r="AE47" i="5"/>
  <c r="AB67" i="5"/>
  <c r="AD67" i="5"/>
  <c r="AA68" i="5"/>
  <c r="AC67" i="5"/>
  <c r="R71" i="5"/>
  <c r="U70" i="5"/>
  <c r="X70" i="5" s="1"/>
  <c r="Y70" i="5" s="1"/>
  <c r="Z69" i="4"/>
  <c r="AD67" i="4"/>
  <c r="AB67" i="4"/>
  <c r="V154" i="4"/>
  <c r="S70" i="4"/>
  <c r="H71" i="4"/>
  <c r="AF46" i="4"/>
  <c r="AG67" i="4" s="1"/>
  <c r="AH67" i="4" s="1"/>
  <c r="AE48" i="4"/>
  <c r="U70" i="4"/>
  <c r="X70" i="4" s="1"/>
  <c r="Y70" i="4" s="1"/>
  <c r="R71" i="4"/>
  <c r="W153" i="4"/>
  <c r="AF43" i="4"/>
  <c r="AG64" i="4" s="1"/>
  <c r="AH64" i="4" s="1"/>
  <c r="AE45" i="4"/>
  <c r="AA68" i="4"/>
  <c r="AC67" i="4"/>
  <c r="L73" i="4" a="1"/>
  <c r="L73" i="4" s="1"/>
  <c r="T72" i="4"/>
  <c r="Z69" i="1"/>
  <c r="W153" i="1"/>
  <c r="V154" i="1"/>
  <c r="S70" i="1"/>
  <c r="H71" i="1"/>
  <c r="AF45" i="1"/>
  <c r="AG66" i="1" s="1"/>
  <c r="AH66" i="1" s="1"/>
  <c r="AE47" i="1"/>
  <c r="T72" i="1"/>
  <c r="L73" i="1" a="1"/>
  <c r="L73" i="1" s="1"/>
  <c r="AC67" i="1"/>
  <c r="AA68" i="1"/>
  <c r="AE46" i="1"/>
  <c r="AF44" i="1"/>
  <c r="AG65" i="1" s="1"/>
  <c r="AH65" i="1" s="1"/>
  <c r="R71" i="1"/>
  <c r="U70" i="1"/>
  <c r="X70" i="1" s="1"/>
  <c r="Y70" i="1" s="1"/>
  <c r="AD67" i="1"/>
  <c r="AB67" i="1"/>
  <c r="AE48" i="6" l="1"/>
  <c r="AF46" i="6"/>
  <c r="AG67" i="6" s="1"/>
  <c r="AH67" i="6" s="1"/>
  <c r="AH64" i="5"/>
  <c r="Z70" i="11"/>
  <c r="AF48" i="11"/>
  <c r="AG69" i="11" s="1"/>
  <c r="AH69" i="11" s="1"/>
  <c r="AE50" i="11"/>
  <c r="AE47" i="11"/>
  <c r="AF45" i="11"/>
  <c r="AG66" i="11" s="1"/>
  <c r="AH66" i="11" s="1"/>
  <c r="V155" i="11"/>
  <c r="H72" i="11"/>
  <c r="S71" i="11"/>
  <c r="R72" i="11"/>
  <c r="U71" i="11"/>
  <c r="X71" i="11" s="1"/>
  <c r="Y71" i="11" s="1"/>
  <c r="W154" i="11"/>
  <c r="T73" i="11"/>
  <c r="L74" i="11" a="1"/>
  <c r="L74" i="11" s="1"/>
  <c r="AA69" i="11"/>
  <c r="AC68" i="11"/>
  <c r="AD68" i="11"/>
  <c r="AB68" i="11"/>
  <c r="Z70" i="10"/>
  <c r="W154" i="10"/>
  <c r="AF47" i="10"/>
  <c r="AG68" i="10" s="1"/>
  <c r="AH68" i="10" s="1"/>
  <c r="AE49" i="10"/>
  <c r="L73" i="10" a="1"/>
  <c r="L73" i="10" s="1"/>
  <c r="T72" i="10"/>
  <c r="AF48" i="10"/>
  <c r="AG69" i="10" s="1"/>
  <c r="AH69" i="10" s="1"/>
  <c r="AE50" i="10"/>
  <c r="H72" i="10"/>
  <c r="V155" i="10"/>
  <c r="S71" i="10"/>
  <c r="U71" i="10"/>
  <c r="X71" i="10" s="1"/>
  <c r="Y71" i="10" s="1"/>
  <c r="R72" i="10"/>
  <c r="AD68" i="10"/>
  <c r="AB68" i="10"/>
  <c r="AA69" i="10"/>
  <c r="AC68" i="10"/>
  <c r="Z70" i="9"/>
  <c r="W154" i="9"/>
  <c r="AD68" i="9"/>
  <c r="AB68" i="9"/>
  <c r="AE49" i="9"/>
  <c r="AF47" i="9"/>
  <c r="AG68" i="9" s="1"/>
  <c r="AH68" i="9" s="1"/>
  <c r="H72" i="9"/>
  <c r="S71" i="9"/>
  <c r="V155" i="9"/>
  <c r="AE50" i="9"/>
  <c r="AF48" i="9"/>
  <c r="AG69" i="9" s="1"/>
  <c r="AH69" i="9" s="1"/>
  <c r="U71" i="9"/>
  <c r="X71" i="9" s="1"/>
  <c r="Y71" i="9" s="1"/>
  <c r="R72" i="9"/>
  <c r="L73" i="9" a="1"/>
  <c r="L73" i="9" s="1"/>
  <c r="T72" i="9"/>
  <c r="AC68" i="9"/>
  <c r="AA69" i="9"/>
  <c r="Z70" i="8"/>
  <c r="AF46" i="8"/>
  <c r="AG67" i="8" s="1"/>
  <c r="AH67" i="8" s="1"/>
  <c r="AE48" i="8"/>
  <c r="V155" i="8"/>
  <c r="H72" i="8"/>
  <c r="S71" i="8"/>
  <c r="W154" i="8"/>
  <c r="U71" i="8"/>
  <c r="X71" i="8" s="1"/>
  <c r="Y71" i="8" s="1"/>
  <c r="R72" i="8"/>
  <c r="L74" i="8" a="1"/>
  <c r="L74" i="8" s="1"/>
  <c r="T73" i="8"/>
  <c r="AE47" i="8"/>
  <c r="AF45" i="8"/>
  <c r="AG66" i="8" s="1"/>
  <c r="AH66" i="8" s="1"/>
  <c r="AC68" i="8"/>
  <c r="AA69" i="8"/>
  <c r="AD68" i="8"/>
  <c r="AB68" i="8"/>
  <c r="Z70" i="7"/>
  <c r="AD68" i="7"/>
  <c r="AB68" i="7"/>
  <c r="V155" i="7"/>
  <c r="H72" i="7"/>
  <c r="S71" i="7"/>
  <c r="L73" i="7" a="1"/>
  <c r="L73" i="7" s="1"/>
  <c r="T72" i="7"/>
  <c r="W154" i="7"/>
  <c r="R72" i="7"/>
  <c r="U71" i="7"/>
  <c r="X71" i="7" s="1"/>
  <c r="Y71" i="7" s="1"/>
  <c r="AE50" i="7"/>
  <c r="AF48" i="7"/>
  <c r="AG69" i="7" s="1"/>
  <c r="AH69" i="7" s="1"/>
  <c r="AC68" i="7"/>
  <c r="AA69" i="7"/>
  <c r="AE51" i="7"/>
  <c r="AF49" i="7"/>
  <c r="AG70" i="7" s="1"/>
  <c r="Z70" i="6"/>
  <c r="L74" i="6" a="1"/>
  <c r="L74" i="6" s="1"/>
  <c r="T73" i="6"/>
  <c r="AE49" i="6"/>
  <c r="AF47" i="6"/>
  <c r="AG68" i="6" s="1"/>
  <c r="AH68" i="6" s="1"/>
  <c r="W154" i="6"/>
  <c r="AD68" i="6"/>
  <c r="AB68" i="6"/>
  <c r="AC68" i="6"/>
  <c r="AA69" i="6"/>
  <c r="V155" i="6"/>
  <c r="H72" i="6"/>
  <c r="S71" i="6"/>
  <c r="U71" i="6"/>
  <c r="X71" i="6" s="1"/>
  <c r="Y71" i="6" s="1"/>
  <c r="R72" i="6"/>
  <c r="Z70" i="5"/>
  <c r="AE49" i="5"/>
  <c r="AF47" i="5"/>
  <c r="AG68" i="5" s="1"/>
  <c r="AH68" i="5" s="1"/>
  <c r="V155" i="5"/>
  <c r="H72" i="5"/>
  <c r="S71" i="5"/>
  <c r="AE50" i="5"/>
  <c r="AF48" i="5"/>
  <c r="AG69" i="5" s="1"/>
  <c r="AH69" i="5" s="1"/>
  <c r="L74" i="5" a="1"/>
  <c r="L74" i="5" s="1"/>
  <c r="T73" i="5"/>
  <c r="AC68" i="5"/>
  <c r="AA69" i="5"/>
  <c r="AB68" i="5"/>
  <c r="AD68" i="5"/>
  <c r="W154" i="5"/>
  <c r="R72" i="5"/>
  <c r="U71" i="5"/>
  <c r="X71" i="5" s="1"/>
  <c r="Y71" i="5" s="1"/>
  <c r="Z70" i="4"/>
  <c r="V155" i="4"/>
  <c r="H72" i="4"/>
  <c r="S71" i="4"/>
  <c r="AF45" i="4"/>
  <c r="AG66" i="4" s="1"/>
  <c r="AH66" i="4" s="1"/>
  <c r="AE47" i="4"/>
  <c r="R72" i="4"/>
  <c r="U71" i="4"/>
  <c r="X71" i="4" s="1"/>
  <c r="Y71" i="4" s="1"/>
  <c r="AE50" i="4"/>
  <c r="AF48" i="4"/>
  <c r="AG69" i="4" s="1"/>
  <c r="AH69" i="4" s="1"/>
  <c r="W154" i="4"/>
  <c r="AC68" i="4"/>
  <c r="AA69" i="4"/>
  <c r="L74" i="4" a="1"/>
  <c r="L74" i="4" s="1"/>
  <c r="T73" i="4"/>
  <c r="AD68" i="4"/>
  <c r="AB68" i="4"/>
  <c r="Z70" i="1"/>
  <c r="AF46" i="1"/>
  <c r="AG67" i="1" s="1"/>
  <c r="AH67" i="1" s="1"/>
  <c r="AE48" i="1"/>
  <c r="AF47" i="1"/>
  <c r="AG68" i="1" s="1"/>
  <c r="AH68" i="1" s="1"/>
  <c r="AE49" i="1"/>
  <c r="T73" i="1"/>
  <c r="L74" i="1" a="1"/>
  <c r="L74" i="1" s="1"/>
  <c r="AD68" i="1"/>
  <c r="AB68" i="1"/>
  <c r="W154" i="1"/>
  <c r="AC68" i="1"/>
  <c r="AA69" i="1"/>
  <c r="V155" i="1"/>
  <c r="H72" i="1"/>
  <c r="S71" i="1"/>
  <c r="U71" i="1"/>
  <c r="X71" i="1" s="1"/>
  <c r="Y71" i="1" s="1"/>
  <c r="R72" i="1"/>
  <c r="AE50" i="6" l="1"/>
  <c r="AF48" i="6"/>
  <c r="AG69" i="6" s="1"/>
  <c r="AH69" i="6" s="1"/>
  <c r="Z71" i="11"/>
  <c r="AD69" i="11"/>
  <c r="AB69" i="11"/>
  <c r="L75" i="11" a="1"/>
  <c r="L75" i="11" s="1"/>
  <c r="T74" i="11"/>
  <c r="W155" i="11"/>
  <c r="AF47" i="11"/>
  <c r="AG68" i="11" s="1"/>
  <c r="AH68" i="11" s="1"/>
  <c r="AE49" i="11"/>
  <c r="AF50" i="11"/>
  <c r="AG71" i="11" s="1"/>
  <c r="AE52" i="11"/>
  <c r="V156" i="11"/>
  <c r="S72" i="11"/>
  <c r="H73" i="11"/>
  <c r="AC69" i="11"/>
  <c r="AA70" i="11"/>
  <c r="R73" i="11"/>
  <c r="U72" i="11"/>
  <c r="X72" i="11" s="1"/>
  <c r="Y72" i="11" s="1"/>
  <c r="Z71" i="10"/>
  <c r="W155" i="10"/>
  <c r="AF49" i="10"/>
  <c r="AG70" i="10" s="1"/>
  <c r="AE51" i="10"/>
  <c r="AF50" i="10"/>
  <c r="AG71" i="10" s="1"/>
  <c r="AE52" i="10"/>
  <c r="V156" i="10"/>
  <c r="H73" i="10"/>
  <c r="S72" i="10"/>
  <c r="R73" i="10"/>
  <c r="U72" i="10"/>
  <c r="X72" i="10" s="1"/>
  <c r="Y72" i="10" s="1"/>
  <c r="AD69" i="10"/>
  <c r="AB69" i="10"/>
  <c r="AA70" i="10"/>
  <c r="AC69" i="10"/>
  <c r="L74" i="10" a="1"/>
  <c r="L74" i="10" s="1"/>
  <c r="T73" i="10"/>
  <c r="Z71" i="9"/>
  <c r="AF49" i="9"/>
  <c r="AG70" i="9" s="1"/>
  <c r="AE51" i="9"/>
  <c r="W155" i="9"/>
  <c r="U72" i="9"/>
  <c r="X72" i="9" s="1"/>
  <c r="Y72" i="9" s="1"/>
  <c r="R73" i="9"/>
  <c r="V156" i="9"/>
  <c r="S72" i="9"/>
  <c r="H73" i="9"/>
  <c r="AD69" i="9"/>
  <c r="AB69" i="9"/>
  <c r="L74" i="9" a="1"/>
  <c r="L74" i="9" s="1"/>
  <c r="T73" i="9"/>
  <c r="AA70" i="9"/>
  <c r="AC69" i="9"/>
  <c r="AF50" i="9"/>
  <c r="AG71" i="9" s="1"/>
  <c r="AE52" i="9"/>
  <c r="Z71" i="8"/>
  <c r="L75" i="8" a="1"/>
  <c r="L75" i="8" s="1"/>
  <c r="T74" i="8"/>
  <c r="AE49" i="8"/>
  <c r="AF47" i="8"/>
  <c r="AG68" i="8" s="1"/>
  <c r="AH68" i="8" s="1"/>
  <c r="W155" i="8"/>
  <c r="AE50" i="8"/>
  <c r="AF48" i="8"/>
  <c r="AG69" i="8" s="1"/>
  <c r="AH69" i="8" s="1"/>
  <c r="AD69" i="8"/>
  <c r="AB69" i="8"/>
  <c r="AC69" i="8"/>
  <c r="AA70" i="8"/>
  <c r="U72" i="8"/>
  <c r="X72" i="8" s="1"/>
  <c r="Y72" i="8" s="1"/>
  <c r="R73" i="8"/>
  <c r="V156" i="8"/>
  <c r="H73" i="8"/>
  <c r="S72" i="8"/>
  <c r="Z71" i="7"/>
  <c r="U72" i="7"/>
  <c r="X72" i="7" s="1"/>
  <c r="Y72" i="7" s="1"/>
  <c r="R73" i="7"/>
  <c r="AF50" i="7"/>
  <c r="AG71" i="7" s="1"/>
  <c r="AE52" i="7"/>
  <c r="V156" i="7"/>
  <c r="H73" i="7"/>
  <c r="S72" i="7"/>
  <c r="T73" i="7"/>
  <c r="L74" i="7" a="1"/>
  <c r="L74" i="7" s="1"/>
  <c r="W155" i="7"/>
  <c r="AF51" i="7"/>
  <c r="AG72" i="7" s="1"/>
  <c r="AE53" i="7"/>
  <c r="AA70" i="7"/>
  <c r="AC69" i="7"/>
  <c r="AB69" i="7"/>
  <c r="AD69" i="7"/>
  <c r="Z71" i="6"/>
  <c r="W155" i="6"/>
  <c r="AD69" i="6"/>
  <c r="AB69" i="6"/>
  <c r="V156" i="6"/>
  <c r="H73" i="6"/>
  <c r="S72" i="6"/>
  <c r="U72" i="6"/>
  <c r="X72" i="6" s="1"/>
  <c r="Y72" i="6" s="1"/>
  <c r="R73" i="6"/>
  <c r="L75" i="6" a="1"/>
  <c r="L75" i="6" s="1"/>
  <c r="T74" i="6"/>
  <c r="AA70" i="6"/>
  <c r="AC69" i="6"/>
  <c r="AF49" i="6"/>
  <c r="AG70" i="6" s="1"/>
  <c r="AE51" i="6"/>
  <c r="Z71" i="5"/>
  <c r="AE51" i="5"/>
  <c r="AF49" i="5"/>
  <c r="AG70" i="5" s="1"/>
  <c r="T74" i="5"/>
  <c r="L75" i="5" a="1"/>
  <c r="L75" i="5" s="1"/>
  <c r="AD69" i="5"/>
  <c r="AB69" i="5"/>
  <c r="V156" i="5"/>
  <c r="S72" i="5"/>
  <c r="H73" i="5"/>
  <c r="W155" i="5"/>
  <c r="AC69" i="5"/>
  <c r="AA70" i="5"/>
  <c r="AE52" i="5"/>
  <c r="AF50" i="5"/>
  <c r="AG71" i="5" s="1"/>
  <c r="R73" i="5"/>
  <c r="U72" i="5"/>
  <c r="X72" i="5" s="1"/>
  <c r="Y72" i="5" s="1"/>
  <c r="Z71" i="4"/>
  <c r="AD69" i="4"/>
  <c r="AB69" i="4"/>
  <c r="AF50" i="4"/>
  <c r="AG71" i="4" s="1"/>
  <c r="AE52" i="4"/>
  <c r="U72" i="4"/>
  <c r="X72" i="4" s="1"/>
  <c r="Y72" i="4" s="1"/>
  <c r="R73" i="4"/>
  <c r="V156" i="4"/>
  <c r="S72" i="4"/>
  <c r="H73" i="4"/>
  <c r="AF47" i="4"/>
  <c r="AG68" i="4" s="1"/>
  <c r="AH68" i="4" s="1"/>
  <c r="AE49" i="4"/>
  <c r="W155" i="4"/>
  <c r="AC69" i="4"/>
  <c r="AA70" i="4"/>
  <c r="L75" i="4" a="1"/>
  <c r="L75" i="4" s="1"/>
  <c r="T74" i="4"/>
  <c r="Z71" i="1"/>
  <c r="V156" i="1"/>
  <c r="H73" i="1"/>
  <c r="S72" i="1"/>
  <c r="W155" i="1"/>
  <c r="AF49" i="1"/>
  <c r="AG70" i="1" s="1"/>
  <c r="AE51" i="1"/>
  <c r="AB69" i="1"/>
  <c r="AD69" i="1"/>
  <c r="R73" i="1"/>
  <c r="U72" i="1"/>
  <c r="X72" i="1" s="1"/>
  <c r="Y72" i="1" s="1"/>
  <c r="AC69" i="1"/>
  <c r="AA70" i="1"/>
  <c r="L75" i="1" a="1"/>
  <c r="L75" i="1" s="1"/>
  <c r="T74" i="1"/>
  <c r="AF48" i="1"/>
  <c r="AG69" i="1" s="1"/>
  <c r="AH69" i="1" s="1"/>
  <c r="D1" i="3" s="1" a="1"/>
  <c r="D1" i="3" s="1"/>
  <c r="AE50" i="1"/>
  <c r="AE52" i="6" l="1"/>
  <c r="AF50" i="6"/>
  <c r="AG71" i="6" s="1"/>
  <c r="Z72" i="11"/>
  <c r="W156" i="11"/>
  <c r="L76" i="11" a="1"/>
  <c r="L76" i="11" s="1"/>
  <c r="T75" i="11"/>
  <c r="AE54" i="11"/>
  <c r="AF52" i="11"/>
  <c r="AG73" i="11" s="1"/>
  <c r="V157" i="11"/>
  <c r="S73" i="11"/>
  <c r="H74" i="11"/>
  <c r="U73" i="11"/>
  <c r="X73" i="11" s="1"/>
  <c r="Y73" i="11" s="1"/>
  <c r="R74" i="11"/>
  <c r="AD70" i="11"/>
  <c r="AB70" i="11"/>
  <c r="AC70" i="11"/>
  <c r="AA71" i="11"/>
  <c r="AF49" i="11"/>
  <c r="AG70" i="11" s="1"/>
  <c r="AE51" i="11"/>
  <c r="Z72" i="10"/>
  <c r="AE54" i="10"/>
  <c r="AF52" i="10"/>
  <c r="AG73" i="10" s="1"/>
  <c r="V157" i="10"/>
  <c r="H74" i="10"/>
  <c r="S73" i="10"/>
  <c r="AF51" i="10"/>
  <c r="AG72" i="10" s="1"/>
  <c r="AE53" i="10"/>
  <c r="AB70" i="10"/>
  <c r="AD70" i="10"/>
  <c r="R74" i="10"/>
  <c r="U73" i="10"/>
  <c r="X73" i="10" s="1"/>
  <c r="Y73" i="10" s="1"/>
  <c r="W156" i="10"/>
  <c r="T74" i="10"/>
  <c r="L75" i="10" a="1"/>
  <c r="L75" i="10" s="1"/>
  <c r="AA71" i="10"/>
  <c r="AC70" i="10"/>
  <c r="Z72" i="9"/>
  <c r="T74" i="9"/>
  <c r="L75" i="9" a="1"/>
  <c r="L75" i="9" s="1"/>
  <c r="W156" i="9"/>
  <c r="V157" i="9"/>
  <c r="H74" i="9"/>
  <c r="S73" i="9"/>
  <c r="R74" i="9"/>
  <c r="U73" i="9"/>
  <c r="X73" i="9" s="1"/>
  <c r="Y73" i="9" s="1"/>
  <c r="AE54" i="9"/>
  <c r="AF52" i="9"/>
  <c r="AG73" i="9" s="1"/>
  <c r="AE53" i="9"/>
  <c r="AF51" i="9"/>
  <c r="AG72" i="9" s="1"/>
  <c r="AA71" i="9"/>
  <c r="AC70" i="9"/>
  <c r="AD70" i="9"/>
  <c r="AB70" i="9"/>
  <c r="Z72" i="8"/>
  <c r="AD70" i="8"/>
  <c r="AB70" i="8"/>
  <c r="AE51" i="8"/>
  <c r="AF49" i="8"/>
  <c r="AG70" i="8" s="1"/>
  <c r="AF50" i="8"/>
  <c r="AG71" i="8" s="1"/>
  <c r="AE52" i="8"/>
  <c r="L76" i="8" a="1"/>
  <c r="L76" i="8" s="1"/>
  <c r="T75" i="8"/>
  <c r="U73" i="8"/>
  <c r="X73" i="8" s="1"/>
  <c r="Y73" i="8" s="1"/>
  <c r="R74" i="8"/>
  <c r="V157" i="8"/>
  <c r="H74" i="8"/>
  <c r="S73" i="8"/>
  <c r="AA71" i="8"/>
  <c r="AC70" i="8"/>
  <c r="W156" i="8"/>
  <c r="Z72" i="7"/>
  <c r="L75" i="7" a="1"/>
  <c r="L75" i="7" s="1"/>
  <c r="T74" i="7"/>
  <c r="AF53" i="7"/>
  <c r="AG74" i="7" s="1"/>
  <c r="AE55" i="7"/>
  <c r="R74" i="7"/>
  <c r="U73" i="7"/>
  <c r="X73" i="7" s="1"/>
  <c r="Y73" i="7" s="1"/>
  <c r="W156" i="7"/>
  <c r="V157" i="7"/>
  <c r="H74" i="7"/>
  <c r="S73" i="7"/>
  <c r="AF52" i="7"/>
  <c r="AG73" i="7" s="1"/>
  <c r="AE54" i="7"/>
  <c r="AA71" i="7"/>
  <c r="AC70" i="7"/>
  <c r="AD70" i="7"/>
  <c r="AB70" i="7"/>
  <c r="Z72" i="6"/>
  <c r="V157" i="6"/>
  <c r="H74" i="6"/>
  <c r="S73" i="6"/>
  <c r="R74" i="6"/>
  <c r="U73" i="6"/>
  <c r="X73" i="6" s="1"/>
  <c r="Y73" i="6" s="1"/>
  <c r="T75" i="6"/>
  <c r="L76" i="6" a="1"/>
  <c r="L76" i="6" s="1"/>
  <c r="AF51" i="6"/>
  <c r="AG72" i="6" s="1"/>
  <c r="AE53" i="6"/>
  <c r="AA71" i="6"/>
  <c r="AC70" i="6"/>
  <c r="W156" i="6"/>
  <c r="AD70" i="6"/>
  <c r="AB70" i="6"/>
  <c r="Z72" i="5"/>
  <c r="W156" i="5"/>
  <c r="V157" i="5"/>
  <c r="H74" i="5"/>
  <c r="S73" i="5"/>
  <c r="AD70" i="5"/>
  <c r="AB70" i="5"/>
  <c r="AA71" i="5"/>
  <c r="AC70" i="5"/>
  <c r="L76" i="5" a="1"/>
  <c r="L76" i="5" s="1"/>
  <c r="T75" i="5"/>
  <c r="AF51" i="5"/>
  <c r="AG72" i="5" s="1"/>
  <c r="AE53" i="5"/>
  <c r="U73" i="5"/>
  <c r="X73" i="5" s="1"/>
  <c r="Y73" i="5" s="1"/>
  <c r="R74" i="5"/>
  <c r="AF52" i="5"/>
  <c r="AG73" i="5" s="1"/>
  <c r="AE54" i="5"/>
  <c r="Z72" i="4"/>
  <c r="AE51" i="4"/>
  <c r="AF49" i="4"/>
  <c r="AG70" i="4" s="1"/>
  <c r="U73" i="4"/>
  <c r="X73" i="4" s="1"/>
  <c r="Y73" i="4" s="1"/>
  <c r="R74" i="4"/>
  <c r="V157" i="4"/>
  <c r="H74" i="4"/>
  <c r="S73" i="4"/>
  <c r="AF52" i="4"/>
  <c r="AG73" i="4" s="1"/>
  <c r="AE54" i="4"/>
  <c r="W156" i="4"/>
  <c r="AC70" i="4"/>
  <c r="AA71" i="4"/>
  <c r="L76" i="4" a="1"/>
  <c r="L76" i="4" s="1"/>
  <c r="T75" i="4"/>
  <c r="AD70" i="4"/>
  <c r="AB70" i="4"/>
  <c r="Z72" i="1"/>
  <c r="AD70" i="1"/>
  <c r="AB70" i="1"/>
  <c r="U73" i="1"/>
  <c r="X73" i="1" s="1"/>
  <c r="Y73" i="1" s="1"/>
  <c r="R74" i="1"/>
  <c r="AE53" i="1"/>
  <c r="AF51" i="1"/>
  <c r="AG72" i="1" s="1"/>
  <c r="AF50" i="1"/>
  <c r="AG71" i="1" s="1"/>
  <c r="AE52" i="1"/>
  <c r="V157" i="1"/>
  <c r="S73" i="1"/>
  <c r="H74" i="1"/>
  <c r="W156" i="1"/>
  <c r="AC70" i="1"/>
  <c r="AA71" i="1"/>
  <c r="L76" i="1" a="1"/>
  <c r="L76" i="1" s="1"/>
  <c r="T75" i="1"/>
  <c r="AE54" i="6" l="1"/>
  <c r="AF52" i="6"/>
  <c r="AG73" i="6" s="1"/>
  <c r="Z73" i="11"/>
  <c r="U74" i="11"/>
  <c r="X74" i="11" s="1"/>
  <c r="Y74" i="11" s="1"/>
  <c r="R75" i="11"/>
  <c r="L77" i="11" a="1"/>
  <c r="L77" i="11" s="1"/>
  <c r="T76" i="11"/>
  <c r="AF51" i="11"/>
  <c r="AG72" i="11" s="1"/>
  <c r="AE53" i="11"/>
  <c r="W157" i="11"/>
  <c r="V158" i="11"/>
  <c r="H75" i="11"/>
  <c r="S74" i="11"/>
  <c r="AF54" i="11"/>
  <c r="AG75" i="11" s="1"/>
  <c r="AE56" i="11"/>
  <c r="AD71" i="11"/>
  <c r="AB71" i="11"/>
  <c r="AC71" i="11"/>
  <c r="AA72" i="11"/>
  <c r="Z73" i="10"/>
  <c r="R75" i="10"/>
  <c r="U74" i="10"/>
  <c r="X74" i="10" s="1"/>
  <c r="Y74" i="10" s="1"/>
  <c r="AF54" i="10"/>
  <c r="AG75" i="10" s="1"/>
  <c r="AE56" i="10"/>
  <c r="AE55" i="10"/>
  <c r="AF53" i="10"/>
  <c r="AG74" i="10" s="1"/>
  <c r="AB71" i="10"/>
  <c r="AD71" i="10"/>
  <c r="T75" i="10"/>
  <c r="L76" i="10" a="1"/>
  <c r="L76" i="10" s="1"/>
  <c r="AA72" i="10"/>
  <c r="AC71" i="10"/>
  <c r="V158" i="10"/>
  <c r="H75" i="10"/>
  <c r="S74" i="10"/>
  <c r="W157" i="10"/>
  <c r="Z73" i="9"/>
  <c r="V158" i="9"/>
  <c r="H75" i="9"/>
  <c r="S74" i="9"/>
  <c r="AE55" i="9"/>
  <c r="AF53" i="9"/>
  <c r="AG74" i="9" s="1"/>
  <c r="R75" i="9"/>
  <c r="U74" i="9"/>
  <c r="X74" i="9" s="1"/>
  <c r="Y74" i="9" s="1"/>
  <c r="AF54" i="9"/>
  <c r="AG75" i="9" s="1"/>
  <c r="AE56" i="9"/>
  <c r="T75" i="9"/>
  <c r="L76" i="9" a="1"/>
  <c r="L76" i="9" s="1"/>
  <c r="W157" i="9"/>
  <c r="AA72" i="9"/>
  <c r="AC71" i="9"/>
  <c r="AB71" i="9"/>
  <c r="AD71" i="9"/>
  <c r="Z73" i="8"/>
  <c r="V158" i="8"/>
  <c r="H75" i="8"/>
  <c r="S74" i="8"/>
  <c r="W157" i="8"/>
  <c r="AE53" i="8"/>
  <c r="AF51" i="8"/>
  <c r="AG72" i="8" s="1"/>
  <c r="R75" i="8"/>
  <c r="U74" i="8"/>
  <c r="X74" i="8" s="1"/>
  <c r="Y74" i="8" s="1"/>
  <c r="T76" i="8"/>
  <c r="L77" i="8" a="1"/>
  <c r="L77" i="8" s="1"/>
  <c r="AA72" i="8"/>
  <c r="AC71" i="8"/>
  <c r="AF52" i="8"/>
  <c r="AG73" i="8" s="1"/>
  <c r="AE54" i="8"/>
  <c r="AB71" i="8"/>
  <c r="AD71" i="8"/>
  <c r="Z73" i="7"/>
  <c r="AF54" i="7"/>
  <c r="AG75" i="7" s="1"/>
  <c r="AE56" i="7"/>
  <c r="V158" i="7"/>
  <c r="S74" i="7"/>
  <c r="H75" i="7"/>
  <c r="AD71" i="7"/>
  <c r="AB71" i="7"/>
  <c r="W157" i="7"/>
  <c r="L76" i="7" a="1"/>
  <c r="L76" i="7" s="1"/>
  <c r="T75" i="7"/>
  <c r="AE57" i="7"/>
  <c r="AF55" i="7"/>
  <c r="AG76" i="7" s="1"/>
  <c r="AA72" i="7"/>
  <c r="AC71" i="7"/>
  <c r="R75" i="7"/>
  <c r="U74" i="7"/>
  <c r="X74" i="7" s="1"/>
  <c r="Y74" i="7" s="1"/>
  <c r="Z73" i="6"/>
  <c r="AB71" i="6"/>
  <c r="AD71" i="6"/>
  <c r="V158" i="6"/>
  <c r="S74" i="6"/>
  <c r="H75" i="6"/>
  <c r="AE55" i="6"/>
  <c r="AF53" i="6"/>
  <c r="AG74" i="6" s="1"/>
  <c r="AC71" i="6"/>
  <c r="AA72" i="6"/>
  <c r="L77" i="6" a="1"/>
  <c r="L77" i="6" s="1"/>
  <c r="T76" i="6"/>
  <c r="R75" i="6"/>
  <c r="U74" i="6"/>
  <c r="X74" i="6" s="1"/>
  <c r="Y74" i="6" s="1"/>
  <c r="W157" i="6"/>
  <c r="Z73" i="5"/>
  <c r="L77" i="5" a="1"/>
  <c r="L77" i="5" s="1"/>
  <c r="T76" i="5"/>
  <c r="V158" i="5"/>
  <c r="H75" i="5"/>
  <c r="S74" i="5"/>
  <c r="W157" i="5"/>
  <c r="AF53" i="5"/>
  <c r="AG74" i="5" s="1"/>
  <c r="AE55" i="5"/>
  <c r="AB71" i="5"/>
  <c r="AD71" i="5"/>
  <c r="AE56" i="5"/>
  <c r="AF54" i="5"/>
  <c r="AG75" i="5" s="1"/>
  <c r="R75" i="5"/>
  <c r="U74" i="5"/>
  <c r="X74" i="5" s="1"/>
  <c r="Y74" i="5" s="1"/>
  <c r="AC71" i="5"/>
  <c r="AA72" i="5"/>
  <c r="Z73" i="4"/>
  <c r="AF54" i="4"/>
  <c r="AG75" i="4" s="1"/>
  <c r="AE56" i="4"/>
  <c r="W157" i="4"/>
  <c r="AE53" i="4"/>
  <c r="AF51" i="4"/>
  <c r="AG72" i="4" s="1"/>
  <c r="AD71" i="4"/>
  <c r="AB71" i="4"/>
  <c r="H75" i="4"/>
  <c r="S74" i="4"/>
  <c r="V158" i="4"/>
  <c r="U74" i="4"/>
  <c r="X74" i="4" s="1"/>
  <c r="Y74" i="4" s="1"/>
  <c r="R75" i="4"/>
  <c r="AC71" i="4"/>
  <c r="AA72" i="4"/>
  <c r="L77" i="4" a="1"/>
  <c r="L77" i="4" s="1"/>
  <c r="T76" i="4"/>
  <c r="Z73" i="1"/>
  <c r="AE54" i="1"/>
  <c r="AF52" i="1"/>
  <c r="AG73" i="1" s="1"/>
  <c r="R75" i="1"/>
  <c r="U74" i="1"/>
  <c r="X74" i="1" s="1"/>
  <c r="Y74" i="1" s="1"/>
  <c r="H75" i="1"/>
  <c r="V158" i="1"/>
  <c r="S74" i="1"/>
  <c r="W157" i="1"/>
  <c r="AF53" i="1"/>
  <c r="AG74" i="1" s="1"/>
  <c r="AE55" i="1"/>
  <c r="AA72" i="1"/>
  <c r="AC71" i="1"/>
  <c r="L77" i="1" a="1"/>
  <c r="L77" i="1" s="1"/>
  <c r="T76" i="1"/>
  <c r="AB71" i="1"/>
  <c r="AD71" i="1"/>
  <c r="AF54" i="6" l="1"/>
  <c r="AG75" i="6" s="1"/>
  <c r="AE56" i="6"/>
  <c r="Z74" i="11"/>
  <c r="AF56" i="11"/>
  <c r="AG77" i="11" s="1"/>
  <c r="AE58" i="11"/>
  <c r="V159" i="11"/>
  <c r="H76" i="11"/>
  <c r="S75" i="11"/>
  <c r="L78" i="11" a="1"/>
  <c r="L78" i="11" s="1"/>
  <c r="T77" i="11"/>
  <c r="W158" i="11"/>
  <c r="AD72" i="11"/>
  <c r="AB72" i="11"/>
  <c r="U75" i="11"/>
  <c r="X75" i="11" s="1"/>
  <c r="Y75" i="11" s="1"/>
  <c r="R76" i="11"/>
  <c r="AC72" i="11"/>
  <c r="AA73" i="11"/>
  <c r="AF53" i="11"/>
  <c r="AG74" i="11" s="1"/>
  <c r="AE55" i="11"/>
  <c r="Z74" i="10"/>
  <c r="W158" i="10"/>
  <c r="AD72" i="10"/>
  <c r="AB72" i="10"/>
  <c r="AE58" i="10"/>
  <c r="AF56" i="10"/>
  <c r="AG77" i="10" s="1"/>
  <c r="T76" i="10"/>
  <c r="L77" i="10" a="1"/>
  <c r="L77" i="10" s="1"/>
  <c r="R76" i="10"/>
  <c r="U75" i="10"/>
  <c r="X75" i="10" s="1"/>
  <c r="Y75" i="10" s="1"/>
  <c r="AF55" i="10"/>
  <c r="AG76" i="10" s="1"/>
  <c r="AE57" i="10"/>
  <c r="AC72" i="10"/>
  <c r="AA73" i="10"/>
  <c r="V159" i="10"/>
  <c r="S75" i="10"/>
  <c r="H76" i="10"/>
  <c r="Z74" i="9"/>
  <c r="AE58" i="9"/>
  <c r="AF56" i="9"/>
  <c r="AG77" i="9" s="1"/>
  <c r="R76" i="9"/>
  <c r="U75" i="9"/>
  <c r="X75" i="9" s="1"/>
  <c r="Y75" i="9" s="1"/>
  <c r="T76" i="9"/>
  <c r="L77" i="9" a="1"/>
  <c r="L77" i="9" s="1"/>
  <c r="AF55" i="9"/>
  <c r="AG76" i="9" s="1"/>
  <c r="AE57" i="9"/>
  <c r="V159" i="9"/>
  <c r="S75" i="9"/>
  <c r="H76" i="9"/>
  <c r="W158" i="9"/>
  <c r="AC72" i="9"/>
  <c r="AA73" i="9"/>
  <c r="AD72" i="9"/>
  <c r="AB72" i="9"/>
  <c r="Z74" i="8"/>
  <c r="T77" i="8"/>
  <c r="L78" i="8" a="1"/>
  <c r="L78" i="8" s="1"/>
  <c r="AE55" i="8"/>
  <c r="AF53" i="8"/>
  <c r="AG74" i="8" s="1"/>
  <c r="AB72" i="8"/>
  <c r="AD72" i="8"/>
  <c r="R76" i="8"/>
  <c r="U75" i="8"/>
  <c r="X75" i="8" s="1"/>
  <c r="Y75" i="8" s="1"/>
  <c r="V159" i="8"/>
  <c r="S75" i="8"/>
  <c r="H76" i="8"/>
  <c r="W158" i="8"/>
  <c r="AE56" i="8"/>
  <c r="AF54" i="8"/>
  <c r="AG75" i="8" s="1"/>
  <c r="AC72" i="8"/>
  <c r="AA73" i="8"/>
  <c r="Z74" i="7"/>
  <c r="AB72" i="7"/>
  <c r="AD72" i="7"/>
  <c r="AE59" i="7"/>
  <c r="AF57" i="7"/>
  <c r="AG78" i="7" s="1"/>
  <c r="AE58" i="7"/>
  <c r="AF56" i="7"/>
  <c r="AG77" i="7" s="1"/>
  <c r="L77" i="7" a="1"/>
  <c r="L77" i="7" s="1"/>
  <c r="T76" i="7"/>
  <c r="V159" i="7"/>
  <c r="S75" i="7"/>
  <c r="H76" i="7"/>
  <c r="W158" i="7"/>
  <c r="R76" i="7"/>
  <c r="U75" i="7"/>
  <c r="X75" i="7" s="1"/>
  <c r="Y75" i="7" s="1"/>
  <c r="AC72" i="7"/>
  <c r="AA73" i="7"/>
  <c r="Z74" i="6"/>
  <c r="V159" i="6"/>
  <c r="S75" i="6"/>
  <c r="H76" i="6"/>
  <c r="AD72" i="6"/>
  <c r="AB72" i="6"/>
  <c r="W158" i="6"/>
  <c r="AE57" i="6"/>
  <c r="AF55" i="6"/>
  <c r="AG76" i="6" s="1"/>
  <c r="AC72" i="6"/>
  <c r="AA73" i="6"/>
  <c r="L78" i="6" a="1"/>
  <c r="L78" i="6" s="1"/>
  <c r="T77" i="6"/>
  <c r="U75" i="6"/>
  <c r="X75" i="6" s="1"/>
  <c r="Y75" i="6" s="1"/>
  <c r="R76" i="6"/>
  <c r="Z74" i="5"/>
  <c r="W158" i="5"/>
  <c r="AE57" i="5"/>
  <c r="AF55" i="5"/>
  <c r="AG76" i="5" s="1"/>
  <c r="L78" i="5" a="1"/>
  <c r="L78" i="5" s="1"/>
  <c r="T77" i="5"/>
  <c r="V159" i="5"/>
  <c r="S75" i="5"/>
  <c r="H76" i="5"/>
  <c r="AA73" i="5"/>
  <c r="AC72" i="5"/>
  <c r="AE58" i="5"/>
  <c r="AF56" i="5"/>
  <c r="AG77" i="5" s="1"/>
  <c r="AD72" i="5"/>
  <c r="AB72" i="5"/>
  <c r="R76" i="5"/>
  <c r="U75" i="5"/>
  <c r="X75" i="5" s="1"/>
  <c r="Y75" i="5" s="1"/>
  <c r="Z74" i="4"/>
  <c r="R76" i="4"/>
  <c r="U75" i="4"/>
  <c r="X75" i="4" s="1"/>
  <c r="Y75" i="4" s="1"/>
  <c r="V159" i="4"/>
  <c r="H76" i="4"/>
  <c r="S75" i="4"/>
  <c r="AF53" i="4"/>
  <c r="AG74" i="4" s="1"/>
  <c r="AE55" i="4"/>
  <c r="AE58" i="4"/>
  <c r="AF56" i="4"/>
  <c r="AG77" i="4" s="1"/>
  <c r="W158" i="4"/>
  <c r="AA73" i="4"/>
  <c r="AC72" i="4"/>
  <c r="T77" i="4"/>
  <c r="L78" i="4" a="1"/>
  <c r="L78" i="4" s="1"/>
  <c r="AD72" i="4"/>
  <c r="AB72" i="4"/>
  <c r="Z74" i="1"/>
  <c r="L78" i="1" a="1"/>
  <c r="L78" i="1" s="1"/>
  <c r="T77" i="1"/>
  <c r="AD72" i="1"/>
  <c r="AB72" i="1"/>
  <c r="AF55" i="1"/>
  <c r="AG76" i="1" s="1"/>
  <c r="AE57" i="1"/>
  <c r="R76" i="1"/>
  <c r="U75" i="1"/>
  <c r="X75" i="1" s="1"/>
  <c r="Y75" i="1" s="1"/>
  <c r="W158" i="1"/>
  <c r="V159" i="1"/>
  <c r="S75" i="1"/>
  <c r="H76" i="1"/>
  <c r="AF54" i="1"/>
  <c r="AG75" i="1" s="1"/>
  <c r="AE56" i="1"/>
  <c r="AA73" i="1"/>
  <c r="AC72" i="1"/>
  <c r="AF56" i="6" l="1"/>
  <c r="AG77" i="6" s="1"/>
  <c r="AE58" i="6"/>
  <c r="Z75" i="11"/>
  <c r="U76" i="11"/>
  <c r="X76" i="11" s="1"/>
  <c r="Y76" i="11" s="1"/>
  <c r="R77" i="11"/>
  <c r="V160" i="11"/>
  <c r="H77" i="11"/>
  <c r="S76" i="11"/>
  <c r="W159" i="11"/>
  <c r="AF58" i="11"/>
  <c r="AG79" i="11" s="1"/>
  <c r="AE60" i="11"/>
  <c r="AF55" i="11"/>
  <c r="AG76" i="11" s="1"/>
  <c r="AE57" i="11"/>
  <c r="L79" i="11" a="1"/>
  <c r="L79" i="11" s="1"/>
  <c r="T78" i="11"/>
  <c r="AC73" i="11"/>
  <c r="AA74" i="11"/>
  <c r="AB73" i="11"/>
  <c r="AD73" i="11"/>
  <c r="Z75" i="10"/>
  <c r="AE59" i="10"/>
  <c r="AF57" i="10"/>
  <c r="AG78" i="10" s="1"/>
  <c r="AE60" i="10"/>
  <c r="AF58" i="10"/>
  <c r="AG79" i="10" s="1"/>
  <c r="T77" i="10"/>
  <c r="L78" i="10" a="1"/>
  <c r="L78" i="10" s="1"/>
  <c r="V160" i="10"/>
  <c r="H77" i="10"/>
  <c r="S76" i="10"/>
  <c r="U76" i="10"/>
  <c r="X76" i="10" s="1"/>
  <c r="Y76" i="10" s="1"/>
  <c r="R77" i="10"/>
  <c r="W159" i="10"/>
  <c r="AA74" i="10"/>
  <c r="AC73" i="10"/>
  <c r="AD73" i="10"/>
  <c r="AB73" i="10"/>
  <c r="Z75" i="9"/>
  <c r="V160" i="9"/>
  <c r="S76" i="9"/>
  <c r="H77" i="9"/>
  <c r="W159" i="9"/>
  <c r="U76" i="9"/>
  <c r="X76" i="9" s="1"/>
  <c r="Y76" i="9" s="1"/>
  <c r="R77" i="9"/>
  <c r="AE59" i="9"/>
  <c r="AF57" i="9"/>
  <c r="AG78" i="9" s="1"/>
  <c r="AF58" i="9"/>
  <c r="AG79" i="9" s="1"/>
  <c r="AE60" i="9"/>
  <c r="AD73" i="9"/>
  <c r="AB73" i="9"/>
  <c r="AC73" i="9"/>
  <c r="AA74" i="9"/>
  <c r="T77" i="9"/>
  <c r="L78" i="9" a="1"/>
  <c r="L78" i="9" s="1"/>
  <c r="Z75" i="8"/>
  <c r="AE57" i="8"/>
  <c r="AF55" i="8"/>
  <c r="AG76" i="8" s="1"/>
  <c r="T78" i="8"/>
  <c r="L79" i="8" a="1"/>
  <c r="L79" i="8" s="1"/>
  <c r="V160" i="8"/>
  <c r="S76" i="8"/>
  <c r="H77" i="8"/>
  <c r="W159" i="8"/>
  <c r="U76" i="8"/>
  <c r="X76" i="8" s="1"/>
  <c r="Y76" i="8" s="1"/>
  <c r="R77" i="8"/>
  <c r="AC73" i="8"/>
  <c r="AA74" i="8"/>
  <c r="AD73" i="8"/>
  <c r="AB73" i="8"/>
  <c r="AE58" i="8"/>
  <c r="AF56" i="8"/>
  <c r="AG77" i="8" s="1"/>
  <c r="Z75" i="7"/>
  <c r="V160" i="7"/>
  <c r="S76" i="7"/>
  <c r="H77" i="7"/>
  <c r="L78" i="7" a="1"/>
  <c r="L78" i="7" s="1"/>
  <c r="T77" i="7"/>
  <c r="AF59" i="7"/>
  <c r="AG80" i="7" s="1"/>
  <c r="AE61" i="7"/>
  <c r="AF58" i="7"/>
  <c r="AG79" i="7" s="1"/>
  <c r="AE60" i="7"/>
  <c r="AC73" i="7"/>
  <c r="AA74" i="7"/>
  <c r="W159" i="7"/>
  <c r="AD73" i="7"/>
  <c r="AB73" i="7"/>
  <c r="U76" i="7"/>
  <c r="X76" i="7" s="1"/>
  <c r="Y76" i="7" s="1"/>
  <c r="R77" i="7"/>
  <c r="Z75" i="6"/>
  <c r="AB73" i="6"/>
  <c r="AD73" i="6"/>
  <c r="AF57" i="6"/>
  <c r="AG78" i="6" s="1"/>
  <c r="AE59" i="6"/>
  <c r="V160" i="6"/>
  <c r="H77" i="6"/>
  <c r="S76" i="6"/>
  <c r="U76" i="6"/>
  <c r="X76" i="6" s="1"/>
  <c r="Y76" i="6" s="1"/>
  <c r="R77" i="6"/>
  <c r="W159" i="6"/>
  <c r="AC73" i="6"/>
  <c r="AA74" i="6"/>
  <c r="L79" i="6" a="1"/>
  <c r="L79" i="6" s="1"/>
  <c r="T78" i="6"/>
  <c r="Z75" i="5"/>
  <c r="AF58" i="5"/>
  <c r="AG79" i="5" s="1"/>
  <c r="AE60" i="5"/>
  <c r="L79" i="5" a="1"/>
  <c r="L79" i="5" s="1"/>
  <c r="T78" i="5"/>
  <c r="W159" i="5"/>
  <c r="V160" i="5"/>
  <c r="S76" i="5"/>
  <c r="H77" i="5"/>
  <c r="R77" i="5"/>
  <c r="U76" i="5"/>
  <c r="X76" i="5" s="1"/>
  <c r="Y76" i="5" s="1"/>
  <c r="AA74" i="5"/>
  <c r="AC73" i="5"/>
  <c r="AD73" i="5"/>
  <c r="AB73" i="5"/>
  <c r="AF57" i="5"/>
  <c r="AG78" i="5" s="1"/>
  <c r="AE59" i="5"/>
  <c r="Z75" i="4"/>
  <c r="AE60" i="4"/>
  <c r="AF58" i="4"/>
  <c r="AG79" i="4" s="1"/>
  <c r="AB73" i="4"/>
  <c r="AD73" i="4"/>
  <c r="R77" i="4"/>
  <c r="U76" i="4"/>
  <c r="X76" i="4" s="1"/>
  <c r="Y76" i="4" s="1"/>
  <c r="AF55" i="4"/>
  <c r="AG76" i="4" s="1"/>
  <c r="AE57" i="4"/>
  <c r="W159" i="4"/>
  <c r="V160" i="4"/>
  <c r="H77" i="4"/>
  <c r="S76" i="4"/>
  <c r="AC73" i="4"/>
  <c r="AA74" i="4"/>
  <c r="T78" i="4"/>
  <c r="L79" i="4" a="1"/>
  <c r="L79" i="4" s="1"/>
  <c r="Z75" i="1"/>
  <c r="V160" i="1"/>
  <c r="S76" i="1"/>
  <c r="H77" i="1"/>
  <c r="W159" i="1"/>
  <c r="AF57" i="1"/>
  <c r="AG78" i="1" s="1"/>
  <c r="AE59" i="1"/>
  <c r="L79" i="1" a="1"/>
  <c r="L79" i="1" s="1"/>
  <c r="T78" i="1"/>
  <c r="R77" i="1"/>
  <c r="U76" i="1"/>
  <c r="X76" i="1" s="1"/>
  <c r="Y76" i="1" s="1"/>
  <c r="AA74" i="1"/>
  <c r="AC73" i="1"/>
  <c r="AB73" i="1"/>
  <c r="AD73" i="1"/>
  <c r="AF56" i="1"/>
  <c r="AG77" i="1" s="1"/>
  <c r="AE58" i="1"/>
  <c r="AE60" i="6" l="1"/>
  <c r="AF58" i="6"/>
  <c r="AG79" i="6" s="1"/>
  <c r="Z76" i="11"/>
  <c r="V161" i="11"/>
  <c r="H78" i="11"/>
  <c r="S77" i="11"/>
  <c r="AF57" i="11"/>
  <c r="AG78" i="11" s="1"/>
  <c r="AE59" i="11"/>
  <c r="W160" i="11"/>
  <c r="AE62" i="11"/>
  <c r="AF60" i="11"/>
  <c r="AG81" i="11" s="1"/>
  <c r="R78" i="11"/>
  <c r="U77" i="11"/>
  <c r="X77" i="11" s="1"/>
  <c r="Y77" i="11" s="1"/>
  <c r="L80" i="11" a="1"/>
  <c r="L80" i="11" s="1"/>
  <c r="T79" i="11"/>
  <c r="AD74" i="11"/>
  <c r="AB74" i="11"/>
  <c r="AC74" i="11"/>
  <c r="AA75" i="11"/>
  <c r="Z76" i="10"/>
  <c r="R78" i="10"/>
  <c r="U77" i="10"/>
  <c r="X77" i="10" s="1"/>
  <c r="Y77" i="10" s="1"/>
  <c r="V161" i="10"/>
  <c r="H78" i="10"/>
  <c r="S77" i="10"/>
  <c r="AF60" i="10"/>
  <c r="AG81" i="10" s="1"/>
  <c r="AE62" i="10"/>
  <c r="AE61" i="10"/>
  <c r="AF59" i="10"/>
  <c r="AG80" i="10" s="1"/>
  <c r="W160" i="10"/>
  <c r="AC74" i="10"/>
  <c r="AA75" i="10"/>
  <c r="L79" i="10" a="1"/>
  <c r="L79" i="10" s="1"/>
  <c r="T78" i="10"/>
  <c r="AD74" i="10"/>
  <c r="AB74" i="10"/>
  <c r="Z76" i="9"/>
  <c r="AE62" i="9"/>
  <c r="AF60" i="9"/>
  <c r="AG81" i="9" s="1"/>
  <c r="U77" i="9"/>
  <c r="X77" i="9" s="1"/>
  <c r="Y77" i="9" s="1"/>
  <c r="R78" i="9"/>
  <c r="H78" i="9"/>
  <c r="S77" i="9"/>
  <c r="V161" i="9"/>
  <c r="L79" i="9" a="1"/>
  <c r="L79" i="9" s="1"/>
  <c r="T78" i="9"/>
  <c r="W160" i="9"/>
  <c r="AF59" i="9"/>
  <c r="AG80" i="9" s="1"/>
  <c r="AE61" i="9"/>
  <c r="AD74" i="9"/>
  <c r="AB74" i="9"/>
  <c r="AC74" i="9"/>
  <c r="AA75" i="9"/>
  <c r="Z76" i="8"/>
  <c r="AD74" i="8"/>
  <c r="AB74" i="8"/>
  <c r="L80" i="8" a="1"/>
  <c r="L80" i="8" s="1"/>
  <c r="T79" i="8"/>
  <c r="W160" i="8"/>
  <c r="AF58" i="8"/>
  <c r="AG79" i="8" s="1"/>
  <c r="AE60" i="8"/>
  <c r="AE59" i="8"/>
  <c r="AF57" i="8"/>
  <c r="AG78" i="8" s="1"/>
  <c r="V161" i="8"/>
  <c r="H78" i="8"/>
  <c r="S77" i="8"/>
  <c r="AC74" i="8"/>
  <c r="AA75" i="8"/>
  <c r="U77" i="8"/>
  <c r="X77" i="8" s="1"/>
  <c r="Y77" i="8" s="1"/>
  <c r="R78" i="8"/>
  <c r="Z76" i="7"/>
  <c r="AF60" i="7"/>
  <c r="AG81" i="7" s="1"/>
  <c r="AE62" i="7"/>
  <c r="AD74" i="7"/>
  <c r="AB74" i="7"/>
  <c r="AF61" i="7"/>
  <c r="AG82" i="7" s="1"/>
  <c r="AE63" i="7"/>
  <c r="W160" i="7"/>
  <c r="V161" i="7"/>
  <c r="H78" i="7"/>
  <c r="S77" i="7"/>
  <c r="AA75" i="7"/>
  <c r="AC74" i="7"/>
  <c r="L79" i="7" a="1"/>
  <c r="L79" i="7" s="1"/>
  <c r="T78" i="7"/>
  <c r="U77" i="7"/>
  <c r="X77" i="7" s="1"/>
  <c r="Y77" i="7" s="1"/>
  <c r="R78" i="7"/>
  <c r="Z76" i="6"/>
  <c r="U77" i="6"/>
  <c r="X77" i="6" s="1"/>
  <c r="Y77" i="6" s="1"/>
  <c r="R78" i="6"/>
  <c r="T79" i="6"/>
  <c r="L80" i="6" a="1"/>
  <c r="L80" i="6" s="1"/>
  <c r="V161" i="6"/>
  <c r="H78" i="6"/>
  <c r="S77" i="6"/>
  <c r="AD74" i="6"/>
  <c r="AB74" i="6"/>
  <c r="AC74" i="6"/>
  <c r="AA75" i="6"/>
  <c r="W160" i="6"/>
  <c r="AF59" i="6"/>
  <c r="AG80" i="6" s="1"/>
  <c r="AE61" i="6"/>
  <c r="Z76" i="5"/>
  <c r="U77" i="5"/>
  <c r="X77" i="5" s="1"/>
  <c r="Y77" i="5" s="1"/>
  <c r="R78" i="5"/>
  <c r="AE62" i="5"/>
  <c r="AF60" i="5"/>
  <c r="AG81" i="5" s="1"/>
  <c r="AE61" i="5"/>
  <c r="AF59" i="5"/>
  <c r="AG80" i="5" s="1"/>
  <c r="AD74" i="5"/>
  <c r="AB74" i="5"/>
  <c r="V161" i="5"/>
  <c r="H78" i="5"/>
  <c r="S77" i="5"/>
  <c r="W160" i="5"/>
  <c r="AA75" i="5"/>
  <c r="AC74" i="5"/>
  <c r="L80" i="5" a="1"/>
  <c r="L80" i="5" s="1"/>
  <c r="T79" i="5"/>
  <c r="Z76" i="4"/>
  <c r="W160" i="4"/>
  <c r="AE59" i="4"/>
  <c r="AF57" i="4"/>
  <c r="AG78" i="4" s="1"/>
  <c r="R78" i="4"/>
  <c r="U77" i="4"/>
  <c r="X77" i="4" s="1"/>
  <c r="Y77" i="4" s="1"/>
  <c r="T79" i="4"/>
  <c r="L80" i="4" a="1"/>
  <c r="L80" i="4" s="1"/>
  <c r="AC74" i="4"/>
  <c r="AA75" i="4"/>
  <c r="V161" i="4"/>
  <c r="S77" i="4"/>
  <c r="H78" i="4"/>
  <c r="AF60" i="4"/>
  <c r="AG81" i="4" s="1"/>
  <c r="AE62" i="4"/>
  <c r="AD74" i="4"/>
  <c r="AB74" i="4"/>
  <c r="Z76" i="1"/>
  <c r="AD74" i="1"/>
  <c r="AB74" i="1"/>
  <c r="V161" i="1"/>
  <c r="S77" i="1"/>
  <c r="H78" i="1"/>
  <c r="AE61" i="1"/>
  <c r="AF59" i="1"/>
  <c r="AG80" i="1" s="1"/>
  <c r="T79" i="1"/>
  <c r="L80" i="1" a="1"/>
  <c r="L80" i="1" s="1"/>
  <c r="AF58" i="1"/>
  <c r="AG79" i="1" s="1"/>
  <c r="AE60" i="1"/>
  <c r="AA75" i="1"/>
  <c r="AC74" i="1"/>
  <c r="R78" i="1"/>
  <c r="U77" i="1"/>
  <c r="X77" i="1" s="1"/>
  <c r="Y77" i="1" s="1"/>
  <c r="W160" i="1"/>
  <c r="AE62" i="6" l="1"/>
  <c r="AF60" i="6"/>
  <c r="AG81" i="6" s="1"/>
  <c r="Z77" i="11"/>
  <c r="L81" i="11" a="1"/>
  <c r="L81" i="11" s="1"/>
  <c r="T80" i="11"/>
  <c r="AB75" i="11"/>
  <c r="AD75" i="11"/>
  <c r="V162" i="11"/>
  <c r="S78" i="11"/>
  <c r="H79" i="11"/>
  <c r="W161" i="11"/>
  <c r="R79" i="11"/>
  <c r="U78" i="11"/>
  <c r="X78" i="11" s="1"/>
  <c r="Y78" i="11" s="1"/>
  <c r="AF59" i="11"/>
  <c r="AG80" i="11" s="1"/>
  <c r="AE61" i="11"/>
  <c r="AA76" i="11"/>
  <c r="AC75" i="11"/>
  <c r="AF62" i="11"/>
  <c r="AG83" i="11" s="1"/>
  <c r="AE64" i="11"/>
  <c r="Z77" i="10"/>
  <c r="AD75" i="10"/>
  <c r="AB75" i="10"/>
  <c r="AF61" i="10"/>
  <c r="AG82" i="10" s="1"/>
  <c r="AE63" i="10"/>
  <c r="V162" i="10"/>
  <c r="S78" i="10"/>
  <c r="H79" i="10"/>
  <c r="W161" i="10"/>
  <c r="U78" i="10"/>
  <c r="X78" i="10" s="1"/>
  <c r="Y78" i="10" s="1"/>
  <c r="R79" i="10"/>
  <c r="AF62" i="10"/>
  <c r="AG83" i="10" s="1"/>
  <c r="AE64" i="10"/>
  <c r="AC75" i="10"/>
  <c r="AA76" i="10"/>
  <c r="L80" i="10" a="1"/>
  <c r="L80" i="10" s="1"/>
  <c r="T79" i="10"/>
  <c r="Z77" i="9"/>
  <c r="V162" i="9"/>
  <c r="H79" i="9"/>
  <c r="S78" i="9"/>
  <c r="AE63" i="9"/>
  <c r="AF61" i="9"/>
  <c r="AG82" i="9" s="1"/>
  <c r="AF62" i="9"/>
  <c r="AG83" i="9" s="1"/>
  <c r="AE64" i="9"/>
  <c r="L80" i="9" a="1"/>
  <c r="L80" i="9" s="1"/>
  <c r="T79" i="9"/>
  <c r="AA76" i="9"/>
  <c r="AC75" i="9"/>
  <c r="W161" i="9"/>
  <c r="U78" i="9"/>
  <c r="X78" i="9" s="1"/>
  <c r="Y78" i="9" s="1"/>
  <c r="R79" i="9"/>
  <c r="AD75" i="9"/>
  <c r="AB75" i="9"/>
  <c r="Z77" i="8"/>
  <c r="H79" i="8"/>
  <c r="S78" i="8"/>
  <c r="V162" i="8"/>
  <c r="AF59" i="8"/>
  <c r="AG80" i="8" s="1"/>
  <c r="AE61" i="8"/>
  <c r="W161" i="8"/>
  <c r="U78" i="8"/>
  <c r="X78" i="8" s="1"/>
  <c r="Y78" i="8" s="1"/>
  <c r="R79" i="8"/>
  <c r="L81" i="8" a="1"/>
  <c r="L81" i="8" s="1"/>
  <c r="T80" i="8"/>
  <c r="AC75" i="8"/>
  <c r="AA76" i="8"/>
  <c r="AF60" i="8"/>
  <c r="AG81" i="8" s="1"/>
  <c r="AE62" i="8"/>
  <c r="AD75" i="8"/>
  <c r="AB75" i="8"/>
  <c r="Z77" i="7"/>
  <c r="AD75" i="7"/>
  <c r="AB75" i="7"/>
  <c r="L80" i="7" a="1"/>
  <c r="L80" i="7" s="1"/>
  <c r="T79" i="7"/>
  <c r="W161" i="7"/>
  <c r="AF63" i="7"/>
  <c r="AG84" i="7" s="1"/>
  <c r="AE65" i="7"/>
  <c r="AE64" i="7"/>
  <c r="AF62" i="7"/>
  <c r="AG83" i="7" s="1"/>
  <c r="V162" i="7"/>
  <c r="H79" i="7"/>
  <c r="S78" i="7"/>
  <c r="AA76" i="7"/>
  <c r="AC75" i="7"/>
  <c r="U78" i="7"/>
  <c r="X78" i="7" s="1"/>
  <c r="Y78" i="7" s="1"/>
  <c r="R79" i="7"/>
  <c r="Z77" i="6"/>
  <c r="W161" i="6"/>
  <c r="R79" i="6"/>
  <c r="U78" i="6"/>
  <c r="X78" i="6" s="1"/>
  <c r="Y78" i="6" s="1"/>
  <c r="L81" i="6" a="1"/>
  <c r="L81" i="6" s="1"/>
  <c r="T80" i="6"/>
  <c r="V162" i="6"/>
  <c r="S78" i="6"/>
  <c r="H79" i="6"/>
  <c r="AC75" i="6"/>
  <c r="AA76" i="6"/>
  <c r="AD75" i="6"/>
  <c r="AB75" i="6"/>
  <c r="AF61" i="6"/>
  <c r="AG82" i="6" s="1"/>
  <c r="AE63" i="6"/>
  <c r="Z77" i="5"/>
  <c r="W161" i="5"/>
  <c r="AF62" i="5"/>
  <c r="AG83" i="5" s="1"/>
  <c r="AE64" i="5"/>
  <c r="V162" i="5"/>
  <c r="S78" i="5"/>
  <c r="H79" i="5"/>
  <c r="AE63" i="5"/>
  <c r="AF61" i="5"/>
  <c r="AG82" i="5" s="1"/>
  <c r="R79" i="5"/>
  <c r="U78" i="5"/>
  <c r="X78" i="5" s="1"/>
  <c r="Y78" i="5" s="1"/>
  <c r="AA76" i="5"/>
  <c r="AC75" i="5"/>
  <c r="T80" i="5"/>
  <c r="L81" i="5" a="1"/>
  <c r="L81" i="5" s="1"/>
  <c r="AD75" i="5"/>
  <c r="AB75" i="5"/>
  <c r="Z77" i="4"/>
  <c r="W161" i="4"/>
  <c r="AD75" i="4"/>
  <c r="AB75" i="4"/>
  <c r="U78" i="4"/>
  <c r="X78" i="4" s="1"/>
  <c r="Y78" i="4" s="1"/>
  <c r="R79" i="4"/>
  <c r="L81" i="4" a="1"/>
  <c r="L81" i="4" s="1"/>
  <c r="T80" i="4"/>
  <c r="AF59" i="4"/>
  <c r="AG80" i="4" s="1"/>
  <c r="AE61" i="4"/>
  <c r="AA76" i="4"/>
  <c r="AC75" i="4"/>
  <c r="V162" i="4"/>
  <c r="H79" i="4"/>
  <c r="S78" i="4"/>
  <c r="AF62" i="4"/>
  <c r="AG83" i="4" s="1"/>
  <c r="AE64" i="4"/>
  <c r="Z77" i="1"/>
  <c r="AB75" i="1"/>
  <c r="AD75" i="1"/>
  <c r="R79" i="1"/>
  <c r="U78" i="1"/>
  <c r="X78" i="1" s="1"/>
  <c r="Y78" i="1" s="1"/>
  <c r="AF61" i="1"/>
  <c r="AG82" i="1" s="1"/>
  <c r="AE63" i="1"/>
  <c r="AE62" i="1"/>
  <c r="AF60" i="1"/>
  <c r="AG81" i="1" s="1"/>
  <c r="AC75" i="1"/>
  <c r="AA76" i="1"/>
  <c r="T80" i="1"/>
  <c r="L81" i="1" a="1"/>
  <c r="L81" i="1" s="1"/>
  <c r="V162" i="1"/>
  <c r="S78" i="1"/>
  <c r="H79" i="1"/>
  <c r="W161" i="1"/>
  <c r="AE64" i="6" l="1"/>
  <c r="AF62" i="6"/>
  <c r="AG83" i="6" s="1"/>
  <c r="Z78" i="11"/>
  <c r="R80" i="11"/>
  <c r="U79" i="11"/>
  <c r="X79" i="11" s="1"/>
  <c r="Y79" i="11" s="1"/>
  <c r="V163" i="11"/>
  <c r="H80" i="11"/>
  <c r="S79" i="11"/>
  <c r="AE63" i="11"/>
  <c r="AF61" i="11"/>
  <c r="AG82" i="11" s="1"/>
  <c r="W162" i="11"/>
  <c r="AD76" i="11"/>
  <c r="AB76" i="11"/>
  <c r="T81" i="11"/>
  <c r="L82" i="11" a="1"/>
  <c r="L82" i="11" s="1"/>
  <c r="AF64" i="11"/>
  <c r="AG85" i="11" s="1"/>
  <c r="AE66" i="11"/>
  <c r="AC76" i="11"/>
  <c r="AA77" i="11"/>
  <c r="Z78" i="10"/>
  <c r="W162" i="10"/>
  <c r="U79" i="10"/>
  <c r="X79" i="10" s="1"/>
  <c r="Y79" i="10" s="1"/>
  <c r="R80" i="10"/>
  <c r="AE65" i="10"/>
  <c r="AF63" i="10"/>
  <c r="AG84" i="10" s="1"/>
  <c r="AE66" i="10"/>
  <c r="AF64" i="10"/>
  <c r="AG85" i="10" s="1"/>
  <c r="L81" i="10" a="1"/>
  <c r="L81" i="10" s="1"/>
  <c r="T80" i="10"/>
  <c r="AD76" i="10"/>
  <c r="AB76" i="10"/>
  <c r="AC76" i="10"/>
  <c r="AA77" i="10"/>
  <c r="V163" i="10"/>
  <c r="H80" i="10"/>
  <c r="S79" i="10"/>
  <c r="Z78" i="9"/>
  <c r="AD76" i="9"/>
  <c r="AB76" i="9"/>
  <c r="L81" i="9" a="1"/>
  <c r="L81" i="9" s="1"/>
  <c r="T80" i="9"/>
  <c r="AE66" i="9"/>
  <c r="AF64" i="9"/>
  <c r="AG85" i="9" s="1"/>
  <c r="V163" i="9"/>
  <c r="H80" i="9"/>
  <c r="S79" i="9"/>
  <c r="W162" i="9"/>
  <c r="AC76" i="9"/>
  <c r="AA77" i="9"/>
  <c r="AE65" i="9"/>
  <c r="AF63" i="9"/>
  <c r="AG84" i="9" s="1"/>
  <c r="U79" i="9"/>
  <c r="X79" i="9" s="1"/>
  <c r="Y79" i="9" s="1"/>
  <c r="R80" i="9"/>
  <c r="Z78" i="8"/>
  <c r="L82" i="8" a="1"/>
  <c r="L82" i="8" s="1"/>
  <c r="T81" i="8"/>
  <c r="W162" i="8"/>
  <c r="AD76" i="8"/>
  <c r="AB76" i="8"/>
  <c r="U79" i="8"/>
  <c r="X79" i="8" s="1"/>
  <c r="Y79" i="8" s="1"/>
  <c r="R80" i="8"/>
  <c r="V163" i="8"/>
  <c r="H80" i="8"/>
  <c r="S79" i="8"/>
  <c r="AF62" i="8"/>
  <c r="AG83" i="8" s="1"/>
  <c r="AE64" i="8"/>
  <c r="AC76" i="8"/>
  <c r="AA77" i="8"/>
  <c r="AF61" i="8"/>
  <c r="AG82" i="8" s="1"/>
  <c r="AE63" i="8"/>
  <c r="Z78" i="7"/>
  <c r="V163" i="7"/>
  <c r="S79" i="7"/>
  <c r="H80" i="7"/>
  <c r="AE67" i="7"/>
  <c r="AF65" i="7"/>
  <c r="AG86" i="7" s="1"/>
  <c r="W162" i="7"/>
  <c r="AE66" i="7"/>
  <c r="AF64" i="7"/>
  <c r="AG85" i="7" s="1"/>
  <c r="AA77" i="7"/>
  <c r="AC76" i="7"/>
  <c r="T80" i="7"/>
  <c r="L81" i="7" a="1"/>
  <c r="L81" i="7" s="1"/>
  <c r="R80" i="7"/>
  <c r="U79" i="7"/>
  <c r="X79" i="7" s="1"/>
  <c r="Y79" i="7" s="1"/>
  <c r="AD76" i="7"/>
  <c r="AB76" i="7"/>
  <c r="Z78" i="6"/>
  <c r="AD76" i="6"/>
  <c r="AB76" i="6"/>
  <c r="U79" i="6"/>
  <c r="X79" i="6" s="1"/>
  <c r="Y79" i="6" s="1"/>
  <c r="R80" i="6"/>
  <c r="T81" i="6"/>
  <c r="L82" i="6" a="1"/>
  <c r="L82" i="6" s="1"/>
  <c r="AA77" i="6"/>
  <c r="AC76" i="6"/>
  <c r="V163" i="6"/>
  <c r="H80" i="6"/>
  <c r="S79" i="6"/>
  <c r="W162" i="6"/>
  <c r="AE65" i="6"/>
  <c r="AF63" i="6"/>
  <c r="AG84" i="6" s="1"/>
  <c r="Z78" i="5"/>
  <c r="AE66" i="5"/>
  <c r="AF64" i="5"/>
  <c r="AG85" i="5" s="1"/>
  <c r="R80" i="5"/>
  <c r="U79" i="5"/>
  <c r="X79" i="5" s="1"/>
  <c r="Y79" i="5" s="1"/>
  <c r="AB76" i="5"/>
  <c r="AD76" i="5"/>
  <c r="AE65" i="5"/>
  <c r="AF63" i="5"/>
  <c r="AG84" i="5" s="1"/>
  <c r="W162" i="5"/>
  <c r="T81" i="5"/>
  <c r="L82" i="5" a="1"/>
  <c r="L82" i="5" s="1"/>
  <c r="AC76" i="5"/>
  <c r="AA77" i="5"/>
  <c r="V163" i="5"/>
  <c r="S79" i="5"/>
  <c r="H80" i="5"/>
  <c r="Z78" i="4"/>
  <c r="R80" i="4"/>
  <c r="U79" i="4"/>
  <c r="X79" i="4" s="1"/>
  <c r="Y79" i="4" s="1"/>
  <c r="AD76" i="4"/>
  <c r="AB76" i="4"/>
  <c r="AF61" i="4"/>
  <c r="AG82" i="4" s="1"/>
  <c r="AE63" i="4"/>
  <c r="W162" i="4"/>
  <c r="AC76" i="4"/>
  <c r="AA77" i="4"/>
  <c r="L82" i="4" a="1"/>
  <c r="L82" i="4" s="1"/>
  <c r="T81" i="4"/>
  <c r="AF64" i="4"/>
  <c r="AG85" i="4" s="1"/>
  <c r="AE66" i="4"/>
  <c r="V163" i="4"/>
  <c r="H80" i="4"/>
  <c r="S79" i="4"/>
  <c r="Z78" i="1"/>
  <c r="T81" i="1"/>
  <c r="L82" i="1" a="1"/>
  <c r="L82" i="1" s="1"/>
  <c r="AD76" i="1"/>
  <c r="AB76" i="1"/>
  <c r="AF63" i="1"/>
  <c r="AG84" i="1" s="1"/>
  <c r="AE65" i="1"/>
  <c r="AA77" i="1"/>
  <c r="AC76" i="1"/>
  <c r="W162" i="1"/>
  <c r="AF62" i="1"/>
  <c r="AG83" i="1" s="1"/>
  <c r="AE64" i="1"/>
  <c r="U79" i="1"/>
  <c r="X79" i="1" s="1"/>
  <c r="Y79" i="1" s="1"/>
  <c r="R80" i="1"/>
  <c r="V163" i="1"/>
  <c r="S79" i="1"/>
  <c r="H80" i="1"/>
  <c r="AE66" i="6" l="1"/>
  <c r="AF64" i="6"/>
  <c r="AG85" i="6" s="1"/>
  <c r="Z79" i="11"/>
  <c r="V164" i="11"/>
  <c r="H81" i="11"/>
  <c r="S80" i="11"/>
  <c r="AF63" i="11"/>
  <c r="AG84" i="11" s="1"/>
  <c r="AE65" i="11"/>
  <c r="W163" i="11"/>
  <c r="AB77" i="11"/>
  <c r="AD77" i="11"/>
  <c r="U80" i="11"/>
  <c r="X80" i="11" s="1"/>
  <c r="Y80" i="11" s="1"/>
  <c r="R81" i="11"/>
  <c r="AF66" i="11"/>
  <c r="AG87" i="11" s="1"/>
  <c r="AE68" i="11"/>
  <c r="AA78" i="11"/>
  <c r="AC77" i="11"/>
  <c r="L83" i="11" a="1"/>
  <c r="L83" i="11" s="1"/>
  <c r="T82" i="11"/>
  <c r="Z79" i="10"/>
  <c r="AF66" i="10"/>
  <c r="AG87" i="10" s="1"/>
  <c r="AE68" i="10"/>
  <c r="U80" i="10"/>
  <c r="X80" i="10" s="1"/>
  <c r="Y80" i="10" s="1"/>
  <c r="R81" i="10"/>
  <c r="L82" i="10" a="1"/>
  <c r="L82" i="10" s="1"/>
  <c r="T81" i="10"/>
  <c r="V164" i="10"/>
  <c r="H81" i="10"/>
  <c r="S80" i="10"/>
  <c r="AE67" i="10"/>
  <c r="AF65" i="10"/>
  <c r="AG86" i="10" s="1"/>
  <c r="W163" i="10"/>
  <c r="AC77" i="10"/>
  <c r="AA78" i="10"/>
  <c r="AD77" i="10"/>
  <c r="AB77" i="10"/>
  <c r="Z79" i="9"/>
  <c r="AF66" i="9"/>
  <c r="AG87" i="9" s="1"/>
  <c r="AE68" i="9"/>
  <c r="W163" i="9"/>
  <c r="L82" i="9" a="1"/>
  <c r="L82" i="9" s="1"/>
  <c r="T81" i="9"/>
  <c r="AD77" i="9"/>
  <c r="AB77" i="9"/>
  <c r="U80" i="9"/>
  <c r="X80" i="9" s="1"/>
  <c r="Y80" i="9" s="1"/>
  <c r="R81" i="9"/>
  <c r="V164" i="9"/>
  <c r="H81" i="9"/>
  <c r="S80" i="9"/>
  <c r="AC77" i="9"/>
  <c r="AA78" i="9"/>
  <c r="AE67" i="9"/>
  <c r="AF65" i="9"/>
  <c r="AG86" i="9" s="1"/>
  <c r="Z79" i="8"/>
  <c r="V164" i="8"/>
  <c r="H81" i="8"/>
  <c r="S80" i="8"/>
  <c r="AE66" i="8"/>
  <c r="AF64" i="8"/>
  <c r="AG85" i="8" s="1"/>
  <c r="W163" i="8"/>
  <c r="AE65" i="8"/>
  <c r="AF63" i="8"/>
  <c r="AG84" i="8" s="1"/>
  <c r="L83" i="8" a="1"/>
  <c r="L83" i="8" s="1"/>
  <c r="T82" i="8"/>
  <c r="AD77" i="8"/>
  <c r="AB77" i="8"/>
  <c r="AC77" i="8"/>
  <c r="AA78" i="8"/>
  <c r="U80" i="8"/>
  <c r="X80" i="8" s="1"/>
  <c r="Y80" i="8" s="1"/>
  <c r="R81" i="8"/>
  <c r="Z79" i="7"/>
  <c r="T81" i="7"/>
  <c r="L82" i="7" a="1"/>
  <c r="L82" i="7" s="1"/>
  <c r="AB77" i="7"/>
  <c r="AD77" i="7"/>
  <c r="V164" i="7"/>
  <c r="S80" i="7"/>
  <c r="H81" i="7"/>
  <c r="W163" i="7"/>
  <c r="AF67" i="7"/>
  <c r="AG88" i="7" s="1"/>
  <c r="AE69" i="7"/>
  <c r="AA78" i="7"/>
  <c r="AC77" i="7"/>
  <c r="AF66" i="7"/>
  <c r="AG87" i="7" s="1"/>
  <c r="AE68" i="7"/>
  <c r="R81" i="7"/>
  <c r="U80" i="7"/>
  <c r="X80" i="7" s="1"/>
  <c r="Y80" i="7" s="1"/>
  <c r="Z79" i="6"/>
  <c r="V164" i="6"/>
  <c r="H81" i="6"/>
  <c r="S80" i="6"/>
  <c r="W163" i="6"/>
  <c r="U80" i="6"/>
  <c r="X80" i="6" s="1"/>
  <c r="Y80" i="6" s="1"/>
  <c r="R81" i="6"/>
  <c r="L83" i="6" a="1"/>
  <c r="L83" i="6" s="1"/>
  <c r="T82" i="6"/>
  <c r="AB77" i="6"/>
  <c r="AD77" i="6"/>
  <c r="AF65" i="6"/>
  <c r="AG86" i="6" s="1"/>
  <c r="AE67" i="6"/>
  <c r="AC77" i="6"/>
  <c r="AA78" i="6"/>
  <c r="Z79" i="5"/>
  <c r="AF65" i="5"/>
  <c r="AG86" i="5" s="1"/>
  <c r="AE67" i="5"/>
  <c r="AE68" i="5"/>
  <c r="AF66" i="5"/>
  <c r="AG87" i="5" s="1"/>
  <c r="W163" i="5"/>
  <c r="AC77" i="5"/>
  <c r="AA78" i="5"/>
  <c r="T82" i="5"/>
  <c r="L83" i="5" a="1"/>
  <c r="L83" i="5" s="1"/>
  <c r="R81" i="5"/>
  <c r="U80" i="5"/>
  <c r="X80" i="5" s="1"/>
  <c r="Y80" i="5" s="1"/>
  <c r="V164" i="5"/>
  <c r="S80" i="5"/>
  <c r="H81" i="5"/>
  <c r="AD77" i="5"/>
  <c r="AB77" i="5"/>
  <c r="Z79" i="4"/>
  <c r="AF63" i="4"/>
  <c r="AG84" i="4" s="1"/>
  <c r="AE65" i="4"/>
  <c r="AD77" i="4"/>
  <c r="AB77" i="4"/>
  <c r="V164" i="4"/>
  <c r="S80" i="4"/>
  <c r="H81" i="4"/>
  <c r="L83" i="4" a="1"/>
  <c r="L83" i="4" s="1"/>
  <c r="T82" i="4"/>
  <c r="AC77" i="4"/>
  <c r="AA78" i="4"/>
  <c r="U80" i="4"/>
  <c r="X80" i="4" s="1"/>
  <c r="Y80" i="4" s="1"/>
  <c r="R81" i="4"/>
  <c r="W163" i="4"/>
  <c r="AF66" i="4"/>
  <c r="AG87" i="4" s="1"/>
  <c r="AE68" i="4"/>
  <c r="Z79" i="1"/>
  <c r="R81" i="1"/>
  <c r="U80" i="1"/>
  <c r="X80" i="1" s="1"/>
  <c r="Y80" i="1" s="1"/>
  <c r="AF64" i="1"/>
  <c r="AG85" i="1" s="1"/>
  <c r="AE66" i="1"/>
  <c r="AE67" i="1"/>
  <c r="AF65" i="1"/>
  <c r="AG86" i="1" s="1"/>
  <c r="AD77" i="1"/>
  <c r="AB77" i="1"/>
  <c r="V164" i="1"/>
  <c r="H81" i="1"/>
  <c r="S80" i="1"/>
  <c r="AC77" i="1"/>
  <c r="AA78" i="1"/>
  <c r="L83" i="1" a="1"/>
  <c r="L83" i="1" s="1"/>
  <c r="T82" i="1"/>
  <c r="W163" i="1"/>
  <c r="AF66" i="6" l="1"/>
  <c r="AG87" i="6" s="1"/>
  <c r="AE68" i="6"/>
  <c r="Z80" i="11"/>
  <c r="AE67" i="11"/>
  <c r="AF65" i="11"/>
  <c r="AG86" i="11" s="1"/>
  <c r="R82" i="11"/>
  <c r="U81" i="11"/>
  <c r="X81" i="11" s="1"/>
  <c r="Y81" i="11" s="1"/>
  <c r="V165" i="11"/>
  <c r="H82" i="11"/>
  <c r="S81" i="11"/>
  <c r="T83" i="11"/>
  <c r="L84" i="11" a="1"/>
  <c r="L84" i="11" s="1"/>
  <c r="W164" i="11"/>
  <c r="AA79" i="11"/>
  <c r="AC78" i="11"/>
  <c r="AE70" i="11"/>
  <c r="AF68" i="11"/>
  <c r="AG89" i="11" s="1"/>
  <c r="AD78" i="11"/>
  <c r="AB78" i="11"/>
  <c r="Z80" i="10"/>
  <c r="AF67" i="10"/>
  <c r="AG88" i="10" s="1"/>
  <c r="AE69" i="10"/>
  <c r="W164" i="10"/>
  <c r="R82" i="10"/>
  <c r="U81" i="10"/>
  <c r="X81" i="10" s="1"/>
  <c r="Y81" i="10" s="1"/>
  <c r="AF68" i="10"/>
  <c r="AG89" i="10" s="1"/>
  <c r="AE70" i="10"/>
  <c r="V165" i="10"/>
  <c r="H82" i="10"/>
  <c r="S81" i="10"/>
  <c r="AD78" i="10"/>
  <c r="AB78" i="10"/>
  <c r="AA79" i="10"/>
  <c r="AC78" i="10"/>
  <c r="L83" i="10" a="1"/>
  <c r="L83" i="10" s="1"/>
  <c r="T82" i="10"/>
  <c r="Z80" i="9"/>
  <c r="R82" i="9"/>
  <c r="U81" i="9"/>
  <c r="X81" i="9" s="1"/>
  <c r="Y81" i="9" s="1"/>
  <c r="L83" i="9" a="1"/>
  <c r="L83" i="9" s="1"/>
  <c r="T82" i="9"/>
  <c r="V165" i="9"/>
  <c r="H82" i="9"/>
  <c r="S81" i="9"/>
  <c r="AF68" i="9"/>
  <c r="AG89" i="9" s="1"/>
  <c r="AE70" i="9"/>
  <c r="W164" i="9"/>
  <c r="AE69" i="9"/>
  <c r="AF67" i="9"/>
  <c r="AG88" i="9" s="1"/>
  <c r="AD78" i="9"/>
  <c r="AB78" i="9"/>
  <c r="AA79" i="9"/>
  <c r="AC78" i="9"/>
  <c r="Z80" i="8"/>
  <c r="AF66" i="8"/>
  <c r="AG87" i="8" s="1"/>
  <c r="AE68" i="8"/>
  <c r="L84" i="8" a="1"/>
  <c r="L84" i="8" s="1"/>
  <c r="T83" i="8"/>
  <c r="V165" i="8"/>
  <c r="H82" i="8"/>
  <c r="S81" i="8"/>
  <c r="U81" i="8"/>
  <c r="X81" i="8" s="1"/>
  <c r="Y81" i="8" s="1"/>
  <c r="R82" i="8"/>
  <c r="W164" i="8"/>
  <c r="AE67" i="8"/>
  <c r="AF65" i="8"/>
  <c r="AG86" i="8" s="1"/>
  <c r="AA79" i="8"/>
  <c r="AC78" i="8"/>
  <c r="AD78" i="8"/>
  <c r="AB78" i="8"/>
  <c r="Z80" i="7"/>
  <c r="AE71" i="7"/>
  <c r="AF69" i="7"/>
  <c r="AG90" i="7" s="1"/>
  <c r="W164" i="7"/>
  <c r="T82" i="7"/>
  <c r="L83" i="7" a="1"/>
  <c r="L83" i="7" s="1"/>
  <c r="AA79" i="7"/>
  <c r="AC78" i="7"/>
  <c r="AD78" i="7"/>
  <c r="AB78" i="7"/>
  <c r="V165" i="7"/>
  <c r="H82" i="7"/>
  <c r="S81" i="7"/>
  <c r="R82" i="7"/>
  <c r="U81" i="7"/>
  <c r="X81" i="7" s="1"/>
  <c r="Y81" i="7" s="1"/>
  <c r="AE70" i="7"/>
  <c r="AF68" i="7"/>
  <c r="AG89" i="7" s="1"/>
  <c r="Z80" i="6"/>
  <c r="L84" i="6" a="1"/>
  <c r="L84" i="6" s="1"/>
  <c r="T83" i="6"/>
  <c r="V165" i="6"/>
  <c r="H82" i="6"/>
  <c r="S81" i="6"/>
  <c r="R82" i="6"/>
  <c r="U81" i="6"/>
  <c r="X81" i="6" s="1"/>
  <c r="Y81" i="6" s="1"/>
  <c r="W164" i="6"/>
  <c r="AF67" i="6"/>
  <c r="AG88" i="6" s="1"/>
  <c r="AE69" i="6"/>
  <c r="AC78" i="6"/>
  <c r="AA79" i="6"/>
  <c r="AD78" i="6"/>
  <c r="AB78" i="6"/>
  <c r="Z80" i="5"/>
  <c r="U81" i="5"/>
  <c r="X81" i="5" s="1"/>
  <c r="Y81" i="5" s="1"/>
  <c r="R82" i="5"/>
  <c r="AE69" i="5"/>
  <c r="AF67" i="5"/>
  <c r="AG88" i="5" s="1"/>
  <c r="W164" i="5"/>
  <c r="AD78" i="5"/>
  <c r="AB78" i="5"/>
  <c r="L84" i="5" a="1"/>
  <c r="L84" i="5" s="1"/>
  <c r="T83" i="5"/>
  <c r="V165" i="5"/>
  <c r="S81" i="5"/>
  <c r="H82" i="5"/>
  <c r="AA79" i="5"/>
  <c r="AC78" i="5"/>
  <c r="AE70" i="5"/>
  <c r="AF68" i="5"/>
  <c r="AG89" i="5" s="1"/>
  <c r="Z80" i="4"/>
  <c r="V165" i="4"/>
  <c r="H82" i="4"/>
  <c r="S81" i="4"/>
  <c r="U81" i="4"/>
  <c r="X81" i="4" s="1"/>
  <c r="Y81" i="4" s="1"/>
  <c r="R82" i="4"/>
  <c r="W164" i="4"/>
  <c r="AF68" i="4"/>
  <c r="AG89" i="4" s="1"/>
  <c r="AE70" i="4"/>
  <c r="AD78" i="4"/>
  <c r="AB78" i="4"/>
  <c r="AC78" i="4"/>
  <c r="AA79" i="4"/>
  <c r="L84" i="4" a="1"/>
  <c r="L84" i="4" s="1"/>
  <c r="T83" i="4"/>
  <c r="AE67" i="4"/>
  <c r="AF65" i="4"/>
  <c r="AG86" i="4" s="1"/>
  <c r="Z80" i="1"/>
  <c r="V165" i="1"/>
  <c r="H82" i="1"/>
  <c r="S81" i="1"/>
  <c r="W164" i="1"/>
  <c r="AF67" i="1"/>
  <c r="AG88" i="1" s="1"/>
  <c r="AE69" i="1"/>
  <c r="AD78" i="1"/>
  <c r="AB78" i="1"/>
  <c r="AE68" i="1"/>
  <c r="AF66" i="1"/>
  <c r="AG87" i="1" s="1"/>
  <c r="U81" i="1"/>
  <c r="X81" i="1" s="1"/>
  <c r="Y81" i="1" s="1"/>
  <c r="R82" i="1"/>
  <c r="AA79" i="1"/>
  <c r="AC78" i="1"/>
  <c r="L84" i="1" a="1"/>
  <c r="L84" i="1" s="1"/>
  <c r="T83" i="1"/>
  <c r="AE70" i="6" l="1"/>
  <c r="AF68" i="6"/>
  <c r="AG89" i="6" s="1"/>
  <c r="Z81" i="11"/>
  <c r="AB79" i="11"/>
  <c r="AD79" i="11"/>
  <c r="AF70" i="11"/>
  <c r="AG91" i="11" s="1"/>
  <c r="AE72" i="11"/>
  <c r="L85" i="11" a="1"/>
  <c r="L85" i="11" s="1"/>
  <c r="T84" i="11"/>
  <c r="R83" i="11"/>
  <c r="U82" i="11"/>
  <c r="X82" i="11" s="1"/>
  <c r="Y82" i="11" s="1"/>
  <c r="AF67" i="11"/>
  <c r="AG88" i="11" s="1"/>
  <c r="AE69" i="11"/>
  <c r="W165" i="11"/>
  <c r="AA80" i="11"/>
  <c r="AC79" i="11"/>
  <c r="V166" i="11"/>
  <c r="H83" i="11"/>
  <c r="S82" i="11"/>
  <c r="Z81" i="10"/>
  <c r="AE72" i="10"/>
  <c r="AF70" i="10"/>
  <c r="AG91" i="10" s="1"/>
  <c r="V166" i="10"/>
  <c r="H83" i="10"/>
  <c r="S82" i="10"/>
  <c r="AE71" i="10"/>
  <c r="AF69" i="10"/>
  <c r="AG90" i="10" s="1"/>
  <c r="T83" i="10"/>
  <c r="L84" i="10" a="1"/>
  <c r="L84" i="10" s="1"/>
  <c r="W165" i="10"/>
  <c r="R83" i="10"/>
  <c r="U82" i="10"/>
  <c r="X82" i="10" s="1"/>
  <c r="Y82" i="10" s="1"/>
  <c r="AC79" i="10"/>
  <c r="AA80" i="10"/>
  <c r="AB79" i="10"/>
  <c r="AD79" i="10"/>
  <c r="Z81" i="9"/>
  <c r="V166" i="9"/>
  <c r="H83" i="9"/>
  <c r="S82" i="9"/>
  <c r="AE71" i="9"/>
  <c r="AF69" i="9"/>
  <c r="AG90" i="9" s="1"/>
  <c r="W165" i="9"/>
  <c r="T83" i="9"/>
  <c r="L84" i="9" a="1"/>
  <c r="L84" i="9" s="1"/>
  <c r="AE72" i="9"/>
  <c r="AF70" i="9"/>
  <c r="AG91" i="9" s="1"/>
  <c r="R83" i="9"/>
  <c r="U82" i="9"/>
  <c r="X82" i="9" s="1"/>
  <c r="Y82" i="9" s="1"/>
  <c r="AB79" i="9"/>
  <c r="AD79" i="9"/>
  <c r="AA80" i="9"/>
  <c r="AC79" i="9"/>
  <c r="Z81" i="8"/>
  <c r="W165" i="8"/>
  <c r="AF67" i="8"/>
  <c r="AG88" i="8" s="1"/>
  <c r="AE69" i="8"/>
  <c r="V166" i="8"/>
  <c r="H83" i="8"/>
  <c r="S82" i="8"/>
  <c r="T84" i="8"/>
  <c r="L85" i="8" a="1"/>
  <c r="L85" i="8" s="1"/>
  <c r="AA80" i="8"/>
  <c r="AC79" i="8"/>
  <c r="R83" i="8"/>
  <c r="U82" i="8"/>
  <c r="X82" i="8" s="1"/>
  <c r="Y82" i="8" s="1"/>
  <c r="AF68" i="8"/>
  <c r="AG89" i="8" s="1"/>
  <c r="AE70" i="8"/>
  <c r="AB79" i="8"/>
  <c r="AD79" i="8"/>
  <c r="AB79" i="7"/>
  <c r="AD79" i="7"/>
  <c r="T83" i="7"/>
  <c r="L84" i="7" a="1"/>
  <c r="L84" i="7" s="1"/>
  <c r="W165" i="7"/>
  <c r="AF71" i="7"/>
  <c r="AG92" i="7" s="1"/>
  <c r="AE73" i="7"/>
  <c r="AE72" i="7"/>
  <c r="AF70" i="7"/>
  <c r="AG91" i="7" s="1"/>
  <c r="AC79" i="7"/>
  <c r="AA80" i="7"/>
  <c r="V166" i="7"/>
  <c r="S82" i="7"/>
  <c r="H83" i="7"/>
  <c r="R83" i="7"/>
  <c r="U82" i="7"/>
  <c r="X82" i="7" s="1"/>
  <c r="Y82" i="7" s="1"/>
  <c r="Z81" i="7"/>
  <c r="Z81" i="6"/>
  <c r="U82" i="6"/>
  <c r="X82" i="6" s="1"/>
  <c r="Y82" i="6" s="1"/>
  <c r="R83" i="6"/>
  <c r="AF69" i="6"/>
  <c r="AG90" i="6" s="1"/>
  <c r="AE71" i="6"/>
  <c r="W165" i="6"/>
  <c r="AD79" i="6"/>
  <c r="AB79" i="6"/>
  <c r="V166" i="6"/>
  <c r="H83" i="6"/>
  <c r="S82" i="6"/>
  <c r="L85" i="6" a="1"/>
  <c r="L85" i="6" s="1"/>
  <c r="T84" i="6"/>
  <c r="AA80" i="6"/>
  <c r="AC79" i="6"/>
  <c r="Z81" i="5"/>
  <c r="L85" i="5" a="1"/>
  <c r="L85" i="5" s="1"/>
  <c r="T84" i="5"/>
  <c r="AF70" i="5"/>
  <c r="AG91" i="5" s="1"/>
  <c r="AE72" i="5"/>
  <c r="V166" i="5"/>
  <c r="H83" i="5"/>
  <c r="S82" i="5"/>
  <c r="U82" i="5"/>
  <c r="X82" i="5" s="1"/>
  <c r="Y82" i="5" s="1"/>
  <c r="R83" i="5"/>
  <c r="AC79" i="5"/>
  <c r="AA80" i="5"/>
  <c r="W165" i="5"/>
  <c r="AE71" i="5"/>
  <c r="AF69" i="5"/>
  <c r="AG90" i="5" s="1"/>
  <c r="AD79" i="5"/>
  <c r="AB79" i="5"/>
  <c r="Z81" i="4"/>
  <c r="AD79" i="4"/>
  <c r="AB79" i="4"/>
  <c r="U82" i="4"/>
  <c r="X82" i="4" s="1"/>
  <c r="Y82" i="4" s="1"/>
  <c r="R83" i="4"/>
  <c r="V166" i="4"/>
  <c r="H83" i="4"/>
  <c r="S82" i="4"/>
  <c r="AF67" i="4"/>
  <c r="AG88" i="4" s="1"/>
  <c r="AE69" i="4"/>
  <c r="W165" i="4"/>
  <c r="AF70" i="4"/>
  <c r="AG91" i="4" s="1"/>
  <c r="AE72" i="4"/>
  <c r="AC79" i="4"/>
  <c r="AA80" i="4"/>
  <c r="L85" i="4" a="1"/>
  <c r="L85" i="4" s="1"/>
  <c r="T84" i="4"/>
  <c r="Z81" i="1"/>
  <c r="AE70" i="1"/>
  <c r="AF68" i="1"/>
  <c r="AG89" i="1" s="1"/>
  <c r="AE71" i="1"/>
  <c r="AF69" i="1"/>
  <c r="AG90" i="1" s="1"/>
  <c r="V166" i="1"/>
  <c r="H83" i="1"/>
  <c r="S82" i="1"/>
  <c r="U82" i="1"/>
  <c r="X82" i="1" s="1"/>
  <c r="Y82" i="1" s="1"/>
  <c r="R83" i="1"/>
  <c r="AA80" i="1"/>
  <c r="AC79" i="1"/>
  <c r="L85" i="1" a="1"/>
  <c r="L85" i="1" s="1"/>
  <c r="T84" i="1"/>
  <c r="W165" i="1"/>
  <c r="AD79" i="1"/>
  <c r="AB79" i="1"/>
  <c r="AF70" i="6" l="1"/>
  <c r="AG91" i="6" s="1"/>
  <c r="AE72" i="6"/>
  <c r="Z82" i="11"/>
  <c r="AD80" i="11"/>
  <c r="AB80" i="11"/>
  <c r="T85" i="11"/>
  <c r="L86" i="11" a="1"/>
  <c r="L86" i="11" s="1"/>
  <c r="AF72" i="11"/>
  <c r="AG93" i="11" s="1"/>
  <c r="AE74" i="11"/>
  <c r="AF69" i="11"/>
  <c r="AG90" i="11" s="1"/>
  <c r="AE71" i="11"/>
  <c r="V167" i="11"/>
  <c r="S83" i="11"/>
  <c r="H84" i="11"/>
  <c r="W166" i="11"/>
  <c r="AC80" i="11"/>
  <c r="AA81" i="11"/>
  <c r="R84" i="11"/>
  <c r="U83" i="11"/>
  <c r="X83" i="11" s="1"/>
  <c r="Y83" i="11" s="1"/>
  <c r="Z82" i="10"/>
  <c r="R84" i="10"/>
  <c r="U83" i="10"/>
  <c r="X83" i="10" s="1"/>
  <c r="Y83" i="10" s="1"/>
  <c r="V167" i="10"/>
  <c r="S83" i="10"/>
  <c r="H84" i="10"/>
  <c r="W166" i="10"/>
  <c r="T84" i="10"/>
  <c r="L85" i="10" a="1"/>
  <c r="L85" i="10" s="1"/>
  <c r="AE74" i="10"/>
  <c r="AF72" i="10"/>
  <c r="AG93" i="10" s="1"/>
  <c r="AE73" i="10"/>
  <c r="AF71" i="10"/>
  <c r="AG92" i="10" s="1"/>
  <c r="AD80" i="10"/>
  <c r="AB80" i="10"/>
  <c r="AC80" i="10"/>
  <c r="AA81" i="10"/>
  <c r="Z82" i="9"/>
  <c r="T84" i="9"/>
  <c r="L85" i="9" a="1"/>
  <c r="L85" i="9" s="1"/>
  <c r="R84" i="9"/>
  <c r="U83" i="9"/>
  <c r="X83" i="9" s="1"/>
  <c r="Y83" i="9" s="1"/>
  <c r="V167" i="9"/>
  <c r="S83" i="9"/>
  <c r="H84" i="9"/>
  <c r="W166" i="9"/>
  <c r="AE73" i="9"/>
  <c r="AF71" i="9"/>
  <c r="AG92" i="9" s="1"/>
  <c r="AD80" i="9"/>
  <c r="AB80" i="9"/>
  <c r="AE74" i="9"/>
  <c r="AF72" i="9"/>
  <c r="AG93" i="9" s="1"/>
  <c r="AC80" i="9"/>
  <c r="AA81" i="9"/>
  <c r="Z82" i="8"/>
  <c r="T85" i="8"/>
  <c r="L86" i="8" a="1"/>
  <c r="L86" i="8" s="1"/>
  <c r="R84" i="8"/>
  <c r="U83" i="8"/>
  <c r="X83" i="8" s="1"/>
  <c r="Y83" i="8" s="1"/>
  <c r="AF69" i="8"/>
  <c r="AG90" i="8" s="1"/>
  <c r="AE71" i="8"/>
  <c r="AF70" i="8"/>
  <c r="AG91" i="8" s="1"/>
  <c r="AE72" i="8"/>
  <c r="AC80" i="8"/>
  <c r="AA81" i="8"/>
  <c r="AB80" i="8"/>
  <c r="AD80" i="8"/>
  <c r="V167" i="8"/>
  <c r="S83" i="8"/>
  <c r="H84" i="8"/>
  <c r="W166" i="8"/>
  <c r="W166" i="7"/>
  <c r="AE74" i="7"/>
  <c r="AF72" i="7"/>
  <c r="AG93" i="7" s="1"/>
  <c r="AE75" i="7"/>
  <c r="AF73" i="7"/>
  <c r="AG94" i="7" s="1"/>
  <c r="AC80" i="7"/>
  <c r="AA81" i="7"/>
  <c r="V167" i="7"/>
  <c r="S83" i="7"/>
  <c r="H84" i="7"/>
  <c r="L85" i="7" a="1"/>
  <c r="L85" i="7" s="1"/>
  <c r="T84" i="7"/>
  <c r="AD80" i="7"/>
  <c r="AB80" i="7"/>
  <c r="Z82" i="7"/>
  <c r="U83" i="7"/>
  <c r="X83" i="7" s="1"/>
  <c r="Y83" i="7" s="1"/>
  <c r="R84" i="7"/>
  <c r="Z82" i="6"/>
  <c r="L86" i="6" a="1"/>
  <c r="L86" i="6" s="1"/>
  <c r="T85" i="6"/>
  <c r="AE73" i="6"/>
  <c r="AF71" i="6"/>
  <c r="AG92" i="6" s="1"/>
  <c r="R84" i="6"/>
  <c r="U83" i="6"/>
  <c r="X83" i="6" s="1"/>
  <c r="Y83" i="6" s="1"/>
  <c r="V167" i="6"/>
  <c r="H84" i="6"/>
  <c r="S83" i="6"/>
  <c r="AC80" i="6"/>
  <c r="AA81" i="6"/>
  <c r="W166" i="6"/>
  <c r="AB80" i="6"/>
  <c r="AD80" i="6"/>
  <c r="Z82" i="5"/>
  <c r="U83" i="5"/>
  <c r="X83" i="5" s="1"/>
  <c r="Y83" i="5" s="1"/>
  <c r="R84" i="5"/>
  <c r="W166" i="5"/>
  <c r="L86" i="5" a="1"/>
  <c r="L86" i="5" s="1"/>
  <c r="T85" i="5"/>
  <c r="AD80" i="5"/>
  <c r="AB80" i="5"/>
  <c r="V167" i="5"/>
  <c r="H84" i="5"/>
  <c r="S83" i="5"/>
  <c r="AC80" i="5"/>
  <c r="AA81" i="5"/>
  <c r="AF72" i="5"/>
  <c r="AG93" i="5" s="1"/>
  <c r="AE74" i="5"/>
  <c r="AE73" i="5"/>
  <c r="AF71" i="5"/>
  <c r="AG92" i="5" s="1"/>
  <c r="Z82" i="4"/>
  <c r="AF69" i="4"/>
  <c r="AG90" i="4" s="1"/>
  <c r="AE71" i="4"/>
  <c r="W166" i="4"/>
  <c r="V167" i="4"/>
  <c r="H84" i="4"/>
  <c r="S83" i="4"/>
  <c r="AF72" i="4"/>
  <c r="AG93" i="4" s="1"/>
  <c r="AE74" i="4"/>
  <c r="R84" i="4"/>
  <c r="U83" i="4"/>
  <c r="X83" i="4" s="1"/>
  <c r="Y83" i="4" s="1"/>
  <c r="AA81" i="4"/>
  <c r="AC80" i="4"/>
  <c r="T85" i="4"/>
  <c r="L86" i="4" a="1"/>
  <c r="L86" i="4" s="1"/>
  <c r="AB80" i="4"/>
  <c r="AD80" i="4"/>
  <c r="Z82" i="1"/>
  <c r="L86" i="1" a="1"/>
  <c r="L86" i="1" s="1"/>
  <c r="T85" i="1"/>
  <c r="AF71" i="1"/>
  <c r="AG92" i="1" s="1"/>
  <c r="AE73" i="1"/>
  <c r="V167" i="1"/>
  <c r="H84" i="1"/>
  <c r="S83" i="1"/>
  <c r="AE72" i="1"/>
  <c r="AF70" i="1"/>
  <c r="AG91" i="1" s="1"/>
  <c r="U83" i="1"/>
  <c r="X83" i="1" s="1"/>
  <c r="Y83" i="1" s="1"/>
  <c r="R84" i="1"/>
  <c r="AB80" i="1"/>
  <c r="AD80" i="1"/>
  <c r="W166" i="1"/>
  <c r="AC80" i="1"/>
  <c r="AA81" i="1"/>
  <c r="AE74" i="6" l="1"/>
  <c r="AF72" i="6"/>
  <c r="AG93" i="6" s="1"/>
  <c r="Z83" i="11"/>
  <c r="V168" i="11"/>
  <c r="S84" i="11"/>
  <c r="H85" i="11"/>
  <c r="AF71" i="11"/>
  <c r="AG92" i="11" s="1"/>
  <c r="AE73" i="11"/>
  <c r="L87" i="11" a="1"/>
  <c r="L87" i="11" s="1"/>
  <c r="T86" i="11"/>
  <c r="U84" i="11"/>
  <c r="X84" i="11" s="1"/>
  <c r="Y84" i="11" s="1"/>
  <c r="R85" i="11"/>
  <c r="AD81" i="11"/>
  <c r="AB81" i="11"/>
  <c r="AC81" i="11"/>
  <c r="AA82" i="11"/>
  <c r="W167" i="11"/>
  <c r="AE76" i="11"/>
  <c r="AF74" i="11"/>
  <c r="AG95" i="11" s="1"/>
  <c r="Z83" i="10"/>
  <c r="AF73" i="10"/>
  <c r="AG94" i="10" s="1"/>
  <c r="AE75" i="10"/>
  <c r="T85" i="10"/>
  <c r="L86" i="10" a="1"/>
  <c r="L86" i="10" s="1"/>
  <c r="V168" i="10"/>
  <c r="S84" i="10"/>
  <c r="H85" i="10"/>
  <c r="AF74" i="10"/>
  <c r="AG95" i="10" s="1"/>
  <c r="AE76" i="10"/>
  <c r="U84" i="10"/>
  <c r="X84" i="10" s="1"/>
  <c r="Y84" i="10" s="1"/>
  <c r="R85" i="10"/>
  <c r="AD81" i="10"/>
  <c r="AB81" i="10"/>
  <c r="AC81" i="10"/>
  <c r="AA82" i="10"/>
  <c r="W167" i="10"/>
  <c r="Z83" i="9"/>
  <c r="AF73" i="9"/>
  <c r="AG94" i="9" s="1"/>
  <c r="AE75" i="9"/>
  <c r="AF74" i="9"/>
  <c r="AG95" i="9" s="1"/>
  <c r="AE76" i="9"/>
  <c r="T85" i="9"/>
  <c r="L86" i="9" a="1"/>
  <c r="L86" i="9" s="1"/>
  <c r="U84" i="9"/>
  <c r="X84" i="9" s="1"/>
  <c r="Y84" i="9" s="1"/>
  <c r="R85" i="9"/>
  <c r="AC81" i="9"/>
  <c r="AA82" i="9"/>
  <c r="V168" i="9"/>
  <c r="S84" i="9"/>
  <c r="H85" i="9"/>
  <c r="W167" i="9"/>
  <c r="AD81" i="9"/>
  <c r="AB81" i="9"/>
  <c r="Z83" i="8"/>
  <c r="AE74" i="8"/>
  <c r="AF72" i="8"/>
  <c r="AG93" i="8" s="1"/>
  <c r="AD81" i="8"/>
  <c r="AB81" i="8"/>
  <c r="AE73" i="8"/>
  <c r="AF71" i="8"/>
  <c r="AG92" i="8" s="1"/>
  <c r="L87" i="8" a="1"/>
  <c r="L87" i="8" s="1"/>
  <c r="T86" i="8"/>
  <c r="V168" i="8"/>
  <c r="S84" i="8"/>
  <c r="H85" i="8"/>
  <c r="AC81" i="8"/>
  <c r="AA82" i="8"/>
  <c r="W167" i="8"/>
  <c r="U84" i="8"/>
  <c r="X84" i="8" s="1"/>
  <c r="Y84" i="8" s="1"/>
  <c r="R85" i="8"/>
  <c r="Z83" i="7"/>
  <c r="L86" i="7" a="1"/>
  <c r="L86" i="7" s="1"/>
  <c r="T85" i="7"/>
  <c r="AD81" i="7"/>
  <c r="AB81" i="7"/>
  <c r="AF75" i="7"/>
  <c r="AG96" i="7" s="1"/>
  <c r="AE77" i="7"/>
  <c r="V168" i="7"/>
  <c r="H85" i="7"/>
  <c r="S84" i="7"/>
  <c r="U84" i="7"/>
  <c r="X84" i="7" s="1"/>
  <c r="Y84" i="7" s="1"/>
  <c r="R85" i="7"/>
  <c r="AF74" i="7"/>
  <c r="AG95" i="7" s="1"/>
  <c r="AE76" i="7"/>
  <c r="W167" i="7"/>
  <c r="AC81" i="7"/>
  <c r="AA82" i="7"/>
  <c r="Z83" i="6"/>
  <c r="V168" i="6"/>
  <c r="H85" i="6"/>
  <c r="S84" i="6"/>
  <c r="AF73" i="6"/>
  <c r="AG94" i="6" s="1"/>
  <c r="AE75" i="6"/>
  <c r="T86" i="6"/>
  <c r="L87" i="6" a="1"/>
  <c r="L87" i="6" s="1"/>
  <c r="AD81" i="6"/>
  <c r="AB81" i="6"/>
  <c r="AA82" i="6"/>
  <c r="AC81" i="6"/>
  <c r="W167" i="6"/>
  <c r="R85" i="6"/>
  <c r="U84" i="6"/>
  <c r="X84" i="6" s="1"/>
  <c r="Y84" i="6" s="1"/>
  <c r="Z83" i="5"/>
  <c r="V168" i="5"/>
  <c r="H85" i="5"/>
  <c r="S84" i="5"/>
  <c r="AD81" i="5"/>
  <c r="AB81" i="5"/>
  <c r="AF73" i="5"/>
  <c r="AG94" i="5" s="1"/>
  <c r="AE75" i="5"/>
  <c r="W167" i="5"/>
  <c r="AF74" i="5"/>
  <c r="AG95" i="5" s="1"/>
  <c r="AE76" i="5"/>
  <c r="AA82" i="5"/>
  <c r="AC81" i="5"/>
  <c r="L87" i="5" a="1"/>
  <c r="L87" i="5" s="1"/>
  <c r="T86" i="5"/>
  <c r="U84" i="5"/>
  <c r="X84" i="5" s="1"/>
  <c r="Y84" i="5" s="1"/>
  <c r="R85" i="5"/>
  <c r="Z83" i="4"/>
  <c r="AF74" i="4"/>
  <c r="AG95" i="4" s="1"/>
  <c r="AE76" i="4"/>
  <c r="V168" i="4"/>
  <c r="H85" i="4"/>
  <c r="S84" i="4"/>
  <c r="AB81" i="4"/>
  <c r="AD81" i="4"/>
  <c r="W167" i="4"/>
  <c r="AF71" i="4"/>
  <c r="AG92" i="4" s="1"/>
  <c r="AE73" i="4"/>
  <c r="R85" i="4"/>
  <c r="U84" i="4"/>
  <c r="X84" i="4" s="1"/>
  <c r="Y84" i="4" s="1"/>
  <c r="AC81" i="4"/>
  <c r="AA82" i="4"/>
  <c r="T86" i="4"/>
  <c r="L87" i="4" a="1"/>
  <c r="L87" i="4" s="1"/>
  <c r="Z83" i="1"/>
  <c r="U84" i="1"/>
  <c r="X84" i="1" s="1"/>
  <c r="Y84" i="1" s="1"/>
  <c r="R85" i="1"/>
  <c r="L87" i="1" a="1"/>
  <c r="L87" i="1" s="1"/>
  <c r="T86" i="1"/>
  <c r="AF72" i="1"/>
  <c r="AG93" i="1" s="1"/>
  <c r="AE74" i="1"/>
  <c r="AE75" i="1"/>
  <c r="AF73" i="1"/>
  <c r="AG94" i="1" s="1"/>
  <c r="AA82" i="1"/>
  <c r="AC81" i="1"/>
  <c r="V168" i="1"/>
  <c r="H85" i="1"/>
  <c r="S84" i="1"/>
  <c r="W167" i="1"/>
  <c r="AD81" i="1"/>
  <c r="AB81" i="1"/>
  <c r="AE76" i="6" l="1"/>
  <c r="AF74" i="6"/>
  <c r="AG95" i="6" s="1"/>
  <c r="Z84" i="11"/>
  <c r="R86" i="11"/>
  <c r="U85" i="11"/>
  <c r="X85" i="11" s="1"/>
  <c r="Y85" i="11" s="1"/>
  <c r="AB82" i="11"/>
  <c r="AD82" i="11"/>
  <c r="V169" i="11"/>
  <c r="H86" i="11"/>
  <c r="S85" i="11"/>
  <c r="AF73" i="11"/>
  <c r="AG94" i="11" s="1"/>
  <c r="AE75" i="11"/>
  <c r="AF76" i="11"/>
  <c r="AG97" i="11" s="1"/>
  <c r="AE78" i="11"/>
  <c r="W168" i="11"/>
  <c r="AA83" i="11"/>
  <c r="AC82" i="11"/>
  <c r="L88" i="11" a="1"/>
  <c r="L88" i="11" s="1"/>
  <c r="T87" i="11"/>
  <c r="Z84" i="10"/>
  <c r="U85" i="10"/>
  <c r="X85" i="10" s="1"/>
  <c r="Y85" i="10" s="1"/>
  <c r="R86" i="10"/>
  <c r="AF75" i="10"/>
  <c r="AG96" i="10" s="1"/>
  <c r="AE77" i="10"/>
  <c r="AF76" i="10"/>
  <c r="AG97" i="10" s="1"/>
  <c r="AE78" i="10"/>
  <c r="V169" i="10"/>
  <c r="H86" i="10"/>
  <c r="S85" i="10"/>
  <c r="W168" i="10"/>
  <c r="AC82" i="10"/>
  <c r="AA83" i="10"/>
  <c r="L87" i="10" a="1"/>
  <c r="L87" i="10" s="1"/>
  <c r="T86" i="10"/>
  <c r="AD82" i="10"/>
  <c r="AB82" i="10"/>
  <c r="Z84" i="9"/>
  <c r="L87" i="9" a="1"/>
  <c r="L87" i="9" s="1"/>
  <c r="T86" i="9"/>
  <c r="U85" i="9"/>
  <c r="X85" i="9" s="1"/>
  <c r="Y85" i="9" s="1"/>
  <c r="R86" i="9"/>
  <c r="W168" i="9"/>
  <c r="AF75" i="9"/>
  <c r="AG96" i="9" s="1"/>
  <c r="AE77" i="9"/>
  <c r="V169" i="9"/>
  <c r="H86" i="9"/>
  <c r="S85" i="9"/>
  <c r="AF76" i="9"/>
  <c r="AG97" i="9" s="1"/>
  <c r="AE78" i="9"/>
  <c r="AC82" i="9"/>
  <c r="AA83" i="9"/>
  <c r="AD82" i="9"/>
  <c r="AB82" i="9"/>
  <c r="Z84" i="8"/>
  <c r="W168" i="8"/>
  <c r="L88" i="8" a="1"/>
  <c r="L88" i="8" s="1"/>
  <c r="T87" i="8"/>
  <c r="AE75" i="8"/>
  <c r="AF73" i="8"/>
  <c r="AG94" i="8" s="1"/>
  <c r="AF74" i="8"/>
  <c r="AG95" i="8" s="1"/>
  <c r="AE76" i="8"/>
  <c r="V169" i="8"/>
  <c r="H86" i="8"/>
  <c r="S85" i="8"/>
  <c r="AD82" i="8"/>
  <c r="AB82" i="8"/>
  <c r="U85" i="8"/>
  <c r="X85" i="8" s="1"/>
  <c r="Y85" i="8" s="1"/>
  <c r="R86" i="8"/>
  <c r="AC82" i="8"/>
  <c r="AA83" i="8"/>
  <c r="Z84" i="7"/>
  <c r="AF76" i="7"/>
  <c r="AG97" i="7" s="1"/>
  <c r="AE78" i="7"/>
  <c r="U85" i="7"/>
  <c r="X85" i="7" s="1"/>
  <c r="Y85" i="7" s="1"/>
  <c r="R86" i="7"/>
  <c r="V169" i="7"/>
  <c r="H86" i="7"/>
  <c r="S85" i="7"/>
  <c r="AB82" i="7"/>
  <c r="AD82" i="7"/>
  <c r="L87" i="7" a="1"/>
  <c r="L87" i="7" s="1"/>
  <c r="T86" i="7"/>
  <c r="AA83" i="7"/>
  <c r="AC82" i="7"/>
  <c r="W168" i="7"/>
  <c r="AF77" i="7"/>
  <c r="AG98" i="7" s="1"/>
  <c r="AE79" i="7"/>
  <c r="Z84" i="6"/>
  <c r="AD82" i="6"/>
  <c r="AB82" i="6"/>
  <c r="T87" i="6"/>
  <c r="L88" i="6" a="1"/>
  <c r="L88" i="6" s="1"/>
  <c r="W168" i="6"/>
  <c r="R86" i="6"/>
  <c r="U85" i="6"/>
  <c r="X85" i="6" s="1"/>
  <c r="Y85" i="6" s="1"/>
  <c r="AA83" i="6"/>
  <c r="AC82" i="6"/>
  <c r="AF75" i="6"/>
  <c r="AG96" i="6" s="1"/>
  <c r="AE77" i="6"/>
  <c r="V169" i="6"/>
  <c r="H86" i="6"/>
  <c r="S85" i="6"/>
  <c r="Z84" i="5"/>
  <c r="AE78" i="5"/>
  <c r="AF76" i="5"/>
  <c r="AG97" i="5" s="1"/>
  <c r="AB82" i="5"/>
  <c r="AD82" i="5"/>
  <c r="AE77" i="5"/>
  <c r="AF75" i="5"/>
  <c r="AG96" i="5" s="1"/>
  <c r="V169" i="5"/>
  <c r="H86" i="5"/>
  <c r="S85" i="5"/>
  <c r="U85" i="5"/>
  <c r="X85" i="5" s="1"/>
  <c r="Y85" i="5" s="1"/>
  <c r="R86" i="5"/>
  <c r="W168" i="5"/>
  <c r="AA83" i="5"/>
  <c r="AC82" i="5"/>
  <c r="L88" i="5" a="1"/>
  <c r="L88" i="5" s="1"/>
  <c r="T87" i="5"/>
  <c r="Z84" i="4"/>
  <c r="AE75" i="4"/>
  <c r="AF73" i="4"/>
  <c r="AG94" i="4" s="1"/>
  <c r="T87" i="4"/>
  <c r="L88" i="4" a="1"/>
  <c r="L88" i="4" s="1"/>
  <c r="V169" i="4"/>
  <c r="S85" i="4"/>
  <c r="H86" i="4"/>
  <c r="W168" i="4"/>
  <c r="AC82" i="4"/>
  <c r="AA83" i="4"/>
  <c r="R86" i="4"/>
  <c r="U85" i="4"/>
  <c r="X85" i="4" s="1"/>
  <c r="Y85" i="4" s="1"/>
  <c r="AF76" i="4"/>
  <c r="AG97" i="4" s="1"/>
  <c r="AE78" i="4"/>
  <c r="AD82" i="4"/>
  <c r="AB82" i="4"/>
  <c r="Z84" i="1"/>
  <c r="W168" i="1"/>
  <c r="AE76" i="1"/>
  <c r="AF74" i="1"/>
  <c r="AG95" i="1" s="1"/>
  <c r="V169" i="1"/>
  <c r="H86" i="1"/>
  <c r="S85" i="1"/>
  <c r="AE77" i="1"/>
  <c r="AF75" i="1"/>
  <c r="AG96" i="1" s="1"/>
  <c r="T87" i="1"/>
  <c r="L88" i="1" a="1"/>
  <c r="L88" i="1" s="1"/>
  <c r="AB82" i="1"/>
  <c r="AD82" i="1"/>
  <c r="R86" i="1"/>
  <c r="U85" i="1"/>
  <c r="X85" i="1" s="1"/>
  <c r="Y85" i="1" s="1"/>
  <c r="AA83" i="1"/>
  <c r="AC82" i="1"/>
  <c r="AF76" i="6" l="1"/>
  <c r="AG97" i="6" s="1"/>
  <c r="AE78" i="6"/>
  <c r="Z85" i="11"/>
  <c r="AF75" i="11"/>
  <c r="AG96" i="11" s="1"/>
  <c r="AE77" i="11"/>
  <c r="W169" i="11"/>
  <c r="AE80" i="11"/>
  <c r="AF78" i="11"/>
  <c r="AG99" i="11" s="1"/>
  <c r="L89" i="11" a="1"/>
  <c r="L89" i="11" s="1"/>
  <c r="T88" i="11"/>
  <c r="R87" i="11"/>
  <c r="U86" i="11"/>
  <c r="X86" i="11" s="1"/>
  <c r="Y86" i="11" s="1"/>
  <c r="AC83" i="11"/>
  <c r="AA84" i="11"/>
  <c r="V170" i="11"/>
  <c r="S86" i="11"/>
  <c r="H87" i="11"/>
  <c r="AD83" i="11"/>
  <c r="AB83" i="11"/>
  <c r="Z85" i="10"/>
  <c r="AD83" i="10"/>
  <c r="AB83" i="10"/>
  <c r="AF78" i="10"/>
  <c r="AG99" i="10" s="1"/>
  <c r="AE80" i="10"/>
  <c r="AF77" i="10"/>
  <c r="AG98" i="10" s="1"/>
  <c r="AE79" i="10"/>
  <c r="V170" i="10"/>
  <c r="H87" i="10"/>
  <c r="S86" i="10"/>
  <c r="U86" i="10"/>
  <c r="X86" i="10" s="1"/>
  <c r="Y86" i="10" s="1"/>
  <c r="R87" i="10"/>
  <c r="W169" i="10"/>
  <c r="AC83" i="10"/>
  <c r="AA84" i="10"/>
  <c r="L88" i="10" a="1"/>
  <c r="L88" i="10" s="1"/>
  <c r="T87" i="10"/>
  <c r="Z85" i="9"/>
  <c r="V170" i="9"/>
  <c r="H87" i="9"/>
  <c r="S86" i="9"/>
  <c r="AF77" i="9"/>
  <c r="AG98" i="9" s="1"/>
  <c r="AE79" i="9"/>
  <c r="U86" i="9"/>
  <c r="X86" i="9" s="1"/>
  <c r="Y86" i="9" s="1"/>
  <c r="R87" i="9"/>
  <c r="AE80" i="9"/>
  <c r="AF78" i="9"/>
  <c r="AG99" i="9" s="1"/>
  <c r="L88" i="9" a="1"/>
  <c r="L88" i="9" s="1"/>
  <c r="T87" i="9"/>
  <c r="AD83" i="9"/>
  <c r="AB83" i="9"/>
  <c r="AC83" i="9"/>
  <c r="AA84" i="9"/>
  <c r="W169" i="9"/>
  <c r="Z85" i="8"/>
  <c r="V170" i="8"/>
  <c r="H87" i="8"/>
  <c r="S86" i="8"/>
  <c r="W169" i="8"/>
  <c r="T88" i="8"/>
  <c r="L89" i="8" a="1"/>
  <c r="L89" i="8" s="1"/>
  <c r="AF76" i="8"/>
  <c r="AG97" i="8" s="1"/>
  <c r="AE78" i="8"/>
  <c r="AD83" i="8"/>
  <c r="AB83" i="8"/>
  <c r="R87" i="8"/>
  <c r="U86" i="8"/>
  <c r="X86" i="8" s="1"/>
  <c r="Y86" i="8" s="1"/>
  <c r="AC83" i="8"/>
  <c r="AA84" i="8"/>
  <c r="AF75" i="8"/>
  <c r="AG96" i="8" s="1"/>
  <c r="AE77" i="8"/>
  <c r="Z85" i="7"/>
  <c r="W169" i="7"/>
  <c r="L88" i="7" a="1"/>
  <c r="L88" i="7" s="1"/>
  <c r="T87" i="7"/>
  <c r="V170" i="7"/>
  <c r="H87" i="7"/>
  <c r="S86" i="7"/>
  <c r="AE80" i="7"/>
  <c r="AF78" i="7"/>
  <c r="AG99" i="7" s="1"/>
  <c r="AD83" i="7"/>
  <c r="AB83" i="7"/>
  <c r="U86" i="7"/>
  <c r="X86" i="7" s="1"/>
  <c r="Y86" i="7" s="1"/>
  <c r="R87" i="7"/>
  <c r="AC83" i="7"/>
  <c r="AA84" i="7"/>
  <c r="AF79" i="7"/>
  <c r="AG100" i="7" s="1"/>
  <c r="AE81" i="7"/>
  <c r="Z85" i="6"/>
  <c r="T88" i="6"/>
  <c r="L89" i="6" a="1"/>
  <c r="L89" i="6" s="1"/>
  <c r="AC83" i="6"/>
  <c r="AA84" i="6"/>
  <c r="AB83" i="6"/>
  <c r="AD83" i="6"/>
  <c r="R87" i="6"/>
  <c r="U86" i="6"/>
  <c r="X86" i="6" s="1"/>
  <c r="Y86" i="6" s="1"/>
  <c r="V170" i="6"/>
  <c r="S86" i="6"/>
  <c r="H87" i="6"/>
  <c r="W169" i="6"/>
  <c r="AE79" i="6"/>
  <c r="AF77" i="6"/>
  <c r="AG98" i="6" s="1"/>
  <c r="Z85" i="5"/>
  <c r="R87" i="5"/>
  <c r="U86" i="5"/>
  <c r="X86" i="5" s="1"/>
  <c r="Y86" i="5" s="1"/>
  <c r="W169" i="5"/>
  <c r="V170" i="5"/>
  <c r="H87" i="5"/>
  <c r="S86" i="5"/>
  <c r="AF78" i="5"/>
  <c r="AG99" i="5" s="1"/>
  <c r="AE80" i="5"/>
  <c r="AF77" i="5"/>
  <c r="AG98" i="5" s="1"/>
  <c r="AE79" i="5"/>
  <c r="AA84" i="5"/>
  <c r="AC83" i="5"/>
  <c r="T88" i="5"/>
  <c r="L89" i="5" a="1"/>
  <c r="L89" i="5" s="1"/>
  <c r="AD83" i="5"/>
  <c r="AB83" i="5"/>
  <c r="Z85" i="4"/>
  <c r="V170" i="4"/>
  <c r="H87" i="4"/>
  <c r="S86" i="4"/>
  <c r="U86" i="4"/>
  <c r="X86" i="4" s="1"/>
  <c r="Y86" i="4" s="1"/>
  <c r="R87" i="4"/>
  <c r="AD83" i="4"/>
  <c r="AB83" i="4"/>
  <c r="W169" i="4"/>
  <c r="AF75" i="4"/>
  <c r="AG96" i="4" s="1"/>
  <c r="AE77" i="4"/>
  <c r="AA84" i="4"/>
  <c r="AC83" i="4"/>
  <c r="L89" i="4" a="1"/>
  <c r="L89" i="4" s="1"/>
  <c r="T88" i="4"/>
  <c r="AF78" i="4"/>
  <c r="AG99" i="4" s="1"/>
  <c r="AE80" i="4"/>
  <c r="Z85" i="1"/>
  <c r="R87" i="1"/>
  <c r="U86" i="1"/>
  <c r="X86" i="1" s="1"/>
  <c r="Y86" i="1" s="1"/>
  <c r="T88" i="1"/>
  <c r="L89" i="1" a="1"/>
  <c r="L89" i="1" s="1"/>
  <c r="AF77" i="1"/>
  <c r="AG98" i="1" s="1"/>
  <c r="AE79" i="1"/>
  <c r="W169" i="1"/>
  <c r="V170" i="1"/>
  <c r="S86" i="1"/>
  <c r="H87" i="1"/>
  <c r="AE78" i="1"/>
  <c r="AF76" i="1"/>
  <c r="AG97" i="1" s="1"/>
  <c r="AB83" i="1"/>
  <c r="AD83" i="1"/>
  <c r="AC83" i="1"/>
  <c r="AA84" i="1"/>
  <c r="AF78" i="6" l="1"/>
  <c r="AG99" i="6" s="1"/>
  <c r="AE80" i="6"/>
  <c r="Z86" i="11"/>
  <c r="AB84" i="11"/>
  <c r="AD84" i="11"/>
  <c r="AE79" i="11"/>
  <c r="AF77" i="11"/>
  <c r="AG98" i="11" s="1"/>
  <c r="T89" i="11"/>
  <c r="L90" i="11" a="1"/>
  <c r="L90" i="11" s="1"/>
  <c r="W170" i="11"/>
  <c r="AF80" i="11"/>
  <c r="AG101" i="11" s="1"/>
  <c r="AE82" i="11"/>
  <c r="V171" i="11"/>
  <c r="H88" i="11"/>
  <c r="S87" i="11"/>
  <c r="AA85" i="11"/>
  <c r="AC84" i="11"/>
  <c r="R88" i="11"/>
  <c r="U87" i="11"/>
  <c r="X87" i="11" s="1"/>
  <c r="Y87" i="11" s="1"/>
  <c r="Z86" i="10"/>
  <c r="V171" i="10"/>
  <c r="H88" i="10"/>
  <c r="S87" i="10"/>
  <c r="AE82" i="10"/>
  <c r="AF80" i="10"/>
  <c r="AG101" i="10" s="1"/>
  <c r="U87" i="10"/>
  <c r="X87" i="10" s="1"/>
  <c r="Y87" i="10" s="1"/>
  <c r="R88" i="10"/>
  <c r="W170" i="10"/>
  <c r="L89" i="10" a="1"/>
  <c r="L89" i="10" s="1"/>
  <c r="T88" i="10"/>
  <c r="AD84" i="10"/>
  <c r="AB84" i="10"/>
  <c r="AC84" i="10"/>
  <c r="AA85" i="10"/>
  <c r="AE81" i="10"/>
  <c r="AF79" i="10"/>
  <c r="AG100" i="10" s="1"/>
  <c r="Z86" i="9"/>
  <c r="AE82" i="9"/>
  <c r="AF80" i="9"/>
  <c r="AG101" i="9" s="1"/>
  <c r="V171" i="9"/>
  <c r="H88" i="9"/>
  <c r="S87" i="9"/>
  <c r="W170" i="9"/>
  <c r="U87" i="9"/>
  <c r="X87" i="9" s="1"/>
  <c r="Y87" i="9" s="1"/>
  <c r="R88" i="9"/>
  <c r="AC84" i="9"/>
  <c r="AA85" i="9"/>
  <c r="L89" i="9" a="1"/>
  <c r="L89" i="9" s="1"/>
  <c r="T88" i="9"/>
  <c r="AE81" i="9"/>
  <c r="AF79" i="9"/>
  <c r="AG100" i="9" s="1"/>
  <c r="AD84" i="9"/>
  <c r="AB84" i="9"/>
  <c r="Z86" i="8"/>
  <c r="L90" i="8" a="1"/>
  <c r="L90" i="8" s="1"/>
  <c r="T89" i="8"/>
  <c r="AF78" i="8"/>
  <c r="AG99" i="8" s="1"/>
  <c r="AE80" i="8"/>
  <c r="AF77" i="8"/>
  <c r="AG98" i="8" s="1"/>
  <c r="AE79" i="8"/>
  <c r="W170" i="8"/>
  <c r="U87" i="8"/>
  <c r="X87" i="8" s="1"/>
  <c r="Y87" i="8" s="1"/>
  <c r="R88" i="8"/>
  <c r="AD84" i="8"/>
  <c r="AB84" i="8"/>
  <c r="AC84" i="8"/>
  <c r="AA85" i="8"/>
  <c r="V171" i="8"/>
  <c r="H88" i="8"/>
  <c r="S87" i="8"/>
  <c r="Z86" i="7"/>
  <c r="AF80" i="7"/>
  <c r="AG101" i="7" s="1"/>
  <c r="AE82" i="7"/>
  <c r="R88" i="7"/>
  <c r="U87" i="7"/>
  <c r="X87" i="7" s="1"/>
  <c r="Y87" i="7" s="1"/>
  <c r="V171" i="7"/>
  <c r="H88" i="7"/>
  <c r="S87" i="7"/>
  <c r="W170" i="7"/>
  <c r="L89" i="7" a="1"/>
  <c r="L89" i="7" s="1"/>
  <c r="T88" i="7"/>
  <c r="AD84" i="7"/>
  <c r="AB84" i="7"/>
  <c r="AC84" i="7"/>
  <c r="AA85" i="7"/>
  <c r="AF81" i="7"/>
  <c r="AG102" i="7" s="1"/>
  <c r="AE83" i="7"/>
  <c r="Z86" i="6"/>
  <c r="U87" i="6"/>
  <c r="X87" i="6" s="1"/>
  <c r="Y87" i="6" s="1"/>
  <c r="R88" i="6"/>
  <c r="T89" i="6"/>
  <c r="L90" i="6" a="1"/>
  <c r="L90" i="6" s="1"/>
  <c r="AD84" i="6"/>
  <c r="AB84" i="6"/>
  <c r="AA85" i="6"/>
  <c r="AC84" i="6"/>
  <c r="V171" i="6"/>
  <c r="S87" i="6"/>
  <c r="H88" i="6"/>
  <c r="W170" i="6"/>
  <c r="AF79" i="6"/>
  <c r="AG100" i="6" s="1"/>
  <c r="AE81" i="6"/>
  <c r="Z86" i="5"/>
  <c r="AB84" i="5"/>
  <c r="AD84" i="5"/>
  <c r="AF80" i="5"/>
  <c r="AG101" i="5" s="1"/>
  <c r="AE82" i="5"/>
  <c r="W170" i="5"/>
  <c r="AF79" i="5"/>
  <c r="AG100" i="5" s="1"/>
  <c r="AE81" i="5"/>
  <c r="V171" i="5"/>
  <c r="H88" i="5"/>
  <c r="S87" i="5"/>
  <c r="T89" i="5"/>
  <c r="L90" i="5" a="1"/>
  <c r="L90" i="5" s="1"/>
  <c r="AA85" i="5"/>
  <c r="AC84" i="5"/>
  <c r="R88" i="5"/>
  <c r="U87" i="5"/>
  <c r="X87" i="5" s="1"/>
  <c r="Y87" i="5" s="1"/>
  <c r="Z86" i="4"/>
  <c r="T89" i="4"/>
  <c r="L90" i="4" a="1"/>
  <c r="L90" i="4" s="1"/>
  <c r="AF77" i="4"/>
  <c r="AG98" i="4" s="1"/>
  <c r="AE79" i="4"/>
  <c r="R88" i="4"/>
  <c r="U87" i="4"/>
  <c r="X87" i="4" s="1"/>
  <c r="Y87" i="4" s="1"/>
  <c r="V171" i="4"/>
  <c r="H88" i="4"/>
  <c r="S87" i="4"/>
  <c r="W170" i="4"/>
  <c r="AC84" i="4"/>
  <c r="AA85" i="4"/>
  <c r="AD84" i="4"/>
  <c r="AB84" i="4"/>
  <c r="AF80" i="4"/>
  <c r="AG101" i="4" s="1"/>
  <c r="AE82" i="4"/>
  <c r="Z86" i="1"/>
  <c r="AF78" i="1"/>
  <c r="AG99" i="1" s="1"/>
  <c r="AE80" i="1"/>
  <c r="AF79" i="1"/>
  <c r="AG100" i="1" s="1"/>
  <c r="AE81" i="1"/>
  <c r="W170" i="1"/>
  <c r="U87" i="1"/>
  <c r="X87" i="1" s="1"/>
  <c r="Y87" i="1" s="1"/>
  <c r="R88" i="1"/>
  <c r="T89" i="1"/>
  <c r="L90" i="1" a="1"/>
  <c r="L90" i="1" s="1"/>
  <c r="V171" i="1"/>
  <c r="S87" i="1"/>
  <c r="H88" i="1"/>
  <c r="AD84" i="1"/>
  <c r="AB84" i="1"/>
  <c r="AC84" i="1"/>
  <c r="AA85" i="1"/>
  <c r="AE82" i="6" l="1"/>
  <c r="AF82" i="6" s="1"/>
  <c r="AG103" i="6" s="1"/>
  <c r="AF80" i="6"/>
  <c r="AG101" i="6" s="1"/>
  <c r="AE84" i="6"/>
  <c r="Z87" i="11"/>
  <c r="V172" i="11"/>
  <c r="H89" i="11"/>
  <c r="S88" i="11"/>
  <c r="AF82" i="11"/>
  <c r="AG103" i="11" s="1"/>
  <c r="AE84" i="11"/>
  <c r="AF79" i="11"/>
  <c r="AG100" i="11" s="1"/>
  <c r="AE81" i="11"/>
  <c r="W171" i="11"/>
  <c r="L91" i="11" a="1"/>
  <c r="L91" i="11" s="1"/>
  <c r="T90" i="11"/>
  <c r="R89" i="11"/>
  <c r="U88" i="11"/>
  <c r="X88" i="11" s="1"/>
  <c r="Y88" i="11" s="1"/>
  <c r="AA86" i="11"/>
  <c r="AC85" i="11"/>
  <c r="AB85" i="11"/>
  <c r="AD85" i="11"/>
  <c r="Z87" i="10"/>
  <c r="L90" i="10" a="1"/>
  <c r="L90" i="10" s="1"/>
  <c r="T89" i="10"/>
  <c r="V172" i="10"/>
  <c r="H89" i="10"/>
  <c r="S88" i="10"/>
  <c r="AF81" i="10"/>
  <c r="AG102" i="10" s="1"/>
  <c r="AE83" i="10"/>
  <c r="W171" i="10"/>
  <c r="AF82" i="10"/>
  <c r="AG103" i="10" s="1"/>
  <c r="AE84" i="10"/>
  <c r="AD85" i="10"/>
  <c r="AB85" i="10"/>
  <c r="AC85" i="10"/>
  <c r="AA86" i="10"/>
  <c r="U88" i="10"/>
  <c r="X88" i="10" s="1"/>
  <c r="Y88" i="10" s="1"/>
  <c r="R89" i="10"/>
  <c r="Z87" i="9"/>
  <c r="U88" i="9"/>
  <c r="X88" i="9" s="1"/>
  <c r="Y88" i="9" s="1"/>
  <c r="R89" i="9"/>
  <c r="W171" i="9"/>
  <c r="AD85" i="9"/>
  <c r="AB85" i="9"/>
  <c r="L90" i="9" a="1"/>
  <c r="L90" i="9" s="1"/>
  <c r="T89" i="9"/>
  <c r="AF82" i="9"/>
  <c r="AG103" i="9" s="1"/>
  <c r="AE84" i="9"/>
  <c r="V172" i="9"/>
  <c r="H89" i="9"/>
  <c r="S88" i="9"/>
  <c r="AC85" i="9"/>
  <c r="AA86" i="9"/>
  <c r="AF81" i="9"/>
  <c r="AG102" i="9" s="1"/>
  <c r="AE83" i="9"/>
  <c r="Z87" i="8"/>
  <c r="AE82" i="8"/>
  <c r="AF80" i="8"/>
  <c r="AG101" i="8" s="1"/>
  <c r="L91" i="8" a="1"/>
  <c r="L91" i="8" s="1"/>
  <c r="T90" i="8"/>
  <c r="R89" i="8"/>
  <c r="U88" i="8"/>
  <c r="X88" i="8" s="1"/>
  <c r="Y88" i="8" s="1"/>
  <c r="V172" i="8"/>
  <c r="H89" i="8"/>
  <c r="S88" i="8"/>
  <c r="AE81" i="8"/>
  <c r="AF79" i="8"/>
  <c r="AG100" i="8" s="1"/>
  <c r="W171" i="8"/>
  <c r="AC85" i="8"/>
  <c r="AA86" i="8"/>
  <c r="AD85" i="8"/>
  <c r="AB85" i="8"/>
  <c r="Z87" i="7"/>
  <c r="V172" i="7"/>
  <c r="H89" i="7"/>
  <c r="S88" i="7"/>
  <c r="R89" i="7"/>
  <c r="U88" i="7"/>
  <c r="X88" i="7" s="1"/>
  <c r="Y88" i="7" s="1"/>
  <c r="W171" i="7"/>
  <c r="AF83" i="7"/>
  <c r="AG104" i="7" s="1"/>
  <c r="AF82" i="7"/>
  <c r="AG103" i="7" s="1"/>
  <c r="AE84" i="7"/>
  <c r="AA86" i="7"/>
  <c r="AC85" i="7"/>
  <c r="AE85" i="7" s="1"/>
  <c r="T89" i="7"/>
  <c r="L90" i="7" a="1"/>
  <c r="L90" i="7" s="1"/>
  <c r="AB85" i="7"/>
  <c r="AD85" i="7"/>
  <c r="Z87" i="6"/>
  <c r="W171" i="6"/>
  <c r="L91" i="6" a="1"/>
  <c r="L91" i="6" s="1"/>
  <c r="T90" i="6"/>
  <c r="AF84" i="6"/>
  <c r="AG105" i="6" s="1"/>
  <c r="U88" i="6"/>
  <c r="X88" i="6" s="1"/>
  <c r="Y88" i="6" s="1"/>
  <c r="R89" i="6"/>
  <c r="V172" i="6"/>
  <c r="H89" i="6"/>
  <c r="S88" i="6"/>
  <c r="AB85" i="6"/>
  <c r="AD85" i="6"/>
  <c r="AA86" i="6"/>
  <c r="AC85" i="6"/>
  <c r="AE83" i="6"/>
  <c r="AF81" i="6"/>
  <c r="AG102" i="6" s="1"/>
  <c r="Z87" i="5"/>
  <c r="V172" i="5"/>
  <c r="S88" i="5"/>
  <c r="H89" i="5"/>
  <c r="AD85" i="5"/>
  <c r="AB85" i="5"/>
  <c r="AF81" i="5"/>
  <c r="AG102" i="5" s="1"/>
  <c r="AE83" i="5"/>
  <c r="T90" i="5"/>
  <c r="L91" i="5" a="1"/>
  <c r="L91" i="5" s="1"/>
  <c r="W171" i="5"/>
  <c r="AC85" i="5"/>
  <c r="AA86" i="5"/>
  <c r="AF82" i="5"/>
  <c r="AG103" i="5" s="1"/>
  <c r="AE84" i="5"/>
  <c r="R89" i="5"/>
  <c r="U88" i="5"/>
  <c r="X88" i="5" s="1"/>
  <c r="Y88" i="5" s="1"/>
  <c r="Z87" i="4"/>
  <c r="AD85" i="4"/>
  <c r="AB85" i="4"/>
  <c r="V172" i="4"/>
  <c r="S88" i="4"/>
  <c r="H89" i="4"/>
  <c r="AF82" i="4"/>
  <c r="AG103" i="4" s="1"/>
  <c r="AE84" i="4"/>
  <c r="W171" i="4"/>
  <c r="U88" i="4"/>
  <c r="X88" i="4" s="1"/>
  <c r="Y88" i="4" s="1"/>
  <c r="R89" i="4"/>
  <c r="AF79" i="4"/>
  <c r="AG100" i="4" s="1"/>
  <c r="AE81" i="4"/>
  <c r="L91" i="4" a="1"/>
  <c r="L91" i="4" s="1"/>
  <c r="T90" i="4"/>
  <c r="AC85" i="4"/>
  <c r="AA86" i="4"/>
  <c r="Z87" i="1"/>
  <c r="L91" i="1" a="1"/>
  <c r="L91" i="1" s="1"/>
  <c r="T90" i="1"/>
  <c r="AE82" i="1"/>
  <c r="AF80" i="1"/>
  <c r="AG101" i="1" s="1"/>
  <c r="W171" i="1"/>
  <c r="U88" i="1"/>
  <c r="X88" i="1" s="1"/>
  <c r="Y88" i="1" s="1"/>
  <c r="R89" i="1"/>
  <c r="AE83" i="1"/>
  <c r="AF81" i="1"/>
  <c r="AG102" i="1" s="1"/>
  <c r="V172" i="1"/>
  <c r="H89" i="1"/>
  <c r="S88" i="1"/>
  <c r="AD85" i="1"/>
  <c r="AB85" i="1"/>
  <c r="AC85" i="1"/>
  <c r="AA86" i="1"/>
  <c r="Z88" i="11" l="1"/>
  <c r="T91" i="11"/>
  <c r="L92" i="11" a="1"/>
  <c r="L92" i="11" s="1"/>
  <c r="V173" i="11"/>
  <c r="H90" i="11"/>
  <c r="S89" i="11"/>
  <c r="R90" i="11"/>
  <c r="U89" i="11"/>
  <c r="X89" i="11" s="1"/>
  <c r="Y89" i="11" s="1"/>
  <c r="W172" i="11"/>
  <c r="AF84" i="11"/>
  <c r="AG105" i="11" s="1"/>
  <c r="AA87" i="11"/>
  <c r="AC86" i="11"/>
  <c r="AE86" i="11" s="1"/>
  <c r="AF81" i="11"/>
  <c r="AG102" i="11" s="1"/>
  <c r="AE83" i="11"/>
  <c r="AD86" i="11"/>
  <c r="AB86" i="11"/>
  <c r="Z88" i="10"/>
  <c r="W172" i="10"/>
  <c r="AF84" i="10"/>
  <c r="AG105" i="10" s="1"/>
  <c r="L91" i="10" a="1"/>
  <c r="L91" i="10" s="1"/>
  <c r="T90" i="10"/>
  <c r="AF83" i="10"/>
  <c r="AG104" i="10" s="1"/>
  <c r="AE85" i="10"/>
  <c r="V173" i="10"/>
  <c r="H90" i="10"/>
  <c r="S89" i="10"/>
  <c r="AD86" i="10"/>
  <c r="AB86" i="10"/>
  <c r="AA87" i="10"/>
  <c r="AC86" i="10"/>
  <c r="AE86" i="10" s="1"/>
  <c r="R90" i="10"/>
  <c r="U89" i="10"/>
  <c r="X89" i="10" s="1"/>
  <c r="Y89" i="10" s="1"/>
  <c r="Z88" i="9"/>
  <c r="W172" i="9"/>
  <c r="AF84" i="9"/>
  <c r="AG105" i="9" s="1"/>
  <c r="V173" i="9"/>
  <c r="H90" i="9"/>
  <c r="S89" i="9"/>
  <c r="R90" i="9"/>
  <c r="U89" i="9"/>
  <c r="X89" i="9" s="1"/>
  <c r="Y89" i="9" s="1"/>
  <c r="L91" i="9" a="1"/>
  <c r="L91" i="9" s="1"/>
  <c r="T90" i="9"/>
  <c r="AF83" i="9"/>
  <c r="AG104" i="9" s="1"/>
  <c r="AE85" i="9"/>
  <c r="AD86" i="9"/>
  <c r="AB86" i="9"/>
  <c r="AA87" i="9"/>
  <c r="AC86" i="9"/>
  <c r="AE86" i="9" s="1"/>
  <c r="Z88" i="8"/>
  <c r="V173" i="8"/>
  <c r="H90" i="8"/>
  <c r="S89" i="8"/>
  <c r="L92" i="8" a="1"/>
  <c r="L92" i="8" s="1"/>
  <c r="T91" i="8"/>
  <c r="AE83" i="8"/>
  <c r="AF81" i="8"/>
  <c r="AG102" i="8" s="1"/>
  <c r="AF82" i="8"/>
  <c r="AG103" i="8" s="1"/>
  <c r="AE84" i="8"/>
  <c r="W172" i="8"/>
  <c r="U89" i="8"/>
  <c r="X89" i="8" s="1"/>
  <c r="Y89" i="8" s="1"/>
  <c r="R90" i="8"/>
  <c r="AD86" i="8"/>
  <c r="AB86" i="8"/>
  <c r="AA87" i="8"/>
  <c r="AC86" i="8"/>
  <c r="Z88" i="7"/>
  <c r="AD86" i="7"/>
  <c r="AB86" i="7"/>
  <c r="R90" i="7"/>
  <c r="U89" i="7"/>
  <c r="X89" i="7" s="1"/>
  <c r="Y89" i="7" s="1"/>
  <c r="AF84" i="7"/>
  <c r="AG105" i="7" s="1"/>
  <c r="V173" i="7"/>
  <c r="H90" i="7"/>
  <c r="S89" i="7"/>
  <c r="W172" i="7"/>
  <c r="AF85" i="7"/>
  <c r="AG106" i="7" s="1"/>
  <c r="T90" i="7"/>
  <c r="L91" i="7" a="1"/>
  <c r="L91" i="7" s="1"/>
  <c r="AA87" i="7"/>
  <c r="AC86" i="7"/>
  <c r="AE86" i="7" s="1"/>
  <c r="Z88" i="6"/>
  <c r="L92" i="6" a="1"/>
  <c r="L92" i="6" s="1"/>
  <c r="T91" i="6"/>
  <c r="U89" i="6"/>
  <c r="X89" i="6" s="1"/>
  <c r="Y89" i="6" s="1"/>
  <c r="R90" i="6"/>
  <c r="W172" i="6"/>
  <c r="AE85" i="6"/>
  <c r="AF83" i="6"/>
  <c r="AG104" i="6" s="1"/>
  <c r="V173" i="6"/>
  <c r="H90" i="6"/>
  <c r="S89" i="6"/>
  <c r="AA87" i="6"/>
  <c r="AC86" i="6"/>
  <c r="AE86" i="6" s="1"/>
  <c r="AD86" i="6"/>
  <c r="AB86" i="6"/>
  <c r="Z88" i="5"/>
  <c r="L92" i="5" a="1"/>
  <c r="L92" i="5" s="1"/>
  <c r="T91" i="5"/>
  <c r="W172" i="5"/>
  <c r="AD86" i="5"/>
  <c r="AB86" i="5"/>
  <c r="AE85" i="5"/>
  <c r="AF83" i="5"/>
  <c r="AG104" i="5" s="1"/>
  <c r="AF84" i="5"/>
  <c r="AG105" i="5" s="1"/>
  <c r="AC86" i="5"/>
  <c r="AE86" i="5" s="1"/>
  <c r="AA87" i="5"/>
  <c r="V173" i="5"/>
  <c r="S89" i="5"/>
  <c r="H90" i="5"/>
  <c r="U89" i="5"/>
  <c r="X89" i="5" s="1"/>
  <c r="Y89" i="5" s="1"/>
  <c r="R90" i="5"/>
  <c r="Z88" i="4"/>
  <c r="U89" i="4"/>
  <c r="X89" i="4" s="1"/>
  <c r="Y89" i="4" s="1"/>
  <c r="R90" i="4"/>
  <c r="AF84" i="4"/>
  <c r="AG105" i="4" s="1"/>
  <c r="T91" i="4"/>
  <c r="L92" i="4" a="1"/>
  <c r="L92" i="4" s="1"/>
  <c r="V173" i="4"/>
  <c r="H90" i="4"/>
  <c r="S89" i="4"/>
  <c r="AD86" i="4"/>
  <c r="AB86" i="4"/>
  <c r="AC86" i="4"/>
  <c r="AE86" i="4" s="1"/>
  <c r="AA87" i="4"/>
  <c r="AE83" i="4"/>
  <c r="AF81" i="4"/>
  <c r="AG102" i="4" s="1"/>
  <c r="W172" i="4"/>
  <c r="Z88" i="1"/>
  <c r="AE85" i="1"/>
  <c r="AF83" i="1"/>
  <c r="AG104" i="1" s="1"/>
  <c r="AE84" i="1"/>
  <c r="AF82" i="1"/>
  <c r="AG103" i="1" s="1"/>
  <c r="U89" i="1"/>
  <c r="X89" i="1" s="1"/>
  <c r="Y89" i="1" s="1"/>
  <c r="R90" i="1"/>
  <c r="V173" i="1"/>
  <c r="H90" i="1"/>
  <c r="S89" i="1"/>
  <c r="AD86" i="1"/>
  <c r="AB86" i="1"/>
  <c r="W172" i="1"/>
  <c r="L92" i="1" a="1"/>
  <c r="L92" i="1" s="1"/>
  <c r="T91" i="1"/>
  <c r="AC86" i="1"/>
  <c r="AA87" i="1"/>
  <c r="AF86" i="11" l="1"/>
  <c r="Z89" i="11"/>
  <c r="V174" i="11"/>
  <c r="H91" i="11"/>
  <c r="S90" i="11"/>
  <c r="W173" i="11"/>
  <c r="L93" i="11" a="1"/>
  <c r="L93" i="11" s="1"/>
  <c r="T92" i="11"/>
  <c r="AG107" i="11"/>
  <c r="AF83" i="11"/>
  <c r="AG104" i="11" s="1"/>
  <c r="AE85" i="11"/>
  <c r="AA88" i="11"/>
  <c r="AC87" i="11"/>
  <c r="AB87" i="11"/>
  <c r="AD87" i="11"/>
  <c r="R91" i="11"/>
  <c r="U90" i="11"/>
  <c r="X90" i="11" s="1"/>
  <c r="Y90" i="11" s="1"/>
  <c r="Z89" i="10"/>
  <c r="V174" i="10"/>
  <c r="H91" i="10"/>
  <c r="S90" i="10"/>
  <c r="W173" i="10"/>
  <c r="AF85" i="10"/>
  <c r="AG106" i="10" s="1"/>
  <c r="AF86" i="10"/>
  <c r="AG107" i="10" s="1"/>
  <c r="R91" i="10"/>
  <c r="U90" i="10"/>
  <c r="X90" i="10" s="1"/>
  <c r="Y90" i="10" s="1"/>
  <c r="AA88" i="10"/>
  <c r="AC87" i="10"/>
  <c r="AE87" i="10" s="1"/>
  <c r="T91" i="10"/>
  <c r="L92" i="10" a="1"/>
  <c r="L92" i="10" s="1"/>
  <c r="AB87" i="10"/>
  <c r="AD87" i="10"/>
  <c r="Z89" i="9"/>
  <c r="T91" i="9"/>
  <c r="L92" i="9" a="1"/>
  <c r="L92" i="9" s="1"/>
  <c r="AF86" i="9"/>
  <c r="AG107" i="9" s="1"/>
  <c r="AF85" i="9"/>
  <c r="AG106" i="9" s="1"/>
  <c r="AB87" i="9"/>
  <c r="AD87" i="9"/>
  <c r="AA88" i="9"/>
  <c r="AC87" i="9"/>
  <c r="AE87" i="9" s="1"/>
  <c r="R91" i="9"/>
  <c r="U90" i="9"/>
  <c r="X90" i="9" s="1"/>
  <c r="Y90" i="9" s="1"/>
  <c r="V174" i="9"/>
  <c r="H91" i="9"/>
  <c r="S90" i="9"/>
  <c r="W173" i="9"/>
  <c r="Z89" i="8"/>
  <c r="L93" i="8" a="1"/>
  <c r="L93" i="8" s="1"/>
  <c r="T92" i="8"/>
  <c r="V174" i="8"/>
  <c r="H91" i="8"/>
  <c r="S90" i="8"/>
  <c r="AD87" i="8"/>
  <c r="AB87" i="8"/>
  <c r="W173" i="8"/>
  <c r="R91" i="8"/>
  <c r="U90" i="8"/>
  <c r="X90" i="8" s="1"/>
  <c r="Y90" i="8" s="1"/>
  <c r="AF83" i="8"/>
  <c r="AG104" i="8" s="1"/>
  <c r="AE85" i="8"/>
  <c r="AA88" i="8"/>
  <c r="AC87" i="8"/>
  <c r="AF84" i="8"/>
  <c r="AG105" i="8" s="1"/>
  <c r="AE86" i="8"/>
  <c r="Z89" i="7"/>
  <c r="AF86" i="7"/>
  <c r="V174" i="7"/>
  <c r="S90" i="7"/>
  <c r="H91" i="7"/>
  <c r="R91" i="7"/>
  <c r="U90" i="7"/>
  <c r="X90" i="7" s="1"/>
  <c r="Y90" i="7" s="1"/>
  <c r="AG107" i="7"/>
  <c r="W173" i="7"/>
  <c r="AD87" i="7"/>
  <c r="AB87" i="7"/>
  <c r="AC87" i="7"/>
  <c r="AE87" i="7" s="1"/>
  <c r="AA88" i="7"/>
  <c r="T91" i="7"/>
  <c r="L92" i="7" a="1"/>
  <c r="L92" i="7" s="1"/>
  <c r="AF86" i="6"/>
  <c r="AG107" i="6" s="1"/>
  <c r="W173" i="6"/>
  <c r="V174" i="6"/>
  <c r="H91" i="6"/>
  <c r="S90" i="6"/>
  <c r="Z89" i="6"/>
  <c r="AF85" i="6"/>
  <c r="AG106" i="6" s="1"/>
  <c r="L93" i="6" a="1"/>
  <c r="L93" i="6" s="1"/>
  <c r="T92" i="6"/>
  <c r="AD87" i="6"/>
  <c r="AB87" i="6"/>
  <c r="U90" i="6"/>
  <c r="X90" i="6" s="1"/>
  <c r="Y90" i="6" s="1"/>
  <c r="R91" i="6"/>
  <c r="AC87" i="6"/>
  <c r="AE87" i="6" s="1"/>
  <c r="AA88" i="6"/>
  <c r="AF86" i="5"/>
  <c r="AG107" i="5" s="1"/>
  <c r="Z89" i="5"/>
  <c r="AD87" i="5"/>
  <c r="AB87" i="5"/>
  <c r="W173" i="5"/>
  <c r="AF85" i="5"/>
  <c r="AG106" i="5" s="1"/>
  <c r="U90" i="5"/>
  <c r="X90" i="5" s="1"/>
  <c r="Y90" i="5" s="1"/>
  <c r="R91" i="5"/>
  <c r="V174" i="5"/>
  <c r="H91" i="5"/>
  <c r="S90" i="5"/>
  <c r="AC87" i="5"/>
  <c r="AE87" i="5" s="1"/>
  <c r="AA88" i="5"/>
  <c r="L93" i="5" a="1"/>
  <c r="L93" i="5" s="1"/>
  <c r="T92" i="5"/>
  <c r="Z89" i="4"/>
  <c r="AD87" i="4"/>
  <c r="AB87" i="4"/>
  <c r="AF83" i="4"/>
  <c r="AG104" i="4" s="1"/>
  <c r="AE85" i="4"/>
  <c r="L93" i="4" a="1"/>
  <c r="L93" i="4" s="1"/>
  <c r="T92" i="4"/>
  <c r="W173" i="4"/>
  <c r="AF86" i="4"/>
  <c r="AG107" i="4" s="1"/>
  <c r="R91" i="4"/>
  <c r="U90" i="4"/>
  <c r="X90" i="4" s="1"/>
  <c r="Y90" i="4" s="1"/>
  <c r="AC87" i="4"/>
  <c r="AA88" i="4"/>
  <c r="V174" i="4"/>
  <c r="H91" i="4"/>
  <c r="S90" i="4"/>
  <c r="Z89" i="1"/>
  <c r="U90" i="1"/>
  <c r="X90" i="1" s="1"/>
  <c r="Y90" i="1" s="1"/>
  <c r="R91" i="1"/>
  <c r="AE86" i="1"/>
  <c r="AF84" i="1"/>
  <c r="AG105" i="1" s="1"/>
  <c r="AD87" i="1"/>
  <c r="AB87" i="1"/>
  <c r="V174" i="1"/>
  <c r="H91" i="1"/>
  <c r="S90" i="1"/>
  <c r="W173" i="1"/>
  <c r="AF85" i="1"/>
  <c r="AG106" i="1" s="1"/>
  <c r="AC87" i="1"/>
  <c r="AE87" i="1" s="1"/>
  <c r="AA88" i="1"/>
  <c r="L93" i="1" a="1"/>
  <c r="L93" i="1" s="1"/>
  <c r="T92" i="1"/>
  <c r="Z90" i="11" l="1"/>
  <c r="AD88" i="11"/>
  <c r="AB88" i="11"/>
  <c r="V175" i="11"/>
  <c r="S91" i="11"/>
  <c r="H92" i="11"/>
  <c r="W174" i="11"/>
  <c r="AC88" i="11"/>
  <c r="AE88" i="11" s="1"/>
  <c r="AA89" i="11"/>
  <c r="T93" i="11"/>
  <c r="L94" i="11" a="1"/>
  <c r="L94" i="11" s="1"/>
  <c r="R92" i="11"/>
  <c r="U91" i="11"/>
  <c r="X91" i="11" s="1"/>
  <c r="Y91" i="11" s="1"/>
  <c r="AF85" i="11"/>
  <c r="AG106" i="11" s="1"/>
  <c r="AE87" i="11"/>
  <c r="AF87" i="10"/>
  <c r="AG108" i="10" s="1"/>
  <c r="Z90" i="10"/>
  <c r="R92" i="10"/>
  <c r="U91" i="10"/>
  <c r="X91" i="10" s="1"/>
  <c r="Y91" i="10" s="1"/>
  <c r="V175" i="10"/>
  <c r="S91" i="10"/>
  <c r="H92" i="10"/>
  <c r="AD88" i="10"/>
  <c r="AB88" i="10"/>
  <c r="W174" i="10"/>
  <c r="T92" i="10"/>
  <c r="L93" i="10" a="1"/>
  <c r="L93" i="10" s="1"/>
  <c r="AC88" i="10"/>
  <c r="AE88" i="10" s="1"/>
  <c r="AA89" i="10"/>
  <c r="Z90" i="9"/>
  <c r="AF87" i="9"/>
  <c r="AG108" i="9" s="1"/>
  <c r="W174" i="9"/>
  <c r="T92" i="9"/>
  <c r="L93" i="9" a="1"/>
  <c r="L93" i="9" s="1"/>
  <c r="R92" i="9"/>
  <c r="U91" i="9"/>
  <c r="X91" i="9" s="1"/>
  <c r="Y91" i="9" s="1"/>
  <c r="V175" i="9"/>
  <c r="S91" i="9"/>
  <c r="H92" i="9"/>
  <c r="AC88" i="9"/>
  <c r="AE88" i="9" s="1"/>
  <c r="AA89" i="9"/>
  <c r="AD88" i="9"/>
  <c r="AB88" i="9"/>
  <c r="AD88" i="8"/>
  <c r="AB88" i="8"/>
  <c r="V175" i="8"/>
  <c r="H92" i="8"/>
  <c r="S91" i="8"/>
  <c r="Z90" i="8"/>
  <c r="U91" i="8"/>
  <c r="X91" i="8" s="1"/>
  <c r="Y91" i="8" s="1"/>
  <c r="R92" i="8"/>
  <c r="W174" i="8"/>
  <c r="AE87" i="8"/>
  <c r="AF85" i="8"/>
  <c r="AG106" i="8" s="1"/>
  <c r="L94" i="8" a="1"/>
  <c r="L94" i="8" s="1"/>
  <c r="T93" i="8"/>
  <c r="AF86" i="8"/>
  <c r="AG107" i="8" s="1"/>
  <c r="AC88" i="8"/>
  <c r="AE88" i="8" s="1"/>
  <c r="AA89" i="8"/>
  <c r="Z90" i="7"/>
  <c r="AD88" i="7"/>
  <c r="AB88" i="7"/>
  <c r="AF87" i="7"/>
  <c r="AG108" i="7" s="1"/>
  <c r="U91" i="7"/>
  <c r="X91" i="7" s="1"/>
  <c r="Y91" i="7" s="1"/>
  <c r="R92" i="7"/>
  <c r="L93" i="7" a="1"/>
  <c r="L93" i="7" s="1"/>
  <c r="T92" i="7"/>
  <c r="AC88" i="7"/>
  <c r="AE88" i="7" s="1"/>
  <c r="AA89" i="7"/>
  <c r="V175" i="7"/>
  <c r="S91" i="7"/>
  <c r="H92" i="7"/>
  <c r="W174" i="7"/>
  <c r="Z90" i="6"/>
  <c r="AD88" i="6"/>
  <c r="AB88" i="6"/>
  <c r="AF87" i="6"/>
  <c r="AG108" i="6" s="1"/>
  <c r="V175" i="6"/>
  <c r="H92" i="6"/>
  <c r="S91" i="6"/>
  <c r="T93" i="6"/>
  <c r="L94" i="6" a="1"/>
  <c r="L94" i="6" s="1"/>
  <c r="AA89" i="6"/>
  <c r="AC88" i="6"/>
  <c r="AE88" i="6" s="1"/>
  <c r="W174" i="6"/>
  <c r="R92" i="6"/>
  <c r="U91" i="6"/>
  <c r="X91" i="6" s="1"/>
  <c r="Y91" i="6" s="1"/>
  <c r="Z90" i="5"/>
  <c r="W174" i="5"/>
  <c r="L94" i="5" a="1"/>
  <c r="L94" i="5" s="1"/>
  <c r="T93" i="5"/>
  <c r="U91" i="5"/>
  <c r="X91" i="5" s="1"/>
  <c r="Y91" i="5" s="1"/>
  <c r="R92" i="5"/>
  <c r="AD88" i="5"/>
  <c r="AB88" i="5"/>
  <c r="V175" i="5"/>
  <c r="H92" i="5"/>
  <c r="S91" i="5"/>
  <c r="AF87" i="5"/>
  <c r="AG108" i="5" s="1"/>
  <c r="AC88" i="5"/>
  <c r="AE88" i="5" s="1"/>
  <c r="AA89" i="5"/>
  <c r="Z90" i="4"/>
  <c r="L94" i="4" a="1"/>
  <c r="L94" i="4" s="1"/>
  <c r="T93" i="4"/>
  <c r="AF85" i="4"/>
  <c r="AG106" i="4" s="1"/>
  <c r="AE87" i="4"/>
  <c r="V175" i="4"/>
  <c r="S91" i="4"/>
  <c r="H92" i="4"/>
  <c r="W174" i="4"/>
  <c r="AA89" i="4"/>
  <c r="AC88" i="4"/>
  <c r="AE88" i="4" s="1"/>
  <c r="R92" i="4"/>
  <c r="U91" i="4"/>
  <c r="X91" i="4" s="1"/>
  <c r="Y91" i="4" s="1"/>
  <c r="AB88" i="4"/>
  <c r="AD88" i="4"/>
  <c r="Z90" i="1"/>
  <c r="AF87" i="1"/>
  <c r="AG108" i="1" s="1"/>
  <c r="V175" i="1"/>
  <c r="H92" i="1"/>
  <c r="S91" i="1"/>
  <c r="U91" i="1"/>
  <c r="X91" i="1" s="1"/>
  <c r="Y91" i="1" s="1"/>
  <c r="R92" i="1"/>
  <c r="L94" i="1" a="1"/>
  <c r="L94" i="1" s="1"/>
  <c r="T93" i="1"/>
  <c r="AD88" i="1"/>
  <c r="AB88" i="1"/>
  <c r="W174" i="1"/>
  <c r="AF86" i="1"/>
  <c r="AG107" i="1" s="1"/>
  <c r="AC88" i="1"/>
  <c r="AE88" i="1" s="1"/>
  <c r="AA89" i="1"/>
  <c r="Z91" i="11" l="1"/>
  <c r="L95" i="11" a="1"/>
  <c r="L95" i="11" s="1"/>
  <c r="T94" i="11"/>
  <c r="U92" i="11"/>
  <c r="X92" i="11" s="1"/>
  <c r="Y92" i="11" s="1"/>
  <c r="R93" i="11"/>
  <c r="W175" i="11"/>
  <c r="AD89" i="11"/>
  <c r="AB89" i="11"/>
  <c r="V176" i="11"/>
  <c r="S92" i="11"/>
  <c r="H93" i="11"/>
  <c r="AF87" i="11"/>
  <c r="AG108" i="11" s="1"/>
  <c r="AA90" i="11"/>
  <c r="AC89" i="11"/>
  <c r="AE89" i="11" s="1"/>
  <c r="AF88" i="11"/>
  <c r="AG109" i="11" s="1"/>
  <c r="Z91" i="10"/>
  <c r="W175" i="10"/>
  <c r="U92" i="10"/>
  <c r="X92" i="10" s="1"/>
  <c r="Y92" i="10" s="1"/>
  <c r="R93" i="10"/>
  <c r="AC89" i="10"/>
  <c r="AE89" i="10" s="1"/>
  <c r="AA90" i="10"/>
  <c r="V176" i="10"/>
  <c r="S92" i="10"/>
  <c r="H93" i="10"/>
  <c r="AD89" i="10"/>
  <c r="AB89" i="10"/>
  <c r="T93" i="10"/>
  <c r="L94" i="10" a="1"/>
  <c r="L94" i="10" s="1"/>
  <c r="AF88" i="10"/>
  <c r="AG109" i="10" s="1"/>
  <c r="Z91" i="9"/>
  <c r="AD89" i="9"/>
  <c r="AB89" i="9"/>
  <c r="W175" i="9"/>
  <c r="V176" i="9"/>
  <c r="S92" i="9"/>
  <c r="H93" i="9"/>
  <c r="T93" i="9"/>
  <c r="L94" i="9" a="1"/>
  <c r="L94" i="9" s="1"/>
  <c r="AF88" i="9"/>
  <c r="AG109" i="9" s="1"/>
  <c r="U92" i="9"/>
  <c r="X92" i="9" s="1"/>
  <c r="Y92" i="9" s="1"/>
  <c r="R93" i="9"/>
  <c r="AC89" i="9"/>
  <c r="AE89" i="9" s="1"/>
  <c r="AA90" i="9"/>
  <c r="AF88" i="8"/>
  <c r="AG109" i="8" s="1"/>
  <c r="Z91" i="8"/>
  <c r="L95" i="8" a="1"/>
  <c r="L95" i="8" s="1"/>
  <c r="T94" i="8"/>
  <c r="AF87" i="8"/>
  <c r="AG108" i="8" s="1"/>
  <c r="AC89" i="8"/>
  <c r="AE89" i="8" s="1"/>
  <c r="AA90" i="8"/>
  <c r="V176" i="8"/>
  <c r="S92" i="8"/>
  <c r="H93" i="8"/>
  <c r="W175" i="8"/>
  <c r="R93" i="8"/>
  <c r="U92" i="8"/>
  <c r="X92" i="8" s="1"/>
  <c r="Y92" i="8" s="1"/>
  <c r="AD89" i="8"/>
  <c r="AB89" i="8"/>
  <c r="Z91" i="7"/>
  <c r="H93" i="7"/>
  <c r="S92" i="7"/>
  <c r="V176" i="7"/>
  <c r="AD89" i="7"/>
  <c r="AB89" i="7"/>
  <c r="AF88" i="7"/>
  <c r="AG109" i="7" s="1"/>
  <c r="U92" i="7"/>
  <c r="X92" i="7" s="1"/>
  <c r="Y92" i="7" s="1"/>
  <c r="R93" i="7"/>
  <c r="W175" i="7"/>
  <c r="AC89" i="7"/>
  <c r="AE89" i="7" s="1"/>
  <c r="AA90" i="7"/>
  <c r="L94" i="7" a="1"/>
  <c r="L94" i="7" s="1"/>
  <c r="T93" i="7"/>
  <c r="Z91" i="6"/>
  <c r="T94" i="6"/>
  <c r="L95" i="6" a="1"/>
  <c r="L95" i="6" s="1"/>
  <c r="AF88" i="6"/>
  <c r="AG109" i="6" s="1"/>
  <c r="AA90" i="6"/>
  <c r="AC89" i="6"/>
  <c r="AE89" i="6" s="1"/>
  <c r="AD89" i="6"/>
  <c r="AB89" i="6"/>
  <c r="V176" i="6"/>
  <c r="S92" i="6"/>
  <c r="H93" i="6"/>
  <c r="W175" i="6"/>
  <c r="R93" i="6"/>
  <c r="U92" i="6"/>
  <c r="X92" i="6" s="1"/>
  <c r="Y92" i="6" s="1"/>
  <c r="Z91" i="5"/>
  <c r="V176" i="5"/>
  <c r="H93" i="5"/>
  <c r="S92" i="5"/>
  <c r="W175" i="5"/>
  <c r="U92" i="5"/>
  <c r="X92" i="5" s="1"/>
  <c r="Y92" i="5" s="1"/>
  <c r="R93" i="5"/>
  <c r="L95" i="5" a="1"/>
  <c r="L95" i="5" s="1"/>
  <c r="T94" i="5"/>
  <c r="AD89" i="5"/>
  <c r="AB89" i="5"/>
  <c r="AC89" i="5"/>
  <c r="AE89" i="5" s="1"/>
  <c r="AA90" i="5"/>
  <c r="AF88" i="5"/>
  <c r="AG109" i="5" s="1"/>
  <c r="AF88" i="4"/>
  <c r="AG109" i="4" s="1"/>
  <c r="Z91" i="4"/>
  <c r="AB89" i="4"/>
  <c r="AD89" i="4"/>
  <c r="U92" i="4"/>
  <c r="X92" i="4" s="1"/>
  <c r="Y92" i="4" s="1"/>
  <c r="R93" i="4"/>
  <c r="W175" i="4"/>
  <c r="AF87" i="4"/>
  <c r="AG108" i="4" s="1"/>
  <c r="V176" i="4"/>
  <c r="S92" i="4"/>
  <c r="H93" i="4"/>
  <c r="AC89" i="4"/>
  <c r="AE89" i="4" s="1"/>
  <c r="AA90" i="4"/>
  <c r="L95" i="4" a="1"/>
  <c r="L95" i="4" s="1"/>
  <c r="T94" i="4"/>
  <c r="AF88" i="1"/>
  <c r="AG109" i="1" s="1"/>
  <c r="Z91" i="1"/>
  <c r="AD89" i="1"/>
  <c r="AB89" i="1"/>
  <c r="L95" i="1" a="1"/>
  <c r="L95" i="1" s="1"/>
  <c r="T94" i="1"/>
  <c r="H93" i="1"/>
  <c r="V176" i="1"/>
  <c r="S92" i="1"/>
  <c r="U92" i="1"/>
  <c r="X92" i="1" s="1"/>
  <c r="Y92" i="1" s="1"/>
  <c r="R93" i="1"/>
  <c r="W175" i="1"/>
  <c r="AA90" i="1"/>
  <c r="AC89" i="1"/>
  <c r="AE89" i="1" s="1"/>
  <c r="Z92" i="11" l="1"/>
  <c r="U93" i="11"/>
  <c r="X93" i="11" s="1"/>
  <c r="Y93" i="11" s="1"/>
  <c r="R94" i="11"/>
  <c r="AF89" i="11"/>
  <c r="L96" i="11" a="1"/>
  <c r="L96" i="11" s="1"/>
  <c r="T95" i="11"/>
  <c r="V177" i="11"/>
  <c r="H94" i="11"/>
  <c r="S93" i="11"/>
  <c r="AA91" i="11"/>
  <c r="AC90" i="11"/>
  <c r="AE90" i="11" s="1"/>
  <c r="W176" i="11"/>
  <c r="AG110" i="11"/>
  <c r="AD90" i="11"/>
  <c r="AB90" i="11"/>
  <c r="Z92" i="10"/>
  <c r="L95" i="10" a="1"/>
  <c r="L95" i="10" s="1"/>
  <c r="T94" i="10"/>
  <c r="U93" i="10"/>
  <c r="X93" i="10" s="1"/>
  <c r="Y93" i="10" s="1"/>
  <c r="R94" i="10"/>
  <c r="AF89" i="10"/>
  <c r="AG110" i="10" s="1"/>
  <c r="W176" i="10"/>
  <c r="V177" i="10"/>
  <c r="H94" i="10"/>
  <c r="S93" i="10"/>
  <c r="AD90" i="10"/>
  <c r="AB90" i="10"/>
  <c r="AC90" i="10"/>
  <c r="AE90" i="10" s="1"/>
  <c r="AA91" i="10"/>
  <c r="Z92" i="9"/>
  <c r="AF89" i="9"/>
  <c r="AG110" i="9" s="1"/>
  <c r="L95" i="9" a="1"/>
  <c r="L95" i="9" s="1"/>
  <c r="T94" i="9"/>
  <c r="W176" i="9"/>
  <c r="AC90" i="9"/>
  <c r="AE90" i="9" s="1"/>
  <c r="AA91" i="9"/>
  <c r="U93" i="9"/>
  <c r="X93" i="9" s="1"/>
  <c r="Y93" i="9" s="1"/>
  <c r="R94" i="9"/>
  <c r="V177" i="9"/>
  <c r="H94" i="9"/>
  <c r="S93" i="9"/>
  <c r="AD90" i="9"/>
  <c r="AB90" i="9"/>
  <c r="AF89" i="8"/>
  <c r="AG110" i="8" s="1"/>
  <c r="U93" i="8"/>
  <c r="X93" i="8" s="1"/>
  <c r="Y93" i="8" s="1"/>
  <c r="R94" i="8"/>
  <c r="T95" i="8"/>
  <c r="L96" i="8" a="1"/>
  <c r="L96" i="8" s="1"/>
  <c r="AD90" i="8"/>
  <c r="AB90" i="8"/>
  <c r="AC90" i="8"/>
  <c r="AE90" i="8" s="1"/>
  <c r="AA91" i="8"/>
  <c r="V177" i="8"/>
  <c r="S93" i="8"/>
  <c r="H94" i="8"/>
  <c r="W176" i="8"/>
  <c r="Z92" i="8"/>
  <c r="Z92" i="7"/>
  <c r="AF89" i="7"/>
  <c r="AG110" i="7" s="1"/>
  <c r="AD90" i="7"/>
  <c r="AB90" i="7"/>
  <c r="W176" i="7"/>
  <c r="U93" i="7"/>
  <c r="X93" i="7" s="1"/>
  <c r="Y93" i="7" s="1"/>
  <c r="R94" i="7"/>
  <c r="V177" i="7"/>
  <c r="H94" i="7"/>
  <c r="S93" i="7"/>
  <c r="AC90" i="7"/>
  <c r="AE90" i="7" s="1"/>
  <c r="AA91" i="7"/>
  <c r="L95" i="7" a="1"/>
  <c r="L95" i="7" s="1"/>
  <c r="T94" i="7"/>
  <c r="Z92" i="6"/>
  <c r="V177" i="6"/>
  <c r="H94" i="6"/>
  <c r="S93" i="6"/>
  <c r="W176" i="6"/>
  <c r="AF89" i="6"/>
  <c r="AG110" i="6" s="1"/>
  <c r="AD90" i="6"/>
  <c r="AB90" i="6"/>
  <c r="AA91" i="6"/>
  <c r="AC90" i="6"/>
  <c r="AE90" i="6" s="1"/>
  <c r="T95" i="6"/>
  <c r="L96" i="6" a="1"/>
  <c r="L96" i="6" s="1"/>
  <c r="R94" i="6"/>
  <c r="U93" i="6"/>
  <c r="X93" i="6" s="1"/>
  <c r="Y93" i="6" s="1"/>
  <c r="Z92" i="5"/>
  <c r="AD90" i="5"/>
  <c r="AB90" i="5"/>
  <c r="AF89" i="5"/>
  <c r="AG110" i="5" s="1"/>
  <c r="AC90" i="5"/>
  <c r="AE90" i="5" s="1"/>
  <c r="AA91" i="5"/>
  <c r="L96" i="5" a="1"/>
  <c r="L96" i="5" s="1"/>
  <c r="T95" i="5"/>
  <c r="U93" i="5"/>
  <c r="X93" i="5" s="1"/>
  <c r="Y93" i="5" s="1"/>
  <c r="R94" i="5"/>
  <c r="V177" i="5"/>
  <c r="H94" i="5"/>
  <c r="S93" i="5"/>
  <c r="W176" i="5"/>
  <c r="Z92" i="4"/>
  <c r="V177" i="4"/>
  <c r="H94" i="4"/>
  <c r="S93" i="4"/>
  <c r="AF89" i="4"/>
  <c r="W176" i="4"/>
  <c r="U93" i="4"/>
  <c r="X93" i="4" s="1"/>
  <c r="Y93" i="4" s="1"/>
  <c r="R94" i="4"/>
  <c r="AG110" i="4"/>
  <c r="AA91" i="4"/>
  <c r="AC90" i="4"/>
  <c r="AE90" i="4" s="1"/>
  <c r="L96" i="4" a="1"/>
  <c r="L96" i="4" s="1"/>
  <c r="T95" i="4"/>
  <c r="AD90" i="4"/>
  <c r="AB90" i="4"/>
  <c r="Z92" i="1"/>
  <c r="T95" i="1"/>
  <c r="L96" i="1" a="1"/>
  <c r="L96" i="1" s="1"/>
  <c r="V177" i="1"/>
  <c r="H94" i="1"/>
  <c r="S93" i="1"/>
  <c r="R94" i="1"/>
  <c r="U93" i="1"/>
  <c r="X93" i="1" s="1"/>
  <c r="Y93" i="1" s="1"/>
  <c r="W176" i="1"/>
  <c r="AF89" i="1"/>
  <c r="AG110" i="1" s="1"/>
  <c r="AA91" i="1"/>
  <c r="AC90" i="1"/>
  <c r="AE90" i="1" s="1"/>
  <c r="AB90" i="1"/>
  <c r="AD90" i="1"/>
  <c r="Z93" i="11" l="1"/>
  <c r="AF90" i="11"/>
  <c r="AG111" i="11" s="1"/>
  <c r="L97" i="11" a="1"/>
  <c r="L97" i="11" s="1"/>
  <c r="T96" i="11"/>
  <c r="U94" i="11"/>
  <c r="X94" i="11" s="1"/>
  <c r="Y94" i="11" s="1"/>
  <c r="R95" i="11"/>
  <c r="W177" i="11"/>
  <c r="AA92" i="11"/>
  <c r="AC91" i="11"/>
  <c r="AE91" i="11" s="1"/>
  <c r="AD91" i="11"/>
  <c r="AB91" i="11"/>
  <c r="V178" i="11"/>
  <c r="H95" i="11"/>
  <c r="S94" i="11"/>
  <c r="Z93" i="10"/>
  <c r="V178" i="10"/>
  <c r="H95" i="10"/>
  <c r="S94" i="10"/>
  <c r="U94" i="10"/>
  <c r="X94" i="10" s="1"/>
  <c r="Y94" i="10" s="1"/>
  <c r="R95" i="10"/>
  <c r="W177" i="10"/>
  <c r="L96" i="10" a="1"/>
  <c r="L96" i="10" s="1"/>
  <c r="T95" i="10"/>
  <c r="AC91" i="10"/>
  <c r="AE91" i="10" s="1"/>
  <c r="AA92" i="10"/>
  <c r="AD91" i="10"/>
  <c r="AB91" i="10"/>
  <c r="AF90" i="10"/>
  <c r="AG111" i="10" s="1"/>
  <c r="Z93" i="9"/>
  <c r="AD91" i="9"/>
  <c r="AB91" i="9"/>
  <c r="V178" i="9"/>
  <c r="H95" i="9"/>
  <c r="S94" i="9"/>
  <c r="U94" i="9"/>
  <c r="X94" i="9" s="1"/>
  <c r="Y94" i="9" s="1"/>
  <c r="R95" i="9"/>
  <c r="W177" i="9"/>
  <c r="AF90" i="9"/>
  <c r="AG111" i="9" s="1"/>
  <c r="L96" i="9" a="1"/>
  <c r="L96" i="9" s="1"/>
  <c r="T95" i="9"/>
  <c r="AC91" i="9"/>
  <c r="AE91" i="9" s="1"/>
  <c r="AA92" i="9"/>
  <c r="W177" i="8"/>
  <c r="AF90" i="8"/>
  <c r="AG111" i="8" s="1"/>
  <c r="U94" i="8"/>
  <c r="X94" i="8" s="1"/>
  <c r="Y94" i="8" s="1"/>
  <c r="R95" i="8"/>
  <c r="Z93" i="8"/>
  <c r="V178" i="8"/>
  <c r="H95" i="8"/>
  <c r="S94" i="8"/>
  <c r="AB91" i="8"/>
  <c r="AD91" i="8"/>
  <c r="T96" i="8"/>
  <c r="L97" i="8" a="1"/>
  <c r="L97" i="8" s="1"/>
  <c r="AA92" i="8"/>
  <c r="AC91" i="8"/>
  <c r="AE91" i="8" s="1"/>
  <c r="Z93" i="7"/>
  <c r="AF90" i="7"/>
  <c r="AG111" i="7" s="1"/>
  <c r="W177" i="7"/>
  <c r="U94" i="7"/>
  <c r="X94" i="7" s="1"/>
  <c r="Y94" i="7" s="1"/>
  <c r="R95" i="7"/>
  <c r="AD91" i="7"/>
  <c r="AB91" i="7"/>
  <c r="V178" i="7"/>
  <c r="H95" i="7"/>
  <c r="S94" i="7"/>
  <c r="AC91" i="7"/>
  <c r="AE91" i="7" s="1"/>
  <c r="AA92" i="7"/>
  <c r="L96" i="7" a="1"/>
  <c r="L96" i="7" s="1"/>
  <c r="T95" i="7"/>
  <c r="T96" i="6"/>
  <c r="L97" i="6" a="1"/>
  <c r="L97" i="6" s="1"/>
  <c r="R95" i="6"/>
  <c r="U94" i="6"/>
  <c r="X94" i="6" s="1"/>
  <c r="Y94" i="6" s="1"/>
  <c r="Z93" i="6"/>
  <c r="V178" i="6"/>
  <c r="S94" i="6"/>
  <c r="H95" i="6"/>
  <c r="AF90" i="6"/>
  <c r="AG111" i="6" s="1"/>
  <c r="W177" i="6"/>
  <c r="AB91" i="6"/>
  <c r="AD91" i="6"/>
  <c r="AC91" i="6"/>
  <c r="AE91" i="6" s="1"/>
  <c r="AA92" i="6"/>
  <c r="Z93" i="5"/>
  <c r="R95" i="5"/>
  <c r="U94" i="5"/>
  <c r="X94" i="5" s="1"/>
  <c r="Y94" i="5" s="1"/>
  <c r="T96" i="5"/>
  <c r="L97" i="5" a="1"/>
  <c r="L97" i="5" s="1"/>
  <c r="W177" i="5"/>
  <c r="V178" i="5"/>
  <c r="H95" i="5"/>
  <c r="S94" i="5"/>
  <c r="AF90" i="5"/>
  <c r="AG111" i="5" s="1"/>
  <c r="AA92" i="5"/>
  <c r="AC91" i="5"/>
  <c r="AE91" i="5" s="1"/>
  <c r="AD91" i="5"/>
  <c r="AB91" i="5"/>
  <c r="AF90" i="4"/>
  <c r="AG111" i="4" s="1"/>
  <c r="Z93" i="4"/>
  <c r="R95" i="4"/>
  <c r="U94" i="4"/>
  <c r="X94" i="4" s="1"/>
  <c r="Y94" i="4" s="1"/>
  <c r="AD91" i="4"/>
  <c r="AB91" i="4"/>
  <c r="V178" i="4"/>
  <c r="H95" i="4"/>
  <c r="S94" i="4"/>
  <c r="W177" i="4"/>
  <c r="AC91" i="4"/>
  <c r="AE91" i="4" s="1"/>
  <c r="AF91" i="4" s="1"/>
  <c r="AA92" i="4"/>
  <c r="L97" i="4" a="1"/>
  <c r="L97" i="4" s="1"/>
  <c r="T96" i="4"/>
  <c r="Z93" i="1"/>
  <c r="AB91" i="1"/>
  <c r="AD91" i="1"/>
  <c r="AF90" i="1"/>
  <c r="R95" i="1"/>
  <c r="U94" i="1"/>
  <c r="X94" i="1" s="1"/>
  <c r="Y94" i="1" s="1"/>
  <c r="W177" i="1"/>
  <c r="T96" i="1"/>
  <c r="L97" i="1" a="1"/>
  <c r="L97" i="1" s="1"/>
  <c r="V178" i="1"/>
  <c r="S94" i="1"/>
  <c r="H95" i="1"/>
  <c r="AG111" i="1"/>
  <c r="AC91" i="1"/>
  <c r="AE91" i="1" s="1"/>
  <c r="AA92" i="1"/>
  <c r="Z94" i="11" l="1"/>
  <c r="AF91" i="11"/>
  <c r="T97" i="11"/>
  <c r="L98" i="11" a="1"/>
  <c r="L98" i="11" s="1"/>
  <c r="AG112" i="11"/>
  <c r="AD92" i="11"/>
  <c r="AB92" i="11"/>
  <c r="V179" i="11"/>
  <c r="S95" i="11"/>
  <c r="H96" i="11"/>
  <c r="AA93" i="11"/>
  <c r="AC92" i="11"/>
  <c r="AE92" i="11" s="1"/>
  <c r="W178" i="11"/>
  <c r="R96" i="11"/>
  <c r="U95" i="11"/>
  <c r="X95" i="11" s="1"/>
  <c r="Y95" i="11" s="1"/>
  <c r="Z94" i="10"/>
  <c r="L97" i="10" a="1"/>
  <c r="L97" i="10" s="1"/>
  <c r="T96" i="10"/>
  <c r="U95" i="10"/>
  <c r="X95" i="10" s="1"/>
  <c r="Y95" i="10" s="1"/>
  <c r="R96" i="10"/>
  <c r="V179" i="10"/>
  <c r="H96" i="10"/>
  <c r="S95" i="10"/>
  <c r="W178" i="10"/>
  <c r="AF91" i="10"/>
  <c r="AG112" i="10" s="1"/>
  <c r="AC92" i="10"/>
  <c r="AE92" i="10" s="1"/>
  <c r="AA93" i="10"/>
  <c r="AD92" i="10"/>
  <c r="AB92" i="10"/>
  <c r="Z94" i="9"/>
  <c r="V179" i="9"/>
  <c r="H96" i="9"/>
  <c r="S95" i="9"/>
  <c r="L97" i="9" a="1"/>
  <c r="L97" i="9" s="1"/>
  <c r="T96" i="9"/>
  <c r="W178" i="9"/>
  <c r="AC92" i="9"/>
  <c r="AE92" i="9" s="1"/>
  <c r="AA93" i="9"/>
  <c r="AF91" i="9"/>
  <c r="AG112" i="9" s="1"/>
  <c r="U95" i="9"/>
  <c r="X95" i="9" s="1"/>
  <c r="Y95" i="9" s="1"/>
  <c r="R96" i="9"/>
  <c r="AD92" i="9"/>
  <c r="AB92" i="9"/>
  <c r="Z94" i="8"/>
  <c r="L98" i="8" a="1"/>
  <c r="L98" i="8" s="1"/>
  <c r="T97" i="8"/>
  <c r="W178" i="8"/>
  <c r="AC92" i="8"/>
  <c r="AE92" i="8" s="1"/>
  <c r="AA93" i="8"/>
  <c r="V179" i="8"/>
  <c r="H96" i="8"/>
  <c r="S95" i="8"/>
  <c r="AF91" i="8"/>
  <c r="AG112" i="8" s="1"/>
  <c r="R96" i="8"/>
  <c r="U95" i="8"/>
  <c r="X95" i="8" s="1"/>
  <c r="Y95" i="8" s="1"/>
  <c r="AD92" i="8"/>
  <c r="AB92" i="8"/>
  <c r="Z94" i="7"/>
  <c r="AD92" i="7"/>
  <c r="AB92" i="7"/>
  <c r="V179" i="7"/>
  <c r="H96" i="7"/>
  <c r="S95" i="7"/>
  <c r="AF91" i="7"/>
  <c r="AG112" i="7" s="1"/>
  <c r="W178" i="7"/>
  <c r="R96" i="7"/>
  <c r="U95" i="7"/>
  <c r="X95" i="7" s="1"/>
  <c r="Y95" i="7" s="1"/>
  <c r="AC92" i="7"/>
  <c r="AE92" i="7" s="1"/>
  <c r="AA93" i="7"/>
  <c r="L97" i="7" a="1"/>
  <c r="L97" i="7" s="1"/>
  <c r="T96" i="7"/>
  <c r="W178" i="6"/>
  <c r="AC92" i="6"/>
  <c r="AE92" i="6" s="1"/>
  <c r="AA93" i="6"/>
  <c r="U95" i="6"/>
  <c r="X95" i="6" s="1"/>
  <c r="Y95" i="6" s="1"/>
  <c r="R96" i="6"/>
  <c r="T97" i="6"/>
  <c r="L98" i="6" a="1"/>
  <c r="L98" i="6" s="1"/>
  <c r="V179" i="6"/>
  <c r="S95" i="6"/>
  <c r="H96" i="6"/>
  <c r="Z94" i="6"/>
  <c r="AD92" i="6"/>
  <c r="AB92" i="6"/>
  <c r="AF91" i="6"/>
  <c r="AG112" i="6" s="1"/>
  <c r="Z94" i="5"/>
  <c r="AF91" i="5"/>
  <c r="AG112" i="5" s="1"/>
  <c r="W178" i="5"/>
  <c r="AB92" i="5"/>
  <c r="AD92" i="5"/>
  <c r="T97" i="5"/>
  <c r="L98" i="5" a="1"/>
  <c r="L98" i="5" s="1"/>
  <c r="AA93" i="5"/>
  <c r="AC92" i="5"/>
  <c r="AE92" i="5" s="1"/>
  <c r="V179" i="5"/>
  <c r="H96" i="5"/>
  <c r="S95" i="5"/>
  <c r="R96" i="5"/>
  <c r="U95" i="5"/>
  <c r="X95" i="5" s="1"/>
  <c r="Y95" i="5" s="1"/>
  <c r="Z94" i="4"/>
  <c r="AG112" i="4"/>
  <c r="V179" i="4"/>
  <c r="S95" i="4"/>
  <c r="H96" i="4"/>
  <c r="W178" i="4"/>
  <c r="U95" i="4"/>
  <c r="X95" i="4" s="1"/>
  <c r="Y95" i="4" s="1"/>
  <c r="R96" i="4"/>
  <c r="AC92" i="4"/>
  <c r="AE92" i="4" s="1"/>
  <c r="AA93" i="4"/>
  <c r="L98" i="4" a="1"/>
  <c r="L98" i="4" s="1"/>
  <c r="T97" i="4"/>
  <c r="AD92" i="4"/>
  <c r="AB92" i="4"/>
  <c r="Z94" i="1"/>
  <c r="V179" i="1"/>
  <c r="S95" i="1"/>
  <c r="H96" i="1"/>
  <c r="W178" i="1"/>
  <c r="T97" i="1"/>
  <c r="L98" i="1" a="1"/>
  <c r="L98" i="1" s="1"/>
  <c r="U95" i="1"/>
  <c r="X95" i="1" s="1"/>
  <c r="Y95" i="1" s="1"/>
  <c r="R96" i="1"/>
  <c r="AC92" i="1"/>
  <c r="AE92" i="1" s="1"/>
  <c r="AA93" i="1"/>
  <c r="AD92" i="1"/>
  <c r="AB92" i="1"/>
  <c r="AF91" i="1"/>
  <c r="AG112" i="1" s="1"/>
  <c r="Z95" i="11" l="1"/>
  <c r="V180" i="11"/>
  <c r="H97" i="11"/>
  <c r="S96" i="11"/>
  <c r="AF92" i="11"/>
  <c r="W179" i="11"/>
  <c r="T98" i="11"/>
  <c r="L99" i="11" a="1"/>
  <c r="L99" i="11" s="1"/>
  <c r="AC93" i="11"/>
  <c r="AE93" i="11" s="1"/>
  <c r="AA94" i="11"/>
  <c r="AB93" i="11"/>
  <c r="AD93" i="11"/>
  <c r="AG113" i="11"/>
  <c r="R97" i="11"/>
  <c r="U96" i="11"/>
  <c r="X96" i="11" s="1"/>
  <c r="Y96" i="11" s="1"/>
  <c r="Z95" i="10"/>
  <c r="AD93" i="10"/>
  <c r="AB93" i="10"/>
  <c r="U96" i="10"/>
  <c r="X96" i="10" s="1"/>
  <c r="Y96" i="10" s="1"/>
  <c r="R97" i="10"/>
  <c r="L98" i="10" a="1"/>
  <c r="L98" i="10" s="1"/>
  <c r="T97" i="10"/>
  <c r="V180" i="10"/>
  <c r="H97" i="10"/>
  <c r="S96" i="10"/>
  <c r="W179" i="10"/>
  <c r="AC93" i="10"/>
  <c r="AE93" i="10" s="1"/>
  <c r="AA94" i="10"/>
  <c r="AF92" i="10"/>
  <c r="AG113" i="10" s="1"/>
  <c r="Z95" i="9"/>
  <c r="U96" i="9"/>
  <c r="X96" i="9" s="1"/>
  <c r="Y96" i="9" s="1"/>
  <c r="R97" i="9"/>
  <c r="AF92" i="9"/>
  <c r="AG113" i="9" s="1"/>
  <c r="V180" i="9"/>
  <c r="H97" i="9"/>
  <c r="S96" i="9"/>
  <c r="AD93" i="9"/>
  <c r="AB93" i="9"/>
  <c r="W179" i="9"/>
  <c r="AC93" i="9"/>
  <c r="AE93" i="9" s="1"/>
  <c r="AA94" i="9"/>
  <c r="L98" i="9" a="1"/>
  <c r="L98" i="9" s="1"/>
  <c r="T97" i="9"/>
  <c r="Z95" i="8"/>
  <c r="U96" i="8"/>
  <c r="X96" i="8" s="1"/>
  <c r="Y96" i="8" s="1"/>
  <c r="R97" i="8"/>
  <c r="V180" i="8"/>
  <c r="S96" i="8"/>
  <c r="H97" i="8"/>
  <c r="W179" i="8"/>
  <c r="L99" i="8" a="1"/>
  <c r="L99" i="8" s="1"/>
  <c r="T98" i="8"/>
  <c r="AD93" i="8"/>
  <c r="AB93" i="8"/>
  <c r="AC93" i="8"/>
  <c r="AE93" i="8" s="1"/>
  <c r="AA94" i="8"/>
  <c r="AF92" i="8"/>
  <c r="AG113" i="8" s="1"/>
  <c r="Z95" i="7"/>
  <c r="V180" i="7"/>
  <c r="H97" i="7"/>
  <c r="S96" i="7"/>
  <c r="AB93" i="7"/>
  <c r="AD93" i="7"/>
  <c r="W179" i="7"/>
  <c r="AF92" i="7"/>
  <c r="AG113" i="7" s="1"/>
  <c r="R97" i="7"/>
  <c r="U96" i="7"/>
  <c r="X96" i="7" s="1"/>
  <c r="Y96" i="7" s="1"/>
  <c r="AA94" i="7"/>
  <c r="AC93" i="7"/>
  <c r="AE93" i="7" s="1"/>
  <c r="T97" i="7"/>
  <c r="L98" i="7" a="1"/>
  <c r="L98" i="7" s="1"/>
  <c r="V180" i="6"/>
  <c r="H97" i="6"/>
  <c r="S96" i="6"/>
  <c r="Z95" i="6"/>
  <c r="AF92" i="6"/>
  <c r="AG113" i="6" s="1"/>
  <c r="L99" i="6" a="1"/>
  <c r="L99" i="6" s="1"/>
  <c r="T98" i="6"/>
  <c r="U96" i="6"/>
  <c r="X96" i="6" s="1"/>
  <c r="Y96" i="6" s="1"/>
  <c r="R97" i="6"/>
  <c r="AD93" i="6"/>
  <c r="AB93" i="6"/>
  <c r="AC93" i="6"/>
  <c r="AE93" i="6" s="1"/>
  <c r="AA94" i="6"/>
  <c r="W179" i="6"/>
  <c r="Z95" i="5"/>
  <c r="R97" i="5"/>
  <c r="U96" i="5"/>
  <c r="X96" i="5" s="1"/>
  <c r="Y96" i="5" s="1"/>
  <c r="AF92" i="5"/>
  <c r="AG113" i="5" s="1"/>
  <c r="AD93" i="5"/>
  <c r="AB93" i="5"/>
  <c r="T98" i="5"/>
  <c r="L99" i="5" a="1"/>
  <c r="L99" i="5" s="1"/>
  <c r="W179" i="5"/>
  <c r="AC93" i="5"/>
  <c r="AE93" i="5" s="1"/>
  <c r="AA94" i="5"/>
  <c r="V180" i="5"/>
  <c r="S96" i="5"/>
  <c r="H97" i="5"/>
  <c r="AF92" i="4"/>
  <c r="AG113" i="4" s="1"/>
  <c r="Z95" i="4"/>
  <c r="AD93" i="4"/>
  <c r="AB93" i="4"/>
  <c r="V180" i="4"/>
  <c r="H97" i="4"/>
  <c r="S96" i="4"/>
  <c r="U96" i="4"/>
  <c r="X96" i="4" s="1"/>
  <c r="Y96" i="4" s="1"/>
  <c r="R97" i="4"/>
  <c r="W179" i="4"/>
  <c r="AC93" i="4"/>
  <c r="AE93" i="4" s="1"/>
  <c r="AA94" i="4"/>
  <c r="L99" i="4" a="1"/>
  <c r="L99" i="4" s="1"/>
  <c r="T98" i="4"/>
  <c r="Z95" i="1"/>
  <c r="AD93" i="1"/>
  <c r="AB93" i="1"/>
  <c r="U96" i="1"/>
  <c r="X96" i="1" s="1"/>
  <c r="Y96" i="1" s="1"/>
  <c r="R97" i="1"/>
  <c r="V180" i="1"/>
  <c r="H97" i="1"/>
  <c r="S96" i="1"/>
  <c r="AF92" i="1"/>
  <c r="AG113" i="1" s="1"/>
  <c r="L99" i="1" a="1"/>
  <c r="L99" i="1" s="1"/>
  <c r="T98" i="1"/>
  <c r="W179" i="1"/>
  <c r="AC93" i="1"/>
  <c r="AE93" i="1" s="1"/>
  <c r="AA94" i="1"/>
  <c r="Z96" i="11" l="1"/>
  <c r="V181" i="11"/>
  <c r="H98" i="11"/>
  <c r="S97" i="11"/>
  <c r="T99" i="11"/>
  <c r="L100" i="11" a="1"/>
  <c r="L100" i="11" s="1"/>
  <c r="W180" i="11"/>
  <c r="AF93" i="11"/>
  <c r="AG114" i="11" s="1"/>
  <c r="AA95" i="11"/>
  <c r="AC94" i="11"/>
  <c r="AE94" i="11" s="1"/>
  <c r="AD94" i="11"/>
  <c r="AB94" i="11"/>
  <c r="R98" i="11"/>
  <c r="U97" i="11"/>
  <c r="X97" i="11" s="1"/>
  <c r="Y97" i="11" s="1"/>
  <c r="Z96" i="10"/>
  <c r="T98" i="10"/>
  <c r="L99" i="10" a="1"/>
  <c r="L99" i="10" s="1"/>
  <c r="AF93" i="10"/>
  <c r="W180" i="10"/>
  <c r="R98" i="10"/>
  <c r="U97" i="10"/>
  <c r="X97" i="10" s="1"/>
  <c r="Y97" i="10" s="1"/>
  <c r="V181" i="10"/>
  <c r="H98" i="10"/>
  <c r="S97" i="10"/>
  <c r="AG114" i="10"/>
  <c r="AD94" i="10"/>
  <c r="AB94" i="10"/>
  <c r="AA95" i="10"/>
  <c r="AC94" i="10"/>
  <c r="AE94" i="10" s="1"/>
  <c r="Z96" i="9"/>
  <c r="AF93" i="9"/>
  <c r="AG114" i="9" s="1"/>
  <c r="L99" i="9" a="1"/>
  <c r="L99" i="9" s="1"/>
  <c r="T98" i="9"/>
  <c r="V181" i="9"/>
  <c r="H98" i="9"/>
  <c r="S97" i="9"/>
  <c r="AB94" i="9"/>
  <c r="AD94" i="9"/>
  <c r="W180" i="9"/>
  <c r="R98" i="9"/>
  <c r="U97" i="9"/>
  <c r="X97" i="9" s="1"/>
  <c r="Y97" i="9" s="1"/>
  <c r="AA95" i="9"/>
  <c r="AC94" i="9"/>
  <c r="AE94" i="9" s="1"/>
  <c r="Z96" i="8"/>
  <c r="L100" i="8" a="1"/>
  <c r="L100" i="8" s="1"/>
  <c r="T99" i="8"/>
  <c r="W180" i="8"/>
  <c r="R98" i="8"/>
  <c r="U97" i="8"/>
  <c r="X97" i="8" s="1"/>
  <c r="Y97" i="8" s="1"/>
  <c r="AF93" i="8"/>
  <c r="AG114" i="8" s="1"/>
  <c r="AD94" i="8"/>
  <c r="AB94" i="8"/>
  <c r="V181" i="8"/>
  <c r="S97" i="8"/>
  <c r="H98" i="8"/>
  <c r="AA95" i="8"/>
  <c r="AC94" i="8"/>
  <c r="AE94" i="8" s="1"/>
  <c r="Z96" i="7"/>
  <c r="R98" i="7"/>
  <c r="U97" i="7"/>
  <c r="X97" i="7" s="1"/>
  <c r="Y97" i="7" s="1"/>
  <c r="AD94" i="7"/>
  <c r="AB94" i="7"/>
  <c r="V181" i="7"/>
  <c r="H98" i="7"/>
  <c r="S97" i="7"/>
  <c r="W180" i="7"/>
  <c r="T98" i="7"/>
  <c r="L99" i="7" a="1"/>
  <c r="L99" i="7" s="1"/>
  <c r="AA95" i="7"/>
  <c r="AC94" i="7"/>
  <c r="AE94" i="7" s="1"/>
  <c r="AF93" i="7"/>
  <c r="AG114" i="7" s="1"/>
  <c r="Z96" i="6"/>
  <c r="AF93" i="6"/>
  <c r="AD94" i="6"/>
  <c r="AB94" i="6"/>
  <c r="U97" i="6"/>
  <c r="X97" i="6" s="1"/>
  <c r="Y97" i="6" s="1"/>
  <c r="R98" i="6"/>
  <c r="AG114" i="6"/>
  <c r="AC94" i="6"/>
  <c r="AE94" i="6" s="1"/>
  <c r="AA95" i="6"/>
  <c r="V181" i="6"/>
  <c r="H98" i="6"/>
  <c r="S97" i="6"/>
  <c r="L100" i="6" a="1"/>
  <c r="L100" i="6" s="1"/>
  <c r="T99" i="6"/>
  <c r="W180" i="6"/>
  <c r="Z96" i="5"/>
  <c r="AF93" i="5"/>
  <c r="L100" i="5" a="1"/>
  <c r="L100" i="5" s="1"/>
  <c r="T99" i="5"/>
  <c r="AD94" i="5"/>
  <c r="AB94" i="5"/>
  <c r="AG114" i="5"/>
  <c r="AC94" i="5"/>
  <c r="AE94" i="5" s="1"/>
  <c r="AA95" i="5"/>
  <c r="W180" i="5"/>
  <c r="U97" i="5"/>
  <c r="X97" i="5" s="1"/>
  <c r="Y97" i="5" s="1"/>
  <c r="R98" i="5"/>
  <c r="V181" i="5"/>
  <c r="S97" i="5"/>
  <c r="H98" i="5"/>
  <c r="AF93" i="4"/>
  <c r="AG114" i="4" s="1"/>
  <c r="Z96" i="4"/>
  <c r="R98" i="4"/>
  <c r="U97" i="4"/>
  <c r="X97" i="4" s="1"/>
  <c r="Y97" i="4" s="1"/>
  <c r="V181" i="4"/>
  <c r="H98" i="4"/>
  <c r="S97" i="4"/>
  <c r="W180" i="4"/>
  <c r="AC94" i="4"/>
  <c r="AE94" i="4" s="1"/>
  <c r="AA95" i="4"/>
  <c r="L100" i="4" a="1"/>
  <c r="L100" i="4" s="1"/>
  <c r="T99" i="4"/>
  <c r="AD94" i="4"/>
  <c r="AB94" i="4"/>
  <c r="Z96" i="1"/>
  <c r="L100" i="1" a="1"/>
  <c r="L100" i="1" s="1"/>
  <c r="T99" i="1"/>
  <c r="W180" i="1"/>
  <c r="U97" i="1"/>
  <c r="X97" i="1" s="1"/>
  <c r="Y97" i="1" s="1"/>
  <c r="R98" i="1"/>
  <c r="AC94" i="1"/>
  <c r="AE94" i="1" s="1"/>
  <c r="AA95" i="1"/>
  <c r="V181" i="1"/>
  <c r="H98" i="1"/>
  <c r="S97" i="1"/>
  <c r="AD94" i="1"/>
  <c r="AB94" i="1"/>
  <c r="AF93" i="1"/>
  <c r="AG114" i="1" s="1"/>
  <c r="Z97" i="11" l="1"/>
  <c r="AD95" i="11"/>
  <c r="AB95" i="11"/>
  <c r="V182" i="11"/>
  <c r="S98" i="11"/>
  <c r="H99" i="11"/>
  <c r="AF94" i="11"/>
  <c r="W181" i="11"/>
  <c r="AG115" i="11"/>
  <c r="AA96" i="11"/>
  <c r="AC95" i="11"/>
  <c r="AE95" i="11" s="1"/>
  <c r="L101" i="11" a="1"/>
  <c r="L101" i="11" s="1"/>
  <c r="T100" i="11"/>
  <c r="R99" i="11"/>
  <c r="U98" i="11"/>
  <c r="X98" i="11" s="1"/>
  <c r="Y98" i="11" s="1"/>
  <c r="Z97" i="10"/>
  <c r="W181" i="10"/>
  <c r="L100" i="10" a="1"/>
  <c r="L100" i="10" s="1"/>
  <c r="T99" i="10"/>
  <c r="V182" i="10"/>
  <c r="S98" i="10"/>
  <c r="H99" i="10"/>
  <c r="U98" i="10"/>
  <c r="X98" i="10" s="1"/>
  <c r="Y98" i="10" s="1"/>
  <c r="R99" i="10"/>
  <c r="AF94" i="10"/>
  <c r="AG115" i="10" s="1"/>
  <c r="AA96" i="10"/>
  <c r="AC95" i="10"/>
  <c r="AE95" i="10" s="1"/>
  <c r="AB95" i="10"/>
  <c r="AD95" i="10"/>
  <c r="Z97" i="9"/>
  <c r="V182" i="9"/>
  <c r="H99" i="9"/>
  <c r="S98" i="9"/>
  <c r="W181" i="9"/>
  <c r="R99" i="9"/>
  <c r="U98" i="9"/>
  <c r="X98" i="9" s="1"/>
  <c r="Y98" i="9" s="1"/>
  <c r="T99" i="9"/>
  <c r="L100" i="9" a="1"/>
  <c r="L100" i="9" s="1"/>
  <c r="AA96" i="9"/>
  <c r="AC95" i="9"/>
  <c r="AE95" i="9" s="1"/>
  <c r="AF94" i="9"/>
  <c r="AG115" i="9" s="1"/>
  <c r="AB95" i="9"/>
  <c r="AD95" i="9"/>
  <c r="Z97" i="8"/>
  <c r="AD95" i="8"/>
  <c r="AB95" i="8"/>
  <c r="L101" i="8" a="1"/>
  <c r="L101" i="8" s="1"/>
  <c r="T100" i="8"/>
  <c r="V182" i="8"/>
  <c r="H99" i="8"/>
  <c r="S98" i="8"/>
  <c r="AA96" i="8"/>
  <c r="AC95" i="8"/>
  <c r="AE95" i="8" s="1"/>
  <c r="W181" i="8"/>
  <c r="U98" i="8"/>
  <c r="X98" i="8" s="1"/>
  <c r="Y98" i="8" s="1"/>
  <c r="R99" i="8"/>
  <c r="AF94" i="8"/>
  <c r="AG115" i="8" s="1"/>
  <c r="Z97" i="7"/>
  <c r="T99" i="7"/>
  <c r="L100" i="7" a="1"/>
  <c r="L100" i="7" s="1"/>
  <c r="AF94" i="7"/>
  <c r="AG115" i="7" s="1"/>
  <c r="R99" i="7"/>
  <c r="U98" i="7"/>
  <c r="X98" i="7" s="1"/>
  <c r="Y98" i="7" s="1"/>
  <c r="V182" i="7"/>
  <c r="S98" i="7"/>
  <c r="H99" i="7"/>
  <c r="W181" i="7"/>
  <c r="AC95" i="7"/>
  <c r="AE95" i="7" s="1"/>
  <c r="AA96" i="7"/>
  <c r="AD95" i="7"/>
  <c r="AB95" i="7"/>
  <c r="Z97" i="6"/>
  <c r="AD95" i="6"/>
  <c r="AB95" i="6"/>
  <c r="L101" i="6" a="1"/>
  <c r="L101" i="6" s="1"/>
  <c r="T100" i="6"/>
  <c r="AF94" i="6"/>
  <c r="AG115" i="6" s="1"/>
  <c r="V182" i="6"/>
  <c r="H99" i="6"/>
  <c r="S98" i="6"/>
  <c r="W181" i="6"/>
  <c r="AA96" i="6"/>
  <c r="AC95" i="6"/>
  <c r="AE95" i="6" s="1"/>
  <c r="U98" i="6"/>
  <c r="X98" i="6" s="1"/>
  <c r="Y98" i="6" s="1"/>
  <c r="R99" i="6"/>
  <c r="Z97" i="5"/>
  <c r="W181" i="5"/>
  <c r="AF94" i="5"/>
  <c r="AD95" i="5"/>
  <c r="AB95" i="5"/>
  <c r="AG115" i="5"/>
  <c r="U98" i="5"/>
  <c r="X98" i="5" s="1"/>
  <c r="Y98" i="5" s="1"/>
  <c r="R99" i="5"/>
  <c r="AC95" i="5"/>
  <c r="AE95" i="5" s="1"/>
  <c r="AA96" i="5"/>
  <c r="L101" i="5" a="1"/>
  <c r="L101" i="5" s="1"/>
  <c r="T100" i="5"/>
  <c r="V182" i="5"/>
  <c r="H99" i="5"/>
  <c r="S98" i="5"/>
  <c r="AF94" i="4"/>
  <c r="AG115" i="4"/>
  <c r="Z97" i="4"/>
  <c r="T100" i="4"/>
  <c r="L101" i="4" a="1"/>
  <c r="L101" i="4" s="1"/>
  <c r="V182" i="4"/>
  <c r="H99" i="4"/>
  <c r="S98" i="4"/>
  <c r="U98" i="4"/>
  <c r="X98" i="4" s="1"/>
  <c r="Y98" i="4" s="1"/>
  <c r="R99" i="4"/>
  <c r="AD95" i="4"/>
  <c r="AB95" i="4"/>
  <c r="W181" i="4"/>
  <c r="AA96" i="4"/>
  <c r="AC95" i="4"/>
  <c r="AE95" i="4" s="1"/>
  <c r="Z97" i="1"/>
  <c r="AD95" i="1"/>
  <c r="AB95" i="1"/>
  <c r="W181" i="1"/>
  <c r="U98" i="1"/>
  <c r="X98" i="1" s="1"/>
  <c r="Y98" i="1" s="1"/>
  <c r="R99" i="1"/>
  <c r="AF94" i="1"/>
  <c r="AG115" i="1" s="1"/>
  <c r="H99" i="1"/>
  <c r="V182" i="1"/>
  <c r="S98" i="1"/>
  <c r="L101" i="1" a="1"/>
  <c r="L101" i="1" s="1"/>
  <c r="T100" i="1"/>
  <c r="AC95" i="1"/>
  <c r="AE95" i="1" s="1"/>
  <c r="AA96" i="1"/>
  <c r="Z98" i="11" l="1"/>
  <c r="AF95" i="11"/>
  <c r="W182" i="11"/>
  <c r="AD96" i="11"/>
  <c r="AB96" i="11"/>
  <c r="V183" i="11"/>
  <c r="S99" i="11"/>
  <c r="H100" i="11"/>
  <c r="AG116" i="11"/>
  <c r="L102" i="11" a="1"/>
  <c r="L102" i="11" s="1"/>
  <c r="T101" i="11"/>
  <c r="AC96" i="11"/>
  <c r="AE96" i="11" s="1"/>
  <c r="AA97" i="11"/>
  <c r="U99" i="11"/>
  <c r="X99" i="11" s="1"/>
  <c r="Y99" i="11" s="1"/>
  <c r="R100" i="11"/>
  <c r="Z98" i="10"/>
  <c r="AD96" i="10"/>
  <c r="AB96" i="10"/>
  <c r="T100" i="10"/>
  <c r="L101" i="10" a="1"/>
  <c r="L101" i="10" s="1"/>
  <c r="U99" i="10"/>
  <c r="X99" i="10" s="1"/>
  <c r="Y99" i="10" s="1"/>
  <c r="R100" i="10"/>
  <c r="W182" i="10"/>
  <c r="AF95" i="10"/>
  <c r="V183" i="10"/>
  <c r="S99" i="10"/>
  <c r="H100" i="10"/>
  <c r="AG116" i="10"/>
  <c r="AC96" i="10"/>
  <c r="AE96" i="10" s="1"/>
  <c r="AA97" i="10"/>
  <c r="Z98" i="9"/>
  <c r="R100" i="9"/>
  <c r="U99" i="9"/>
  <c r="X99" i="9" s="1"/>
  <c r="Y99" i="9" s="1"/>
  <c r="AF95" i="9"/>
  <c r="V183" i="9"/>
  <c r="S99" i="9"/>
  <c r="H100" i="9"/>
  <c r="AD96" i="9"/>
  <c r="AB96" i="9"/>
  <c r="W182" i="9"/>
  <c r="AG116" i="9"/>
  <c r="AC96" i="9"/>
  <c r="AE96" i="9" s="1"/>
  <c r="AA97" i="9"/>
  <c r="T100" i="9"/>
  <c r="L101" i="9" a="1"/>
  <c r="L101" i="9" s="1"/>
  <c r="Z98" i="8"/>
  <c r="AD96" i="8"/>
  <c r="AB96" i="8"/>
  <c r="AF95" i="8"/>
  <c r="R100" i="8"/>
  <c r="U99" i="8"/>
  <c r="X99" i="8" s="1"/>
  <c r="Y99" i="8" s="1"/>
  <c r="AG116" i="8"/>
  <c r="V183" i="8"/>
  <c r="H100" i="8"/>
  <c r="S99" i="8"/>
  <c r="W182" i="8"/>
  <c r="AA97" i="8"/>
  <c r="AC96" i="8"/>
  <c r="AE96" i="8" s="1"/>
  <c r="L102" i="8" a="1"/>
  <c r="L102" i="8" s="1"/>
  <c r="T101" i="8"/>
  <c r="Z98" i="7"/>
  <c r="AF95" i="7"/>
  <c r="AG116" i="7" s="1"/>
  <c r="L101" i="7" a="1"/>
  <c r="L101" i="7" s="1"/>
  <c r="T100" i="7"/>
  <c r="AD96" i="7"/>
  <c r="AB96" i="7"/>
  <c r="V183" i="7"/>
  <c r="S99" i="7"/>
  <c r="H100" i="7"/>
  <c r="U99" i="7"/>
  <c r="X99" i="7" s="1"/>
  <c r="Y99" i="7" s="1"/>
  <c r="R100" i="7"/>
  <c r="AC96" i="7"/>
  <c r="AE96" i="7" s="1"/>
  <c r="AA97" i="7"/>
  <c r="W182" i="7"/>
  <c r="Z98" i="6"/>
  <c r="AD96" i="6"/>
  <c r="AB96" i="6"/>
  <c r="AF95" i="6"/>
  <c r="AG116" i="6" s="1"/>
  <c r="W182" i="6"/>
  <c r="L102" i="6" a="1"/>
  <c r="L102" i="6" s="1"/>
  <c r="T101" i="6"/>
  <c r="AC96" i="6"/>
  <c r="AE96" i="6" s="1"/>
  <c r="AA97" i="6"/>
  <c r="V183" i="6"/>
  <c r="H100" i="6"/>
  <c r="S99" i="6"/>
  <c r="U99" i="6"/>
  <c r="X99" i="6" s="1"/>
  <c r="Y99" i="6" s="1"/>
  <c r="R100" i="6"/>
  <c r="Z98" i="5"/>
  <c r="L102" i="5" a="1"/>
  <c r="L102" i="5" s="1"/>
  <c r="T101" i="5"/>
  <c r="AF95" i="5"/>
  <c r="AG116" i="5" s="1"/>
  <c r="U99" i="5"/>
  <c r="X99" i="5" s="1"/>
  <c r="Y99" i="5" s="1"/>
  <c r="R100" i="5"/>
  <c r="AD96" i="5"/>
  <c r="AB96" i="5"/>
  <c r="AC96" i="5"/>
  <c r="AE96" i="5" s="1"/>
  <c r="AA97" i="5"/>
  <c r="W182" i="5"/>
  <c r="V183" i="5"/>
  <c r="H100" i="5"/>
  <c r="S99" i="5"/>
  <c r="AF95" i="4"/>
  <c r="AG116" i="4" s="1"/>
  <c r="Z98" i="4"/>
  <c r="T101" i="4"/>
  <c r="L102" i="4" a="1"/>
  <c r="L102" i="4" s="1"/>
  <c r="AD96" i="4"/>
  <c r="AB96" i="4"/>
  <c r="W182" i="4"/>
  <c r="R100" i="4"/>
  <c r="U99" i="4"/>
  <c r="X99" i="4" s="1"/>
  <c r="Y99" i="4" s="1"/>
  <c r="S99" i="4"/>
  <c r="V183" i="4"/>
  <c r="H100" i="4"/>
  <c r="AC96" i="4"/>
  <c r="AE96" i="4" s="1"/>
  <c r="AA97" i="4"/>
  <c r="Z98" i="1"/>
  <c r="V183" i="1"/>
  <c r="H100" i="1"/>
  <c r="S99" i="1"/>
  <c r="L102" i="1" a="1"/>
  <c r="L102" i="1" s="1"/>
  <c r="T101" i="1"/>
  <c r="W182" i="1"/>
  <c r="U99" i="1"/>
  <c r="X99" i="1" s="1"/>
  <c r="Y99" i="1" s="1"/>
  <c r="R100" i="1"/>
  <c r="AC96" i="1"/>
  <c r="AE96" i="1" s="1"/>
  <c r="AA97" i="1"/>
  <c r="AD96" i="1"/>
  <c r="AB96" i="1"/>
  <c r="AF95" i="1"/>
  <c r="AG116" i="1" s="1"/>
  <c r="Z99" i="11" l="1"/>
  <c r="AF96" i="11"/>
  <c r="AG117" i="11" s="1"/>
  <c r="AD97" i="11"/>
  <c r="AB97" i="11"/>
  <c r="L103" i="11" a="1"/>
  <c r="L103" i="11" s="1"/>
  <c r="T102" i="11"/>
  <c r="W183" i="11"/>
  <c r="U100" i="11"/>
  <c r="X100" i="11" s="1"/>
  <c r="Y100" i="11" s="1"/>
  <c r="R101" i="11"/>
  <c r="AC97" i="11"/>
  <c r="AE97" i="11" s="1"/>
  <c r="AA98" i="11"/>
  <c r="V184" i="11"/>
  <c r="H101" i="11"/>
  <c r="S100" i="11"/>
  <c r="Z99" i="10"/>
  <c r="L102" i="10" a="1"/>
  <c r="L102" i="10" s="1"/>
  <c r="T101" i="10"/>
  <c r="V184" i="10"/>
  <c r="H101" i="10"/>
  <c r="S100" i="10"/>
  <c r="W183" i="10"/>
  <c r="U100" i="10"/>
  <c r="X100" i="10" s="1"/>
  <c r="Y100" i="10" s="1"/>
  <c r="R101" i="10"/>
  <c r="AD97" i="10"/>
  <c r="AB97" i="10"/>
  <c r="AC97" i="10"/>
  <c r="AE97" i="10" s="1"/>
  <c r="AA98" i="10"/>
  <c r="AF96" i="10"/>
  <c r="AG117" i="10" s="1"/>
  <c r="Z99" i="9"/>
  <c r="AD97" i="9"/>
  <c r="AB97" i="9"/>
  <c r="V184" i="9"/>
  <c r="H101" i="9"/>
  <c r="S100" i="9"/>
  <c r="W183" i="9"/>
  <c r="U100" i="9"/>
  <c r="X100" i="9" s="1"/>
  <c r="Y100" i="9" s="1"/>
  <c r="R101" i="9"/>
  <c r="L102" i="9" a="1"/>
  <c r="L102" i="9" s="1"/>
  <c r="T101" i="9"/>
  <c r="AC97" i="9"/>
  <c r="AE97" i="9" s="1"/>
  <c r="AA98" i="9"/>
  <c r="AF96" i="9"/>
  <c r="AG117" i="9" s="1"/>
  <c r="Z99" i="8"/>
  <c r="W183" i="8"/>
  <c r="AD97" i="8"/>
  <c r="AB97" i="8"/>
  <c r="V184" i="8"/>
  <c r="S100" i="8"/>
  <c r="H101" i="8"/>
  <c r="AF96" i="8"/>
  <c r="AG117" i="8" s="1"/>
  <c r="R101" i="8"/>
  <c r="U100" i="8"/>
  <c r="X100" i="8" s="1"/>
  <c r="Y100" i="8" s="1"/>
  <c r="AC97" i="8"/>
  <c r="AE97" i="8" s="1"/>
  <c r="AA98" i="8"/>
  <c r="T102" i="8"/>
  <c r="L103" i="8" a="1"/>
  <c r="L103" i="8" s="1"/>
  <c r="Z99" i="7"/>
  <c r="AF96" i="7"/>
  <c r="AG117" i="7" s="1"/>
  <c r="L102" i="7" a="1"/>
  <c r="L102" i="7" s="1"/>
  <c r="T101" i="7"/>
  <c r="V184" i="7"/>
  <c r="H101" i="7"/>
  <c r="S100" i="7"/>
  <c r="U100" i="7"/>
  <c r="X100" i="7" s="1"/>
  <c r="Y100" i="7" s="1"/>
  <c r="R101" i="7"/>
  <c r="AC97" i="7"/>
  <c r="AE97" i="7" s="1"/>
  <c r="AA98" i="7"/>
  <c r="AD97" i="7"/>
  <c r="AB97" i="7"/>
  <c r="W183" i="7"/>
  <c r="Z99" i="6"/>
  <c r="W183" i="6"/>
  <c r="AB97" i="6"/>
  <c r="AD97" i="6"/>
  <c r="V184" i="6"/>
  <c r="H101" i="6"/>
  <c r="S100" i="6"/>
  <c r="L103" i="6" a="1"/>
  <c r="L103" i="6" s="1"/>
  <c r="T102" i="6"/>
  <c r="AF96" i="6"/>
  <c r="AG117" i="6" s="1"/>
  <c r="U100" i="6"/>
  <c r="X100" i="6" s="1"/>
  <c r="Y100" i="6" s="1"/>
  <c r="R101" i="6"/>
  <c r="AA98" i="6"/>
  <c r="AC97" i="6"/>
  <c r="AE97" i="6" s="1"/>
  <c r="Z99" i="5"/>
  <c r="W183" i="5"/>
  <c r="AF96" i="5"/>
  <c r="U100" i="5"/>
  <c r="X100" i="5" s="1"/>
  <c r="Y100" i="5" s="1"/>
  <c r="R101" i="5"/>
  <c r="AG117" i="5"/>
  <c r="AD97" i="5"/>
  <c r="AB97" i="5"/>
  <c r="L103" i="5" a="1"/>
  <c r="L103" i="5" s="1"/>
  <c r="T102" i="5"/>
  <c r="AC97" i="5"/>
  <c r="AE97" i="5" s="1"/>
  <c r="AA98" i="5"/>
  <c r="V184" i="5"/>
  <c r="H101" i="5"/>
  <c r="S100" i="5"/>
  <c r="AF96" i="4"/>
  <c r="AG117" i="4" s="1"/>
  <c r="Z99" i="4"/>
  <c r="AD97" i="4"/>
  <c r="AB97" i="4"/>
  <c r="W183" i="4"/>
  <c r="U100" i="4"/>
  <c r="X100" i="4" s="1"/>
  <c r="Y100" i="4" s="1"/>
  <c r="R101" i="4"/>
  <c r="AC97" i="4"/>
  <c r="AE97" i="4" s="1"/>
  <c r="AA98" i="4"/>
  <c r="T102" i="4"/>
  <c r="L103" i="4" a="1"/>
  <c r="L103" i="4" s="1"/>
  <c r="V184" i="4"/>
  <c r="S100" i="4"/>
  <c r="H101" i="4"/>
  <c r="Z99" i="1"/>
  <c r="AD97" i="1"/>
  <c r="AB97" i="1"/>
  <c r="AF96" i="1"/>
  <c r="L103" i="1" a="1"/>
  <c r="L103" i="1" s="1"/>
  <c r="T102" i="1"/>
  <c r="U100" i="1"/>
  <c r="X100" i="1" s="1"/>
  <c r="Y100" i="1" s="1"/>
  <c r="R101" i="1"/>
  <c r="AG117" i="1"/>
  <c r="V184" i="1"/>
  <c r="H101" i="1"/>
  <c r="S100" i="1"/>
  <c r="W183" i="1"/>
  <c r="AA98" i="1"/>
  <c r="AC97" i="1"/>
  <c r="AE97" i="1" s="1"/>
  <c r="Z100" i="11" l="1"/>
  <c r="W184" i="11"/>
  <c r="AD98" i="11"/>
  <c r="AB98" i="11"/>
  <c r="U101" i="11"/>
  <c r="X101" i="11" s="1"/>
  <c r="Y101" i="11" s="1"/>
  <c r="R102" i="11"/>
  <c r="AF97" i="11"/>
  <c r="AG118" i="11" s="1"/>
  <c r="V185" i="11"/>
  <c r="H102" i="11"/>
  <c r="S101" i="11"/>
  <c r="AC98" i="11"/>
  <c r="AE98" i="11" s="1"/>
  <c r="AA99" i="11"/>
  <c r="L104" i="11" a="1"/>
  <c r="L104" i="11" s="1"/>
  <c r="T103" i="11"/>
  <c r="Z100" i="10"/>
  <c r="W184" i="10"/>
  <c r="AF97" i="10"/>
  <c r="AG118" i="10" s="1"/>
  <c r="AD98" i="10"/>
  <c r="AB98" i="10"/>
  <c r="R102" i="10"/>
  <c r="U101" i="10"/>
  <c r="X101" i="10" s="1"/>
  <c r="Y101" i="10" s="1"/>
  <c r="T102" i="10"/>
  <c r="L103" i="10" a="1"/>
  <c r="L103" i="10" s="1"/>
  <c r="AC98" i="10"/>
  <c r="AE98" i="10" s="1"/>
  <c r="AA99" i="10"/>
  <c r="V185" i="10"/>
  <c r="H102" i="10"/>
  <c r="S101" i="10"/>
  <c r="Z100" i="9"/>
  <c r="U101" i="9"/>
  <c r="X101" i="9" s="1"/>
  <c r="Y101" i="9" s="1"/>
  <c r="R102" i="9"/>
  <c r="V185" i="9"/>
  <c r="H102" i="9"/>
  <c r="S101" i="9"/>
  <c r="AF97" i="9"/>
  <c r="L103" i="9" a="1"/>
  <c r="L103" i="9" s="1"/>
  <c r="T102" i="9"/>
  <c r="AG118" i="9"/>
  <c r="AD98" i="9"/>
  <c r="AB98" i="9"/>
  <c r="AC98" i="9"/>
  <c r="AE98" i="9" s="1"/>
  <c r="AA99" i="9"/>
  <c r="W184" i="9"/>
  <c r="Z100" i="8"/>
  <c r="AD98" i="8"/>
  <c r="AB98" i="8"/>
  <c r="V185" i="8"/>
  <c r="S101" i="8"/>
  <c r="H102" i="8"/>
  <c r="U101" i="8"/>
  <c r="X101" i="8" s="1"/>
  <c r="Y101" i="8" s="1"/>
  <c r="R102" i="8"/>
  <c r="T103" i="8"/>
  <c r="L104" i="8" a="1"/>
  <c r="L104" i="8" s="1"/>
  <c r="AC98" i="8"/>
  <c r="AE98" i="8" s="1"/>
  <c r="AA99" i="8"/>
  <c r="AF97" i="8"/>
  <c r="AG118" i="8" s="1"/>
  <c r="W184" i="8"/>
  <c r="Z100" i="7"/>
  <c r="AF97" i="7"/>
  <c r="AG118" i="7" s="1"/>
  <c r="W184" i="7"/>
  <c r="U101" i="7"/>
  <c r="X101" i="7" s="1"/>
  <c r="Y101" i="7" s="1"/>
  <c r="R102" i="7"/>
  <c r="AD98" i="7"/>
  <c r="AB98" i="7"/>
  <c r="H102" i="7"/>
  <c r="S101" i="7"/>
  <c r="V185" i="7"/>
  <c r="AC98" i="7"/>
  <c r="AE98" i="7" s="1"/>
  <c r="AA99" i="7"/>
  <c r="L103" i="7" a="1"/>
  <c r="L103" i="7" s="1"/>
  <c r="T102" i="7"/>
  <c r="Z100" i="6"/>
  <c r="R102" i="6"/>
  <c r="U101" i="6"/>
  <c r="X101" i="6" s="1"/>
  <c r="Y101" i="6" s="1"/>
  <c r="W184" i="6"/>
  <c r="T103" i="6"/>
  <c r="L104" i="6" a="1"/>
  <c r="L104" i="6" s="1"/>
  <c r="AF97" i="6"/>
  <c r="AG118" i="6" s="1"/>
  <c r="AA99" i="6"/>
  <c r="AC98" i="6"/>
  <c r="AE98" i="6" s="1"/>
  <c r="V185" i="6"/>
  <c r="H102" i="6"/>
  <c r="S101" i="6"/>
  <c r="AD98" i="6"/>
  <c r="AB98" i="6"/>
  <c r="Z100" i="5"/>
  <c r="AD98" i="5"/>
  <c r="AB98" i="5"/>
  <c r="W184" i="5"/>
  <c r="L104" i="5" a="1"/>
  <c r="L104" i="5" s="1"/>
  <c r="T103" i="5"/>
  <c r="AF97" i="5"/>
  <c r="AG118" i="5" s="1"/>
  <c r="AC98" i="5"/>
  <c r="AE98" i="5" s="1"/>
  <c r="AA99" i="5"/>
  <c r="U101" i="5"/>
  <c r="X101" i="5" s="1"/>
  <c r="Y101" i="5" s="1"/>
  <c r="R102" i="5"/>
  <c r="V185" i="5"/>
  <c r="H102" i="5"/>
  <c r="S101" i="5"/>
  <c r="AF97" i="4"/>
  <c r="AG118" i="4" s="1"/>
  <c r="Z100" i="4"/>
  <c r="T103" i="4"/>
  <c r="L104" i="4" a="1"/>
  <c r="L104" i="4" s="1"/>
  <c r="U101" i="4"/>
  <c r="X101" i="4" s="1"/>
  <c r="Y101" i="4" s="1"/>
  <c r="R102" i="4"/>
  <c r="AD98" i="4"/>
  <c r="AB98" i="4"/>
  <c r="V185" i="4"/>
  <c r="H102" i="4"/>
  <c r="S101" i="4"/>
  <c r="AA99" i="4"/>
  <c r="AC98" i="4"/>
  <c r="AE98" i="4" s="1"/>
  <c r="W184" i="4"/>
  <c r="Z100" i="1"/>
  <c r="W184" i="1"/>
  <c r="T103" i="1"/>
  <c r="L104" i="1" a="1"/>
  <c r="L104" i="1" s="1"/>
  <c r="V185" i="1"/>
  <c r="H102" i="1"/>
  <c r="S101" i="1"/>
  <c r="R102" i="1"/>
  <c r="U101" i="1"/>
  <c r="X101" i="1" s="1"/>
  <c r="Y101" i="1" s="1"/>
  <c r="AF97" i="1"/>
  <c r="AG118" i="1" s="1"/>
  <c r="AA99" i="1"/>
  <c r="AC98" i="1"/>
  <c r="AE98" i="1" s="1"/>
  <c r="AD98" i="1"/>
  <c r="AB98" i="1"/>
  <c r="Z101" i="11" l="1"/>
  <c r="AD99" i="11"/>
  <c r="AB99" i="11"/>
  <c r="W185" i="11"/>
  <c r="U102" i="11"/>
  <c r="X102" i="11" s="1"/>
  <c r="Y102" i="11" s="1"/>
  <c r="R103" i="11"/>
  <c r="AF98" i="11"/>
  <c r="AG119" i="11" s="1"/>
  <c r="V186" i="11"/>
  <c r="H103" i="11"/>
  <c r="S102" i="11"/>
  <c r="AC99" i="11"/>
  <c r="AE99" i="11" s="1"/>
  <c r="AA100" i="11"/>
  <c r="L105" i="11" a="1"/>
  <c r="L105" i="11" s="1"/>
  <c r="T104" i="11"/>
  <c r="Z101" i="10"/>
  <c r="AF98" i="10"/>
  <c r="AG119" i="10" s="1"/>
  <c r="AD99" i="10"/>
  <c r="AB99" i="10"/>
  <c r="W185" i="10"/>
  <c r="U102" i="10"/>
  <c r="X102" i="10" s="1"/>
  <c r="Y102" i="10" s="1"/>
  <c r="R103" i="10"/>
  <c r="AA100" i="10"/>
  <c r="AC99" i="10"/>
  <c r="AE99" i="10" s="1"/>
  <c r="L104" i="10" a="1"/>
  <c r="L104" i="10" s="1"/>
  <c r="T103" i="10"/>
  <c r="V186" i="10"/>
  <c r="H103" i="10"/>
  <c r="S102" i="10"/>
  <c r="Z101" i="9"/>
  <c r="AF98" i="9"/>
  <c r="AG119" i="9" s="1"/>
  <c r="L104" i="9" a="1"/>
  <c r="L104" i="9" s="1"/>
  <c r="T103" i="9"/>
  <c r="W185" i="9"/>
  <c r="V186" i="9"/>
  <c r="H103" i="9"/>
  <c r="S102" i="9"/>
  <c r="U102" i="9"/>
  <c r="X102" i="9" s="1"/>
  <c r="Y102" i="9" s="1"/>
  <c r="R103" i="9"/>
  <c r="AC99" i="9"/>
  <c r="AE99" i="9" s="1"/>
  <c r="AA100" i="9"/>
  <c r="AD99" i="9"/>
  <c r="AB99" i="9"/>
  <c r="Z101" i="8"/>
  <c r="AF98" i="8"/>
  <c r="AG119" i="8" s="1"/>
  <c r="AB99" i="8"/>
  <c r="AD99" i="8"/>
  <c r="U102" i="8"/>
  <c r="X102" i="8" s="1"/>
  <c r="Y102" i="8" s="1"/>
  <c r="R103" i="8"/>
  <c r="AC99" i="8"/>
  <c r="AE99" i="8" s="1"/>
  <c r="AA100" i="8"/>
  <c r="T104" i="8"/>
  <c r="L105" i="8" a="1"/>
  <c r="L105" i="8" s="1"/>
  <c r="V186" i="8"/>
  <c r="H103" i="8"/>
  <c r="S102" i="8"/>
  <c r="W185" i="8"/>
  <c r="Z101" i="7"/>
  <c r="AF98" i="7"/>
  <c r="AG119" i="7" s="1"/>
  <c r="V186" i="7"/>
  <c r="H103" i="7"/>
  <c r="S102" i="7"/>
  <c r="AD99" i="7"/>
  <c r="AB99" i="7"/>
  <c r="W185" i="7"/>
  <c r="U102" i="7"/>
  <c r="X102" i="7" s="1"/>
  <c r="Y102" i="7" s="1"/>
  <c r="R103" i="7"/>
  <c r="AC99" i="7"/>
  <c r="AE99" i="7" s="1"/>
  <c r="AA100" i="7"/>
  <c r="L104" i="7" a="1"/>
  <c r="L104" i="7" s="1"/>
  <c r="T103" i="7"/>
  <c r="Z101" i="6"/>
  <c r="V186" i="6"/>
  <c r="S102" i="6"/>
  <c r="H103" i="6"/>
  <c r="W185" i="6"/>
  <c r="T104" i="6"/>
  <c r="L105" i="6" a="1"/>
  <c r="L105" i="6" s="1"/>
  <c r="AF98" i="6"/>
  <c r="AG119" i="6" s="1"/>
  <c r="R103" i="6"/>
  <c r="U102" i="6"/>
  <c r="X102" i="6" s="1"/>
  <c r="Y102" i="6" s="1"/>
  <c r="AB99" i="6"/>
  <c r="AD99" i="6"/>
  <c r="AC99" i="6"/>
  <c r="AE99" i="6" s="1"/>
  <c r="AA100" i="6"/>
  <c r="Z101" i="5"/>
  <c r="AF98" i="5"/>
  <c r="AG119" i="5" s="1"/>
  <c r="W185" i="5"/>
  <c r="AD99" i="5"/>
  <c r="AB99" i="5"/>
  <c r="R103" i="5"/>
  <c r="U102" i="5"/>
  <c r="X102" i="5" s="1"/>
  <c r="Y102" i="5" s="1"/>
  <c r="T104" i="5"/>
  <c r="L105" i="5" a="1"/>
  <c r="L105" i="5" s="1"/>
  <c r="AA100" i="5"/>
  <c r="AC99" i="5"/>
  <c r="AE99" i="5" s="1"/>
  <c r="V186" i="5"/>
  <c r="H103" i="5"/>
  <c r="S102" i="5"/>
  <c r="AF98" i="4"/>
  <c r="AG119" i="4" s="1"/>
  <c r="Z101" i="4"/>
  <c r="AD99" i="4"/>
  <c r="AB99" i="4"/>
  <c r="V186" i="4"/>
  <c r="H103" i="4"/>
  <c r="S102" i="4"/>
  <c r="W185" i="4"/>
  <c r="U102" i="4"/>
  <c r="X102" i="4" s="1"/>
  <c r="Y102" i="4" s="1"/>
  <c r="R103" i="4"/>
  <c r="L105" i="4" a="1"/>
  <c r="L105" i="4" s="1"/>
  <c r="T104" i="4"/>
  <c r="AA100" i="4"/>
  <c r="AC99" i="4"/>
  <c r="AE99" i="4" s="1"/>
  <c r="Z101" i="1"/>
  <c r="AB99" i="1"/>
  <c r="AD99" i="1"/>
  <c r="V186" i="1"/>
  <c r="S102" i="1"/>
  <c r="H103" i="1"/>
  <c r="T104" i="1"/>
  <c r="L105" i="1" a="1"/>
  <c r="L105" i="1" s="1"/>
  <c r="R103" i="1"/>
  <c r="U102" i="1"/>
  <c r="X102" i="1" s="1"/>
  <c r="Y102" i="1" s="1"/>
  <c r="W185" i="1"/>
  <c r="AC99" i="1"/>
  <c r="AE99" i="1" s="1"/>
  <c r="AA100" i="1"/>
  <c r="AF98" i="1"/>
  <c r="AG119" i="1" s="1"/>
  <c r="Z102" i="11" l="1"/>
  <c r="AF99" i="11"/>
  <c r="W186" i="11"/>
  <c r="V187" i="11"/>
  <c r="H104" i="11"/>
  <c r="S103" i="11"/>
  <c r="AD100" i="11"/>
  <c r="AB100" i="11"/>
  <c r="AG120" i="11"/>
  <c r="R104" i="11"/>
  <c r="U103" i="11"/>
  <c r="X103" i="11" s="1"/>
  <c r="Y103" i="11" s="1"/>
  <c r="AA101" i="11"/>
  <c r="AC100" i="11"/>
  <c r="AE100" i="11" s="1"/>
  <c r="T105" i="11"/>
  <c r="L106" i="11" a="1"/>
  <c r="L106" i="11" s="1"/>
  <c r="Z102" i="10"/>
  <c r="AF99" i="10"/>
  <c r="AD100" i="10"/>
  <c r="AB100" i="10"/>
  <c r="L105" i="10" a="1"/>
  <c r="L105" i="10" s="1"/>
  <c r="T104" i="10"/>
  <c r="AG120" i="10"/>
  <c r="U103" i="10"/>
  <c r="X103" i="10" s="1"/>
  <c r="Y103" i="10" s="1"/>
  <c r="R104" i="10"/>
  <c r="AC100" i="10"/>
  <c r="AE100" i="10" s="1"/>
  <c r="AA101" i="10"/>
  <c r="W186" i="10"/>
  <c r="V187" i="10"/>
  <c r="H104" i="10"/>
  <c r="S103" i="10"/>
  <c r="Z102" i="9"/>
  <c r="AD100" i="9"/>
  <c r="AB100" i="9"/>
  <c r="V187" i="9"/>
  <c r="H104" i="9"/>
  <c r="S103" i="9"/>
  <c r="L105" i="9" a="1"/>
  <c r="L105" i="9" s="1"/>
  <c r="T104" i="9"/>
  <c r="W186" i="9"/>
  <c r="AF99" i="9"/>
  <c r="AG120" i="9" s="1"/>
  <c r="AC100" i="9"/>
  <c r="AE100" i="9" s="1"/>
  <c r="AA101" i="9"/>
  <c r="R104" i="9"/>
  <c r="U103" i="9"/>
  <c r="X103" i="9" s="1"/>
  <c r="Y103" i="9" s="1"/>
  <c r="Z102" i="8"/>
  <c r="W186" i="8"/>
  <c r="U103" i="8"/>
  <c r="X103" i="8" s="1"/>
  <c r="Y103" i="8" s="1"/>
  <c r="R104" i="8"/>
  <c r="AF99" i="8"/>
  <c r="L106" i="8" a="1"/>
  <c r="L106" i="8" s="1"/>
  <c r="T105" i="8"/>
  <c r="AD100" i="8"/>
  <c r="AB100" i="8"/>
  <c r="V187" i="8"/>
  <c r="H104" i="8"/>
  <c r="S103" i="8"/>
  <c r="AG120" i="8"/>
  <c r="AA101" i="8"/>
  <c r="AC100" i="8"/>
  <c r="AE100" i="8" s="1"/>
  <c r="Z102" i="7"/>
  <c r="V187" i="7"/>
  <c r="H104" i="7"/>
  <c r="S103" i="7"/>
  <c r="AD100" i="7"/>
  <c r="AB100" i="7"/>
  <c r="R104" i="7"/>
  <c r="U103" i="7"/>
  <c r="X103" i="7" s="1"/>
  <c r="Y103" i="7" s="1"/>
  <c r="W186" i="7"/>
  <c r="AF99" i="7"/>
  <c r="AG120" i="7" s="1"/>
  <c r="AC100" i="7"/>
  <c r="AE100" i="7" s="1"/>
  <c r="AA101" i="7"/>
  <c r="L105" i="7" a="1"/>
  <c r="L105" i="7" s="1"/>
  <c r="T104" i="7"/>
  <c r="Z102" i="6"/>
  <c r="T105" i="6"/>
  <c r="L106" i="6" a="1"/>
  <c r="L106" i="6" s="1"/>
  <c r="V187" i="6"/>
  <c r="S103" i="6"/>
  <c r="H104" i="6"/>
  <c r="W186" i="6"/>
  <c r="AC100" i="6"/>
  <c r="AE100" i="6" s="1"/>
  <c r="AA101" i="6"/>
  <c r="AF99" i="6"/>
  <c r="AG120" i="6" s="1"/>
  <c r="U103" i="6"/>
  <c r="X103" i="6" s="1"/>
  <c r="Y103" i="6" s="1"/>
  <c r="R104" i="6"/>
  <c r="AD100" i="6"/>
  <c r="AB100" i="6"/>
  <c r="Z102" i="5"/>
  <c r="AB100" i="5"/>
  <c r="AD100" i="5"/>
  <c r="AF99" i="5"/>
  <c r="R104" i="5"/>
  <c r="U103" i="5"/>
  <c r="X103" i="5" s="1"/>
  <c r="Y103" i="5" s="1"/>
  <c r="W186" i="5"/>
  <c r="AG120" i="5"/>
  <c r="AA101" i="5"/>
  <c r="AC100" i="5"/>
  <c r="AE100" i="5" s="1"/>
  <c r="T105" i="5"/>
  <c r="L106" i="5" a="1"/>
  <c r="L106" i="5" s="1"/>
  <c r="V187" i="5"/>
  <c r="H104" i="5"/>
  <c r="S103" i="5"/>
  <c r="AF99" i="4"/>
  <c r="AG120" i="4" s="1"/>
  <c r="Z102" i="4"/>
  <c r="L106" i="4" a="1"/>
  <c r="L106" i="4" s="1"/>
  <c r="T105" i="4"/>
  <c r="V187" i="4"/>
  <c r="H104" i="4"/>
  <c r="S103" i="4"/>
  <c r="W186" i="4"/>
  <c r="AC100" i="4"/>
  <c r="AE100" i="4" s="1"/>
  <c r="AA101" i="4"/>
  <c r="U103" i="4"/>
  <c r="X103" i="4" s="1"/>
  <c r="Y103" i="4" s="1"/>
  <c r="R104" i="4"/>
  <c r="AD100" i="4"/>
  <c r="AB100" i="4"/>
  <c r="T105" i="1"/>
  <c r="L106" i="1" a="1"/>
  <c r="L106" i="1" s="1"/>
  <c r="Z102" i="1"/>
  <c r="AD100" i="1"/>
  <c r="AB100" i="1"/>
  <c r="U103" i="1"/>
  <c r="X103" i="1" s="1"/>
  <c r="Y103" i="1" s="1"/>
  <c r="R104" i="1"/>
  <c r="W186" i="1"/>
  <c r="AF99" i="1"/>
  <c r="AG120" i="1" s="1"/>
  <c r="V187" i="1"/>
  <c r="S103" i="1"/>
  <c r="H104" i="1"/>
  <c r="AC100" i="1"/>
  <c r="AE100" i="1" s="1"/>
  <c r="AA101" i="1"/>
  <c r="Z103" i="11" l="1"/>
  <c r="R105" i="11"/>
  <c r="U104" i="11"/>
  <c r="X104" i="11" s="1"/>
  <c r="Y104" i="11" s="1"/>
  <c r="V188" i="11"/>
  <c r="H105" i="11"/>
  <c r="S104" i="11"/>
  <c r="AB101" i="11"/>
  <c r="AD101" i="11"/>
  <c r="AF100" i="11"/>
  <c r="AG121" i="11" s="1"/>
  <c r="T106" i="11"/>
  <c r="L107" i="11" a="1"/>
  <c r="L107" i="11" s="1"/>
  <c r="AA102" i="11"/>
  <c r="AC101" i="11"/>
  <c r="AE101" i="11" s="1"/>
  <c r="W187" i="11"/>
  <c r="Z103" i="10"/>
  <c r="R105" i="10"/>
  <c r="U104" i="10"/>
  <c r="X104" i="10" s="1"/>
  <c r="Y104" i="10" s="1"/>
  <c r="AD101" i="10"/>
  <c r="AB101" i="10"/>
  <c r="W187" i="10"/>
  <c r="T105" i="10"/>
  <c r="L106" i="10" a="1"/>
  <c r="L106" i="10" s="1"/>
  <c r="AC101" i="10"/>
  <c r="AE101" i="10" s="1"/>
  <c r="AA102" i="10"/>
  <c r="AF100" i="10"/>
  <c r="AG121" i="10" s="1"/>
  <c r="V188" i="10"/>
  <c r="H105" i="10"/>
  <c r="S104" i="10"/>
  <c r="Z103" i="9"/>
  <c r="R105" i="9"/>
  <c r="U104" i="9"/>
  <c r="X104" i="9" s="1"/>
  <c r="Y104" i="9" s="1"/>
  <c r="V188" i="9"/>
  <c r="S104" i="9"/>
  <c r="H105" i="9"/>
  <c r="W187" i="9"/>
  <c r="AF100" i="9"/>
  <c r="AG121" i="9" s="1"/>
  <c r="AB101" i="9"/>
  <c r="AD101" i="9"/>
  <c r="AA102" i="9"/>
  <c r="AC101" i="9"/>
  <c r="AE101" i="9" s="1"/>
  <c r="T105" i="9"/>
  <c r="L106" i="9" a="1"/>
  <c r="L106" i="9" s="1"/>
  <c r="Z103" i="8"/>
  <c r="L107" i="8" a="1"/>
  <c r="L107" i="8" s="1"/>
  <c r="T106" i="8"/>
  <c r="V188" i="8"/>
  <c r="H105" i="8"/>
  <c r="S104" i="8"/>
  <c r="W187" i="8"/>
  <c r="AF100" i="8"/>
  <c r="AG121" i="8" s="1"/>
  <c r="AC101" i="8"/>
  <c r="AE101" i="8" s="1"/>
  <c r="AA102" i="8"/>
  <c r="U104" i="8"/>
  <c r="X104" i="8" s="1"/>
  <c r="Y104" i="8" s="1"/>
  <c r="R105" i="8"/>
  <c r="AD101" i="8"/>
  <c r="AB101" i="8"/>
  <c r="Z103" i="7"/>
  <c r="AF100" i="7"/>
  <c r="AG121" i="7" s="1"/>
  <c r="AB101" i="7"/>
  <c r="AD101" i="7"/>
  <c r="R105" i="7"/>
  <c r="U104" i="7"/>
  <c r="X104" i="7" s="1"/>
  <c r="Y104" i="7" s="1"/>
  <c r="V188" i="7"/>
  <c r="H105" i="7"/>
  <c r="S104" i="7"/>
  <c r="W187" i="7"/>
  <c r="AA102" i="7"/>
  <c r="AC101" i="7"/>
  <c r="AE101" i="7" s="1"/>
  <c r="T105" i="7"/>
  <c r="L106" i="7" a="1"/>
  <c r="L106" i="7" s="1"/>
  <c r="Z103" i="6"/>
  <c r="U104" i="6"/>
  <c r="X104" i="6" s="1"/>
  <c r="Y104" i="6" s="1"/>
  <c r="R105" i="6"/>
  <c r="AD101" i="6"/>
  <c r="AB101" i="6"/>
  <c r="L107" i="6" a="1"/>
  <c r="L107" i="6" s="1"/>
  <c r="T106" i="6"/>
  <c r="AC101" i="6"/>
  <c r="AE101" i="6" s="1"/>
  <c r="AA102" i="6"/>
  <c r="AF100" i="6"/>
  <c r="AG121" i="6" s="1"/>
  <c r="V188" i="6"/>
  <c r="H105" i="6"/>
  <c r="S104" i="6"/>
  <c r="W187" i="6"/>
  <c r="Z103" i="5"/>
  <c r="T106" i="5"/>
  <c r="L107" i="5" a="1"/>
  <c r="L107" i="5" s="1"/>
  <c r="AD101" i="5"/>
  <c r="AB101" i="5"/>
  <c r="W187" i="5"/>
  <c r="AF100" i="5"/>
  <c r="R105" i="5"/>
  <c r="U104" i="5"/>
  <c r="X104" i="5" s="1"/>
  <c r="Y104" i="5" s="1"/>
  <c r="AG121" i="5"/>
  <c r="AC101" i="5"/>
  <c r="AE101" i="5" s="1"/>
  <c r="AA102" i="5"/>
  <c r="V188" i="5"/>
  <c r="S104" i="5"/>
  <c r="H105" i="5"/>
  <c r="AF100" i="4"/>
  <c r="AG121" i="4" s="1"/>
  <c r="Z103" i="4"/>
  <c r="U104" i="4"/>
  <c r="X104" i="4" s="1"/>
  <c r="Y104" i="4" s="1"/>
  <c r="R105" i="4"/>
  <c r="AD101" i="4"/>
  <c r="AB101" i="4"/>
  <c r="W187" i="4"/>
  <c r="V188" i="4"/>
  <c r="H105" i="4"/>
  <c r="S104" i="4"/>
  <c r="AC101" i="4"/>
  <c r="AE101" i="4" s="1"/>
  <c r="AA102" i="4"/>
  <c r="L107" i="4" a="1"/>
  <c r="L107" i="4" s="1"/>
  <c r="T106" i="4"/>
  <c r="Z103" i="1"/>
  <c r="V188" i="1"/>
  <c r="H105" i="1"/>
  <c r="S104" i="1"/>
  <c r="AC101" i="1"/>
  <c r="AE101" i="1" s="1"/>
  <c r="AA102" i="1"/>
  <c r="W187" i="1"/>
  <c r="L107" i="1" a="1"/>
  <c r="L107" i="1" s="1"/>
  <c r="T106" i="1"/>
  <c r="U104" i="1"/>
  <c r="X104" i="1" s="1"/>
  <c r="Y104" i="1" s="1"/>
  <c r="R105" i="1"/>
  <c r="AD101" i="1"/>
  <c r="AB101" i="1"/>
  <c r="AF100" i="1"/>
  <c r="AG121" i="1" s="1"/>
  <c r="Z104" i="11" l="1"/>
  <c r="T107" i="11"/>
  <c r="L108" i="11" a="1"/>
  <c r="L108" i="11" s="1"/>
  <c r="V189" i="11"/>
  <c r="S105" i="11"/>
  <c r="H106" i="11"/>
  <c r="W188" i="11"/>
  <c r="AF101" i="11"/>
  <c r="AD102" i="11"/>
  <c r="AB102" i="11"/>
  <c r="R106" i="11"/>
  <c r="U105" i="11"/>
  <c r="X105" i="11" s="1"/>
  <c r="Y105" i="11" s="1"/>
  <c r="AG122" i="11"/>
  <c r="AC102" i="11"/>
  <c r="AE102" i="11" s="1"/>
  <c r="AA103" i="11"/>
  <c r="Z104" i="10"/>
  <c r="AD102" i="10"/>
  <c r="AB102" i="10"/>
  <c r="AF101" i="10"/>
  <c r="T106" i="10"/>
  <c r="L107" i="10" a="1"/>
  <c r="L107" i="10" s="1"/>
  <c r="AG122" i="10"/>
  <c r="W188" i="10"/>
  <c r="U105" i="10"/>
  <c r="X105" i="10" s="1"/>
  <c r="Y105" i="10" s="1"/>
  <c r="R106" i="10"/>
  <c r="AA103" i="10"/>
  <c r="AC102" i="10"/>
  <c r="AE102" i="10" s="1"/>
  <c r="V189" i="10"/>
  <c r="H106" i="10"/>
  <c r="S105" i="10"/>
  <c r="Z104" i="9"/>
  <c r="W188" i="9"/>
  <c r="AF101" i="9"/>
  <c r="AG122" i="9" s="1"/>
  <c r="U105" i="9"/>
  <c r="X105" i="9" s="1"/>
  <c r="Y105" i="9" s="1"/>
  <c r="R106" i="9"/>
  <c r="T106" i="9"/>
  <c r="L107" i="9" a="1"/>
  <c r="L107" i="9" s="1"/>
  <c r="AC102" i="9"/>
  <c r="AE102" i="9" s="1"/>
  <c r="AA103" i="9"/>
  <c r="AB102" i="9"/>
  <c r="AD102" i="9"/>
  <c r="V189" i="9"/>
  <c r="H106" i="9"/>
  <c r="S105" i="9"/>
  <c r="Z104" i="8"/>
  <c r="U105" i="8"/>
  <c r="X105" i="8" s="1"/>
  <c r="Y105" i="8" s="1"/>
  <c r="R106" i="8"/>
  <c r="W188" i="8"/>
  <c r="AF101" i="8"/>
  <c r="AG122" i="8" s="1"/>
  <c r="V189" i="8"/>
  <c r="H106" i="8"/>
  <c r="S105" i="8"/>
  <c r="L108" i="8" a="1"/>
  <c r="L108" i="8" s="1"/>
  <c r="T107" i="8"/>
  <c r="AD102" i="8"/>
  <c r="AB102" i="8"/>
  <c r="AA103" i="8"/>
  <c r="AC102" i="8"/>
  <c r="AE102" i="8" s="1"/>
  <c r="Z104" i="7"/>
  <c r="R106" i="7"/>
  <c r="U105" i="7"/>
  <c r="X105" i="7" s="1"/>
  <c r="Y105" i="7" s="1"/>
  <c r="W188" i="7"/>
  <c r="AF101" i="7"/>
  <c r="AG122" i="7" s="1"/>
  <c r="V189" i="7"/>
  <c r="H106" i="7"/>
  <c r="S105" i="7"/>
  <c r="AD102" i="7"/>
  <c r="AB102" i="7"/>
  <c r="T106" i="7"/>
  <c r="L107" i="7" a="1"/>
  <c r="L107" i="7" s="1"/>
  <c r="AA103" i="7"/>
  <c r="AC102" i="7"/>
  <c r="AE102" i="7" s="1"/>
  <c r="Z104" i="6"/>
  <c r="AD102" i="6"/>
  <c r="AB102" i="6"/>
  <c r="AF101" i="6"/>
  <c r="AG122" i="6" s="1"/>
  <c r="U105" i="6"/>
  <c r="X105" i="6" s="1"/>
  <c r="Y105" i="6" s="1"/>
  <c r="R106" i="6"/>
  <c r="V189" i="6"/>
  <c r="H106" i="6"/>
  <c r="S105" i="6"/>
  <c r="W188" i="6"/>
  <c r="AC102" i="6"/>
  <c r="AE102" i="6" s="1"/>
  <c r="AA103" i="6"/>
  <c r="L108" i="6" a="1"/>
  <c r="L108" i="6" s="1"/>
  <c r="T107" i="6"/>
  <c r="Z104" i="5"/>
  <c r="U105" i="5"/>
  <c r="X105" i="5" s="1"/>
  <c r="Y105" i="5" s="1"/>
  <c r="R106" i="5"/>
  <c r="AD102" i="5"/>
  <c r="AB102" i="5"/>
  <c r="AF101" i="5"/>
  <c r="AG122" i="5" s="1"/>
  <c r="W188" i="5"/>
  <c r="AC102" i="5"/>
  <c r="AE102" i="5" s="1"/>
  <c r="AA103" i="5"/>
  <c r="L108" i="5" a="1"/>
  <c r="L108" i="5" s="1"/>
  <c r="T107" i="5"/>
  <c r="V189" i="5"/>
  <c r="S105" i="5"/>
  <c r="H106" i="5"/>
  <c r="AF101" i="4"/>
  <c r="AG122" i="4" s="1"/>
  <c r="Z104" i="4"/>
  <c r="L108" i="4" a="1"/>
  <c r="L108" i="4" s="1"/>
  <c r="T107" i="4"/>
  <c r="W188" i="4"/>
  <c r="AA103" i="4"/>
  <c r="AC102" i="4"/>
  <c r="AE102" i="4" s="1"/>
  <c r="AD102" i="4"/>
  <c r="AB102" i="4"/>
  <c r="V189" i="4"/>
  <c r="H106" i="4"/>
  <c r="S105" i="4"/>
  <c r="U105" i="4"/>
  <c r="X105" i="4" s="1"/>
  <c r="Y105" i="4" s="1"/>
  <c r="R106" i="4"/>
  <c r="Z104" i="1"/>
  <c r="U105" i="1"/>
  <c r="X105" i="1" s="1"/>
  <c r="Y105" i="1" s="1"/>
  <c r="R106" i="1"/>
  <c r="AD102" i="1"/>
  <c r="AB102" i="1"/>
  <c r="W188" i="1"/>
  <c r="L108" i="1" a="1"/>
  <c r="L108" i="1" s="1"/>
  <c r="T107" i="1"/>
  <c r="AC102" i="1"/>
  <c r="AE102" i="1" s="1"/>
  <c r="AA103" i="1"/>
  <c r="AF101" i="1"/>
  <c r="AG122" i="1" s="1"/>
  <c r="V189" i="1"/>
  <c r="H106" i="1"/>
  <c r="S105" i="1"/>
  <c r="Z105" i="11" l="1"/>
  <c r="U106" i="11"/>
  <c r="X106" i="11" s="1"/>
  <c r="Y106" i="11" s="1"/>
  <c r="R107" i="11"/>
  <c r="V190" i="11"/>
  <c r="S106" i="11"/>
  <c r="H107" i="11"/>
  <c r="W189" i="11"/>
  <c r="L109" i="11" a="1"/>
  <c r="L109" i="11" s="1"/>
  <c r="T108" i="11"/>
  <c r="AD103" i="11"/>
  <c r="AB103" i="11"/>
  <c r="AC103" i="11"/>
  <c r="AE103" i="11" s="1"/>
  <c r="AA104" i="11"/>
  <c r="AF102" i="11"/>
  <c r="AG123" i="11" s="1"/>
  <c r="Z105" i="10"/>
  <c r="AB103" i="10"/>
  <c r="AD103" i="10"/>
  <c r="AF102" i="10"/>
  <c r="AG123" i="10" s="1"/>
  <c r="W189" i="10"/>
  <c r="R107" i="10"/>
  <c r="U106" i="10"/>
  <c r="X106" i="10" s="1"/>
  <c r="Y106" i="10" s="1"/>
  <c r="L108" i="10" a="1"/>
  <c r="L108" i="10" s="1"/>
  <c r="T107" i="10"/>
  <c r="AA104" i="10"/>
  <c r="AC103" i="10"/>
  <c r="AE103" i="10" s="1"/>
  <c r="V190" i="10"/>
  <c r="H107" i="10"/>
  <c r="S106" i="10"/>
  <c r="Z105" i="9"/>
  <c r="W189" i="9"/>
  <c r="L108" i="9" a="1"/>
  <c r="L108" i="9" s="1"/>
  <c r="T107" i="9"/>
  <c r="AD103" i="9"/>
  <c r="AB103" i="9"/>
  <c r="AF102" i="9"/>
  <c r="AG123" i="9" s="1"/>
  <c r="AC103" i="9"/>
  <c r="AE103" i="9" s="1"/>
  <c r="AA104" i="9"/>
  <c r="U106" i="9"/>
  <c r="X106" i="9" s="1"/>
  <c r="Y106" i="9" s="1"/>
  <c r="R107" i="9"/>
  <c r="V190" i="9"/>
  <c r="H107" i="9"/>
  <c r="S106" i="9"/>
  <c r="Z105" i="8"/>
  <c r="W189" i="8"/>
  <c r="AB103" i="8"/>
  <c r="AD103" i="8"/>
  <c r="R107" i="8"/>
  <c r="U106" i="8"/>
  <c r="X106" i="8" s="1"/>
  <c r="Y106" i="8" s="1"/>
  <c r="V190" i="8"/>
  <c r="H107" i="8"/>
  <c r="S106" i="8"/>
  <c r="AA104" i="8"/>
  <c r="AC103" i="8"/>
  <c r="AE103" i="8" s="1"/>
  <c r="L109" i="8" a="1"/>
  <c r="L109" i="8" s="1"/>
  <c r="T108" i="8"/>
  <c r="AF102" i="8"/>
  <c r="AG123" i="8" s="1"/>
  <c r="Z105" i="7"/>
  <c r="T107" i="7"/>
  <c r="L108" i="7" a="1"/>
  <c r="L108" i="7" s="1"/>
  <c r="AD103" i="7"/>
  <c r="AB103" i="7"/>
  <c r="V190" i="7"/>
  <c r="S106" i="7"/>
  <c r="H107" i="7"/>
  <c r="R107" i="7"/>
  <c r="U106" i="7"/>
  <c r="X106" i="7" s="1"/>
  <c r="Y106" i="7" s="1"/>
  <c r="AC103" i="7"/>
  <c r="AE103" i="7" s="1"/>
  <c r="AA104" i="7"/>
  <c r="W189" i="7"/>
  <c r="AF102" i="7"/>
  <c r="AG123" i="7" s="1"/>
  <c r="Z105" i="6"/>
  <c r="AF102" i="6"/>
  <c r="AG123" i="6" s="1"/>
  <c r="AD103" i="6"/>
  <c r="AB103" i="6"/>
  <c r="V190" i="6"/>
  <c r="H107" i="6"/>
  <c r="S106" i="6"/>
  <c r="U106" i="6"/>
  <c r="X106" i="6" s="1"/>
  <c r="Y106" i="6" s="1"/>
  <c r="R107" i="6"/>
  <c r="W189" i="6"/>
  <c r="AC103" i="6"/>
  <c r="AE103" i="6" s="1"/>
  <c r="AA104" i="6"/>
  <c r="L109" i="6" a="1"/>
  <c r="L109" i="6" s="1"/>
  <c r="T108" i="6"/>
  <c r="Z105" i="5"/>
  <c r="W189" i="5"/>
  <c r="L109" i="5" a="1"/>
  <c r="L109" i="5" s="1"/>
  <c r="T108" i="5"/>
  <c r="AF102" i="5"/>
  <c r="AC103" i="5"/>
  <c r="AE103" i="5" s="1"/>
  <c r="AA104" i="5"/>
  <c r="AD103" i="5"/>
  <c r="AB103" i="5"/>
  <c r="AG123" i="5"/>
  <c r="U106" i="5"/>
  <c r="X106" i="5" s="1"/>
  <c r="Y106" i="5" s="1"/>
  <c r="R107" i="5"/>
  <c r="V190" i="5"/>
  <c r="H107" i="5"/>
  <c r="S106" i="5"/>
  <c r="AF102" i="4"/>
  <c r="AG123" i="4" s="1"/>
  <c r="Z105" i="4"/>
  <c r="V190" i="4"/>
  <c r="H107" i="4"/>
  <c r="S106" i="4"/>
  <c r="W189" i="4"/>
  <c r="AD103" i="4"/>
  <c r="AB103" i="4"/>
  <c r="AA104" i="4"/>
  <c r="AC103" i="4"/>
  <c r="AE103" i="4" s="1"/>
  <c r="T108" i="4"/>
  <c r="L109" i="4" a="1"/>
  <c r="L109" i="4" s="1"/>
  <c r="U106" i="4"/>
  <c r="X106" i="4" s="1"/>
  <c r="Y106" i="4" s="1"/>
  <c r="R107" i="4"/>
  <c r="Z105" i="1"/>
  <c r="AD103" i="1"/>
  <c r="AB103" i="1"/>
  <c r="W189" i="1"/>
  <c r="AF102" i="1"/>
  <c r="U106" i="1"/>
  <c r="X106" i="1" s="1"/>
  <c r="Y106" i="1" s="1"/>
  <c r="R107" i="1"/>
  <c r="AG123" i="1"/>
  <c r="AC103" i="1"/>
  <c r="AE103" i="1" s="1"/>
  <c r="AA104" i="1"/>
  <c r="L109" i="1" a="1"/>
  <c r="L109" i="1" s="1"/>
  <c r="T108" i="1"/>
  <c r="V190" i="1"/>
  <c r="H107" i="1"/>
  <c r="S106" i="1"/>
  <c r="Z106" i="11" l="1"/>
  <c r="AD104" i="11"/>
  <c r="AB104" i="11"/>
  <c r="AF103" i="11"/>
  <c r="H108" i="11"/>
  <c r="S107" i="11"/>
  <c r="V191" i="11"/>
  <c r="AG124" i="11"/>
  <c r="L110" i="11" a="1"/>
  <c r="L110" i="11" s="1"/>
  <c r="T109" i="11"/>
  <c r="W190" i="11"/>
  <c r="U107" i="11"/>
  <c r="X107" i="11" s="1"/>
  <c r="Y107" i="11" s="1"/>
  <c r="R108" i="11"/>
  <c r="AC104" i="11"/>
  <c r="AE104" i="11" s="1"/>
  <c r="AA105" i="11"/>
  <c r="Z106" i="10"/>
  <c r="AF103" i="10"/>
  <c r="T108" i="10"/>
  <c r="L109" i="10" a="1"/>
  <c r="L109" i="10" s="1"/>
  <c r="AB104" i="10"/>
  <c r="AD104" i="10"/>
  <c r="R108" i="10"/>
  <c r="U107" i="10"/>
  <c r="X107" i="10" s="1"/>
  <c r="Y107" i="10" s="1"/>
  <c r="AG124" i="10"/>
  <c r="AC104" i="10"/>
  <c r="AE104" i="10" s="1"/>
  <c r="AA105" i="10"/>
  <c r="W190" i="10"/>
  <c r="V191" i="10"/>
  <c r="S107" i="10"/>
  <c r="H108" i="10"/>
  <c r="Z106" i="9"/>
  <c r="U107" i="9"/>
  <c r="X107" i="9" s="1"/>
  <c r="Y107" i="9" s="1"/>
  <c r="R108" i="9"/>
  <c r="W190" i="9"/>
  <c r="L109" i="9" a="1"/>
  <c r="L109" i="9" s="1"/>
  <c r="T108" i="9"/>
  <c r="AD104" i="9"/>
  <c r="AB104" i="9"/>
  <c r="AF103" i="9"/>
  <c r="AG124" i="9" s="1"/>
  <c r="AC104" i="9"/>
  <c r="AE104" i="9" s="1"/>
  <c r="AA105" i="9"/>
  <c r="V191" i="9"/>
  <c r="H108" i="9"/>
  <c r="S107" i="9"/>
  <c r="Z106" i="8"/>
  <c r="U107" i="8"/>
  <c r="X107" i="8" s="1"/>
  <c r="Y107" i="8" s="1"/>
  <c r="R108" i="8"/>
  <c r="L110" i="8" a="1"/>
  <c r="L110" i="8" s="1"/>
  <c r="T109" i="8"/>
  <c r="W190" i="8"/>
  <c r="AF103" i="8"/>
  <c r="V191" i="8"/>
  <c r="H108" i="8"/>
  <c r="S107" i="8"/>
  <c r="AG124" i="8"/>
  <c r="AA105" i="8"/>
  <c r="AC104" i="8"/>
  <c r="AE104" i="8" s="1"/>
  <c r="AB104" i="8"/>
  <c r="AD104" i="8"/>
  <c r="Z106" i="7"/>
  <c r="AF103" i="7"/>
  <c r="AG124" i="7" s="1"/>
  <c r="V191" i="7"/>
  <c r="S107" i="7"/>
  <c r="H108" i="7"/>
  <c r="T108" i="7"/>
  <c r="L109" i="7" a="1"/>
  <c r="L109" i="7" s="1"/>
  <c r="AD104" i="7"/>
  <c r="AB104" i="7"/>
  <c r="AC104" i="7"/>
  <c r="AE104" i="7" s="1"/>
  <c r="AA105" i="7"/>
  <c r="U107" i="7"/>
  <c r="X107" i="7" s="1"/>
  <c r="Y107" i="7" s="1"/>
  <c r="R108" i="7"/>
  <c r="W190" i="7"/>
  <c r="Z106" i="6"/>
  <c r="AF103" i="6"/>
  <c r="AG124" i="6" s="1"/>
  <c r="U107" i="6"/>
  <c r="X107" i="6" s="1"/>
  <c r="Y107" i="6" s="1"/>
  <c r="R108" i="6"/>
  <c r="V191" i="6"/>
  <c r="H108" i="6"/>
  <c r="S107" i="6"/>
  <c r="AD104" i="6"/>
  <c r="AB104" i="6"/>
  <c r="W190" i="6"/>
  <c r="AC104" i="6"/>
  <c r="AE104" i="6" s="1"/>
  <c r="AA105" i="6"/>
  <c r="L110" i="6" a="1"/>
  <c r="L110" i="6" s="1"/>
  <c r="T109" i="6"/>
  <c r="Z106" i="5"/>
  <c r="W190" i="5"/>
  <c r="AF103" i="5"/>
  <c r="AG124" i="5" s="1"/>
  <c r="U107" i="5"/>
  <c r="X107" i="5" s="1"/>
  <c r="Y107" i="5" s="1"/>
  <c r="R108" i="5"/>
  <c r="AD104" i="5"/>
  <c r="AB104" i="5"/>
  <c r="AC104" i="5"/>
  <c r="AE104" i="5" s="1"/>
  <c r="AA105" i="5"/>
  <c r="L110" i="5" a="1"/>
  <c r="L110" i="5" s="1"/>
  <c r="T109" i="5"/>
  <c r="V191" i="5"/>
  <c r="H108" i="5"/>
  <c r="S107" i="5"/>
  <c r="AF103" i="4"/>
  <c r="AG124" i="4" s="1"/>
  <c r="Z106" i="4"/>
  <c r="V191" i="4"/>
  <c r="S107" i="4"/>
  <c r="H108" i="4"/>
  <c r="T109" i="4"/>
  <c r="L110" i="4" a="1"/>
  <c r="L110" i="4" s="1"/>
  <c r="R108" i="4"/>
  <c r="U107" i="4"/>
  <c r="X107" i="4" s="1"/>
  <c r="Y107" i="4" s="1"/>
  <c r="AD104" i="4"/>
  <c r="AB104" i="4"/>
  <c r="AC104" i="4"/>
  <c r="AE104" i="4" s="1"/>
  <c r="AA105" i="4"/>
  <c r="W190" i="4"/>
  <c r="Z106" i="1"/>
  <c r="AF103" i="1"/>
  <c r="W190" i="1"/>
  <c r="AD104" i="1"/>
  <c r="AB104" i="1"/>
  <c r="AG124" i="1"/>
  <c r="U107" i="1"/>
  <c r="X107" i="1" s="1"/>
  <c r="Y107" i="1" s="1"/>
  <c r="R108" i="1"/>
  <c r="AC104" i="1"/>
  <c r="AE104" i="1" s="1"/>
  <c r="AA105" i="1"/>
  <c r="L110" i="1" a="1"/>
  <c r="L110" i="1" s="1"/>
  <c r="T109" i="1"/>
  <c r="V191" i="1"/>
  <c r="H108" i="1"/>
  <c r="S107" i="1"/>
  <c r="Z107" i="11" l="1"/>
  <c r="U108" i="11"/>
  <c r="X108" i="11" s="1"/>
  <c r="Y108" i="11" s="1"/>
  <c r="R109" i="11"/>
  <c r="V192" i="11"/>
  <c r="H109" i="11"/>
  <c r="S108" i="11"/>
  <c r="L111" i="11" a="1"/>
  <c r="L111" i="11" s="1"/>
  <c r="T110" i="11"/>
  <c r="W191" i="11"/>
  <c r="AD105" i="11"/>
  <c r="AB105" i="11"/>
  <c r="AC105" i="11"/>
  <c r="AE105" i="11" s="1"/>
  <c r="AA106" i="11"/>
  <c r="AF104" i="11"/>
  <c r="AG125" i="11" s="1"/>
  <c r="Z107" i="10"/>
  <c r="L110" i="10" a="1"/>
  <c r="L110" i="10" s="1"/>
  <c r="T109" i="10"/>
  <c r="AD105" i="10"/>
  <c r="AB105" i="10"/>
  <c r="AF104" i="10"/>
  <c r="AG125" i="10" s="1"/>
  <c r="U108" i="10"/>
  <c r="X108" i="10" s="1"/>
  <c r="Y108" i="10" s="1"/>
  <c r="R109" i="10"/>
  <c r="W191" i="10"/>
  <c r="V192" i="10"/>
  <c r="H109" i="10"/>
  <c r="S108" i="10"/>
  <c r="AA106" i="10"/>
  <c r="AC105" i="10"/>
  <c r="AE105" i="10" s="1"/>
  <c r="V192" i="9"/>
  <c r="H109" i="9"/>
  <c r="S108" i="9"/>
  <c r="L110" i="9" a="1"/>
  <c r="L110" i="9" s="1"/>
  <c r="T109" i="9"/>
  <c r="AD105" i="9"/>
  <c r="AB105" i="9"/>
  <c r="Z107" i="9"/>
  <c r="R109" i="9"/>
  <c r="U108" i="9"/>
  <c r="X108" i="9" s="1"/>
  <c r="Y108" i="9" s="1"/>
  <c r="W191" i="9"/>
  <c r="AF104" i="9"/>
  <c r="AG125" i="9" s="1"/>
  <c r="AC105" i="9"/>
  <c r="AE105" i="9" s="1"/>
  <c r="AA106" i="9"/>
  <c r="Z107" i="8"/>
  <c r="T110" i="8"/>
  <c r="L111" i="8" a="1"/>
  <c r="L111" i="8" s="1"/>
  <c r="R109" i="8"/>
  <c r="U108" i="8"/>
  <c r="X108" i="8" s="1"/>
  <c r="Y108" i="8" s="1"/>
  <c r="AF104" i="8"/>
  <c r="AG125" i="8" s="1"/>
  <c r="W191" i="8"/>
  <c r="V192" i="8"/>
  <c r="S108" i="8"/>
  <c r="H109" i="8"/>
  <c r="AC105" i="8"/>
  <c r="AE105" i="8" s="1"/>
  <c r="AA106" i="8"/>
  <c r="AD105" i="8"/>
  <c r="AB105" i="8"/>
  <c r="Z107" i="7"/>
  <c r="AF104" i="7"/>
  <c r="AG125" i="7" s="1"/>
  <c r="W191" i="7"/>
  <c r="AD105" i="7"/>
  <c r="AB105" i="7"/>
  <c r="R109" i="7"/>
  <c r="U108" i="7"/>
  <c r="X108" i="7" s="1"/>
  <c r="Y108" i="7" s="1"/>
  <c r="V192" i="7"/>
  <c r="H109" i="7"/>
  <c r="S108" i="7"/>
  <c r="AC105" i="7"/>
  <c r="AE105" i="7" s="1"/>
  <c r="AA106" i="7"/>
  <c r="L110" i="7" a="1"/>
  <c r="L110" i="7" s="1"/>
  <c r="T109" i="7"/>
  <c r="Z107" i="6"/>
  <c r="AD105" i="6"/>
  <c r="AB105" i="6"/>
  <c r="V192" i="6"/>
  <c r="H109" i="6"/>
  <c r="S108" i="6"/>
  <c r="U108" i="6"/>
  <c r="X108" i="6" s="1"/>
  <c r="Y108" i="6" s="1"/>
  <c r="R109" i="6"/>
  <c r="AF104" i="6"/>
  <c r="AG125" i="6" s="1"/>
  <c r="W191" i="6"/>
  <c r="AA106" i="6"/>
  <c r="AC105" i="6"/>
  <c r="AE105" i="6" s="1"/>
  <c r="L111" i="6" a="1"/>
  <c r="L111" i="6" s="1"/>
  <c r="T110" i="6"/>
  <c r="Z107" i="5"/>
  <c r="L111" i="5" a="1"/>
  <c r="L111" i="5" s="1"/>
  <c r="T110" i="5"/>
  <c r="W191" i="5"/>
  <c r="AD105" i="5"/>
  <c r="AB105" i="5"/>
  <c r="U108" i="5"/>
  <c r="X108" i="5" s="1"/>
  <c r="Y108" i="5" s="1"/>
  <c r="R109" i="5"/>
  <c r="AC105" i="5"/>
  <c r="AE105" i="5" s="1"/>
  <c r="AA106" i="5"/>
  <c r="AF104" i="5"/>
  <c r="AG125" i="5" s="1"/>
  <c r="V192" i="5"/>
  <c r="H109" i="5"/>
  <c r="S108" i="5"/>
  <c r="AF104" i="4"/>
  <c r="AG125" i="4" s="1"/>
  <c r="Z107" i="4"/>
  <c r="U108" i="4"/>
  <c r="X108" i="4" s="1"/>
  <c r="Y108" i="4" s="1"/>
  <c r="R109" i="4"/>
  <c r="T110" i="4"/>
  <c r="L111" i="4" a="1"/>
  <c r="L111" i="4" s="1"/>
  <c r="W191" i="4"/>
  <c r="AC105" i="4"/>
  <c r="AE105" i="4" s="1"/>
  <c r="AA106" i="4"/>
  <c r="AB105" i="4"/>
  <c r="AD105" i="4"/>
  <c r="V192" i="4"/>
  <c r="S108" i="4"/>
  <c r="H109" i="4"/>
  <c r="Z107" i="1"/>
  <c r="W191" i="1"/>
  <c r="AF104" i="1"/>
  <c r="AG125" i="1" s="1"/>
  <c r="AD105" i="1"/>
  <c r="AB105" i="1"/>
  <c r="T110" i="1"/>
  <c r="L111" i="1" a="1"/>
  <c r="L111" i="1" s="1"/>
  <c r="AA106" i="1"/>
  <c r="AC105" i="1"/>
  <c r="AE105" i="1" s="1"/>
  <c r="U108" i="1"/>
  <c r="X108" i="1" s="1"/>
  <c r="Y108" i="1" s="1"/>
  <c r="R109" i="1"/>
  <c r="V192" i="1"/>
  <c r="H109" i="1"/>
  <c r="S108" i="1"/>
  <c r="Z108" i="11" l="1"/>
  <c r="AD106" i="11"/>
  <c r="AB106" i="11"/>
  <c r="AF105" i="11"/>
  <c r="V193" i="11"/>
  <c r="H110" i="11"/>
  <c r="S109" i="11"/>
  <c r="W192" i="11"/>
  <c r="L112" i="11" a="1"/>
  <c r="L112" i="11" s="1"/>
  <c r="T111" i="11"/>
  <c r="U109" i="11"/>
  <c r="X109" i="11" s="1"/>
  <c r="Y109" i="11" s="1"/>
  <c r="R110" i="11"/>
  <c r="AG126" i="11"/>
  <c r="AC106" i="11"/>
  <c r="AE106" i="11" s="1"/>
  <c r="AA107" i="11"/>
  <c r="Z108" i="10"/>
  <c r="W192" i="10"/>
  <c r="R110" i="10"/>
  <c r="U109" i="10"/>
  <c r="X109" i="10" s="1"/>
  <c r="Y109" i="10" s="1"/>
  <c r="L111" i="10" a="1"/>
  <c r="L111" i="10" s="1"/>
  <c r="T110" i="10"/>
  <c r="AB106" i="10"/>
  <c r="AD106" i="10"/>
  <c r="AA107" i="10"/>
  <c r="AC106" i="10"/>
  <c r="AE106" i="10" s="1"/>
  <c r="V193" i="10"/>
  <c r="H110" i="10"/>
  <c r="S109" i="10"/>
  <c r="AF105" i="10"/>
  <c r="AG126" i="10" s="1"/>
  <c r="Z108" i="9"/>
  <c r="T110" i="9"/>
  <c r="L111" i="9" a="1"/>
  <c r="L111" i="9" s="1"/>
  <c r="R110" i="9"/>
  <c r="U109" i="9"/>
  <c r="X109" i="9" s="1"/>
  <c r="Y109" i="9" s="1"/>
  <c r="AB106" i="9"/>
  <c r="AD106" i="9"/>
  <c r="V193" i="9"/>
  <c r="S109" i="9"/>
  <c r="H110" i="9"/>
  <c r="AA107" i="9"/>
  <c r="AC106" i="9"/>
  <c r="AE106" i="9" s="1"/>
  <c r="AF105" i="9"/>
  <c r="AG126" i="9" s="1"/>
  <c r="W192" i="9"/>
  <c r="Z108" i="8"/>
  <c r="AF105" i="8"/>
  <c r="AG126" i="8" s="1"/>
  <c r="AB106" i="8"/>
  <c r="AD106" i="8"/>
  <c r="V193" i="8"/>
  <c r="S109" i="8"/>
  <c r="H110" i="8"/>
  <c r="U109" i="8"/>
  <c r="X109" i="8" s="1"/>
  <c r="Y109" i="8" s="1"/>
  <c r="R110" i="8"/>
  <c r="T111" i="8"/>
  <c r="L112" i="8" a="1"/>
  <c r="L112" i="8" s="1"/>
  <c r="W192" i="8"/>
  <c r="AC106" i="8"/>
  <c r="AE106" i="8" s="1"/>
  <c r="AA107" i="8"/>
  <c r="Z108" i="7"/>
  <c r="AF105" i="7"/>
  <c r="AG126" i="7" s="1"/>
  <c r="W192" i="7"/>
  <c r="AD106" i="7"/>
  <c r="AB106" i="7"/>
  <c r="V193" i="7"/>
  <c r="H110" i="7"/>
  <c r="S109" i="7"/>
  <c r="U109" i="7"/>
  <c r="X109" i="7" s="1"/>
  <c r="Y109" i="7" s="1"/>
  <c r="R110" i="7"/>
  <c r="AC106" i="7"/>
  <c r="AE106" i="7" s="1"/>
  <c r="AA107" i="7"/>
  <c r="T110" i="7"/>
  <c r="L111" i="7" a="1"/>
  <c r="L111" i="7" s="1"/>
  <c r="Z108" i="6"/>
  <c r="AF105" i="6"/>
  <c r="AG126" i="6" s="1"/>
  <c r="AD106" i="6"/>
  <c r="AB106" i="6"/>
  <c r="R110" i="6"/>
  <c r="U109" i="6"/>
  <c r="X109" i="6" s="1"/>
  <c r="Y109" i="6" s="1"/>
  <c r="V193" i="6"/>
  <c r="H110" i="6"/>
  <c r="S109" i="6"/>
  <c r="W192" i="6"/>
  <c r="AA107" i="6"/>
  <c r="AC106" i="6"/>
  <c r="AE106" i="6" s="1"/>
  <c r="T111" i="6"/>
  <c r="L112" i="6" a="1"/>
  <c r="L112" i="6" s="1"/>
  <c r="Z108" i="5"/>
  <c r="AF105" i="5"/>
  <c r="AD106" i="5"/>
  <c r="AB106" i="5"/>
  <c r="W192" i="5"/>
  <c r="AG126" i="5"/>
  <c r="U109" i="5"/>
  <c r="X109" i="5" s="1"/>
  <c r="Y109" i="5" s="1"/>
  <c r="R110" i="5"/>
  <c r="AC106" i="5"/>
  <c r="AE106" i="5" s="1"/>
  <c r="AA107" i="5"/>
  <c r="L112" i="5" a="1"/>
  <c r="L112" i="5" s="1"/>
  <c r="T111" i="5"/>
  <c r="V193" i="5"/>
  <c r="H110" i="5"/>
  <c r="S109" i="5"/>
  <c r="AF105" i="4"/>
  <c r="AG126" i="4" s="1"/>
  <c r="Z108" i="4"/>
  <c r="AD106" i="4"/>
  <c r="AB106" i="4"/>
  <c r="U109" i="4"/>
  <c r="X109" i="4" s="1"/>
  <c r="Y109" i="4" s="1"/>
  <c r="R110" i="4"/>
  <c r="W192" i="4"/>
  <c r="AC106" i="4"/>
  <c r="AE106" i="4" s="1"/>
  <c r="AA107" i="4"/>
  <c r="T111" i="4"/>
  <c r="L112" i="4" a="1"/>
  <c r="L112" i="4" s="1"/>
  <c r="V193" i="4"/>
  <c r="H110" i="4"/>
  <c r="S109" i="4"/>
  <c r="Z108" i="1"/>
  <c r="R110" i="1"/>
  <c r="U109" i="1"/>
  <c r="X109" i="1" s="1"/>
  <c r="Y109" i="1" s="1"/>
  <c r="T111" i="1"/>
  <c r="L112" i="1" a="1"/>
  <c r="L112" i="1" s="1"/>
  <c r="AF105" i="1"/>
  <c r="AD106" i="1"/>
  <c r="AB106" i="1"/>
  <c r="AG126" i="1"/>
  <c r="AA107" i="1"/>
  <c r="AC106" i="1"/>
  <c r="AE106" i="1" s="1"/>
  <c r="W192" i="1"/>
  <c r="V193" i="1"/>
  <c r="H110" i="1"/>
  <c r="S109" i="1"/>
  <c r="Z109" i="11" l="1"/>
  <c r="W193" i="11"/>
  <c r="U110" i="11"/>
  <c r="X110" i="11" s="1"/>
  <c r="Y110" i="11" s="1"/>
  <c r="R111" i="11"/>
  <c r="L113" i="11" a="1"/>
  <c r="L113" i="11" s="1"/>
  <c r="T112" i="11"/>
  <c r="AD107" i="11"/>
  <c r="AB107" i="11"/>
  <c r="AC107" i="11"/>
  <c r="AE107" i="11" s="1"/>
  <c r="AA108" i="11"/>
  <c r="V194" i="11"/>
  <c r="H111" i="11"/>
  <c r="S110" i="11"/>
  <c r="AF106" i="11"/>
  <c r="AG127" i="11" s="1"/>
  <c r="Z109" i="10"/>
  <c r="AD107" i="10"/>
  <c r="AB107" i="10"/>
  <c r="U110" i="10"/>
  <c r="X110" i="10" s="1"/>
  <c r="Y110" i="10" s="1"/>
  <c r="R111" i="10"/>
  <c r="V194" i="10"/>
  <c r="H111" i="10"/>
  <c r="S110" i="10"/>
  <c r="AF106" i="10"/>
  <c r="AG127" i="10" s="1"/>
  <c r="L112" i="10" a="1"/>
  <c r="L112" i="10" s="1"/>
  <c r="T111" i="10"/>
  <c r="AA108" i="10"/>
  <c r="AC107" i="10"/>
  <c r="AE107" i="10" s="1"/>
  <c r="W193" i="10"/>
  <c r="Z109" i="9"/>
  <c r="AB107" i="9"/>
  <c r="AD107" i="9"/>
  <c r="W193" i="9"/>
  <c r="V194" i="9"/>
  <c r="H111" i="9"/>
  <c r="S110" i="9"/>
  <c r="L112" i="9" a="1"/>
  <c r="L112" i="9" s="1"/>
  <c r="T111" i="9"/>
  <c r="AF106" i="9"/>
  <c r="AG127" i="9" s="1"/>
  <c r="AC107" i="9"/>
  <c r="AE107" i="9" s="1"/>
  <c r="AA108" i="9"/>
  <c r="U110" i="9"/>
  <c r="X110" i="9" s="1"/>
  <c r="Y110" i="9" s="1"/>
  <c r="R111" i="9"/>
  <c r="Z109" i="8"/>
  <c r="L113" i="8" a="1"/>
  <c r="L113" i="8" s="1"/>
  <c r="T112" i="8"/>
  <c r="AF106" i="8"/>
  <c r="AG127" i="8" s="1"/>
  <c r="W193" i="8"/>
  <c r="U110" i="8"/>
  <c r="X110" i="8" s="1"/>
  <c r="Y110" i="8" s="1"/>
  <c r="R111" i="8"/>
  <c r="V194" i="8"/>
  <c r="H111" i="8"/>
  <c r="S110" i="8"/>
  <c r="AC107" i="8"/>
  <c r="AE107" i="8" s="1"/>
  <c r="AA108" i="8"/>
  <c r="AD107" i="8"/>
  <c r="AB107" i="8"/>
  <c r="Z109" i="7"/>
  <c r="R111" i="7"/>
  <c r="U110" i="7"/>
  <c r="X110" i="7" s="1"/>
  <c r="Y110" i="7" s="1"/>
  <c r="AF106" i="7"/>
  <c r="AG127" i="7" s="1"/>
  <c r="V194" i="7"/>
  <c r="H111" i="7"/>
  <c r="S110" i="7"/>
  <c r="AD107" i="7"/>
  <c r="AB107" i="7"/>
  <c r="W193" i="7"/>
  <c r="L112" i="7" a="1"/>
  <c r="L112" i="7" s="1"/>
  <c r="T111" i="7"/>
  <c r="AC107" i="7"/>
  <c r="AE107" i="7" s="1"/>
  <c r="AA108" i="7"/>
  <c r="Z109" i="6"/>
  <c r="AF106" i="6"/>
  <c r="AG127" i="6" s="1"/>
  <c r="R111" i="6"/>
  <c r="U110" i="6"/>
  <c r="X110" i="6" s="1"/>
  <c r="Y110" i="6" s="1"/>
  <c r="AB107" i="6"/>
  <c r="AD107" i="6"/>
  <c r="T112" i="6"/>
  <c r="L113" i="6" a="1"/>
  <c r="L113" i="6" s="1"/>
  <c r="AC107" i="6"/>
  <c r="AE107" i="6" s="1"/>
  <c r="AA108" i="6"/>
  <c r="V194" i="6"/>
  <c r="S110" i="6"/>
  <c r="H111" i="6"/>
  <c r="W193" i="6"/>
  <c r="Z109" i="5"/>
  <c r="T112" i="5"/>
  <c r="L113" i="5" a="1"/>
  <c r="L113" i="5" s="1"/>
  <c r="R111" i="5"/>
  <c r="U110" i="5"/>
  <c r="X110" i="5" s="1"/>
  <c r="Y110" i="5" s="1"/>
  <c r="AD107" i="5"/>
  <c r="AB107" i="5"/>
  <c r="AF106" i="5"/>
  <c r="AG127" i="5" s="1"/>
  <c r="AA108" i="5"/>
  <c r="AC107" i="5"/>
  <c r="AE107" i="5" s="1"/>
  <c r="W193" i="5"/>
  <c r="V194" i="5"/>
  <c r="H111" i="5"/>
  <c r="S110" i="5"/>
  <c r="AF106" i="4"/>
  <c r="AG127" i="4" s="1"/>
  <c r="Z109" i="4"/>
  <c r="L113" i="4" a="1"/>
  <c r="L113" i="4" s="1"/>
  <c r="T112" i="4"/>
  <c r="U110" i="4"/>
  <c r="X110" i="4" s="1"/>
  <c r="Y110" i="4" s="1"/>
  <c r="R111" i="4"/>
  <c r="V194" i="4"/>
  <c r="H111" i="4"/>
  <c r="S110" i="4"/>
  <c r="AD107" i="4"/>
  <c r="AB107" i="4"/>
  <c r="AC107" i="4"/>
  <c r="AE107" i="4" s="1"/>
  <c r="AA108" i="4"/>
  <c r="W193" i="4"/>
  <c r="Z109" i="1"/>
  <c r="W193" i="1"/>
  <c r="AB107" i="1"/>
  <c r="AD107" i="1"/>
  <c r="R111" i="1"/>
  <c r="U110" i="1"/>
  <c r="X110" i="1" s="1"/>
  <c r="Y110" i="1" s="1"/>
  <c r="T112" i="1"/>
  <c r="L113" i="1" a="1"/>
  <c r="L113" i="1" s="1"/>
  <c r="AC107" i="1"/>
  <c r="AE107" i="1" s="1"/>
  <c r="AA108" i="1"/>
  <c r="AF106" i="1"/>
  <c r="AG127" i="1" s="1"/>
  <c r="V194" i="1"/>
  <c r="S110" i="1"/>
  <c r="H111" i="1"/>
  <c r="Z110" i="11" l="1"/>
  <c r="W194" i="11"/>
  <c r="V195" i="11"/>
  <c r="H112" i="11"/>
  <c r="S111" i="11"/>
  <c r="AD108" i="11"/>
  <c r="AB108" i="11"/>
  <c r="R112" i="11"/>
  <c r="U111" i="11"/>
  <c r="X111" i="11" s="1"/>
  <c r="Y111" i="11" s="1"/>
  <c r="AF107" i="11"/>
  <c r="AG128" i="11" s="1"/>
  <c r="T113" i="11"/>
  <c r="L114" i="11" a="1"/>
  <c r="L114" i="11" s="1"/>
  <c r="AA109" i="11"/>
  <c r="AC108" i="11"/>
  <c r="AE108" i="11" s="1"/>
  <c r="Z110" i="10"/>
  <c r="AF107" i="10"/>
  <c r="AG128" i="10" s="1"/>
  <c r="AB108" i="10"/>
  <c r="AD108" i="10"/>
  <c r="L113" i="10" a="1"/>
  <c r="L113" i="10" s="1"/>
  <c r="T112" i="10"/>
  <c r="R112" i="10"/>
  <c r="U111" i="10"/>
  <c r="X111" i="10" s="1"/>
  <c r="Y111" i="10" s="1"/>
  <c r="W194" i="10"/>
  <c r="V195" i="10"/>
  <c r="S111" i="10"/>
  <c r="H112" i="10"/>
  <c r="AC108" i="10"/>
  <c r="AE108" i="10" s="1"/>
  <c r="AA109" i="10"/>
  <c r="Z110" i="9"/>
  <c r="L113" i="9" a="1"/>
  <c r="L113" i="9" s="1"/>
  <c r="T112" i="9"/>
  <c r="AD108" i="9"/>
  <c r="AB108" i="9"/>
  <c r="W194" i="9"/>
  <c r="H112" i="9"/>
  <c r="S111" i="9"/>
  <c r="V195" i="9"/>
  <c r="AF107" i="9"/>
  <c r="AG128" i="9" s="1"/>
  <c r="U111" i="9"/>
  <c r="X111" i="9" s="1"/>
  <c r="Y111" i="9" s="1"/>
  <c r="R112" i="9"/>
  <c r="AC108" i="9"/>
  <c r="AE108" i="9" s="1"/>
  <c r="AA109" i="9"/>
  <c r="Z110" i="8"/>
  <c r="W194" i="8"/>
  <c r="AF107" i="8"/>
  <c r="AG128" i="8" s="1"/>
  <c r="AD108" i="8"/>
  <c r="AB108" i="8"/>
  <c r="V195" i="8"/>
  <c r="H112" i="8"/>
  <c r="S111" i="8"/>
  <c r="L114" i="8" a="1"/>
  <c r="L114" i="8" s="1"/>
  <c r="T113" i="8"/>
  <c r="U111" i="8"/>
  <c r="X111" i="8" s="1"/>
  <c r="Y111" i="8" s="1"/>
  <c r="R112" i="8"/>
  <c r="AC108" i="8"/>
  <c r="AE108" i="8" s="1"/>
  <c r="AA109" i="8"/>
  <c r="Z110" i="7"/>
  <c r="T112" i="7"/>
  <c r="L113" i="7" a="1"/>
  <c r="L113" i="7" s="1"/>
  <c r="R112" i="7"/>
  <c r="U111" i="7"/>
  <c r="X111" i="7" s="1"/>
  <c r="Y111" i="7" s="1"/>
  <c r="V195" i="7"/>
  <c r="S111" i="7"/>
  <c r="H112" i="7"/>
  <c r="W194" i="7"/>
  <c r="AB108" i="7"/>
  <c r="AD108" i="7"/>
  <c r="AA109" i="7"/>
  <c r="AC108" i="7"/>
  <c r="AE108" i="7" s="1"/>
  <c r="AF107" i="7"/>
  <c r="AG128" i="7" s="1"/>
  <c r="Z110" i="6"/>
  <c r="AD108" i="6"/>
  <c r="AB108" i="6"/>
  <c r="AF107" i="6"/>
  <c r="AG128" i="6" s="1"/>
  <c r="W194" i="6"/>
  <c r="V195" i="6"/>
  <c r="S111" i="6"/>
  <c r="H112" i="6"/>
  <c r="T113" i="6"/>
  <c r="L114" i="6" a="1"/>
  <c r="L114" i="6" s="1"/>
  <c r="U111" i="6"/>
  <c r="X111" i="6" s="1"/>
  <c r="Y111" i="6" s="1"/>
  <c r="R112" i="6"/>
  <c r="AC108" i="6"/>
  <c r="AE108" i="6" s="1"/>
  <c r="AA109" i="6"/>
  <c r="Z110" i="5"/>
  <c r="AB108" i="5"/>
  <c r="AD108" i="5"/>
  <c r="W194" i="5"/>
  <c r="R112" i="5"/>
  <c r="U111" i="5"/>
  <c r="X111" i="5" s="1"/>
  <c r="Y111" i="5" s="1"/>
  <c r="AF107" i="5"/>
  <c r="AG128" i="5" s="1"/>
  <c r="AA109" i="5"/>
  <c r="AC108" i="5"/>
  <c r="AE108" i="5" s="1"/>
  <c r="L114" i="5" a="1"/>
  <c r="L114" i="5" s="1"/>
  <c r="T113" i="5"/>
  <c r="V195" i="5"/>
  <c r="H112" i="5"/>
  <c r="S111" i="5"/>
  <c r="AF107" i="4"/>
  <c r="AG128" i="4" s="1"/>
  <c r="Z110" i="4"/>
  <c r="U111" i="4"/>
  <c r="X111" i="4" s="1"/>
  <c r="Y111" i="4" s="1"/>
  <c r="R112" i="4"/>
  <c r="V195" i="4"/>
  <c r="H112" i="4"/>
  <c r="S111" i="4"/>
  <c r="W194" i="4"/>
  <c r="AC108" i="4"/>
  <c r="AE108" i="4" s="1"/>
  <c r="AA109" i="4"/>
  <c r="L114" i="4" a="1"/>
  <c r="L114" i="4" s="1"/>
  <c r="T113" i="4"/>
  <c r="AD108" i="4"/>
  <c r="AB108" i="4"/>
  <c r="Z110" i="1"/>
  <c r="AF107" i="1"/>
  <c r="AG128" i="1" s="1"/>
  <c r="W194" i="1"/>
  <c r="L114" i="1" a="1"/>
  <c r="L114" i="1" s="1"/>
  <c r="T113" i="1"/>
  <c r="U111" i="1"/>
  <c r="X111" i="1" s="1"/>
  <c r="Y111" i="1" s="1"/>
  <c r="R112" i="1"/>
  <c r="V195" i="1"/>
  <c r="H112" i="1"/>
  <c r="S111" i="1"/>
  <c r="AC108" i="1"/>
  <c r="AE108" i="1" s="1"/>
  <c r="AA109" i="1"/>
  <c r="AD108" i="1"/>
  <c r="AB108" i="1"/>
  <c r="Z111" i="11" l="1"/>
  <c r="V196" i="11"/>
  <c r="H113" i="11"/>
  <c r="S112" i="11"/>
  <c r="T114" i="11"/>
  <c r="L115" i="11" a="1"/>
  <c r="L115" i="11" s="1"/>
  <c r="W195" i="11"/>
  <c r="AB109" i="11"/>
  <c r="AD109" i="11"/>
  <c r="AA110" i="11"/>
  <c r="AC109" i="11"/>
  <c r="AE109" i="11" s="1"/>
  <c r="R113" i="11"/>
  <c r="U112" i="11"/>
  <c r="X112" i="11" s="1"/>
  <c r="Y112" i="11" s="1"/>
  <c r="AF108" i="11"/>
  <c r="AG129" i="11" s="1"/>
  <c r="Z111" i="10"/>
  <c r="W195" i="10"/>
  <c r="S112" i="10"/>
  <c r="V196" i="10"/>
  <c r="H113" i="10"/>
  <c r="L114" i="10" a="1"/>
  <c r="L114" i="10" s="1"/>
  <c r="T113" i="10"/>
  <c r="R113" i="10"/>
  <c r="U112" i="10"/>
  <c r="X112" i="10" s="1"/>
  <c r="Y112" i="10" s="1"/>
  <c r="AD109" i="10"/>
  <c r="AB109" i="10"/>
  <c r="AC109" i="10"/>
  <c r="AE109" i="10" s="1"/>
  <c r="AA110" i="10"/>
  <c r="AF108" i="10"/>
  <c r="AG129" i="10" s="1"/>
  <c r="Z111" i="9"/>
  <c r="R113" i="9"/>
  <c r="U112" i="9"/>
  <c r="X112" i="9" s="1"/>
  <c r="Y112" i="9" s="1"/>
  <c r="W195" i="9"/>
  <c r="L114" i="9" a="1"/>
  <c r="L114" i="9" s="1"/>
  <c r="T113" i="9"/>
  <c r="V196" i="9"/>
  <c r="H113" i="9"/>
  <c r="S112" i="9"/>
  <c r="AD109" i="9"/>
  <c r="AB109" i="9"/>
  <c r="AC109" i="9"/>
  <c r="AE109" i="9" s="1"/>
  <c r="AA110" i="9"/>
  <c r="AF108" i="9"/>
  <c r="AG129" i="9" s="1"/>
  <c r="Z111" i="8"/>
  <c r="AF108" i="8"/>
  <c r="AG129" i="8" s="1"/>
  <c r="W195" i="8"/>
  <c r="V196" i="8"/>
  <c r="H113" i="8"/>
  <c r="S112" i="8"/>
  <c r="U112" i="8"/>
  <c r="X112" i="8" s="1"/>
  <c r="Y112" i="8" s="1"/>
  <c r="R113" i="8"/>
  <c r="AC109" i="8"/>
  <c r="AE109" i="8" s="1"/>
  <c r="AA110" i="8"/>
  <c r="L115" i="8" a="1"/>
  <c r="L115" i="8" s="1"/>
  <c r="T114" i="8"/>
  <c r="AD109" i="8"/>
  <c r="AB109" i="8"/>
  <c r="Z111" i="7"/>
  <c r="AD109" i="7"/>
  <c r="AB109" i="7"/>
  <c r="V196" i="7"/>
  <c r="S112" i="7"/>
  <c r="H113" i="7"/>
  <c r="U112" i="7"/>
  <c r="X112" i="7" s="1"/>
  <c r="Y112" i="7" s="1"/>
  <c r="R113" i="7"/>
  <c r="L114" i="7" a="1"/>
  <c r="L114" i="7" s="1"/>
  <c r="T113" i="7"/>
  <c r="AF108" i="7"/>
  <c r="AG129" i="7" s="1"/>
  <c r="W195" i="7"/>
  <c r="AA110" i="7"/>
  <c r="AC109" i="7"/>
  <c r="AE109" i="7" s="1"/>
  <c r="Z111" i="6"/>
  <c r="AF108" i="6"/>
  <c r="U112" i="6"/>
  <c r="X112" i="6" s="1"/>
  <c r="Y112" i="6" s="1"/>
  <c r="R113" i="6"/>
  <c r="W195" i="6"/>
  <c r="AG129" i="6"/>
  <c r="L115" i="6" a="1"/>
  <c r="L115" i="6" s="1"/>
  <c r="T114" i="6"/>
  <c r="AC109" i="6"/>
  <c r="AE109" i="6" s="1"/>
  <c r="AA110" i="6"/>
  <c r="V196" i="6"/>
  <c r="H113" i="6"/>
  <c r="S112" i="6"/>
  <c r="AD109" i="6"/>
  <c r="AB109" i="6"/>
  <c r="Z111" i="5"/>
  <c r="L115" i="5" a="1"/>
  <c r="L115" i="5" s="1"/>
  <c r="T114" i="5"/>
  <c r="AF108" i="5"/>
  <c r="AG129" i="5" s="1"/>
  <c r="AD109" i="5"/>
  <c r="AB109" i="5"/>
  <c r="R113" i="5"/>
  <c r="U112" i="5"/>
  <c r="X112" i="5" s="1"/>
  <c r="Y112" i="5" s="1"/>
  <c r="AC109" i="5"/>
  <c r="AE109" i="5" s="1"/>
  <c r="AA110" i="5"/>
  <c r="W195" i="5"/>
  <c r="V196" i="5"/>
  <c r="S112" i="5"/>
  <c r="H113" i="5"/>
  <c r="AF108" i="4"/>
  <c r="AG129" i="4" s="1"/>
  <c r="Z111" i="4"/>
  <c r="L115" i="4" a="1"/>
  <c r="L115" i="4" s="1"/>
  <c r="T114" i="4"/>
  <c r="U112" i="4"/>
  <c r="X112" i="4" s="1"/>
  <c r="Y112" i="4" s="1"/>
  <c r="R113" i="4"/>
  <c r="AD109" i="4"/>
  <c r="AB109" i="4"/>
  <c r="V196" i="4"/>
  <c r="H113" i="4"/>
  <c r="S112" i="4"/>
  <c r="AC109" i="4"/>
  <c r="AE109" i="4" s="1"/>
  <c r="AA110" i="4"/>
  <c r="W195" i="4"/>
  <c r="Z111" i="1"/>
  <c r="V196" i="1"/>
  <c r="H113" i="1"/>
  <c r="S112" i="1"/>
  <c r="AF108" i="1"/>
  <c r="AG129" i="1" s="1"/>
  <c r="W195" i="1"/>
  <c r="T114" i="1"/>
  <c r="L115" i="1" a="1"/>
  <c r="L115" i="1" s="1"/>
  <c r="AC109" i="1"/>
  <c r="AE109" i="1" s="1"/>
  <c r="AA110" i="1"/>
  <c r="AD109" i="1"/>
  <c r="AB109" i="1"/>
  <c r="U112" i="1"/>
  <c r="X112" i="1" s="1"/>
  <c r="Y112" i="1" s="1"/>
  <c r="R113" i="1"/>
  <c r="Z112" i="11" l="1"/>
  <c r="AF109" i="11"/>
  <c r="T115" i="11"/>
  <c r="L116" i="11" a="1"/>
  <c r="L116" i="11" s="1"/>
  <c r="AG130" i="11"/>
  <c r="V197" i="11"/>
  <c r="S113" i="11"/>
  <c r="H114" i="11"/>
  <c r="AD110" i="11"/>
  <c r="AB110" i="11"/>
  <c r="W196" i="11"/>
  <c r="AC110" i="11"/>
  <c r="AE110" i="11" s="1"/>
  <c r="AA111" i="11"/>
  <c r="R114" i="11"/>
  <c r="U113" i="11"/>
  <c r="X113" i="11" s="1"/>
  <c r="Y113" i="11" s="1"/>
  <c r="Z112" i="10"/>
  <c r="AB110" i="10"/>
  <c r="AD110" i="10"/>
  <c r="U113" i="10"/>
  <c r="X113" i="10" s="1"/>
  <c r="Y113" i="10" s="1"/>
  <c r="R114" i="10"/>
  <c r="W196" i="10"/>
  <c r="AF109" i="10"/>
  <c r="AG130" i="10" s="1"/>
  <c r="V197" i="10"/>
  <c r="H114" i="10"/>
  <c r="S113" i="10"/>
  <c r="AA111" i="10"/>
  <c r="AC110" i="10"/>
  <c r="AE110" i="10" s="1"/>
  <c r="T114" i="10"/>
  <c r="L115" i="10" a="1"/>
  <c r="L115" i="10" s="1"/>
  <c r="Z112" i="9"/>
  <c r="W196" i="9"/>
  <c r="T114" i="9"/>
  <c r="L115" i="9" a="1"/>
  <c r="L115" i="9" s="1"/>
  <c r="R114" i="9"/>
  <c r="U113" i="9"/>
  <c r="X113" i="9" s="1"/>
  <c r="Y113" i="9" s="1"/>
  <c r="AF109" i="9"/>
  <c r="AG130" i="9" s="1"/>
  <c r="AC110" i="9"/>
  <c r="AE110" i="9" s="1"/>
  <c r="AA111" i="9"/>
  <c r="AB110" i="9"/>
  <c r="AD110" i="9"/>
  <c r="V197" i="9"/>
  <c r="H114" i="9"/>
  <c r="S113" i="9"/>
  <c r="Z112" i="8"/>
  <c r="U113" i="8"/>
  <c r="X113" i="8" s="1"/>
  <c r="Y113" i="8" s="1"/>
  <c r="R114" i="8"/>
  <c r="AD110" i="8"/>
  <c r="AB110" i="8"/>
  <c r="L116" i="8" a="1"/>
  <c r="L116" i="8" s="1"/>
  <c r="T115" i="8"/>
  <c r="AF109" i="8"/>
  <c r="AG130" i="8" s="1"/>
  <c r="V197" i="8"/>
  <c r="H114" i="8"/>
  <c r="S113" i="8"/>
  <c r="AC110" i="8"/>
  <c r="AE110" i="8" s="1"/>
  <c r="AA111" i="8"/>
  <c r="W196" i="8"/>
  <c r="Z112" i="7"/>
  <c r="L115" i="7" a="1"/>
  <c r="L115" i="7" s="1"/>
  <c r="T114" i="7"/>
  <c r="V197" i="7"/>
  <c r="H114" i="7"/>
  <c r="S113" i="7"/>
  <c r="AF109" i="7"/>
  <c r="AG130" i="7" s="1"/>
  <c r="AC110" i="7"/>
  <c r="AE110" i="7" s="1"/>
  <c r="AA111" i="7"/>
  <c r="U113" i="7"/>
  <c r="X113" i="7" s="1"/>
  <c r="Y113" i="7" s="1"/>
  <c r="R114" i="7"/>
  <c r="W196" i="7"/>
  <c r="AD110" i="7"/>
  <c r="AB110" i="7"/>
  <c r="V197" i="6"/>
  <c r="H114" i="6"/>
  <c r="S113" i="6"/>
  <c r="AF109" i="6"/>
  <c r="AG130" i="6" s="1"/>
  <c r="U113" i="6"/>
  <c r="X113" i="6" s="1"/>
  <c r="R114" i="6"/>
  <c r="L116" i="6" a="1"/>
  <c r="L116" i="6" s="1"/>
  <c r="T115" i="6"/>
  <c r="Y113" i="6"/>
  <c r="Z112" i="6"/>
  <c r="AD110" i="6"/>
  <c r="AB110" i="6"/>
  <c r="W196" i="6"/>
  <c r="AC110" i="6"/>
  <c r="AE110" i="6" s="1"/>
  <c r="AA111" i="6"/>
  <c r="Z112" i="5"/>
  <c r="AD110" i="5"/>
  <c r="AB110" i="5"/>
  <c r="W196" i="5"/>
  <c r="U113" i="5"/>
  <c r="X113" i="5" s="1"/>
  <c r="Y113" i="5" s="1"/>
  <c r="R114" i="5"/>
  <c r="L116" i="5" a="1"/>
  <c r="L116" i="5" s="1"/>
  <c r="T115" i="5"/>
  <c r="AF109" i="5"/>
  <c r="AG130" i="5" s="1"/>
  <c r="AC110" i="5"/>
  <c r="AE110" i="5" s="1"/>
  <c r="AA111" i="5"/>
  <c r="V197" i="5"/>
  <c r="H114" i="5"/>
  <c r="S113" i="5"/>
  <c r="AF109" i="4"/>
  <c r="AG130" i="4" s="1"/>
  <c r="Z112" i="4"/>
  <c r="AB110" i="4"/>
  <c r="AD110" i="4"/>
  <c r="W196" i="4"/>
  <c r="U113" i="4"/>
  <c r="X113" i="4" s="1"/>
  <c r="Y113" i="4" s="1"/>
  <c r="R114" i="4"/>
  <c r="V197" i="4"/>
  <c r="H114" i="4"/>
  <c r="S113" i="4"/>
  <c r="AA111" i="4"/>
  <c r="AC110" i="4"/>
  <c r="AE110" i="4" s="1"/>
  <c r="L116" i="4" a="1"/>
  <c r="L116" i="4" s="1"/>
  <c r="T115" i="4"/>
  <c r="Z112" i="1"/>
  <c r="AF109" i="1"/>
  <c r="AG130" i="1" s="1"/>
  <c r="L116" i="1" a="1"/>
  <c r="L116" i="1" s="1"/>
  <c r="T115" i="1"/>
  <c r="AC110" i="1"/>
  <c r="AE110" i="1" s="1"/>
  <c r="AA111" i="1"/>
  <c r="AD110" i="1"/>
  <c r="AB110" i="1"/>
  <c r="H114" i="1"/>
  <c r="S113" i="1"/>
  <c r="V197" i="1"/>
  <c r="W196" i="1"/>
  <c r="R114" i="1"/>
  <c r="U113" i="1"/>
  <c r="X113" i="1" s="1"/>
  <c r="Y113" i="1" s="1"/>
  <c r="Z113" i="11" l="1"/>
  <c r="AD111" i="11"/>
  <c r="AB111" i="11"/>
  <c r="L117" i="11" a="1"/>
  <c r="L117" i="11" s="1"/>
  <c r="T116" i="11"/>
  <c r="AF110" i="11"/>
  <c r="W197" i="11"/>
  <c r="V198" i="11"/>
  <c r="S114" i="11"/>
  <c r="H115" i="11"/>
  <c r="AC111" i="11"/>
  <c r="AE111" i="11" s="1"/>
  <c r="AA112" i="11"/>
  <c r="AG131" i="11"/>
  <c r="U114" i="11"/>
  <c r="X114" i="11" s="1"/>
  <c r="Y114" i="11" s="1"/>
  <c r="R115" i="11"/>
  <c r="Z113" i="10"/>
  <c r="AD111" i="10"/>
  <c r="AB111" i="10"/>
  <c r="W197" i="10"/>
  <c r="R115" i="10"/>
  <c r="U114" i="10"/>
  <c r="X114" i="10" s="1"/>
  <c r="Y114" i="10" s="1"/>
  <c r="V198" i="10"/>
  <c r="H115" i="10"/>
  <c r="S114" i="10"/>
  <c r="T115" i="10"/>
  <c r="L116" i="10" a="1"/>
  <c r="L116" i="10" s="1"/>
  <c r="AC111" i="10"/>
  <c r="AE111" i="10" s="1"/>
  <c r="AA112" i="10"/>
  <c r="AF110" i="10"/>
  <c r="AG131" i="10" s="1"/>
  <c r="Z113" i="9"/>
  <c r="AD111" i="9"/>
  <c r="AB111" i="9"/>
  <c r="AF110" i="9"/>
  <c r="AG131" i="9" s="1"/>
  <c r="W197" i="9"/>
  <c r="R115" i="9"/>
  <c r="U114" i="9"/>
  <c r="X114" i="9" s="1"/>
  <c r="Y114" i="9" s="1"/>
  <c r="AA112" i="9"/>
  <c r="AC111" i="9"/>
  <c r="AE111" i="9" s="1"/>
  <c r="T115" i="9"/>
  <c r="L116" i="9" a="1"/>
  <c r="L116" i="9" s="1"/>
  <c r="V198" i="9"/>
  <c r="S114" i="9"/>
  <c r="H115" i="9"/>
  <c r="Z113" i="8"/>
  <c r="AF110" i="8"/>
  <c r="W197" i="8"/>
  <c r="AG131" i="8"/>
  <c r="V198" i="8"/>
  <c r="H115" i="8"/>
  <c r="S114" i="8"/>
  <c r="U114" i="8"/>
  <c r="X114" i="8" s="1"/>
  <c r="Y114" i="8" s="1"/>
  <c r="R115" i="8"/>
  <c r="AD111" i="8"/>
  <c r="AB111" i="8"/>
  <c r="AA112" i="8"/>
  <c r="AC111" i="8"/>
  <c r="AE111" i="8" s="1"/>
  <c r="L117" i="8" a="1"/>
  <c r="L117" i="8" s="1"/>
  <c r="T116" i="8"/>
  <c r="Z113" i="7"/>
  <c r="V198" i="7"/>
  <c r="H115" i="7"/>
  <c r="S114" i="7"/>
  <c r="U114" i="7"/>
  <c r="X114" i="7" s="1"/>
  <c r="Y114" i="7" s="1"/>
  <c r="R115" i="7"/>
  <c r="AF110" i="7"/>
  <c r="AG131" i="7" s="1"/>
  <c r="L116" i="7" a="1"/>
  <c r="L116" i="7" s="1"/>
  <c r="T115" i="7"/>
  <c r="AD111" i="7"/>
  <c r="AB111" i="7"/>
  <c r="AC111" i="7"/>
  <c r="AE111" i="7" s="1"/>
  <c r="AA112" i="7"/>
  <c r="W197" i="7"/>
  <c r="AC111" i="6"/>
  <c r="AE111" i="6" s="1"/>
  <c r="AA112" i="6"/>
  <c r="Z113" i="6"/>
  <c r="L117" i="6" a="1"/>
  <c r="L117" i="6" s="1"/>
  <c r="T116" i="6"/>
  <c r="U114" i="6"/>
  <c r="X114" i="6" s="1"/>
  <c r="Y114" i="6" s="1"/>
  <c r="R115" i="6"/>
  <c r="AD111" i="6"/>
  <c r="AB111" i="6"/>
  <c r="V198" i="6"/>
  <c r="H115" i="6"/>
  <c r="S114" i="6"/>
  <c r="AF110" i="6"/>
  <c r="AG131" i="6" s="1"/>
  <c r="W197" i="6"/>
  <c r="Z113" i="5"/>
  <c r="AF110" i="5"/>
  <c r="AD111" i="5"/>
  <c r="AB111" i="5"/>
  <c r="T116" i="5"/>
  <c r="L117" i="5" a="1"/>
  <c r="L117" i="5" s="1"/>
  <c r="AG131" i="5"/>
  <c r="U114" i="5"/>
  <c r="X114" i="5" s="1"/>
  <c r="Y114" i="5" s="1"/>
  <c r="R115" i="5"/>
  <c r="AC111" i="5"/>
  <c r="AE111" i="5" s="1"/>
  <c r="AA112" i="5"/>
  <c r="W197" i="5"/>
  <c r="V198" i="5"/>
  <c r="H115" i="5"/>
  <c r="S114" i="5"/>
  <c r="AF110" i="4"/>
  <c r="AG131" i="4" s="1"/>
  <c r="Z113" i="4"/>
  <c r="V198" i="4"/>
  <c r="H115" i="4"/>
  <c r="S114" i="4"/>
  <c r="W197" i="4"/>
  <c r="AD111" i="4"/>
  <c r="AB111" i="4"/>
  <c r="R115" i="4"/>
  <c r="U114" i="4"/>
  <c r="X114" i="4" s="1"/>
  <c r="Y114" i="4" s="1"/>
  <c r="AA112" i="4"/>
  <c r="AC111" i="4"/>
  <c r="AE111" i="4" s="1"/>
  <c r="T116" i="4"/>
  <c r="L117" i="4" a="1"/>
  <c r="L117" i="4" s="1"/>
  <c r="Z113" i="1"/>
  <c r="W197" i="1"/>
  <c r="AD111" i="1"/>
  <c r="AB111" i="1"/>
  <c r="AF110" i="1"/>
  <c r="AG131" i="1" s="1"/>
  <c r="V198" i="1"/>
  <c r="H115" i="1"/>
  <c r="S114" i="1"/>
  <c r="AA112" i="1"/>
  <c r="AC111" i="1"/>
  <c r="AE111" i="1" s="1"/>
  <c r="L117" i="1" a="1"/>
  <c r="L117" i="1" s="1"/>
  <c r="T116" i="1"/>
  <c r="U114" i="1"/>
  <c r="X114" i="1" s="1"/>
  <c r="Y114" i="1" s="1"/>
  <c r="R115" i="1"/>
  <c r="Z114" i="11" l="1"/>
  <c r="V199" i="11"/>
  <c r="H116" i="11"/>
  <c r="S115" i="11"/>
  <c r="AF111" i="11"/>
  <c r="AD112" i="11"/>
  <c r="AB112" i="11"/>
  <c r="L118" i="11" a="1"/>
  <c r="L118" i="11" s="1"/>
  <c r="T117" i="11"/>
  <c r="W198" i="11"/>
  <c r="AG132" i="11"/>
  <c r="U115" i="11"/>
  <c r="X115" i="11" s="1"/>
  <c r="Y115" i="11" s="1"/>
  <c r="R116" i="11"/>
  <c r="AC112" i="11"/>
  <c r="AE112" i="11" s="1"/>
  <c r="AA113" i="11"/>
  <c r="Z114" i="10"/>
  <c r="AF111" i="10"/>
  <c r="V199" i="10"/>
  <c r="H116" i="10"/>
  <c r="S115" i="10"/>
  <c r="R116" i="10"/>
  <c r="U115" i="10"/>
  <c r="X115" i="10" s="1"/>
  <c r="Y115" i="10" s="1"/>
  <c r="AG132" i="10"/>
  <c r="AB112" i="10"/>
  <c r="AD112" i="10"/>
  <c r="W198" i="10"/>
  <c r="AC112" i="10"/>
  <c r="AE112" i="10" s="1"/>
  <c r="AA113" i="10"/>
  <c r="L117" i="10" a="1"/>
  <c r="L117" i="10" s="1"/>
  <c r="T116" i="10"/>
  <c r="Z114" i="9"/>
  <c r="AF111" i="9"/>
  <c r="AG132" i="9" s="1"/>
  <c r="W198" i="9"/>
  <c r="L117" i="9" a="1"/>
  <c r="L117" i="9" s="1"/>
  <c r="T116" i="9"/>
  <c r="AB112" i="9"/>
  <c r="AD112" i="9"/>
  <c r="R116" i="9"/>
  <c r="U115" i="9"/>
  <c r="X115" i="9" s="1"/>
  <c r="Y115" i="9" s="1"/>
  <c r="V199" i="9"/>
  <c r="H116" i="9"/>
  <c r="S115" i="9"/>
  <c r="AC112" i="9"/>
  <c r="AE112" i="9" s="1"/>
  <c r="AA113" i="9"/>
  <c r="Z114" i="8"/>
  <c r="W198" i="8"/>
  <c r="AF111" i="8"/>
  <c r="AG132" i="8" s="1"/>
  <c r="AB112" i="8"/>
  <c r="AD112" i="8"/>
  <c r="V199" i="8"/>
  <c r="H116" i="8"/>
  <c r="S115" i="8"/>
  <c r="R116" i="8"/>
  <c r="U115" i="8"/>
  <c r="X115" i="8" s="1"/>
  <c r="Y115" i="8" s="1"/>
  <c r="AA113" i="8"/>
  <c r="AC112" i="8"/>
  <c r="AE112" i="8" s="1"/>
  <c r="T117" i="8"/>
  <c r="L118" i="8" a="1"/>
  <c r="L118" i="8" s="1"/>
  <c r="Z114" i="7"/>
  <c r="AF111" i="7"/>
  <c r="AG132" i="7" s="1"/>
  <c r="AD112" i="7"/>
  <c r="AB112" i="7"/>
  <c r="T116" i="7"/>
  <c r="L117" i="7" a="1"/>
  <c r="L117" i="7" s="1"/>
  <c r="V199" i="7"/>
  <c r="H116" i="7"/>
  <c r="S115" i="7"/>
  <c r="W198" i="7"/>
  <c r="AA113" i="7"/>
  <c r="AC112" i="7"/>
  <c r="AE112" i="7" s="1"/>
  <c r="R116" i="7"/>
  <c r="U115" i="7"/>
  <c r="X115" i="7" s="1"/>
  <c r="Y115" i="7" s="1"/>
  <c r="Z114" i="6"/>
  <c r="W198" i="6"/>
  <c r="L118" i="6" a="1"/>
  <c r="L118" i="6" s="1"/>
  <c r="T117" i="6"/>
  <c r="V199" i="6"/>
  <c r="H116" i="6"/>
  <c r="S115" i="6"/>
  <c r="AC112" i="6"/>
  <c r="AE112" i="6" s="1"/>
  <c r="AA113" i="6"/>
  <c r="U115" i="6"/>
  <c r="X115" i="6" s="1"/>
  <c r="Y115" i="6" s="1"/>
  <c r="R116" i="6"/>
  <c r="AD112" i="6"/>
  <c r="AB112" i="6"/>
  <c r="AF111" i="6"/>
  <c r="AG132" i="6" s="1"/>
  <c r="Z114" i="5"/>
  <c r="AD112" i="5"/>
  <c r="AB112" i="5"/>
  <c r="W198" i="5"/>
  <c r="L118" i="5" a="1"/>
  <c r="L118" i="5" s="1"/>
  <c r="T117" i="5"/>
  <c r="R116" i="5"/>
  <c r="U115" i="5"/>
  <c r="X115" i="5" s="1"/>
  <c r="Y115" i="5" s="1"/>
  <c r="AC112" i="5"/>
  <c r="AE112" i="5" s="1"/>
  <c r="AA113" i="5"/>
  <c r="AF111" i="5"/>
  <c r="AG132" i="5" s="1"/>
  <c r="V199" i="5"/>
  <c r="H116" i="5"/>
  <c r="S115" i="5"/>
  <c r="AF111" i="4"/>
  <c r="AG132" i="4" s="1"/>
  <c r="Z114" i="4"/>
  <c r="V199" i="4"/>
  <c r="S115" i="4"/>
  <c r="H116" i="4"/>
  <c r="W198" i="4"/>
  <c r="AD112" i="4"/>
  <c r="AB112" i="4"/>
  <c r="R116" i="4"/>
  <c r="U115" i="4"/>
  <c r="X115" i="4" s="1"/>
  <c r="Y115" i="4" s="1"/>
  <c r="AC112" i="4"/>
  <c r="AE112" i="4" s="1"/>
  <c r="AA113" i="4"/>
  <c r="T117" i="4"/>
  <c r="L118" i="4" a="1"/>
  <c r="L118" i="4" s="1"/>
  <c r="Z114" i="1"/>
  <c r="T117" i="1"/>
  <c r="L118" i="1" a="1"/>
  <c r="L118" i="1" s="1"/>
  <c r="AF111" i="1"/>
  <c r="V199" i="1"/>
  <c r="H116" i="1"/>
  <c r="S115" i="1"/>
  <c r="AG132" i="1"/>
  <c r="AD112" i="1"/>
  <c r="AB112" i="1"/>
  <c r="U115" i="1"/>
  <c r="X115" i="1" s="1"/>
  <c r="Y115" i="1" s="1"/>
  <c r="R116" i="1"/>
  <c r="AC112" i="1"/>
  <c r="AE112" i="1" s="1"/>
  <c r="AA113" i="1"/>
  <c r="W198" i="1"/>
  <c r="Z115" i="11" l="1"/>
  <c r="U116" i="11"/>
  <c r="X116" i="11" s="1"/>
  <c r="Y116" i="11" s="1"/>
  <c r="R117" i="11"/>
  <c r="V200" i="11"/>
  <c r="H117" i="11"/>
  <c r="S116" i="11"/>
  <c r="W199" i="11"/>
  <c r="AD113" i="11"/>
  <c r="AB113" i="11"/>
  <c r="AC113" i="11"/>
  <c r="AE113" i="11" s="1"/>
  <c r="AA114" i="11"/>
  <c r="L119" i="11" a="1"/>
  <c r="L119" i="11" s="1"/>
  <c r="T118" i="11"/>
  <c r="AF112" i="11"/>
  <c r="AG133" i="11" s="1"/>
  <c r="Z115" i="10"/>
  <c r="AD113" i="10"/>
  <c r="AB113" i="10"/>
  <c r="V200" i="10"/>
  <c r="S116" i="10"/>
  <c r="H117" i="10"/>
  <c r="W199" i="10"/>
  <c r="U116" i="10"/>
  <c r="X116" i="10" s="1"/>
  <c r="Y116" i="10" s="1"/>
  <c r="R117" i="10"/>
  <c r="AF112" i="10"/>
  <c r="AG133" i="10" s="1"/>
  <c r="AC113" i="10"/>
  <c r="AE113" i="10" s="1"/>
  <c r="AA114" i="10"/>
  <c r="L118" i="10" a="1"/>
  <c r="L118" i="10" s="1"/>
  <c r="T117" i="10"/>
  <c r="Z115" i="9"/>
  <c r="V200" i="9"/>
  <c r="H117" i="9"/>
  <c r="S116" i="9"/>
  <c r="W199" i="9"/>
  <c r="U116" i="9"/>
  <c r="X116" i="9" s="1"/>
  <c r="Y116" i="9" s="1"/>
  <c r="R117" i="9"/>
  <c r="AD113" i="9"/>
  <c r="AB113" i="9"/>
  <c r="AC113" i="9"/>
  <c r="AE113" i="9" s="1"/>
  <c r="AA114" i="9"/>
  <c r="L118" i="9" a="1"/>
  <c r="L118" i="9" s="1"/>
  <c r="T117" i="9"/>
  <c r="AF112" i="9"/>
  <c r="AG133" i="9" s="1"/>
  <c r="Z115" i="8"/>
  <c r="R117" i="8"/>
  <c r="U116" i="8"/>
  <c r="X116" i="8" s="1"/>
  <c r="Y116" i="8" s="1"/>
  <c r="AF112" i="8"/>
  <c r="AG133" i="8" s="1"/>
  <c r="AB113" i="8"/>
  <c r="AD113" i="8"/>
  <c r="V200" i="8"/>
  <c r="S116" i="8"/>
  <c r="H117" i="8"/>
  <c r="T118" i="8"/>
  <c r="L119" i="8" a="1"/>
  <c r="L119" i="8" s="1"/>
  <c r="AC113" i="8"/>
  <c r="AE113" i="8" s="1"/>
  <c r="AA114" i="8"/>
  <c r="W199" i="8"/>
  <c r="Z115" i="7"/>
  <c r="T117" i="7"/>
  <c r="L118" i="7" a="1"/>
  <c r="L118" i="7" s="1"/>
  <c r="AD113" i="7"/>
  <c r="AB113" i="7"/>
  <c r="AF112" i="7"/>
  <c r="AG133" i="7" s="1"/>
  <c r="V200" i="7"/>
  <c r="H117" i="7"/>
  <c r="S116" i="7"/>
  <c r="W199" i="7"/>
  <c r="AA114" i="7"/>
  <c r="AC113" i="7"/>
  <c r="AE113" i="7" s="1"/>
  <c r="R117" i="7"/>
  <c r="U116" i="7"/>
  <c r="X116" i="7" s="1"/>
  <c r="Y116" i="7" s="1"/>
  <c r="Z115" i="6"/>
  <c r="R117" i="6"/>
  <c r="U116" i="6"/>
  <c r="X116" i="6" s="1"/>
  <c r="Y116" i="6" s="1"/>
  <c r="T118" i="6"/>
  <c r="L119" i="6" a="1"/>
  <c r="L119" i="6" s="1"/>
  <c r="AF112" i="6"/>
  <c r="AG133" i="6" s="1"/>
  <c r="W199" i="6"/>
  <c r="AA114" i="6"/>
  <c r="AC113" i="6"/>
  <c r="AE113" i="6" s="1"/>
  <c r="AD113" i="6"/>
  <c r="AB113" i="6"/>
  <c r="V200" i="6"/>
  <c r="H117" i="6"/>
  <c r="S116" i="6"/>
  <c r="Z115" i="5"/>
  <c r="W199" i="5"/>
  <c r="AD113" i="5"/>
  <c r="AB113" i="5"/>
  <c r="L119" i="5" a="1"/>
  <c r="L119" i="5" s="1"/>
  <c r="T118" i="5"/>
  <c r="AA114" i="5"/>
  <c r="AC113" i="5"/>
  <c r="AE113" i="5" s="1"/>
  <c r="AF112" i="5"/>
  <c r="AG133" i="5" s="1"/>
  <c r="U116" i="5"/>
  <c r="X116" i="5" s="1"/>
  <c r="Y116" i="5" s="1"/>
  <c r="R117" i="5"/>
  <c r="V200" i="5"/>
  <c r="H117" i="5"/>
  <c r="S116" i="5"/>
  <c r="AF112" i="4"/>
  <c r="AG133" i="4" s="1"/>
  <c r="Z115" i="4"/>
  <c r="U116" i="4"/>
  <c r="X116" i="4" s="1"/>
  <c r="Y116" i="4" s="1"/>
  <c r="R117" i="4"/>
  <c r="T118" i="4"/>
  <c r="L119" i="4" a="1"/>
  <c r="L119" i="4" s="1"/>
  <c r="V200" i="4"/>
  <c r="S116" i="4"/>
  <c r="H117" i="4"/>
  <c r="AC113" i="4"/>
  <c r="AE113" i="4" s="1"/>
  <c r="AA114" i="4"/>
  <c r="W199" i="4"/>
  <c r="AB113" i="4"/>
  <c r="AD113" i="4"/>
  <c r="Z115" i="1"/>
  <c r="AF112" i="1"/>
  <c r="AG133" i="1" s="1"/>
  <c r="AD113" i="1"/>
  <c r="AB113" i="1"/>
  <c r="V200" i="1"/>
  <c r="H117" i="1"/>
  <c r="S116" i="1"/>
  <c r="R117" i="1"/>
  <c r="U116" i="1"/>
  <c r="X116" i="1" s="1"/>
  <c r="Y116" i="1" s="1"/>
  <c r="W199" i="1"/>
  <c r="AC113" i="1"/>
  <c r="AE113" i="1" s="1"/>
  <c r="AA114" i="1"/>
  <c r="T118" i="1"/>
  <c r="L119" i="1" a="1"/>
  <c r="L119" i="1" s="1"/>
  <c r="Z116" i="11" l="1"/>
  <c r="AF113" i="11"/>
  <c r="W200" i="11"/>
  <c r="V201" i="11"/>
  <c r="H118" i="11"/>
  <c r="S117" i="11"/>
  <c r="U117" i="11"/>
  <c r="X117" i="11" s="1"/>
  <c r="Y117" i="11" s="1"/>
  <c r="R118" i="11"/>
  <c r="L120" i="11" a="1"/>
  <c r="L120" i="11" s="1"/>
  <c r="T119" i="11"/>
  <c r="AG134" i="11"/>
  <c r="AC114" i="11"/>
  <c r="AE114" i="11" s="1"/>
  <c r="AA115" i="11"/>
  <c r="AD114" i="11"/>
  <c r="AB114" i="11"/>
  <c r="Z116" i="10"/>
  <c r="AD114" i="10"/>
  <c r="AB114" i="10"/>
  <c r="AF113" i="10"/>
  <c r="R118" i="10"/>
  <c r="U117" i="10"/>
  <c r="X117" i="10" s="1"/>
  <c r="Y117" i="10" s="1"/>
  <c r="W200" i="10"/>
  <c r="V201" i="10"/>
  <c r="H118" i="10"/>
  <c r="S117" i="10"/>
  <c r="AG134" i="10"/>
  <c r="AA115" i="10"/>
  <c r="AC114" i="10"/>
  <c r="AE114" i="10" s="1"/>
  <c r="T118" i="10"/>
  <c r="L119" i="10" a="1"/>
  <c r="L119" i="10" s="1"/>
  <c r="Z116" i="9"/>
  <c r="AD114" i="9"/>
  <c r="AB114" i="9"/>
  <c r="L119" i="9" a="1"/>
  <c r="L119" i="9" s="1"/>
  <c r="T118" i="9"/>
  <c r="AF113" i="9"/>
  <c r="AG134" i="9" s="1"/>
  <c r="V201" i="9"/>
  <c r="H118" i="9"/>
  <c r="S117" i="9"/>
  <c r="R118" i="9"/>
  <c r="U117" i="9"/>
  <c r="X117" i="9" s="1"/>
  <c r="Y117" i="9" s="1"/>
  <c r="W200" i="9"/>
  <c r="AA115" i="9"/>
  <c r="AC114" i="9"/>
  <c r="AE114" i="9" s="1"/>
  <c r="Z116" i="8"/>
  <c r="W200" i="8"/>
  <c r="AD114" i="8"/>
  <c r="AB114" i="8"/>
  <c r="T119" i="8"/>
  <c r="L120" i="8" a="1"/>
  <c r="L120" i="8" s="1"/>
  <c r="AF113" i="8"/>
  <c r="AG134" i="8" s="1"/>
  <c r="U117" i="8"/>
  <c r="X117" i="8" s="1"/>
  <c r="Y117" i="8" s="1"/>
  <c r="R118" i="8"/>
  <c r="V201" i="8"/>
  <c r="S117" i="8"/>
  <c r="H118" i="8"/>
  <c r="AC114" i="8"/>
  <c r="AE114" i="8" s="1"/>
  <c r="AA115" i="8"/>
  <c r="Z116" i="7"/>
  <c r="AB114" i="7"/>
  <c r="AD114" i="7"/>
  <c r="AF113" i="7"/>
  <c r="AG134" i="7" s="1"/>
  <c r="V201" i="7"/>
  <c r="S117" i="7"/>
  <c r="H118" i="7"/>
  <c r="W200" i="7"/>
  <c r="AC114" i="7"/>
  <c r="AE114" i="7" s="1"/>
  <c r="AA115" i="7"/>
  <c r="T118" i="7"/>
  <c r="L119" i="7" a="1"/>
  <c r="L119" i="7" s="1"/>
  <c r="U117" i="7"/>
  <c r="X117" i="7" s="1"/>
  <c r="Y117" i="7" s="1"/>
  <c r="R118" i="7"/>
  <c r="Z116" i="6"/>
  <c r="AF113" i="6"/>
  <c r="W200" i="6"/>
  <c r="AB114" i="6"/>
  <c r="AD114" i="6"/>
  <c r="AG134" i="6"/>
  <c r="R118" i="6"/>
  <c r="U117" i="6"/>
  <c r="X117" i="6" s="1"/>
  <c r="Y117" i="6" s="1"/>
  <c r="T119" i="6"/>
  <c r="L120" i="6" a="1"/>
  <c r="L120" i="6" s="1"/>
  <c r="AA115" i="6"/>
  <c r="AC114" i="6"/>
  <c r="AE114" i="6" s="1"/>
  <c r="V201" i="6"/>
  <c r="H118" i="6"/>
  <c r="S117" i="6"/>
  <c r="Z116" i="5"/>
  <c r="AF113" i="5"/>
  <c r="AG134" i="5" s="1"/>
  <c r="W200" i="5"/>
  <c r="R118" i="5"/>
  <c r="U117" i="5"/>
  <c r="X117" i="5" s="1"/>
  <c r="Y117" i="5" s="1"/>
  <c r="AD114" i="5"/>
  <c r="AB114" i="5"/>
  <c r="AA115" i="5"/>
  <c r="AC114" i="5"/>
  <c r="AE114" i="5" s="1"/>
  <c r="L120" i="5" a="1"/>
  <c r="L120" i="5" s="1"/>
  <c r="T119" i="5"/>
  <c r="V201" i="5"/>
  <c r="H118" i="5"/>
  <c r="S117" i="5"/>
  <c r="AF113" i="4"/>
  <c r="AG134" i="4" s="1"/>
  <c r="Z116" i="4"/>
  <c r="V201" i="4"/>
  <c r="H118" i="4"/>
  <c r="S117" i="4"/>
  <c r="U117" i="4"/>
  <c r="X117" i="4" s="1"/>
  <c r="Y117" i="4" s="1"/>
  <c r="R118" i="4"/>
  <c r="AD114" i="4"/>
  <c r="AB114" i="4"/>
  <c r="W200" i="4"/>
  <c r="L120" i="4" a="1"/>
  <c r="L120" i="4" s="1"/>
  <c r="T119" i="4"/>
  <c r="AC114" i="4"/>
  <c r="AE114" i="4" s="1"/>
  <c r="AA115" i="4"/>
  <c r="Z116" i="1"/>
  <c r="AB114" i="1"/>
  <c r="AD114" i="1"/>
  <c r="AF113" i="1"/>
  <c r="R118" i="1"/>
  <c r="U117" i="1"/>
  <c r="X117" i="1" s="1"/>
  <c r="Y117" i="1" s="1"/>
  <c r="W200" i="1"/>
  <c r="V201" i="1"/>
  <c r="S117" i="1"/>
  <c r="H118" i="1"/>
  <c r="AG134" i="1"/>
  <c r="L120" i="1" a="1"/>
  <c r="L120" i="1" s="1"/>
  <c r="T119" i="1"/>
  <c r="AA115" i="1"/>
  <c r="AC114" i="1"/>
  <c r="AE114" i="1" s="1"/>
  <c r="Z117" i="11" l="1"/>
  <c r="AF114" i="11"/>
  <c r="AG135" i="11" s="1"/>
  <c r="AD115" i="11"/>
  <c r="AB115" i="11"/>
  <c r="L121" i="11" a="1"/>
  <c r="L121" i="11" s="1"/>
  <c r="T120" i="11"/>
  <c r="W201" i="11"/>
  <c r="U118" i="11"/>
  <c r="X118" i="11" s="1"/>
  <c r="Y118" i="11" s="1"/>
  <c r="R119" i="11"/>
  <c r="V202" i="11"/>
  <c r="H119" i="11"/>
  <c r="S118" i="11"/>
  <c r="AC115" i="11"/>
  <c r="AE115" i="11" s="1"/>
  <c r="AA116" i="11"/>
  <c r="Z117" i="10"/>
  <c r="AD115" i="10"/>
  <c r="AB115" i="10"/>
  <c r="AF114" i="10"/>
  <c r="W201" i="10"/>
  <c r="V202" i="10"/>
  <c r="H119" i="10"/>
  <c r="S118" i="10"/>
  <c r="R119" i="10"/>
  <c r="U118" i="10"/>
  <c r="X118" i="10" s="1"/>
  <c r="Y118" i="10" s="1"/>
  <c r="AG135" i="10"/>
  <c r="L120" i="10" a="1"/>
  <c r="L120" i="10" s="1"/>
  <c r="T119" i="10"/>
  <c r="AA116" i="10"/>
  <c r="AC115" i="10"/>
  <c r="AE115" i="10" s="1"/>
  <c r="Z117" i="9"/>
  <c r="L120" i="9" a="1"/>
  <c r="L120" i="9" s="1"/>
  <c r="T119" i="9"/>
  <c r="V202" i="9"/>
  <c r="S118" i="9"/>
  <c r="H119" i="9"/>
  <c r="W201" i="9"/>
  <c r="U118" i="9"/>
  <c r="X118" i="9" s="1"/>
  <c r="Y118" i="9" s="1"/>
  <c r="R119" i="9"/>
  <c r="AC115" i="9"/>
  <c r="AE115" i="9" s="1"/>
  <c r="AA116" i="9"/>
  <c r="AB115" i="9"/>
  <c r="AD115" i="9"/>
  <c r="AF114" i="9"/>
  <c r="AG135" i="9" s="1"/>
  <c r="Z117" i="8"/>
  <c r="V202" i="8"/>
  <c r="H119" i="8"/>
  <c r="S118" i="8"/>
  <c r="U118" i="8"/>
  <c r="X118" i="8" s="1"/>
  <c r="Y118" i="8" s="1"/>
  <c r="R119" i="8"/>
  <c r="W201" i="8"/>
  <c r="L121" i="8" a="1"/>
  <c r="L121" i="8" s="1"/>
  <c r="T120" i="8"/>
  <c r="AD115" i="8"/>
  <c r="AB115" i="8"/>
  <c r="AC115" i="8"/>
  <c r="AE115" i="8" s="1"/>
  <c r="AA116" i="8"/>
  <c r="AF114" i="8"/>
  <c r="AG135" i="8" s="1"/>
  <c r="Z117" i="7"/>
  <c r="AF114" i="7"/>
  <c r="AG135" i="7" s="1"/>
  <c r="V202" i="7"/>
  <c r="H119" i="7"/>
  <c r="S118" i="7"/>
  <c r="W201" i="7"/>
  <c r="L120" i="7" a="1"/>
  <c r="L120" i="7" s="1"/>
  <c r="T119" i="7"/>
  <c r="AD115" i="7"/>
  <c r="AB115" i="7"/>
  <c r="AC115" i="7"/>
  <c r="AE115" i="7" s="1"/>
  <c r="AA116" i="7"/>
  <c r="R119" i="7"/>
  <c r="U118" i="7"/>
  <c r="X118" i="7" s="1"/>
  <c r="Y118" i="7" s="1"/>
  <c r="Z117" i="6"/>
  <c r="AD115" i="6"/>
  <c r="AB115" i="6"/>
  <c r="T120" i="6"/>
  <c r="L121" i="6" a="1"/>
  <c r="L121" i="6" s="1"/>
  <c r="AF114" i="6"/>
  <c r="AG135" i="6" s="1"/>
  <c r="R119" i="6"/>
  <c r="U118" i="6"/>
  <c r="X118" i="6" s="1"/>
  <c r="Y118" i="6" s="1"/>
  <c r="AC115" i="6"/>
  <c r="AE115" i="6" s="1"/>
  <c r="AA116" i="6"/>
  <c r="W201" i="6"/>
  <c r="V202" i="6"/>
  <c r="S118" i="6"/>
  <c r="H119" i="6"/>
  <c r="Z117" i="5"/>
  <c r="W201" i="5"/>
  <c r="AF114" i="5"/>
  <c r="AD115" i="5"/>
  <c r="AB115" i="5"/>
  <c r="AG135" i="5"/>
  <c r="AC115" i="5"/>
  <c r="AE115" i="5" s="1"/>
  <c r="AA116" i="5"/>
  <c r="T120" i="5"/>
  <c r="L121" i="5" a="1"/>
  <c r="L121" i="5" s="1"/>
  <c r="R119" i="5"/>
  <c r="U118" i="5"/>
  <c r="X118" i="5" s="1"/>
  <c r="Y118" i="5" s="1"/>
  <c r="V202" i="5"/>
  <c r="S118" i="5"/>
  <c r="H119" i="5"/>
  <c r="AF114" i="4"/>
  <c r="AG135" i="4" s="1"/>
  <c r="Z117" i="4"/>
  <c r="L121" i="4" a="1"/>
  <c r="L121" i="4" s="1"/>
  <c r="T120" i="4"/>
  <c r="U118" i="4"/>
  <c r="X118" i="4" s="1"/>
  <c r="Y118" i="4" s="1"/>
  <c r="R119" i="4"/>
  <c r="W201" i="4"/>
  <c r="V202" i="4"/>
  <c r="H119" i="4"/>
  <c r="S118" i="4"/>
  <c r="AC115" i="4"/>
  <c r="AE115" i="4" s="1"/>
  <c r="AA116" i="4"/>
  <c r="AD115" i="4"/>
  <c r="AB115" i="4"/>
  <c r="Z117" i="1"/>
  <c r="V202" i="1"/>
  <c r="H119" i="1"/>
  <c r="S118" i="1"/>
  <c r="R119" i="1"/>
  <c r="U118" i="1"/>
  <c r="X118" i="1" s="1"/>
  <c r="Y118" i="1" s="1"/>
  <c r="T120" i="1"/>
  <c r="L121" i="1" a="1"/>
  <c r="L121" i="1" s="1"/>
  <c r="W201" i="1"/>
  <c r="AF114" i="1"/>
  <c r="AG135" i="1" s="1"/>
  <c r="AA116" i="1"/>
  <c r="AC115" i="1"/>
  <c r="AE115" i="1" s="1"/>
  <c r="AD115" i="1"/>
  <c r="AB115" i="1"/>
  <c r="Z118" i="11" l="1"/>
  <c r="L122" i="11" a="1"/>
  <c r="L122" i="11" s="1"/>
  <c r="T121" i="11"/>
  <c r="V203" i="11"/>
  <c r="H120" i="11"/>
  <c r="S119" i="11"/>
  <c r="AF115" i="11"/>
  <c r="AG136" i="11" s="1"/>
  <c r="W202" i="11"/>
  <c r="R120" i="11"/>
  <c r="U119" i="11"/>
  <c r="X119" i="11" s="1"/>
  <c r="Y119" i="11" s="1"/>
  <c r="AA117" i="11"/>
  <c r="AC116" i="11"/>
  <c r="AE116" i="11" s="1"/>
  <c r="AD116" i="11"/>
  <c r="AB116" i="11"/>
  <c r="Z118" i="10"/>
  <c r="W202" i="10"/>
  <c r="L121" i="10" a="1"/>
  <c r="L121" i="10" s="1"/>
  <c r="T120" i="10"/>
  <c r="V203" i="10"/>
  <c r="S119" i="10"/>
  <c r="H120" i="10"/>
  <c r="AF115" i="10"/>
  <c r="AG136" i="10" s="1"/>
  <c r="AA117" i="10"/>
  <c r="AC116" i="10"/>
  <c r="AE116" i="10" s="1"/>
  <c r="R120" i="10"/>
  <c r="U119" i="10"/>
  <c r="X119" i="10" s="1"/>
  <c r="Y119" i="10" s="1"/>
  <c r="AD116" i="10"/>
  <c r="AB116" i="10"/>
  <c r="Z118" i="9"/>
  <c r="W202" i="9"/>
  <c r="AF115" i="9"/>
  <c r="AG136" i="9" s="1"/>
  <c r="L121" i="9" a="1"/>
  <c r="L121" i="9" s="1"/>
  <c r="T120" i="9"/>
  <c r="AD116" i="9"/>
  <c r="AB116" i="9"/>
  <c r="AA117" i="9"/>
  <c r="AC116" i="9"/>
  <c r="AE116" i="9" s="1"/>
  <c r="R120" i="9"/>
  <c r="U119" i="9"/>
  <c r="X119" i="9" s="1"/>
  <c r="Y119" i="9" s="1"/>
  <c r="V203" i="9"/>
  <c r="H120" i="9"/>
  <c r="S119" i="9"/>
  <c r="Z118" i="8"/>
  <c r="AF115" i="8"/>
  <c r="AG136" i="8" s="1"/>
  <c r="AD116" i="8"/>
  <c r="AB116" i="8"/>
  <c r="L122" i="8" a="1"/>
  <c r="L122" i="8" s="1"/>
  <c r="T121" i="8"/>
  <c r="V203" i="8"/>
  <c r="H120" i="8"/>
  <c r="S119" i="8"/>
  <c r="U119" i="8"/>
  <c r="X119" i="8" s="1"/>
  <c r="Y119" i="8" s="1"/>
  <c r="R120" i="8"/>
  <c r="W202" i="8"/>
  <c r="AC116" i="8"/>
  <c r="AE116" i="8" s="1"/>
  <c r="AA117" i="8"/>
  <c r="Z118" i="7"/>
  <c r="AD116" i="7"/>
  <c r="AB116" i="7"/>
  <c r="W202" i="7"/>
  <c r="T120" i="7"/>
  <c r="L121" i="7" a="1"/>
  <c r="L121" i="7" s="1"/>
  <c r="AC116" i="7"/>
  <c r="AE116" i="7" s="1"/>
  <c r="AA117" i="7"/>
  <c r="AF115" i="7"/>
  <c r="AG136" i="7" s="1"/>
  <c r="V203" i="7"/>
  <c r="H120" i="7"/>
  <c r="S119" i="7"/>
  <c r="U119" i="7"/>
  <c r="X119" i="7" s="1"/>
  <c r="Y119" i="7" s="1"/>
  <c r="R120" i="7"/>
  <c r="AF115" i="6"/>
  <c r="W202" i="6"/>
  <c r="AD116" i="6"/>
  <c r="AB116" i="6"/>
  <c r="U119" i="6"/>
  <c r="X119" i="6" s="1"/>
  <c r="Y119" i="6" s="1"/>
  <c r="R120" i="6"/>
  <c r="AG136" i="6"/>
  <c r="L122" i="6" a="1"/>
  <c r="L122" i="6" s="1"/>
  <c r="T121" i="6"/>
  <c r="V203" i="6"/>
  <c r="S119" i="6"/>
  <c r="H120" i="6"/>
  <c r="AC116" i="6"/>
  <c r="AE116" i="6" s="1"/>
  <c r="AA117" i="6"/>
  <c r="Z118" i="6"/>
  <c r="Z118" i="5"/>
  <c r="U119" i="5"/>
  <c r="X119" i="5" s="1"/>
  <c r="Y119" i="5" s="1"/>
  <c r="R120" i="5"/>
  <c r="AF115" i="5"/>
  <c r="W202" i="5"/>
  <c r="AB116" i="5"/>
  <c r="AD116" i="5"/>
  <c r="AG136" i="5"/>
  <c r="AC116" i="5"/>
  <c r="AE116" i="5" s="1"/>
  <c r="AA117" i="5"/>
  <c r="L122" i="5" a="1"/>
  <c r="L122" i="5" s="1"/>
  <c r="T121" i="5"/>
  <c r="V203" i="5"/>
  <c r="S119" i="5"/>
  <c r="H120" i="5"/>
  <c r="AF115" i="4"/>
  <c r="AG136" i="4" s="1"/>
  <c r="Z118" i="4"/>
  <c r="AD116" i="4"/>
  <c r="AB116" i="4"/>
  <c r="V203" i="4"/>
  <c r="H120" i="4"/>
  <c r="S119" i="4"/>
  <c r="U119" i="4"/>
  <c r="X119" i="4" s="1"/>
  <c r="Y119" i="4" s="1"/>
  <c r="R120" i="4"/>
  <c r="W202" i="4"/>
  <c r="AC116" i="4"/>
  <c r="AE116" i="4" s="1"/>
  <c r="AA117" i="4"/>
  <c r="L122" i="4" a="1"/>
  <c r="L122" i="4" s="1"/>
  <c r="T121" i="4"/>
  <c r="Z118" i="1"/>
  <c r="AF115" i="1"/>
  <c r="AG136" i="1" s="1"/>
  <c r="AB116" i="1"/>
  <c r="AD116" i="1"/>
  <c r="T121" i="1"/>
  <c r="L122" i="1" a="1"/>
  <c r="L122" i="1" s="1"/>
  <c r="W202" i="1"/>
  <c r="AC116" i="1"/>
  <c r="AE116" i="1" s="1"/>
  <c r="AA117" i="1"/>
  <c r="R120" i="1"/>
  <c r="U119" i="1"/>
  <c r="X119" i="1" s="1"/>
  <c r="Y119" i="1" s="1"/>
  <c r="V203" i="1"/>
  <c r="H120" i="1"/>
  <c r="S119" i="1"/>
  <c r="Z119" i="11" l="1"/>
  <c r="AB117" i="11"/>
  <c r="AD117" i="11"/>
  <c r="V204" i="11"/>
  <c r="H121" i="11"/>
  <c r="S120" i="11"/>
  <c r="U120" i="11"/>
  <c r="X120" i="11" s="1"/>
  <c r="Y120" i="11" s="1"/>
  <c r="R121" i="11"/>
  <c r="W203" i="11"/>
  <c r="AF116" i="11"/>
  <c r="AG137" i="11" s="1"/>
  <c r="L123" i="11" a="1"/>
  <c r="L123" i="11" s="1"/>
  <c r="T122" i="11"/>
  <c r="AA118" i="11"/>
  <c r="AC117" i="11"/>
  <c r="AE117" i="11" s="1"/>
  <c r="Z119" i="10"/>
  <c r="R121" i="10"/>
  <c r="U120" i="10"/>
  <c r="X120" i="10" s="1"/>
  <c r="Y120" i="10" s="1"/>
  <c r="T121" i="10"/>
  <c r="L122" i="10" a="1"/>
  <c r="L122" i="10" s="1"/>
  <c r="S120" i="10"/>
  <c r="V204" i="10"/>
  <c r="H121" i="10"/>
  <c r="W203" i="10"/>
  <c r="AB117" i="10"/>
  <c r="AD117" i="10"/>
  <c r="AC117" i="10"/>
  <c r="AE117" i="10" s="1"/>
  <c r="AA118" i="10"/>
  <c r="AF116" i="10"/>
  <c r="AG137" i="10" s="1"/>
  <c r="Z119" i="9"/>
  <c r="AF116" i="9"/>
  <c r="AG137" i="9" s="1"/>
  <c r="AB117" i="9"/>
  <c r="AD117" i="9"/>
  <c r="W203" i="9"/>
  <c r="R121" i="9"/>
  <c r="U120" i="9"/>
  <c r="X120" i="9" s="1"/>
  <c r="Y120" i="9" s="1"/>
  <c r="T121" i="9"/>
  <c r="L122" i="9" a="1"/>
  <c r="L122" i="9" s="1"/>
  <c r="AA118" i="9"/>
  <c r="AC117" i="9"/>
  <c r="AE117" i="9" s="1"/>
  <c r="V204" i="9"/>
  <c r="H121" i="9"/>
  <c r="S120" i="9"/>
  <c r="Z119" i="8"/>
  <c r="AF116" i="8"/>
  <c r="AG137" i="8" s="1"/>
  <c r="U120" i="8"/>
  <c r="X120" i="8" s="1"/>
  <c r="Y120" i="8" s="1"/>
  <c r="R121" i="8"/>
  <c r="V204" i="8"/>
  <c r="H121" i="8"/>
  <c r="S120" i="8"/>
  <c r="W203" i="8"/>
  <c r="AC117" i="8"/>
  <c r="AE117" i="8" s="1"/>
  <c r="AA118" i="8"/>
  <c r="L123" i="8" a="1"/>
  <c r="L123" i="8" s="1"/>
  <c r="T122" i="8"/>
  <c r="AD117" i="8"/>
  <c r="AB117" i="8"/>
  <c r="Z119" i="7"/>
  <c r="V204" i="7"/>
  <c r="S120" i="7"/>
  <c r="H121" i="7"/>
  <c r="AF116" i="7"/>
  <c r="AG137" i="7" s="1"/>
  <c r="W203" i="7"/>
  <c r="L122" i="7" a="1"/>
  <c r="L122" i="7" s="1"/>
  <c r="T121" i="7"/>
  <c r="AD117" i="7"/>
  <c r="AB117" i="7"/>
  <c r="R121" i="7"/>
  <c r="U120" i="7"/>
  <c r="X120" i="7" s="1"/>
  <c r="Y120" i="7" s="1"/>
  <c r="AA118" i="7"/>
  <c r="AC117" i="7"/>
  <c r="AE117" i="7" s="1"/>
  <c r="Z119" i="6"/>
  <c r="L123" i="6" a="1"/>
  <c r="L123" i="6" s="1"/>
  <c r="T122" i="6"/>
  <c r="AD117" i="6"/>
  <c r="AB117" i="6"/>
  <c r="W203" i="6"/>
  <c r="U120" i="6"/>
  <c r="X120" i="6" s="1"/>
  <c r="Y120" i="6" s="1"/>
  <c r="R121" i="6"/>
  <c r="AF116" i="6"/>
  <c r="AG137" i="6" s="1"/>
  <c r="AC117" i="6"/>
  <c r="AE117" i="6" s="1"/>
  <c r="AA118" i="6"/>
  <c r="V204" i="6"/>
  <c r="H121" i="6"/>
  <c r="S120" i="6"/>
  <c r="Z119" i="5"/>
  <c r="L123" i="5" a="1"/>
  <c r="L123" i="5" s="1"/>
  <c r="T122" i="5"/>
  <c r="W203" i="5"/>
  <c r="AF116" i="5"/>
  <c r="AG137" i="5" s="1"/>
  <c r="AC117" i="5"/>
  <c r="AE117" i="5" s="1"/>
  <c r="AA118" i="5"/>
  <c r="AD117" i="5"/>
  <c r="AB117" i="5"/>
  <c r="U120" i="5"/>
  <c r="X120" i="5" s="1"/>
  <c r="Y120" i="5" s="1"/>
  <c r="R121" i="5"/>
  <c r="V204" i="5"/>
  <c r="S120" i="5"/>
  <c r="H121" i="5"/>
  <c r="AF116" i="4"/>
  <c r="AG137" i="4" s="1"/>
  <c r="Z119" i="4"/>
  <c r="U120" i="4"/>
  <c r="X120" i="4" s="1"/>
  <c r="Y120" i="4" s="1"/>
  <c r="R121" i="4"/>
  <c r="V204" i="4"/>
  <c r="H121" i="4"/>
  <c r="S120" i="4"/>
  <c r="W203" i="4"/>
  <c r="AC117" i="4"/>
  <c r="AE117" i="4" s="1"/>
  <c r="AA118" i="4"/>
  <c r="L123" i="4" a="1"/>
  <c r="L123" i="4" s="1"/>
  <c r="T122" i="4"/>
  <c r="AD117" i="4"/>
  <c r="AB117" i="4"/>
  <c r="Z119" i="1"/>
  <c r="R121" i="1"/>
  <c r="U120" i="1"/>
  <c r="X120" i="1" s="1"/>
  <c r="Y120" i="1" s="1"/>
  <c r="V204" i="1"/>
  <c r="H121" i="1"/>
  <c r="S120" i="1"/>
  <c r="W203" i="1"/>
  <c r="AD117" i="1"/>
  <c r="AB117" i="1"/>
  <c r="L123" i="1" a="1"/>
  <c r="L123" i="1" s="1"/>
  <c r="T122" i="1"/>
  <c r="AC117" i="1"/>
  <c r="AE117" i="1" s="1"/>
  <c r="AA118" i="1"/>
  <c r="AF116" i="1"/>
  <c r="AG137" i="1" s="1"/>
  <c r="Z120" i="11" l="1"/>
  <c r="R122" i="11"/>
  <c r="U121" i="11"/>
  <c r="X121" i="11" s="1"/>
  <c r="Y121" i="11" s="1"/>
  <c r="AD118" i="11"/>
  <c r="AB118" i="11"/>
  <c r="L124" i="11" a="1"/>
  <c r="L124" i="11" s="1"/>
  <c r="T123" i="11"/>
  <c r="W204" i="11"/>
  <c r="AA119" i="11"/>
  <c r="AC118" i="11"/>
  <c r="AE118" i="11" s="1"/>
  <c r="V205" i="11"/>
  <c r="H122" i="11"/>
  <c r="S121" i="11"/>
  <c r="AF117" i="11"/>
  <c r="AG138" i="11" s="1"/>
  <c r="Z120" i="10"/>
  <c r="AF117" i="10"/>
  <c r="AG138" i="10" s="1"/>
  <c r="T122" i="10"/>
  <c r="L123" i="10" a="1"/>
  <c r="L123" i="10" s="1"/>
  <c r="AD118" i="10"/>
  <c r="AB118" i="10"/>
  <c r="W204" i="10"/>
  <c r="U121" i="10"/>
  <c r="X121" i="10" s="1"/>
  <c r="Y121" i="10" s="1"/>
  <c r="R122" i="10"/>
  <c r="V205" i="10"/>
  <c r="S121" i="10"/>
  <c r="H122" i="10"/>
  <c r="AC118" i="10"/>
  <c r="AE118" i="10" s="1"/>
  <c r="AA119" i="10"/>
  <c r="Z120" i="9"/>
  <c r="W204" i="9"/>
  <c r="T122" i="9"/>
  <c r="L123" i="9" a="1"/>
  <c r="L123" i="9" s="1"/>
  <c r="R122" i="9"/>
  <c r="U121" i="9"/>
  <c r="X121" i="9" s="1"/>
  <c r="Y121" i="9" s="1"/>
  <c r="AF117" i="9"/>
  <c r="AC118" i="9"/>
  <c r="AE118" i="9" s="1"/>
  <c r="AA119" i="9"/>
  <c r="AD118" i="9"/>
  <c r="AB118" i="9"/>
  <c r="AG138" i="9"/>
  <c r="V205" i="9"/>
  <c r="S121" i="9"/>
  <c r="H122" i="9"/>
  <c r="Z120" i="8"/>
  <c r="U121" i="8"/>
  <c r="X121" i="8" s="1"/>
  <c r="Y121" i="8" s="1"/>
  <c r="R122" i="8"/>
  <c r="AD118" i="8"/>
  <c r="AB118" i="8"/>
  <c r="L124" i="8" a="1"/>
  <c r="L124" i="8" s="1"/>
  <c r="T123" i="8"/>
  <c r="AF117" i="8"/>
  <c r="AG138" i="8" s="1"/>
  <c r="W204" i="8"/>
  <c r="AC118" i="8"/>
  <c r="AE118" i="8" s="1"/>
  <c r="AA119" i="8"/>
  <c r="V205" i="8"/>
  <c r="H122" i="8"/>
  <c r="S121" i="8"/>
  <c r="Z120" i="7"/>
  <c r="U121" i="7"/>
  <c r="X121" i="7" s="1"/>
  <c r="Y121" i="7" s="1"/>
  <c r="R122" i="7"/>
  <c r="V205" i="7"/>
  <c r="H122" i="7"/>
  <c r="S121" i="7"/>
  <c r="L123" i="7" a="1"/>
  <c r="L123" i="7" s="1"/>
  <c r="T122" i="7"/>
  <c r="W204" i="7"/>
  <c r="AF117" i="7"/>
  <c r="AG138" i="7" s="1"/>
  <c r="AA119" i="7"/>
  <c r="AC118" i="7"/>
  <c r="AE118" i="7" s="1"/>
  <c r="AD118" i="7"/>
  <c r="AB118" i="7"/>
  <c r="Z120" i="6"/>
  <c r="V205" i="6"/>
  <c r="H122" i="6"/>
  <c r="S121" i="6"/>
  <c r="W204" i="6"/>
  <c r="L124" i="6" a="1"/>
  <c r="L124" i="6" s="1"/>
  <c r="T123" i="6"/>
  <c r="AF117" i="6"/>
  <c r="AG138" i="6" s="1"/>
  <c r="U121" i="6"/>
  <c r="X121" i="6" s="1"/>
  <c r="Y121" i="6" s="1"/>
  <c r="R122" i="6"/>
  <c r="AC118" i="6"/>
  <c r="AE118" i="6" s="1"/>
  <c r="AA119" i="6"/>
  <c r="AD118" i="6"/>
  <c r="AB118" i="6"/>
  <c r="Z120" i="5"/>
  <c r="U121" i="5"/>
  <c r="X121" i="5" s="1"/>
  <c r="Y121" i="5" s="1"/>
  <c r="R122" i="5"/>
  <c r="AF117" i="5"/>
  <c r="L124" i="5" a="1"/>
  <c r="L124" i="5" s="1"/>
  <c r="T123" i="5"/>
  <c r="AG138" i="5"/>
  <c r="AC118" i="5"/>
  <c r="AE118" i="5" s="1"/>
  <c r="AA119" i="5"/>
  <c r="W204" i="5"/>
  <c r="AD118" i="5"/>
  <c r="AB118" i="5"/>
  <c r="V205" i="5"/>
  <c r="H122" i="5"/>
  <c r="S121" i="5"/>
  <c r="AF117" i="4"/>
  <c r="AG138" i="4" s="1"/>
  <c r="Z120" i="4"/>
  <c r="AB118" i="4"/>
  <c r="AD118" i="4"/>
  <c r="V205" i="4"/>
  <c r="H122" i="4"/>
  <c r="S121" i="4"/>
  <c r="W204" i="4"/>
  <c r="L124" i="4" a="1"/>
  <c r="L124" i="4" s="1"/>
  <c r="T123" i="4"/>
  <c r="U121" i="4"/>
  <c r="X121" i="4" s="1"/>
  <c r="Y121" i="4" s="1"/>
  <c r="R122" i="4"/>
  <c r="AA119" i="4"/>
  <c r="AC118" i="4"/>
  <c r="AE118" i="4" s="1"/>
  <c r="Z120" i="1"/>
  <c r="AF117" i="1"/>
  <c r="AG138" i="1" s="1"/>
  <c r="AD118" i="1"/>
  <c r="AB118" i="1"/>
  <c r="W204" i="1"/>
  <c r="U121" i="1"/>
  <c r="X121" i="1" s="1"/>
  <c r="Y121" i="1" s="1"/>
  <c r="R122" i="1"/>
  <c r="AA119" i="1"/>
  <c r="AC118" i="1"/>
  <c r="AE118" i="1" s="1"/>
  <c r="L124" i="1" a="1"/>
  <c r="L124" i="1" s="1"/>
  <c r="T123" i="1"/>
  <c r="V205" i="1"/>
  <c r="H122" i="1"/>
  <c r="S121" i="1"/>
  <c r="Z121" i="11" l="1"/>
  <c r="AF118" i="11"/>
  <c r="W205" i="11"/>
  <c r="AD119" i="11"/>
  <c r="AB119" i="11"/>
  <c r="AG139" i="11"/>
  <c r="T124" i="11"/>
  <c r="L125" i="11" a="1"/>
  <c r="L125" i="11" s="1"/>
  <c r="V206" i="11"/>
  <c r="H123" i="11"/>
  <c r="S122" i="11"/>
  <c r="R123" i="11"/>
  <c r="U122" i="11"/>
  <c r="X122" i="11" s="1"/>
  <c r="Y122" i="11" s="1"/>
  <c r="AA120" i="11"/>
  <c r="AC119" i="11"/>
  <c r="AE119" i="11" s="1"/>
  <c r="Z121" i="10"/>
  <c r="T123" i="10"/>
  <c r="L124" i="10" a="1"/>
  <c r="L124" i="10" s="1"/>
  <c r="U122" i="10"/>
  <c r="X122" i="10" s="1"/>
  <c r="Y122" i="10" s="1"/>
  <c r="R123" i="10"/>
  <c r="V206" i="10"/>
  <c r="H123" i="10"/>
  <c r="S122" i="10"/>
  <c r="W205" i="10"/>
  <c r="AD119" i="10"/>
  <c r="AB119" i="10"/>
  <c r="AA120" i="10"/>
  <c r="AC119" i="10"/>
  <c r="AE119" i="10" s="1"/>
  <c r="AF118" i="10"/>
  <c r="AG139" i="10" s="1"/>
  <c r="Z121" i="9"/>
  <c r="AF118" i="9"/>
  <c r="AG139" i="9" s="1"/>
  <c r="T123" i="9"/>
  <c r="L124" i="9" a="1"/>
  <c r="L124" i="9" s="1"/>
  <c r="W205" i="9"/>
  <c r="V206" i="9"/>
  <c r="S122" i="9"/>
  <c r="H123" i="9"/>
  <c r="AC119" i="9"/>
  <c r="AE119" i="9" s="1"/>
  <c r="AA120" i="9"/>
  <c r="AD119" i="9"/>
  <c r="AB119" i="9"/>
  <c r="U122" i="9"/>
  <c r="X122" i="9" s="1"/>
  <c r="Y122" i="9" s="1"/>
  <c r="R123" i="9"/>
  <c r="Z121" i="8"/>
  <c r="AD119" i="8"/>
  <c r="AB119" i="8"/>
  <c r="V206" i="8"/>
  <c r="H123" i="8"/>
  <c r="S122" i="8"/>
  <c r="AF118" i="8"/>
  <c r="AG139" i="8" s="1"/>
  <c r="W205" i="8"/>
  <c r="U122" i="8"/>
  <c r="X122" i="8" s="1"/>
  <c r="Y122" i="8" s="1"/>
  <c r="R123" i="8"/>
  <c r="L125" i="8" a="1"/>
  <c r="L125" i="8" s="1"/>
  <c r="T124" i="8"/>
  <c r="AA120" i="8"/>
  <c r="AC119" i="8"/>
  <c r="AE119" i="8" s="1"/>
  <c r="Z121" i="7"/>
  <c r="AF118" i="7"/>
  <c r="AG139" i="7" s="1"/>
  <c r="AD119" i="7"/>
  <c r="AB119" i="7"/>
  <c r="W205" i="7"/>
  <c r="L124" i="7" a="1"/>
  <c r="L124" i="7" s="1"/>
  <c r="T123" i="7"/>
  <c r="U122" i="7"/>
  <c r="X122" i="7" s="1"/>
  <c r="Y122" i="7" s="1"/>
  <c r="R123" i="7"/>
  <c r="AC119" i="7"/>
  <c r="AE119" i="7" s="1"/>
  <c r="AA120" i="7"/>
  <c r="V206" i="7"/>
  <c r="H123" i="7"/>
  <c r="S122" i="7"/>
  <c r="Z121" i="6"/>
  <c r="U122" i="6"/>
  <c r="X122" i="6" s="1"/>
  <c r="Y122" i="6" s="1"/>
  <c r="R123" i="6"/>
  <c r="L125" i="6" a="1"/>
  <c r="L125" i="6" s="1"/>
  <c r="T124" i="6"/>
  <c r="V206" i="6"/>
  <c r="H123" i="6"/>
  <c r="S122" i="6"/>
  <c r="W205" i="6"/>
  <c r="AD119" i="6"/>
  <c r="AB119" i="6"/>
  <c r="AC119" i="6"/>
  <c r="AE119" i="6" s="1"/>
  <c r="AA120" i="6"/>
  <c r="AF118" i="6"/>
  <c r="AG139" i="6" s="1"/>
  <c r="Z121" i="5"/>
  <c r="U122" i="5"/>
  <c r="X122" i="5" s="1"/>
  <c r="Y122" i="5" s="1"/>
  <c r="R123" i="5"/>
  <c r="W205" i="5"/>
  <c r="AD119" i="5"/>
  <c r="AB119" i="5"/>
  <c r="T124" i="5"/>
  <c r="L125" i="5" a="1"/>
  <c r="L125" i="5" s="1"/>
  <c r="AA120" i="5"/>
  <c r="AC119" i="5"/>
  <c r="AE119" i="5" s="1"/>
  <c r="AF118" i="5"/>
  <c r="AG139" i="5" s="1"/>
  <c r="V206" i="5"/>
  <c r="H123" i="5"/>
  <c r="S122" i="5"/>
  <c r="AF118" i="4"/>
  <c r="AG139" i="4" s="1"/>
  <c r="Z121" i="4"/>
  <c r="R123" i="4"/>
  <c r="U122" i="4"/>
  <c r="X122" i="4" s="1"/>
  <c r="Y122" i="4" s="1"/>
  <c r="V206" i="4"/>
  <c r="S122" i="4"/>
  <c r="H123" i="4"/>
  <c r="T124" i="4"/>
  <c r="L125" i="4" a="1"/>
  <c r="L125" i="4" s="1"/>
  <c r="AA120" i="4"/>
  <c r="AC119" i="4"/>
  <c r="AE119" i="4" s="1"/>
  <c r="W205" i="4"/>
  <c r="AD119" i="4"/>
  <c r="AB119" i="4"/>
  <c r="Z121" i="1"/>
  <c r="AB119" i="1"/>
  <c r="AD119" i="1"/>
  <c r="W205" i="1"/>
  <c r="R123" i="1"/>
  <c r="U122" i="1"/>
  <c r="X122" i="1" s="1"/>
  <c r="Y122" i="1" s="1"/>
  <c r="AF118" i="1"/>
  <c r="AG139" i="1" s="1"/>
  <c r="AC119" i="1"/>
  <c r="AE119" i="1" s="1"/>
  <c r="AA120" i="1"/>
  <c r="L125" i="1" a="1"/>
  <c r="L125" i="1" s="1"/>
  <c r="T124" i="1"/>
  <c r="V206" i="1"/>
  <c r="H123" i="1"/>
  <c r="S122" i="1"/>
  <c r="Z122" i="11" l="1"/>
  <c r="V207" i="11"/>
  <c r="S123" i="11"/>
  <c r="H124" i="11"/>
  <c r="T125" i="11"/>
  <c r="L126" i="11" a="1"/>
  <c r="L126" i="11" s="1"/>
  <c r="R124" i="11"/>
  <c r="U123" i="11"/>
  <c r="X123" i="11" s="1"/>
  <c r="Y123" i="11" s="1"/>
  <c r="W206" i="11"/>
  <c r="AF119" i="11"/>
  <c r="AG140" i="11" s="1"/>
  <c r="AC120" i="11"/>
  <c r="AE120" i="11" s="1"/>
  <c r="AA121" i="11"/>
  <c r="AB120" i="11"/>
  <c r="AD120" i="11"/>
  <c r="Z122" i="10"/>
  <c r="AF119" i="10"/>
  <c r="AG140" i="10" s="1"/>
  <c r="U123" i="10"/>
  <c r="X123" i="10" s="1"/>
  <c r="Y123" i="10" s="1"/>
  <c r="R124" i="10"/>
  <c r="L125" i="10" a="1"/>
  <c r="L125" i="10" s="1"/>
  <c r="T124" i="10"/>
  <c r="AB120" i="10"/>
  <c r="AD120" i="10"/>
  <c r="V207" i="10"/>
  <c r="H124" i="10"/>
  <c r="S123" i="10"/>
  <c r="AC120" i="10"/>
  <c r="AE120" i="10" s="1"/>
  <c r="AA121" i="10"/>
  <c r="W206" i="10"/>
  <c r="Z122" i="9"/>
  <c r="AD120" i="9"/>
  <c r="AB120" i="9"/>
  <c r="L125" i="9" a="1"/>
  <c r="L125" i="9" s="1"/>
  <c r="T124" i="9"/>
  <c r="W206" i="9"/>
  <c r="AF119" i="9"/>
  <c r="AG140" i="9" s="1"/>
  <c r="U123" i="9"/>
  <c r="X123" i="9" s="1"/>
  <c r="Y123" i="9" s="1"/>
  <c r="R124" i="9"/>
  <c r="AC120" i="9"/>
  <c r="AE120" i="9" s="1"/>
  <c r="AA121" i="9"/>
  <c r="V207" i="9"/>
  <c r="H124" i="9"/>
  <c r="S123" i="9"/>
  <c r="Z122" i="8"/>
  <c r="T125" i="8"/>
  <c r="L126" i="8" a="1"/>
  <c r="L126" i="8" s="1"/>
  <c r="W206" i="8"/>
  <c r="R124" i="8"/>
  <c r="U123" i="8"/>
  <c r="X123" i="8" s="1"/>
  <c r="Y123" i="8" s="1"/>
  <c r="AF119" i="8"/>
  <c r="AG140" i="8" s="1"/>
  <c r="AA121" i="8"/>
  <c r="AC120" i="8"/>
  <c r="AE120" i="8" s="1"/>
  <c r="V207" i="8"/>
  <c r="H124" i="8"/>
  <c r="S123" i="8"/>
  <c r="AB120" i="8"/>
  <c r="AD120" i="8"/>
  <c r="Z122" i="7"/>
  <c r="V207" i="7"/>
  <c r="S123" i="7"/>
  <c r="H124" i="7"/>
  <c r="R124" i="7"/>
  <c r="U123" i="7"/>
  <c r="X123" i="7" s="1"/>
  <c r="Y123" i="7" s="1"/>
  <c r="AD120" i="7"/>
  <c r="AB120" i="7"/>
  <c r="AF119" i="7"/>
  <c r="AG140" i="7" s="1"/>
  <c r="L125" i="7" a="1"/>
  <c r="L125" i="7" s="1"/>
  <c r="T124" i="7"/>
  <c r="AC120" i="7"/>
  <c r="AE120" i="7" s="1"/>
  <c r="AA121" i="7"/>
  <c r="W206" i="7"/>
  <c r="Z122" i="6"/>
  <c r="AD120" i="6"/>
  <c r="AB120" i="6"/>
  <c r="AF119" i="6"/>
  <c r="AG140" i="6" s="1"/>
  <c r="V207" i="6"/>
  <c r="H124" i="6"/>
  <c r="S123" i="6"/>
  <c r="U123" i="6"/>
  <c r="X123" i="6" s="1"/>
  <c r="Y123" i="6" s="1"/>
  <c r="R124" i="6"/>
  <c r="L126" i="6" a="1"/>
  <c r="L126" i="6" s="1"/>
  <c r="T125" i="6"/>
  <c r="AC120" i="6"/>
  <c r="AE120" i="6" s="1"/>
  <c r="AA121" i="6"/>
  <c r="W206" i="6"/>
  <c r="Z122" i="5"/>
  <c r="W206" i="5"/>
  <c r="AD120" i="5"/>
  <c r="AB120" i="5"/>
  <c r="L126" i="5" a="1"/>
  <c r="L126" i="5" s="1"/>
  <c r="T125" i="5"/>
  <c r="R124" i="5"/>
  <c r="U123" i="5"/>
  <c r="X123" i="5" s="1"/>
  <c r="Y123" i="5" s="1"/>
  <c r="AA121" i="5"/>
  <c r="AC120" i="5"/>
  <c r="AE120" i="5" s="1"/>
  <c r="AF119" i="5"/>
  <c r="AG140" i="5" s="1"/>
  <c r="H124" i="5"/>
  <c r="V207" i="5"/>
  <c r="S123" i="5"/>
  <c r="AF119" i="4"/>
  <c r="AG140" i="4" s="1"/>
  <c r="Z122" i="4"/>
  <c r="V207" i="4"/>
  <c r="S123" i="4"/>
  <c r="H124" i="4"/>
  <c r="L126" i="4" a="1"/>
  <c r="L126" i="4" s="1"/>
  <c r="T125" i="4"/>
  <c r="W206" i="4"/>
  <c r="AC120" i="4"/>
  <c r="AE120" i="4" s="1"/>
  <c r="AA121" i="4"/>
  <c r="AB120" i="4"/>
  <c r="AD120" i="4"/>
  <c r="R124" i="4"/>
  <c r="U123" i="4"/>
  <c r="X123" i="4" s="1"/>
  <c r="Y123" i="4" s="1"/>
  <c r="Z122" i="1"/>
  <c r="W206" i="1"/>
  <c r="AD120" i="1"/>
  <c r="AB120" i="1"/>
  <c r="AF119" i="1"/>
  <c r="R124" i="1"/>
  <c r="U123" i="1"/>
  <c r="X123" i="1" s="1"/>
  <c r="Y123" i="1" s="1"/>
  <c r="L126" i="1" a="1"/>
  <c r="L126" i="1" s="1"/>
  <c r="T125" i="1"/>
  <c r="AC120" i="1"/>
  <c r="AE120" i="1" s="1"/>
  <c r="AA121" i="1"/>
  <c r="AG140" i="1"/>
  <c r="V207" i="1"/>
  <c r="H124" i="1"/>
  <c r="S123" i="1"/>
  <c r="Z123" i="11" l="1"/>
  <c r="AD121" i="11"/>
  <c r="AB121" i="11"/>
  <c r="V208" i="11"/>
  <c r="S124" i="11"/>
  <c r="H125" i="11"/>
  <c r="AF120" i="11"/>
  <c r="U124" i="11"/>
  <c r="X124" i="11" s="1"/>
  <c r="Y124" i="11" s="1"/>
  <c r="R125" i="11"/>
  <c r="W207" i="11"/>
  <c r="AG141" i="11"/>
  <c r="AC121" i="11"/>
  <c r="AE121" i="11" s="1"/>
  <c r="AA122" i="11"/>
  <c r="L127" i="11" a="1"/>
  <c r="L127" i="11" s="1"/>
  <c r="T126" i="11"/>
  <c r="Z123" i="10"/>
  <c r="AD121" i="10"/>
  <c r="AB121" i="10"/>
  <c r="W207" i="10"/>
  <c r="V208" i="10"/>
  <c r="H125" i="10"/>
  <c r="S124" i="10"/>
  <c r="L126" i="10" a="1"/>
  <c r="L126" i="10" s="1"/>
  <c r="T125" i="10"/>
  <c r="AC121" i="10"/>
  <c r="AE121" i="10" s="1"/>
  <c r="AA122" i="10"/>
  <c r="AF120" i="10"/>
  <c r="AG141" i="10" s="1"/>
  <c r="U124" i="10"/>
  <c r="X124" i="10" s="1"/>
  <c r="Y124" i="10" s="1"/>
  <c r="R125" i="10"/>
  <c r="Z123" i="9"/>
  <c r="AD121" i="9"/>
  <c r="AB121" i="9"/>
  <c r="L126" i="9" a="1"/>
  <c r="L126" i="9" s="1"/>
  <c r="T125" i="9"/>
  <c r="AF120" i="9"/>
  <c r="AG141" i="9" s="1"/>
  <c r="AC121" i="9"/>
  <c r="AE121" i="9" s="1"/>
  <c r="AA122" i="9"/>
  <c r="W207" i="9"/>
  <c r="U124" i="9"/>
  <c r="X124" i="9" s="1"/>
  <c r="Y124" i="9" s="1"/>
  <c r="R125" i="9"/>
  <c r="V208" i="9"/>
  <c r="H125" i="9"/>
  <c r="S124" i="9"/>
  <c r="Z123" i="8"/>
  <c r="AB121" i="8"/>
  <c r="AD121" i="8"/>
  <c r="V208" i="8"/>
  <c r="S124" i="8"/>
  <c r="H125" i="8"/>
  <c r="W207" i="8"/>
  <c r="T126" i="8"/>
  <c r="L127" i="8" a="1"/>
  <c r="L127" i="8" s="1"/>
  <c r="AF120" i="8"/>
  <c r="AG141" i="8" s="1"/>
  <c r="AC121" i="8"/>
  <c r="AE121" i="8" s="1"/>
  <c r="AA122" i="8"/>
  <c r="R125" i="8"/>
  <c r="U124" i="8"/>
  <c r="X124" i="8" s="1"/>
  <c r="Y124" i="8" s="1"/>
  <c r="Z123" i="7"/>
  <c r="AF120" i="7"/>
  <c r="AG141" i="7" s="1"/>
  <c r="L126" i="7" a="1"/>
  <c r="L126" i="7" s="1"/>
  <c r="T125" i="7"/>
  <c r="V208" i="7"/>
  <c r="S124" i="7"/>
  <c r="H125" i="7"/>
  <c r="AD121" i="7"/>
  <c r="AB121" i="7"/>
  <c r="W207" i="7"/>
  <c r="AA122" i="7"/>
  <c r="AC121" i="7"/>
  <c r="AE121" i="7" s="1"/>
  <c r="R125" i="7"/>
  <c r="U124" i="7"/>
  <c r="X124" i="7" s="1"/>
  <c r="Y124" i="7" s="1"/>
  <c r="Z123" i="6"/>
  <c r="T126" i="6"/>
  <c r="L127" i="6" a="1"/>
  <c r="L127" i="6" s="1"/>
  <c r="R125" i="6"/>
  <c r="U124" i="6"/>
  <c r="X124" i="6" s="1"/>
  <c r="Y124" i="6" s="1"/>
  <c r="W207" i="6"/>
  <c r="V208" i="6"/>
  <c r="H125" i="6"/>
  <c r="S124" i="6"/>
  <c r="AF120" i="6"/>
  <c r="AG141" i="6" s="1"/>
  <c r="AA122" i="6"/>
  <c r="AC121" i="6"/>
  <c r="AE121" i="6" s="1"/>
  <c r="AD121" i="6"/>
  <c r="AB121" i="6"/>
  <c r="Z123" i="5"/>
  <c r="V208" i="5"/>
  <c r="S124" i="5"/>
  <c r="H125" i="5"/>
  <c r="AF120" i="5"/>
  <c r="AG141" i="5" s="1"/>
  <c r="AB121" i="5"/>
  <c r="AD121" i="5"/>
  <c r="U124" i="5"/>
  <c r="X124" i="5" s="1"/>
  <c r="Y124" i="5" s="1"/>
  <c r="R125" i="5"/>
  <c r="AA122" i="5"/>
  <c r="AC121" i="5"/>
  <c r="AE121" i="5" s="1"/>
  <c r="L127" i="5" a="1"/>
  <c r="L127" i="5" s="1"/>
  <c r="T126" i="5"/>
  <c r="W207" i="5"/>
  <c r="AF120" i="4"/>
  <c r="AG141" i="4" s="1"/>
  <c r="Z123" i="4"/>
  <c r="U124" i="4"/>
  <c r="X124" i="4" s="1"/>
  <c r="Y124" i="4" s="1"/>
  <c r="R125" i="4"/>
  <c r="L127" i="4" a="1"/>
  <c r="L127" i="4" s="1"/>
  <c r="T126" i="4"/>
  <c r="W207" i="4"/>
  <c r="AD121" i="4"/>
  <c r="AB121" i="4"/>
  <c r="V208" i="4"/>
  <c r="H125" i="4"/>
  <c r="S124" i="4"/>
  <c r="AC121" i="4"/>
  <c r="AE121" i="4" s="1"/>
  <c r="AA122" i="4"/>
  <c r="Z123" i="1"/>
  <c r="AF120" i="1"/>
  <c r="W207" i="1"/>
  <c r="R125" i="1"/>
  <c r="U124" i="1"/>
  <c r="X124" i="1" s="1"/>
  <c r="Y124" i="1" s="1"/>
  <c r="AD121" i="1"/>
  <c r="AB121" i="1"/>
  <c r="AA122" i="1"/>
  <c r="AC121" i="1"/>
  <c r="AE121" i="1" s="1"/>
  <c r="T126" i="1"/>
  <c r="L127" i="1" a="1"/>
  <c r="L127" i="1" s="1"/>
  <c r="AG141" i="1"/>
  <c r="V208" i="1"/>
  <c r="H125" i="1"/>
  <c r="S124" i="1"/>
  <c r="Z124" i="11" l="1"/>
  <c r="U125" i="11"/>
  <c r="X125" i="11" s="1"/>
  <c r="Y125" i="11" s="1"/>
  <c r="R126" i="11"/>
  <c r="AD122" i="11"/>
  <c r="AB122" i="11"/>
  <c r="W208" i="11"/>
  <c r="V209" i="11"/>
  <c r="H126" i="11"/>
  <c r="S125" i="11"/>
  <c r="AF121" i="11"/>
  <c r="AG142" i="11" s="1"/>
  <c r="AA123" i="11"/>
  <c r="AC122" i="11"/>
  <c r="AE122" i="11" s="1"/>
  <c r="L128" i="11" a="1"/>
  <c r="L128" i="11" s="1"/>
  <c r="T127" i="11"/>
  <c r="Z124" i="10"/>
  <c r="AB122" i="10"/>
  <c r="AD122" i="10"/>
  <c r="L127" i="10" a="1"/>
  <c r="L127" i="10" s="1"/>
  <c r="T126" i="10"/>
  <c r="V209" i="10"/>
  <c r="H126" i="10"/>
  <c r="S125" i="10"/>
  <c r="AF121" i="10"/>
  <c r="AG142" i="10" s="1"/>
  <c r="W208" i="10"/>
  <c r="U125" i="10"/>
  <c r="X125" i="10" s="1"/>
  <c r="Y125" i="10" s="1"/>
  <c r="R126" i="10"/>
  <c r="AC122" i="10"/>
  <c r="AE122" i="10" s="1"/>
  <c r="AA123" i="10"/>
  <c r="Z124" i="9"/>
  <c r="W208" i="9"/>
  <c r="AF121" i="9"/>
  <c r="AG142" i="9" s="1"/>
  <c r="U125" i="9"/>
  <c r="X125" i="9" s="1"/>
  <c r="Y125" i="9" s="1"/>
  <c r="R126" i="9"/>
  <c r="L127" i="9" a="1"/>
  <c r="L127" i="9" s="1"/>
  <c r="T126" i="9"/>
  <c r="AD122" i="9"/>
  <c r="AB122" i="9"/>
  <c r="AC122" i="9"/>
  <c r="AE122" i="9" s="1"/>
  <c r="AA123" i="9"/>
  <c r="V209" i="9"/>
  <c r="H126" i="9"/>
  <c r="S125" i="9"/>
  <c r="AF121" i="8"/>
  <c r="AG142" i="8" s="1"/>
  <c r="V209" i="8"/>
  <c r="S125" i="8"/>
  <c r="H126" i="8"/>
  <c r="U125" i="8"/>
  <c r="X125" i="8" s="1"/>
  <c r="Y125" i="8" s="1"/>
  <c r="R126" i="8"/>
  <c r="AD122" i="8"/>
  <c r="AB122" i="8"/>
  <c r="L128" i="8" a="1"/>
  <c r="L128" i="8" s="1"/>
  <c r="T127" i="8"/>
  <c r="W208" i="8"/>
  <c r="AC122" i="8"/>
  <c r="AE122" i="8" s="1"/>
  <c r="AA123" i="8"/>
  <c r="Z124" i="8"/>
  <c r="Z124" i="7"/>
  <c r="AF121" i="7"/>
  <c r="AG142" i="7" s="1"/>
  <c r="T126" i="7"/>
  <c r="L127" i="7" a="1"/>
  <c r="L127" i="7" s="1"/>
  <c r="AB122" i="7"/>
  <c r="AD122" i="7"/>
  <c r="V209" i="7"/>
  <c r="S125" i="7"/>
  <c r="H126" i="7"/>
  <c r="AA123" i="7"/>
  <c r="AC122" i="7"/>
  <c r="AE122" i="7" s="1"/>
  <c r="W208" i="7"/>
  <c r="R126" i="7"/>
  <c r="U125" i="7"/>
  <c r="X125" i="7" s="1"/>
  <c r="Y125" i="7" s="1"/>
  <c r="Z124" i="6"/>
  <c r="AB122" i="6"/>
  <c r="AD122" i="6"/>
  <c r="AF121" i="6"/>
  <c r="AG142" i="6" s="1"/>
  <c r="V209" i="6"/>
  <c r="H126" i="6"/>
  <c r="S125" i="6"/>
  <c r="R126" i="6"/>
  <c r="U125" i="6"/>
  <c r="X125" i="6" s="1"/>
  <c r="Y125" i="6" s="1"/>
  <c r="T127" i="6"/>
  <c r="L128" i="6" a="1"/>
  <c r="L128" i="6" s="1"/>
  <c r="W208" i="6"/>
  <c r="AA123" i="6"/>
  <c r="AC122" i="6"/>
  <c r="AE122" i="6" s="1"/>
  <c r="Z124" i="5"/>
  <c r="AF121" i="5"/>
  <c r="AD122" i="5"/>
  <c r="AB122" i="5"/>
  <c r="AG142" i="5"/>
  <c r="T127" i="5"/>
  <c r="L128" i="5" a="1"/>
  <c r="L128" i="5" s="1"/>
  <c r="V209" i="5"/>
  <c r="H126" i="5"/>
  <c r="S125" i="5"/>
  <c r="AA123" i="5"/>
  <c r="AC122" i="5"/>
  <c r="AE122" i="5" s="1"/>
  <c r="R126" i="5"/>
  <c r="U125" i="5"/>
  <c r="X125" i="5" s="1"/>
  <c r="Y125" i="5" s="1"/>
  <c r="W208" i="5"/>
  <c r="AF121" i="4"/>
  <c r="AG142" i="4" s="1"/>
  <c r="Z124" i="4"/>
  <c r="V209" i="4"/>
  <c r="H126" i="4"/>
  <c r="S125" i="4"/>
  <c r="W208" i="4"/>
  <c r="T127" i="4"/>
  <c r="L128" i="4" a="1"/>
  <c r="L128" i="4" s="1"/>
  <c r="U125" i="4"/>
  <c r="X125" i="4" s="1"/>
  <c r="Y125" i="4" s="1"/>
  <c r="R126" i="4"/>
  <c r="AC122" i="4"/>
  <c r="AE122" i="4" s="1"/>
  <c r="AA123" i="4"/>
  <c r="AD122" i="4"/>
  <c r="AB122" i="4"/>
  <c r="Z124" i="1"/>
  <c r="W208" i="1"/>
  <c r="T127" i="1"/>
  <c r="L128" i="1" a="1"/>
  <c r="L128" i="1" s="1"/>
  <c r="AF121" i="1"/>
  <c r="AG142" i="1" s="1"/>
  <c r="AC122" i="1"/>
  <c r="AE122" i="1" s="1"/>
  <c r="AA123" i="1"/>
  <c r="AB122" i="1"/>
  <c r="AD122" i="1"/>
  <c r="R126" i="1"/>
  <c r="U125" i="1"/>
  <c r="X125" i="1" s="1"/>
  <c r="Y125" i="1" s="1"/>
  <c r="V209" i="1"/>
  <c r="H126" i="1"/>
  <c r="S125" i="1"/>
  <c r="Z125" i="11" l="1"/>
  <c r="AD123" i="11"/>
  <c r="AB123" i="11"/>
  <c r="AF122" i="11"/>
  <c r="AG143" i="11" s="1"/>
  <c r="V210" i="11"/>
  <c r="H127" i="11"/>
  <c r="S126" i="11"/>
  <c r="W209" i="11"/>
  <c r="R127" i="11"/>
  <c r="U126" i="11"/>
  <c r="X126" i="11" s="1"/>
  <c r="Y126" i="11" s="1"/>
  <c r="AC123" i="11"/>
  <c r="AE123" i="11" s="1"/>
  <c r="AA124" i="11"/>
  <c r="L129" i="11" a="1"/>
  <c r="L129" i="11" s="1"/>
  <c r="T128" i="11"/>
  <c r="Z125" i="10"/>
  <c r="W209" i="10"/>
  <c r="U126" i="10"/>
  <c r="X126" i="10" s="1"/>
  <c r="Y126" i="10" s="1"/>
  <c r="R127" i="10"/>
  <c r="L128" i="10" a="1"/>
  <c r="L128" i="10" s="1"/>
  <c r="T127" i="10"/>
  <c r="H127" i="10"/>
  <c r="V210" i="10"/>
  <c r="S126" i="10"/>
  <c r="AD123" i="10"/>
  <c r="AB123" i="10"/>
  <c r="AA124" i="10"/>
  <c r="AC123" i="10"/>
  <c r="AE123" i="10" s="1"/>
  <c r="AF122" i="10"/>
  <c r="AG143" i="10" s="1"/>
  <c r="Z125" i="9"/>
  <c r="AF122" i="9"/>
  <c r="AG143" i="9" s="1"/>
  <c r="L128" i="9" a="1"/>
  <c r="L128" i="9" s="1"/>
  <c r="T127" i="9"/>
  <c r="U126" i="9"/>
  <c r="X126" i="9" s="1"/>
  <c r="Y126" i="9" s="1"/>
  <c r="R127" i="9"/>
  <c r="W209" i="9"/>
  <c r="AC123" i="9"/>
  <c r="AE123" i="9" s="1"/>
  <c r="AA124" i="9"/>
  <c r="AD123" i="9"/>
  <c r="AB123" i="9"/>
  <c r="V210" i="9"/>
  <c r="H127" i="9"/>
  <c r="S126" i="9"/>
  <c r="AD123" i="8"/>
  <c r="AB123" i="8"/>
  <c r="U126" i="8"/>
  <c r="X126" i="8" s="1"/>
  <c r="Y126" i="8" s="1"/>
  <c r="R127" i="8"/>
  <c r="L129" i="8" a="1"/>
  <c r="L129" i="8" s="1"/>
  <c r="T128" i="8"/>
  <c r="AF122" i="8"/>
  <c r="AG143" i="8" s="1"/>
  <c r="V210" i="8"/>
  <c r="H127" i="8"/>
  <c r="S126" i="8"/>
  <c r="W209" i="8"/>
  <c r="AC123" i="8"/>
  <c r="AE123" i="8" s="1"/>
  <c r="AA124" i="8"/>
  <c r="Z125" i="8"/>
  <c r="Z125" i="7"/>
  <c r="AF122" i="7"/>
  <c r="V210" i="7"/>
  <c r="S126" i="7"/>
  <c r="H127" i="7"/>
  <c r="AG143" i="7"/>
  <c r="AD123" i="7"/>
  <c r="AB123" i="7"/>
  <c r="W209" i="7"/>
  <c r="AA124" i="7"/>
  <c r="AC123" i="7"/>
  <c r="AE123" i="7" s="1"/>
  <c r="T127" i="7"/>
  <c r="L128" i="7" a="1"/>
  <c r="L128" i="7" s="1"/>
  <c r="U126" i="7"/>
  <c r="X126" i="7" s="1"/>
  <c r="Y126" i="7" s="1"/>
  <c r="R127" i="7"/>
  <c r="Z125" i="6"/>
  <c r="L129" i="6" a="1"/>
  <c r="L129" i="6" s="1"/>
  <c r="T128" i="6"/>
  <c r="W209" i="6"/>
  <c r="R127" i="6"/>
  <c r="U126" i="6"/>
  <c r="X126" i="6" s="1"/>
  <c r="Y126" i="6" s="1"/>
  <c r="AC123" i="6"/>
  <c r="AE123" i="6" s="1"/>
  <c r="AA124" i="6"/>
  <c r="AD123" i="6"/>
  <c r="AB123" i="6"/>
  <c r="V210" i="6"/>
  <c r="S126" i="6"/>
  <c r="H127" i="6"/>
  <c r="AF122" i="6"/>
  <c r="AG143" i="6" s="1"/>
  <c r="Z125" i="5"/>
  <c r="AF122" i="5"/>
  <c r="AG143" i="5" s="1"/>
  <c r="R127" i="5"/>
  <c r="U126" i="5"/>
  <c r="X126" i="5" s="1"/>
  <c r="Y126" i="5" s="1"/>
  <c r="AD123" i="5"/>
  <c r="AB123" i="5"/>
  <c r="W209" i="5"/>
  <c r="V210" i="5"/>
  <c r="S126" i="5"/>
  <c r="H127" i="5"/>
  <c r="T128" i="5"/>
  <c r="L129" i="5" a="1"/>
  <c r="L129" i="5" s="1"/>
  <c r="AA124" i="5"/>
  <c r="AC123" i="5"/>
  <c r="AE123" i="5" s="1"/>
  <c r="AF122" i="4"/>
  <c r="AG143" i="4" s="1"/>
  <c r="Z125" i="4"/>
  <c r="R127" i="4"/>
  <c r="U126" i="4"/>
  <c r="X126" i="4" s="1"/>
  <c r="Y126" i="4" s="1"/>
  <c r="V210" i="4"/>
  <c r="H127" i="4"/>
  <c r="S126" i="4"/>
  <c r="AC123" i="4"/>
  <c r="AE123" i="4" s="1"/>
  <c r="AA124" i="4"/>
  <c r="T128" i="4"/>
  <c r="L129" i="4" a="1"/>
  <c r="L129" i="4" s="1"/>
  <c r="W209" i="4"/>
  <c r="AD123" i="4"/>
  <c r="AB123" i="4"/>
  <c r="Z125" i="1"/>
  <c r="R127" i="1"/>
  <c r="U126" i="1"/>
  <c r="X126" i="1" s="1"/>
  <c r="Y126" i="1" s="1"/>
  <c r="AD123" i="1"/>
  <c r="AB123" i="1"/>
  <c r="AF122" i="1"/>
  <c r="W209" i="1"/>
  <c r="AG143" i="1"/>
  <c r="AC123" i="1"/>
  <c r="AE123" i="1" s="1"/>
  <c r="AA124" i="1"/>
  <c r="T128" i="1"/>
  <c r="L129" i="1" a="1"/>
  <c r="L129" i="1" s="1"/>
  <c r="V210" i="1"/>
  <c r="S126" i="1"/>
  <c r="H127" i="1"/>
  <c r="Z126" i="11" l="1"/>
  <c r="AD124" i="11"/>
  <c r="AB124" i="11"/>
  <c r="W210" i="11"/>
  <c r="R128" i="11"/>
  <c r="U127" i="11"/>
  <c r="X127" i="11" s="1"/>
  <c r="Y127" i="11" s="1"/>
  <c r="AF123" i="11"/>
  <c r="AG144" i="11" s="1"/>
  <c r="V211" i="11"/>
  <c r="H128" i="11"/>
  <c r="S127" i="11"/>
  <c r="AA125" i="11"/>
  <c r="AC124" i="11"/>
  <c r="AE124" i="11" s="1"/>
  <c r="L130" i="11" a="1"/>
  <c r="L130" i="11" s="1"/>
  <c r="T129" i="11"/>
  <c r="Z126" i="10"/>
  <c r="AD124" i="10"/>
  <c r="AB124" i="10"/>
  <c r="W210" i="10"/>
  <c r="V211" i="10"/>
  <c r="H128" i="10"/>
  <c r="S127" i="10"/>
  <c r="R128" i="10"/>
  <c r="U127" i="10"/>
  <c r="X127" i="10" s="1"/>
  <c r="Y127" i="10" s="1"/>
  <c r="L129" i="10" a="1"/>
  <c r="L129" i="10" s="1"/>
  <c r="T128" i="10"/>
  <c r="AA125" i="10"/>
  <c r="AC124" i="10"/>
  <c r="AE124" i="10" s="1"/>
  <c r="AF123" i="10"/>
  <c r="AG144" i="10" s="1"/>
  <c r="Z126" i="9"/>
  <c r="AF123" i="9"/>
  <c r="AG144" i="9" s="1"/>
  <c r="R128" i="9"/>
  <c r="U127" i="9"/>
  <c r="X127" i="9" s="1"/>
  <c r="Y127" i="9" s="1"/>
  <c r="L129" i="9" a="1"/>
  <c r="L129" i="9" s="1"/>
  <c r="T128" i="9"/>
  <c r="AD124" i="9"/>
  <c r="AB124" i="9"/>
  <c r="W210" i="9"/>
  <c r="AA125" i="9"/>
  <c r="AC124" i="9"/>
  <c r="AE124" i="9" s="1"/>
  <c r="V211" i="9"/>
  <c r="H128" i="9"/>
  <c r="S127" i="9"/>
  <c r="Z126" i="8"/>
  <c r="AF123" i="8"/>
  <c r="AG144" i="8" s="1"/>
  <c r="T129" i="8"/>
  <c r="L130" i="8" a="1"/>
  <c r="L130" i="8" s="1"/>
  <c r="W210" i="8"/>
  <c r="U127" i="8"/>
  <c r="X127" i="8" s="1"/>
  <c r="Y127" i="8" s="1"/>
  <c r="R128" i="8"/>
  <c r="AD124" i="8"/>
  <c r="AB124" i="8"/>
  <c r="AC124" i="8"/>
  <c r="AE124" i="8" s="1"/>
  <c r="AA125" i="8"/>
  <c r="V211" i="8"/>
  <c r="H128" i="8"/>
  <c r="S127" i="8"/>
  <c r="Z126" i="7"/>
  <c r="L129" i="7" a="1"/>
  <c r="L129" i="7" s="1"/>
  <c r="T128" i="7"/>
  <c r="W210" i="7"/>
  <c r="AF123" i="7"/>
  <c r="AG144" i="7" s="1"/>
  <c r="V211" i="7"/>
  <c r="H128" i="7"/>
  <c r="S127" i="7"/>
  <c r="U127" i="7"/>
  <c r="X127" i="7" s="1"/>
  <c r="Y127" i="7" s="1"/>
  <c r="R128" i="7"/>
  <c r="AC124" i="7"/>
  <c r="AE124" i="7" s="1"/>
  <c r="AA125" i="7"/>
  <c r="AB124" i="7"/>
  <c r="AD124" i="7"/>
  <c r="Z126" i="6"/>
  <c r="W210" i="6"/>
  <c r="S127" i="6"/>
  <c r="V211" i="6"/>
  <c r="H128" i="6"/>
  <c r="AF123" i="6"/>
  <c r="AG144" i="6" s="1"/>
  <c r="L130" i="6" a="1"/>
  <c r="L130" i="6" s="1"/>
  <c r="T129" i="6"/>
  <c r="U127" i="6"/>
  <c r="X127" i="6" s="1"/>
  <c r="Y127" i="6" s="1"/>
  <c r="R128" i="6"/>
  <c r="AC124" i="6"/>
  <c r="AE124" i="6" s="1"/>
  <c r="AA125" i="6"/>
  <c r="AD124" i="6"/>
  <c r="AB124" i="6"/>
  <c r="Z126" i="5"/>
  <c r="AB124" i="5"/>
  <c r="AD124" i="5"/>
  <c r="V211" i="5"/>
  <c r="S127" i="5"/>
  <c r="H128" i="5"/>
  <c r="T129" i="5"/>
  <c r="L130" i="5" a="1"/>
  <c r="L130" i="5" s="1"/>
  <c r="W210" i="5"/>
  <c r="AC124" i="5"/>
  <c r="AE124" i="5" s="1"/>
  <c r="AA125" i="5"/>
  <c r="R128" i="5"/>
  <c r="U127" i="5"/>
  <c r="X127" i="5" s="1"/>
  <c r="Y127" i="5" s="1"/>
  <c r="AF123" i="5"/>
  <c r="AG144" i="5" s="1"/>
  <c r="AF123" i="4"/>
  <c r="AG144" i="4" s="1"/>
  <c r="Z126" i="4"/>
  <c r="V211" i="4"/>
  <c r="S127" i="4"/>
  <c r="H128" i="4"/>
  <c r="L130" i="4" a="1"/>
  <c r="L130" i="4" s="1"/>
  <c r="T129" i="4"/>
  <c r="W210" i="4"/>
  <c r="U127" i="4"/>
  <c r="X127" i="4" s="1"/>
  <c r="Y127" i="4" s="1"/>
  <c r="R128" i="4"/>
  <c r="AB124" i="4"/>
  <c r="AD124" i="4"/>
  <c r="AA125" i="4"/>
  <c r="AC124" i="4"/>
  <c r="AE124" i="4" s="1"/>
  <c r="Z126" i="1"/>
  <c r="AD124" i="1"/>
  <c r="AB124" i="1"/>
  <c r="T129" i="1"/>
  <c r="L130" i="1" a="1"/>
  <c r="L130" i="1" s="1"/>
  <c r="AF123" i="1"/>
  <c r="AG144" i="1" s="1"/>
  <c r="V211" i="1"/>
  <c r="S127" i="1"/>
  <c r="H128" i="1"/>
  <c r="AA125" i="1"/>
  <c r="AC124" i="1"/>
  <c r="AE124" i="1" s="1"/>
  <c r="W210" i="1"/>
  <c r="U127" i="1"/>
  <c r="X127" i="1" s="1"/>
  <c r="Y127" i="1" s="1"/>
  <c r="R128" i="1"/>
  <c r="Z127" i="11" l="1"/>
  <c r="W211" i="11"/>
  <c r="R129" i="11"/>
  <c r="U128" i="11"/>
  <c r="X128" i="11" s="1"/>
  <c r="Y128" i="11" s="1"/>
  <c r="AF124" i="11"/>
  <c r="V212" i="11"/>
  <c r="H129" i="11"/>
  <c r="S128" i="11"/>
  <c r="AG145" i="11"/>
  <c r="AD125" i="11"/>
  <c r="AB125" i="11"/>
  <c r="AC125" i="11"/>
  <c r="AE125" i="11" s="1"/>
  <c r="AA126" i="11"/>
  <c r="T130" i="11"/>
  <c r="L131" i="11" a="1"/>
  <c r="L131" i="11" s="1"/>
  <c r="Z127" i="10"/>
  <c r="AF124" i="10"/>
  <c r="T129" i="10"/>
  <c r="L130" i="10" a="1"/>
  <c r="L130" i="10" s="1"/>
  <c r="AB125" i="10"/>
  <c r="AD125" i="10"/>
  <c r="W211" i="10"/>
  <c r="AG145" i="10"/>
  <c r="R129" i="10"/>
  <c r="U128" i="10"/>
  <c r="X128" i="10" s="1"/>
  <c r="Y128" i="10" s="1"/>
  <c r="AC125" i="10"/>
  <c r="AE125" i="10" s="1"/>
  <c r="AA126" i="10"/>
  <c r="V212" i="10"/>
  <c r="S128" i="10"/>
  <c r="H129" i="10"/>
  <c r="Z127" i="9"/>
  <c r="W211" i="9"/>
  <c r="R129" i="9"/>
  <c r="U128" i="9"/>
  <c r="X128" i="9" s="1"/>
  <c r="Y128" i="9" s="1"/>
  <c r="T129" i="9"/>
  <c r="L130" i="9" a="1"/>
  <c r="L130" i="9" s="1"/>
  <c r="AF124" i="9"/>
  <c r="AB125" i="9"/>
  <c r="AD125" i="9"/>
  <c r="AA126" i="9"/>
  <c r="AC125" i="9"/>
  <c r="AE125" i="9" s="1"/>
  <c r="AG145" i="9"/>
  <c r="V212" i="9"/>
  <c r="H129" i="9"/>
  <c r="S128" i="9"/>
  <c r="Z127" i="8"/>
  <c r="AD125" i="8"/>
  <c r="AB125" i="8"/>
  <c r="W211" i="8"/>
  <c r="AF124" i="8"/>
  <c r="AG145" i="8" s="1"/>
  <c r="V212" i="8"/>
  <c r="H129" i="8"/>
  <c r="S128" i="8"/>
  <c r="T130" i="8"/>
  <c r="L131" i="8" a="1"/>
  <c r="L131" i="8" s="1"/>
  <c r="R129" i="8"/>
  <c r="U128" i="8"/>
  <c r="X128" i="8" s="1"/>
  <c r="Y128" i="8" s="1"/>
  <c r="AC125" i="8"/>
  <c r="AE125" i="8" s="1"/>
  <c r="AA126" i="8"/>
  <c r="Z127" i="7"/>
  <c r="AF124" i="7"/>
  <c r="AG145" i="7" s="1"/>
  <c r="AD125" i="7"/>
  <c r="AB125" i="7"/>
  <c r="U128" i="7"/>
  <c r="X128" i="7" s="1"/>
  <c r="Y128" i="7" s="1"/>
  <c r="R129" i="7"/>
  <c r="L130" i="7" a="1"/>
  <c r="L130" i="7" s="1"/>
  <c r="T129" i="7"/>
  <c r="V212" i="7"/>
  <c r="H129" i="7"/>
  <c r="S128" i="7"/>
  <c r="AC125" i="7"/>
  <c r="AE125" i="7" s="1"/>
  <c r="AA126" i="7"/>
  <c r="W211" i="7"/>
  <c r="Z127" i="6"/>
  <c r="U128" i="6"/>
  <c r="X128" i="6" s="1"/>
  <c r="Y128" i="6" s="1"/>
  <c r="R129" i="6"/>
  <c r="L131" i="6" a="1"/>
  <c r="L131" i="6" s="1"/>
  <c r="T130" i="6"/>
  <c r="V212" i="6"/>
  <c r="H129" i="6"/>
  <c r="S128" i="6"/>
  <c r="AF124" i="6"/>
  <c r="AG145" i="6" s="1"/>
  <c r="W211" i="6"/>
  <c r="AC125" i="6"/>
  <c r="AE125" i="6" s="1"/>
  <c r="AA126" i="6"/>
  <c r="AD125" i="6"/>
  <c r="AB125" i="6"/>
  <c r="Z127" i="5"/>
  <c r="AD125" i="5"/>
  <c r="AB125" i="5"/>
  <c r="AF124" i="5"/>
  <c r="AG145" i="5" s="1"/>
  <c r="U128" i="5"/>
  <c r="X128" i="5" s="1"/>
  <c r="Y128" i="5" s="1"/>
  <c r="R129" i="5"/>
  <c r="V212" i="5"/>
  <c r="S128" i="5"/>
  <c r="H129" i="5"/>
  <c r="W211" i="5"/>
  <c r="AC125" i="5"/>
  <c r="AE125" i="5" s="1"/>
  <c r="AA126" i="5"/>
  <c r="T130" i="5"/>
  <c r="L131" i="5" a="1"/>
  <c r="L131" i="5" s="1"/>
  <c r="AF124" i="4"/>
  <c r="AG145" i="4" s="1"/>
  <c r="Z127" i="4"/>
  <c r="T130" i="4"/>
  <c r="L131" i="4" a="1"/>
  <c r="L131" i="4" s="1"/>
  <c r="AD125" i="4"/>
  <c r="AB125" i="4"/>
  <c r="V212" i="4"/>
  <c r="S128" i="4"/>
  <c r="H129" i="4"/>
  <c r="U128" i="4"/>
  <c r="X128" i="4" s="1"/>
  <c r="Y128" i="4" s="1"/>
  <c r="R129" i="4"/>
  <c r="AA126" i="4"/>
  <c r="AC125" i="4"/>
  <c r="AE125" i="4" s="1"/>
  <c r="W211" i="4"/>
  <c r="Z127" i="1"/>
  <c r="AF124" i="1"/>
  <c r="AG145" i="1" s="1"/>
  <c r="AD125" i="1"/>
  <c r="AB125" i="1"/>
  <c r="V212" i="1"/>
  <c r="H129" i="1"/>
  <c r="S128" i="1"/>
  <c r="W211" i="1"/>
  <c r="U128" i="1"/>
  <c r="X128" i="1" s="1"/>
  <c r="Y128" i="1" s="1"/>
  <c r="R129" i="1"/>
  <c r="AC125" i="1"/>
  <c r="AE125" i="1" s="1"/>
  <c r="AA126" i="1"/>
  <c r="L131" i="1" a="1"/>
  <c r="L131" i="1" s="1"/>
  <c r="T130" i="1"/>
  <c r="Z128" i="11" l="1"/>
  <c r="AF125" i="11"/>
  <c r="AD126" i="11"/>
  <c r="AB126" i="11"/>
  <c r="R130" i="11"/>
  <c r="U129" i="11"/>
  <c r="X129" i="11" s="1"/>
  <c r="Y129" i="11" s="1"/>
  <c r="W212" i="11"/>
  <c r="L132" i="11" a="1"/>
  <c r="L132" i="11" s="1"/>
  <c r="T131" i="11"/>
  <c r="AA127" i="11"/>
  <c r="AC126" i="11"/>
  <c r="AE126" i="11" s="1"/>
  <c r="AG146" i="11"/>
  <c r="V213" i="11"/>
  <c r="H130" i="11"/>
  <c r="S129" i="11"/>
  <c r="Z128" i="10"/>
  <c r="W212" i="10"/>
  <c r="AD126" i="10"/>
  <c r="AB126" i="10"/>
  <c r="T130" i="10"/>
  <c r="L131" i="10" a="1"/>
  <c r="L131" i="10" s="1"/>
  <c r="AF125" i="10"/>
  <c r="U129" i="10"/>
  <c r="X129" i="10" s="1"/>
  <c r="Y129" i="10" s="1"/>
  <c r="R130" i="10"/>
  <c r="AG146" i="10"/>
  <c r="V213" i="10"/>
  <c r="S129" i="10"/>
  <c r="H130" i="10"/>
  <c r="AC126" i="10"/>
  <c r="AE126" i="10" s="1"/>
  <c r="AA127" i="10"/>
  <c r="Z128" i="9"/>
  <c r="AF125" i="9"/>
  <c r="AG146" i="9" s="1"/>
  <c r="W212" i="9"/>
  <c r="R130" i="9"/>
  <c r="U129" i="9"/>
  <c r="X129" i="9" s="1"/>
  <c r="Y129" i="9" s="1"/>
  <c r="AD126" i="9"/>
  <c r="AB126" i="9"/>
  <c r="T130" i="9"/>
  <c r="L131" i="9" a="1"/>
  <c r="L131" i="9" s="1"/>
  <c r="AC126" i="9"/>
  <c r="AE126" i="9" s="1"/>
  <c r="AA127" i="9"/>
  <c r="V213" i="9"/>
  <c r="S129" i="9"/>
  <c r="H130" i="9"/>
  <c r="Z128" i="8"/>
  <c r="AF125" i="8"/>
  <c r="AG146" i="8" s="1"/>
  <c r="T131" i="8"/>
  <c r="L132" i="8" a="1"/>
  <c r="L132" i="8" s="1"/>
  <c r="W212" i="8"/>
  <c r="AA127" i="8"/>
  <c r="AC126" i="8"/>
  <c r="AE126" i="8" s="1"/>
  <c r="U129" i="8"/>
  <c r="X129" i="8" s="1"/>
  <c r="Y129" i="8" s="1"/>
  <c r="R130" i="8"/>
  <c r="V213" i="8"/>
  <c r="H130" i="8"/>
  <c r="S129" i="8"/>
  <c r="AD126" i="8"/>
  <c r="AB126" i="8"/>
  <c r="Z128" i="7"/>
  <c r="AD126" i="7"/>
  <c r="AB126" i="7"/>
  <c r="V213" i="7"/>
  <c r="H130" i="7"/>
  <c r="S129" i="7"/>
  <c r="AF125" i="7"/>
  <c r="W212" i="7"/>
  <c r="L131" i="7" a="1"/>
  <c r="L131" i="7" s="1"/>
  <c r="T130" i="7"/>
  <c r="AG146" i="7"/>
  <c r="AC126" i="7"/>
  <c r="AE126" i="7" s="1"/>
  <c r="AA127" i="7"/>
  <c r="U129" i="7"/>
  <c r="X129" i="7" s="1"/>
  <c r="Y129" i="7" s="1"/>
  <c r="R130" i="7"/>
  <c r="Z128" i="6"/>
  <c r="AF125" i="6"/>
  <c r="AG146" i="6" s="1"/>
  <c r="AD126" i="6"/>
  <c r="AB126" i="6"/>
  <c r="U129" i="6"/>
  <c r="X129" i="6" s="1"/>
  <c r="Y129" i="6" s="1"/>
  <c r="R130" i="6"/>
  <c r="W212" i="6"/>
  <c r="T131" i="6"/>
  <c r="L132" i="6" a="1"/>
  <c r="L132" i="6" s="1"/>
  <c r="V213" i="6"/>
  <c r="H130" i="6"/>
  <c r="S129" i="6"/>
  <c r="AC126" i="6"/>
  <c r="AE126" i="6" s="1"/>
  <c r="AA127" i="6"/>
  <c r="Z128" i="5"/>
  <c r="AD126" i="5"/>
  <c r="AB126" i="5"/>
  <c r="AF125" i="5"/>
  <c r="AG146" i="5" s="1"/>
  <c r="U129" i="5"/>
  <c r="X129" i="5" s="1"/>
  <c r="Y129" i="5" s="1"/>
  <c r="R130" i="5"/>
  <c r="W212" i="5"/>
  <c r="V213" i="5"/>
  <c r="H130" i="5"/>
  <c r="S129" i="5"/>
  <c r="AC126" i="5"/>
  <c r="AE126" i="5" s="1"/>
  <c r="AA127" i="5"/>
  <c r="L132" i="5" a="1"/>
  <c r="L132" i="5" s="1"/>
  <c r="T131" i="5"/>
  <c r="AF125" i="4"/>
  <c r="AG146" i="4" s="1"/>
  <c r="Z128" i="4"/>
  <c r="U129" i="4"/>
  <c r="X129" i="4" s="1"/>
  <c r="Y129" i="4" s="1"/>
  <c r="R130" i="4"/>
  <c r="V213" i="4"/>
  <c r="H130" i="4"/>
  <c r="S129" i="4"/>
  <c r="W212" i="4"/>
  <c r="L132" i="4" a="1"/>
  <c r="L132" i="4" s="1"/>
  <c r="T131" i="4"/>
  <c r="AD126" i="4"/>
  <c r="AB126" i="4"/>
  <c r="AC126" i="4"/>
  <c r="AE126" i="4" s="1"/>
  <c r="AA127" i="4"/>
  <c r="Z128" i="1"/>
  <c r="L132" i="1" a="1"/>
  <c r="L132" i="1" s="1"/>
  <c r="T131" i="1"/>
  <c r="R130" i="1"/>
  <c r="U129" i="1"/>
  <c r="X129" i="1" s="1"/>
  <c r="Y129" i="1" s="1"/>
  <c r="AD126" i="1"/>
  <c r="AB126" i="1"/>
  <c r="AA127" i="1"/>
  <c r="AC126" i="1"/>
  <c r="AE126" i="1" s="1"/>
  <c r="AF125" i="1"/>
  <c r="AG146" i="1" s="1"/>
  <c r="V213" i="1"/>
  <c r="H130" i="1"/>
  <c r="S129" i="1"/>
  <c r="W212" i="1"/>
  <c r="Z129" i="11" l="1"/>
  <c r="W213" i="11"/>
  <c r="AD127" i="11"/>
  <c r="AB127" i="11"/>
  <c r="T132" i="11"/>
  <c r="L133" i="11" a="1"/>
  <c r="L133" i="11" s="1"/>
  <c r="AF126" i="11"/>
  <c r="AG147" i="11" s="1"/>
  <c r="R131" i="11"/>
  <c r="U130" i="11"/>
  <c r="X130" i="11" s="1"/>
  <c r="Y130" i="11" s="1"/>
  <c r="AA128" i="11"/>
  <c r="AC127" i="11"/>
  <c r="AE127" i="11" s="1"/>
  <c r="V214" i="11"/>
  <c r="S130" i="11"/>
  <c r="H131" i="11"/>
  <c r="Z129" i="10"/>
  <c r="V214" i="10"/>
  <c r="H131" i="10"/>
  <c r="S130" i="10"/>
  <c r="W213" i="10"/>
  <c r="T131" i="10"/>
  <c r="L132" i="10" a="1"/>
  <c r="L132" i="10" s="1"/>
  <c r="AD127" i="10"/>
  <c r="AB127" i="10"/>
  <c r="AC127" i="10"/>
  <c r="AE127" i="10" s="1"/>
  <c r="AA128" i="10"/>
  <c r="U130" i="10"/>
  <c r="X130" i="10" s="1"/>
  <c r="Y130" i="10" s="1"/>
  <c r="R131" i="10"/>
  <c r="AF126" i="10"/>
  <c r="AG147" i="10" s="1"/>
  <c r="Z129" i="9"/>
  <c r="AD127" i="9"/>
  <c r="AB127" i="9"/>
  <c r="T131" i="9"/>
  <c r="L132" i="9" a="1"/>
  <c r="L132" i="9" s="1"/>
  <c r="U130" i="9"/>
  <c r="X130" i="9" s="1"/>
  <c r="Y130" i="9" s="1"/>
  <c r="R131" i="9"/>
  <c r="AF126" i="9"/>
  <c r="AG147" i="9" s="1"/>
  <c r="W213" i="9"/>
  <c r="V214" i="9"/>
  <c r="S130" i="9"/>
  <c r="H131" i="9"/>
  <c r="AC127" i="9"/>
  <c r="AE127" i="9" s="1"/>
  <c r="AA128" i="9"/>
  <c r="Z129" i="8"/>
  <c r="V214" i="8"/>
  <c r="H131" i="8"/>
  <c r="S130" i="8"/>
  <c r="U130" i="8"/>
  <c r="X130" i="8" s="1"/>
  <c r="Y130" i="8" s="1"/>
  <c r="R131" i="8"/>
  <c r="W213" i="8"/>
  <c r="AB127" i="8"/>
  <c r="AD127" i="8"/>
  <c r="AF126" i="8"/>
  <c r="AG147" i="8" s="1"/>
  <c r="AA128" i="8"/>
  <c r="AC127" i="8"/>
  <c r="AE127" i="8" s="1"/>
  <c r="T132" i="8"/>
  <c r="L133" i="8" a="1"/>
  <c r="L133" i="8" s="1"/>
  <c r="Z129" i="7"/>
  <c r="AD127" i="7"/>
  <c r="AB127" i="7"/>
  <c r="V214" i="7"/>
  <c r="H131" i="7"/>
  <c r="S130" i="7"/>
  <c r="L132" i="7" a="1"/>
  <c r="L132" i="7" s="1"/>
  <c r="T131" i="7"/>
  <c r="W213" i="7"/>
  <c r="AF126" i="7"/>
  <c r="AG147" i="7" s="1"/>
  <c r="U130" i="7"/>
  <c r="X130" i="7" s="1"/>
  <c r="Y130" i="7" s="1"/>
  <c r="R131" i="7"/>
  <c r="AC127" i="7"/>
  <c r="AE127" i="7" s="1"/>
  <c r="AA128" i="7"/>
  <c r="Z129" i="6"/>
  <c r="W213" i="6"/>
  <c r="R131" i="6"/>
  <c r="U130" i="6"/>
  <c r="X130" i="6" s="1"/>
  <c r="Y130" i="6" s="1"/>
  <c r="L133" i="6" a="1"/>
  <c r="L133" i="6" s="1"/>
  <c r="T132" i="6"/>
  <c r="AD127" i="6"/>
  <c r="AB127" i="6"/>
  <c r="AC127" i="6"/>
  <c r="AE127" i="6" s="1"/>
  <c r="AA128" i="6"/>
  <c r="V214" i="6"/>
  <c r="H131" i="6"/>
  <c r="S130" i="6"/>
  <c r="AF126" i="6"/>
  <c r="AG147" i="6" s="1"/>
  <c r="Z129" i="5"/>
  <c r="AD127" i="5"/>
  <c r="AB127" i="5"/>
  <c r="W213" i="5"/>
  <c r="AF126" i="5"/>
  <c r="V214" i="5"/>
  <c r="H131" i="5"/>
  <c r="S130" i="5"/>
  <c r="U130" i="5"/>
  <c r="X130" i="5" s="1"/>
  <c r="Y130" i="5" s="1"/>
  <c r="R131" i="5"/>
  <c r="AG147" i="5"/>
  <c r="AC127" i="5"/>
  <c r="AE127" i="5" s="1"/>
  <c r="AA128" i="5"/>
  <c r="L133" i="5" a="1"/>
  <c r="L133" i="5" s="1"/>
  <c r="T132" i="5"/>
  <c r="AF126" i="4"/>
  <c r="AG147" i="4" s="1"/>
  <c r="Z129" i="4"/>
  <c r="W213" i="4"/>
  <c r="V214" i="4"/>
  <c r="H131" i="4"/>
  <c r="S130" i="4"/>
  <c r="U130" i="4"/>
  <c r="X130" i="4" s="1"/>
  <c r="Y130" i="4" s="1"/>
  <c r="R131" i="4"/>
  <c r="AA128" i="4"/>
  <c r="AC127" i="4"/>
  <c r="AE127" i="4" s="1"/>
  <c r="L133" i="4" a="1"/>
  <c r="L133" i="4" s="1"/>
  <c r="T132" i="4"/>
  <c r="AD127" i="4"/>
  <c r="AB127" i="4"/>
  <c r="Z129" i="1"/>
  <c r="AF126" i="1"/>
  <c r="AG147" i="1" s="1"/>
  <c r="V214" i="1"/>
  <c r="H131" i="1"/>
  <c r="S130" i="1"/>
  <c r="W213" i="1"/>
  <c r="AD127" i="1"/>
  <c r="AB127" i="1"/>
  <c r="R131" i="1"/>
  <c r="U130" i="1"/>
  <c r="X130" i="1" s="1"/>
  <c r="Y130" i="1" s="1"/>
  <c r="AA128" i="1"/>
  <c r="AC127" i="1"/>
  <c r="AE127" i="1" s="1"/>
  <c r="L133" i="1" a="1"/>
  <c r="L133" i="1" s="1"/>
  <c r="T132" i="1"/>
  <c r="Z130" i="11" l="1"/>
  <c r="AB128" i="11"/>
  <c r="AD128" i="11"/>
  <c r="W214" i="11"/>
  <c r="L134" i="11" a="1"/>
  <c r="L134" i="11" s="1"/>
  <c r="T133" i="11"/>
  <c r="AF127" i="11"/>
  <c r="AG148" i="11" s="1"/>
  <c r="R132" i="11"/>
  <c r="U131" i="11"/>
  <c r="X131" i="11" s="1"/>
  <c r="Y131" i="11" s="1"/>
  <c r="V215" i="11"/>
  <c r="S131" i="11"/>
  <c r="H132" i="11"/>
  <c r="AC128" i="11"/>
  <c r="AE128" i="11" s="1"/>
  <c r="AA129" i="11"/>
  <c r="Z130" i="10"/>
  <c r="U131" i="10"/>
  <c r="X131" i="10" s="1"/>
  <c r="Y131" i="10" s="1"/>
  <c r="R132" i="10"/>
  <c r="AD128" i="10"/>
  <c r="AB128" i="10"/>
  <c r="V215" i="10"/>
  <c r="H132" i="10"/>
  <c r="S131" i="10"/>
  <c r="L133" i="10" a="1"/>
  <c r="L133" i="10" s="1"/>
  <c r="T132" i="10"/>
  <c r="W214" i="10"/>
  <c r="AC128" i="10"/>
  <c r="AE128" i="10" s="1"/>
  <c r="AA129" i="10"/>
  <c r="AF127" i="10"/>
  <c r="AG148" i="10" s="1"/>
  <c r="Z130" i="9"/>
  <c r="V215" i="9"/>
  <c r="H132" i="9"/>
  <c r="S131" i="9"/>
  <c r="W214" i="9"/>
  <c r="L133" i="9" a="1"/>
  <c r="L133" i="9" s="1"/>
  <c r="T132" i="9"/>
  <c r="U131" i="9"/>
  <c r="X131" i="9" s="1"/>
  <c r="Y131" i="9" s="1"/>
  <c r="R132" i="9"/>
  <c r="AD128" i="9"/>
  <c r="AB128" i="9"/>
  <c r="AC128" i="9"/>
  <c r="AE128" i="9" s="1"/>
  <c r="AA129" i="9"/>
  <c r="AF127" i="9"/>
  <c r="AG148" i="9" s="1"/>
  <c r="Z130" i="8"/>
  <c r="AF127" i="8"/>
  <c r="AG148" i="8" s="1"/>
  <c r="V215" i="8"/>
  <c r="H132" i="8"/>
  <c r="S131" i="8"/>
  <c r="AB128" i="8"/>
  <c r="AD128" i="8"/>
  <c r="R132" i="8"/>
  <c r="U131" i="8"/>
  <c r="X131" i="8" s="1"/>
  <c r="Y131" i="8" s="1"/>
  <c r="W214" i="8"/>
  <c r="AC128" i="8"/>
  <c r="AE128" i="8" s="1"/>
  <c r="AA129" i="8"/>
  <c r="L134" i="8" a="1"/>
  <c r="L134" i="8" s="1"/>
  <c r="T133" i="8"/>
  <c r="Z130" i="7"/>
  <c r="V215" i="7"/>
  <c r="H132" i="7"/>
  <c r="S131" i="7"/>
  <c r="R132" i="7"/>
  <c r="U131" i="7"/>
  <c r="X131" i="7" s="1"/>
  <c r="Y131" i="7" s="1"/>
  <c r="W214" i="7"/>
  <c r="AD128" i="7"/>
  <c r="AB128" i="7"/>
  <c r="AA129" i="7"/>
  <c r="AC128" i="7"/>
  <c r="AE128" i="7" s="1"/>
  <c r="L133" i="7" a="1"/>
  <c r="L133" i="7" s="1"/>
  <c r="T132" i="7"/>
  <c r="AF127" i="7"/>
  <c r="AG148" i="7" s="1"/>
  <c r="Z130" i="6"/>
  <c r="W214" i="6"/>
  <c r="AF127" i="6"/>
  <c r="AG148" i="6" s="1"/>
  <c r="V215" i="6"/>
  <c r="S131" i="6"/>
  <c r="H132" i="6"/>
  <c r="L134" i="6" a="1"/>
  <c r="L134" i="6" s="1"/>
  <c r="T133" i="6"/>
  <c r="AA129" i="6"/>
  <c r="AC128" i="6"/>
  <c r="AE128" i="6" s="1"/>
  <c r="AD128" i="6"/>
  <c r="AB128" i="6"/>
  <c r="U131" i="6"/>
  <c r="X131" i="6" s="1"/>
  <c r="Y131" i="6" s="1"/>
  <c r="R132" i="6"/>
  <c r="Z130" i="5"/>
  <c r="AD128" i="5"/>
  <c r="AB128" i="5"/>
  <c r="W214" i="5"/>
  <c r="AF127" i="5"/>
  <c r="V215" i="5"/>
  <c r="H132" i="5"/>
  <c r="S131" i="5"/>
  <c r="AG148" i="5"/>
  <c r="U131" i="5"/>
  <c r="X131" i="5" s="1"/>
  <c r="Y131" i="5" s="1"/>
  <c r="R132" i="5"/>
  <c r="AA129" i="5"/>
  <c r="AC128" i="5"/>
  <c r="AE128" i="5" s="1"/>
  <c r="L134" i="5" a="1"/>
  <c r="L134" i="5" s="1"/>
  <c r="T133" i="5"/>
  <c r="AF127" i="4"/>
  <c r="AG148" i="4" s="1"/>
  <c r="Z130" i="4"/>
  <c r="R132" i="4"/>
  <c r="U131" i="4"/>
  <c r="X131" i="4" s="1"/>
  <c r="Y131" i="4" s="1"/>
  <c r="L134" i="4" a="1"/>
  <c r="L134" i="4" s="1"/>
  <c r="T133" i="4"/>
  <c r="V215" i="4"/>
  <c r="H132" i="4"/>
  <c r="S131" i="4"/>
  <c r="AD128" i="4"/>
  <c r="AB128" i="4"/>
  <c r="W214" i="4"/>
  <c r="AA129" i="4"/>
  <c r="AC128" i="4"/>
  <c r="AE128" i="4" s="1"/>
  <c r="Z130" i="1"/>
  <c r="AF127" i="1"/>
  <c r="AD128" i="1"/>
  <c r="AB128" i="1"/>
  <c r="AG148" i="1"/>
  <c r="W214" i="1"/>
  <c r="R132" i="1"/>
  <c r="U131" i="1"/>
  <c r="X131" i="1" s="1"/>
  <c r="Y131" i="1" s="1"/>
  <c r="V215" i="1"/>
  <c r="S131" i="1"/>
  <c r="H132" i="1"/>
  <c r="AC128" i="1"/>
  <c r="AE128" i="1" s="1"/>
  <c r="AA129" i="1"/>
  <c r="T133" i="1"/>
  <c r="L134" i="1" a="1"/>
  <c r="L134" i="1" s="1"/>
  <c r="Z131" i="11" l="1"/>
  <c r="W215" i="11"/>
  <c r="T134" i="11"/>
  <c r="L135" i="11" a="1"/>
  <c r="L135" i="11" s="1"/>
  <c r="U132" i="11"/>
  <c r="X132" i="11" s="1"/>
  <c r="Y132" i="11" s="1"/>
  <c r="R133" i="11"/>
  <c r="AD129" i="11"/>
  <c r="AB129" i="11"/>
  <c r="AC129" i="11"/>
  <c r="AE129" i="11" s="1"/>
  <c r="AA130" i="11"/>
  <c r="V216" i="11"/>
  <c r="S132" i="11"/>
  <c r="H133" i="11"/>
  <c r="AF128" i="11"/>
  <c r="AG149" i="11" s="1"/>
  <c r="Z131" i="10"/>
  <c r="AF128" i="10"/>
  <c r="AG149" i="10" s="1"/>
  <c r="AD129" i="10"/>
  <c r="AB129" i="10"/>
  <c r="L134" i="10" a="1"/>
  <c r="L134" i="10" s="1"/>
  <c r="T133" i="10"/>
  <c r="U132" i="10"/>
  <c r="X132" i="10" s="1"/>
  <c r="Y132" i="10" s="1"/>
  <c r="R133" i="10"/>
  <c r="V216" i="10"/>
  <c r="H133" i="10"/>
  <c r="S132" i="10"/>
  <c r="W215" i="10"/>
  <c r="AC129" i="10"/>
  <c r="AE129" i="10" s="1"/>
  <c r="AA130" i="10"/>
  <c r="Z131" i="9"/>
  <c r="AD129" i="9"/>
  <c r="AB129" i="9"/>
  <c r="U132" i="9"/>
  <c r="X132" i="9" s="1"/>
  <c r="Y132" i="9" s="1"/>
  <c r="R133" i="9"/>
  <c r="AF128" i="9"/>
  <c r="AG149" i="9" s="1"/>
  <c r="V216" i="9"/>
  <c r="H133" i="9"/>
  <c r="S132" i="9"/>
  <c r="W215" i="9"/>
  <c r="L134" i="9" a="1"/>
  <c r="L134" i="9" s="1"/>
  <c r="T133" i="9"/>
  <c r="AC129" i="9"/>
  <c r="AE129" i="9" s="1"/>
  <c r="AA130" i="9"/>
  <c r="Z131" i="8"/>
  <c r="AD129" i="8"/>
  <c r="AB129" i="8"/>
  <c r="AF128" i="8"/>
  <c r="AG149" i="8" s="1"/>
  <c r="U132" i="8"/>
  <c r="X132" i="8" s="1"/>
  <c r="Y132" i="8" s="1"/>
  <c r="R133" i="8"/>
  <c r="V216" i="8"/>
  <c r="S132" i="8"/>
  <c r="H133" i="8"/>
  <c r="W215" i="8"/>
  <c r="AC129" i="8"/>
  <c r="AE129" i="8" s="1"/>
  <c r="AA130" i="8"/>
  <c r="L135" i="8" a="1"/>
  <c r="L135" i="8" s="1"/>
  <c r="T134" i="8"/>
  <c r="Z131" i="7"/>
  <c r="AF128" i="7"/>
  <c r="AG149" i="7" s="1"/>
  <c r="T133" i="7"/>
  <c r="L134" i="7" a="1"/>
  <c r="L134" i="7" s="1"/>
  <c r="V216" i="7"/>
  <c r="S132" i="7"/>
  <c r="H133" i="7"/>
  <c r="AB129" i="7"/>
  <c r="AD129" i="7"/>
  <c r="W215" i="7"/>
  <c r="AA130" i="7"/>
  <c r="AC129" i="7"/>
  <c r="AE129" i="7" s="1"/>
  <c r="R133" i="7"/>
  <c r="U132" i="7"/>
  <c r="X132" i="7" s="1"/>
  <c r="Y132" i="7" s="1"/>
  <c r="Z131" i="6"/>
  <c r="AB129" i="6"/>
  <c r="AD129" i="6"/>
  <c r="AF128" i="6"/>
  <c r="AG149" i="6" s="1"/>
  <c r="V216" i="6"/>
  <c r="H133" i="6"/>
  <c r="S132" i="6"/>
  <c r="W215" i="6"/>
  <c r="U132" i="6"/>
  <c r="X132" i="6" s="1"/>
  <c r="Y132" i="6" s="1"/>
  <c r="R133" i="6"/>
  <c r="AC129" i="6"/>
  <c r="AE129" i="6" s="1"/>
  <c r="AA130" i="6"/>
  <c r="L135" i="6" a="1"/>
  <c r="L135" i="6" s="1"/>
  <c r="T134" i="6"/>
  <c r="Z131" i="5"/>
  <c r="AD129" i="5"/>
  <c r="AB129" i="5"/>
  <c r="R133" i="5"/>
  <c r="U132" i="5"/>
  <c r="X132" i="5" s="1"/>
  <c r="Y132" i="5" s="1"/>
  <c r="AF128" i="5"/>
  <c r="AG149" i="5" s="1"/>
  <c r="V216" i="5"/>
  <c r="H133" i="5"/>
  <c r="S132" i="5"/>
  <c r="W215" i="5"/>
  <c r="AA130" i="5"/>
  <c r="AC129" i="5"/>
  <c r="AE129" i="5" s="1"/>
  <c r="L135" i="5" a="1"/>
  <c r="L135" i="5" s="1"/>
  <c r="T134" i="5"/>
  <c r="AF128" i="4"/>
  <c r="AG149" i="4" s="1"/>
  <c r="Z131" i="4"/>
  <c r="AD129" i="4"/>
  <c r="AB129" i="4"/>
  <c r="V216" i="4"/>
  <c r="H133" i="4"/>
  <c r="S132" i="4"/>
  <c r="L135" i="4" a="1"/>
  <c r="L135" i="4" s="1"/>
  <c r="T134" i="4"/>
  <c r="AC129" i="4"/>
  <c r="AE129" i="4" s="1"/>
  <c r="AA130" i="4"/>
  <c r="W215" i="4"/>
  <c r="R133" i="4"/>
  <c r="U132" i="4"/>
  <c r="X132" i="4" s="1"/>
  <c r="Y132" i="4" s="1"/>
  <c r="Z131" i="1"/>
  <c r="AF128" i="1"/>
  <c r="AG149" i="1" s="1"/>
  <c r="W215" i="1"/>
  <c r="V216" i="1"/>
  <c r="S132" i="1"/>
  <c r="H133" i="1"/>
  <c r="R133" i="1"/>
  <c r="U132" i="1"/>
  <c r="X132" i="1" s="1"/>
  <c r="Y132" i="1" s="1"/>
  <c r="AD129" i="1"/>
  <c r="AB129" i="1"/>
  <c r="AA130" i="1"/>
  <c r="AC129" i="1"/>
  <c r="AE129" i="1" s="1"/>
  <c r="T134" i="1"/>
  <c r="L135" i="1" a="1"/>
  <c r="L135" i="1" s="1"/>
  <c r="Z132" i="11" l="1"/>
  <c r="V217" i="11"/>
  <c r="H134" i="11"/>
  <c r="S133" i="11"/>
  <c r="W216" i="11"/>
  <c r="U133" i="11"/>
  <c r="X133" i="11" s="1"/>
  <c r="Y133" i="11" s="1"/>
  <c r="R134" i="11"/>
  <c r="L136" i="11" a="1"/>
  <c r="L136" i="11" s="1"/>
  <c r="T135" i="11"/>
  <c r="AF129" i="11"/>
  <c r="AD130" i="11"/>
  <c r="AB130" i="11"/>
  <c r="AG150" i="11"/>
  <c r="AA131" i="11"/>
  <c r="AC130" i="11"/>
  <c r="AE130" i="11" s="1"/>
  <c r="Z132" i="10"/>
  <c r="U133" i="10"/>
  <c r="X133" i="10" s="1"/>
  <c r="Y133" i="10" s="1"/>
  <c r="R134" i="10"/>
  <c r="L135" i="10" a="1"/>
  <c r="L135" i="10" s="1"/>
  <c r="T134" i="10"/>
  <c r="W216" i="10"/>
  <c r="AD130" i="10"/>
  <c r="AB130" i="10"/>
  <c r="AC130" i="10"/>
  <c r="AE130" i="10" s="1"/>
  <c r="AA131" i="10"/>
  <c r="V217" i="10"/>
  <c r="H134" i="10"/>
  <c r="S133" i="10"/>
  <c r="AF129" i="10"/>
  <c r="AG150" i="10" s="1"/>
  <c r="Z132" i="9"/>
  <c r="L135" i="9" a="1"/>
  <c r="L135" i="9" s="1"/>
  <c r="T134" i="9"/>
  <c r="AF129" i="9"/>
  <c r="V217" i="9"/>
  <c r="H134" i="9"/>
  <c r="S133" i="9"/>
  <c r="AG150" i="9"/>
  <c r="W216" i="9"/>
  <c r="AC130" i="9"/>
  <c r="AE130" i="9" s="1"/>
  <c r="AA131" i="9"/>
  <c r="U133" i="9"/>
  <c r="X133" i="9" s="1"/>
  <c r="Y133" i="9" s="1"/>
  <c r="R134" i="9"/>
  <c r="AD130" i="9"/>
  <c r="AB130" i="9"/>
  <c r="Z132" i="8"/>
  <c r="AB130" i="8"/>
  <c r="AD130" i="8"/>
  <c r="W216" i="8"/>
  <c r="V217" i="8"/>
  <c r="H134" i="8"/>
  <c r="S133" i="8"/>
  <c r="U133" i="8"/>
  <c r="X133" i="8" s="1"/>
  <c r="Y133" i="8" s="1"/>
  <c r="R134" i="8"/>
  <c r="AF129" i="8"/>
  <c r="AG150" i="8" s="1"/>
  <c r="AC130" i="8"/>
  <c r="AE130" i="8" s="1"/>
  <c r="AA131" i="8"/>
  <c r="L136" i="8" a="1"/>
  <c r="L136" i="8" s="1"/>
  <c r="T135" i="8"/>
  <c r="Z132" i="7"/>
  <c r="AD130" i="7"/>
  <c r="AB130" i="7"/>
  <c r="AF129" i="7"/>
  <c r="AG150" i="7" s="1"/>
  <c r="V217" i="7"/>
  <c r="S133" i="7"/>
  <c r="H134" i="7"/>
  <c r="W216" i="7"/>
  <c r="AC130" i="7"/>
  <c r="AE130" i="7" s="1"/>
  <c r="AA131" i="7"/>
  <c r="T134" i="7"/>
  <c r="L135" i="7" a="1"/>
  <c r="L135" i="7" s="1"/>
  <c r="R134" i="7"/>
  <c r="U133" i="7"/>
  <c r="X133" i="7" s="1"/>
  <c r="Y133" i="7" s="1"/>
  <c r="Z132" i="6"/>
  <c r="AF129" i="6"/>
  <c r="AD130" i="6"/>
  <c r="AB130" i="6"/>
  <c r="AG150" i="6"/>
  <c r="W216" i="6"/>
  <c r="R134" i="6"/>
  <c r="U133" i="6"/>
  <c r="X133" i="6" s="1"/>
  <c r="Y133" i="6" s="1"/>
  <c r="V217" i="6"/>
  <c r="H134" i="6"/>
  <c r="S133" i="6"/>
  <c r="AC130" i="6"/>
  <c r="AE130" i="6" s="1"/>
  <c r="AA131" i="6"/>
  <c r="T135" i="6"/>
  <c r="L136" i="6" a="1"/>
  <c r="L136" i="6" s="1"/>
  <c r="Z132" i="5"/>
  <c r="AD130" i="5"/>
  <c r="AB130" i="5"/>
  <c r="AF129" i="5"/>
  <c r="V217" i="5"/>
  <c r="S133" i="5"/>
  <c r="H134" i="5"/>
  <c r="AG150" i="5"/>
  <c r="W216" i="5"/>
  <c r="U133" i="5"/>
  <c r="X133" i="5" s="1"/>
  <c r="Y133" i="5" s="1"/>
  <c r="R134" i="5"/>
  <c r="AA131" i="5"/>
  <c r="AC130" i="5"/>
  <c r="AE130" i="5" s="1"/>
  <c r="L136" i="5" a="1"/>
  <c r="L136" i="5" s="1"/>
  <c r="T135" i="5"/>
  <c r="AF129" i="4"/>
  <c r="AG150" i="4" s="1"/>
  <c r="Z132" i="4"/>
  <c r="R134" i="4"/>
  <c r="U133" i="4"/>
  <c r="X133" i="4" s="1"/>
  <c r="Y133" i="4" s="1"/>
  <c r="AD130" i="4"/>
  <c r="AB130" i="4"/>
  <c r="V217" i="4"/>
  <c r="S133" i="4"/>
  <c r="H134" i="4"/>
  <c r="L136" i="4" a="1"/>
  <c r="L136" i="4" s="1"/>
  <c r="T135" i="4"/>
  <c r="W216" i="4"/>
  <c r="AA131" i="4"/>
  <c r="AC130" i="4"/>
  <c r="AE130" i="4" s="1"/>
  <c r="Z132" i="1"/>
  <c r="AB130" i="1"/>
  <c r="AD130" i="1"/>
  <c r="V217" i="1"/>
  <c r="S133" i="1"/>
  <c r="H134" i="1"/>
  <c r="R134" i="1"/>
  <c r="U133" i="1"/>
  <c r="X133" i="1" s="1"/>
  <c r="Y133" i="1" s="1"/>
  <c r="W216" i="1"/>
  <c r="AF129" i="1"/>
  <c r="AG150" i="1" s="1"/>
  <c r="AA131" i="1"/>
  <c r="AC130" i="1"/>
  <c r="AE130" i="1" s="1"/>
  <c r="T135" i="1"/>
  <c r="L136" i="1" a="1"/>
  <c r="L136" i="1" s="1"/>
  <c r="Z133" i="11" l="1"/>
  <c r="V218" i="11"/>
  <c r="H135" i="11"/>
  <c r="S134" i="11"/>
  <c r="L137" i="11" a="1"/>
  <c r="L137" i="11" s="1"/>
  <c r="T136" i="11"/>
  <c r="W217" i="11"/>
  <c r="AF130" i="11"/>
  <c r="AG151" i="11" s="1"/>
  <c r="AA132" i="11"/>
  <c r="AC131" i="11"/>
  <c r="AE131" i="11" s="1"/>
  <c r="U134" i="11"/>
  <c r="X134" i="11" s="1"/>
  <c r="Y134" i="11" s="1"/>
  <c r="R135" i="11"/>
  <c r="AD131" i="11"/>
  <c r="AB131" i="11"/>
  <c r="Z133" i="10"/>
  <c r="V218" i="10"/>
  <c r="H135" i="10"/>
  <c r="S134" i="10"/>
  <c r="L136" i="10" a="1"/>
  <c r="L136" i="10" s="1"/>
  <c r="T135" i="10"/>
  <c r="AF130" i="10"/>
  <c r="W217" i="10"/>
  <c r="AG151" i="10"/>
  <c r="U134" i="10"/>
  <c r="X134" i="10" s="1"/>
  <c r="Y134" i="10" s="1"/>
  <c r="R135" i="10"/>
  <c r="AD131" i="10"/>
  <c r="AB131" i="10"/>
  <c r="AA132" i="10"/>
  <c r="AC131" i="10"/>
  <c r="AE131" i="10" s="1"/>
  <c r="Z133" i="9"/>
  <c r="U134" i="9"/>
  <c r="X134" i="9" s="1"/>
  <c r="Y134" i="9" s="1"/>
  <c r="R135" i="9"/>
  <c r="AF130" i="9"/>
  <c r="AG151" i="9" s="1"/>
  <c r="W217" i="9"/>
  <c r="AD131" i="9"/>
  <c r="AB131" i="9"/>
  <c r="L136" i="9" a="1"/>
  <c r="L136" i="9" s="1"/>
  <c r="T135" i="9"/>
  <c r="AC131" i="9"/>
  <c r="AE131" i="9" s="1"/>
  <c r="AA132" i="9"/>
  <c r="V218" i="9"/>
  <c r="H135" i="9"/>
  <c r="S134" i="9"/>
  <c r="Z133" i="8"/>
  <c r="V218" i="8"/>
  <c r="H135" i="8"/>
  <c r="S134" i="8"/>
  <c r="W217" i="8"/>
  <c r="R135" i="8"/>
  <c r="U134" i="8"/>
  <c r="X134" i="8" s="1"/>
  <c r="Y134" i="8" s="1"/>
  <c r="AF130" i="8"/>
  <c r="AG151" i="8" s="1"/>
  <c r="AD131" i="8"/>
  <c r="AB131" i="8"/>
  <c r="AA132" i="8"/>
  <c r="AC131" i="8"/>
  <c r="AE131" i="8" s="1"/>
  <c r="L137" i="8" a="1"/>
  <c r="L137" i="8" s="1"/>
  <c r="T136" i="8"/>
  <c r="Z133" i="7"/>
  <c r="V218" i="7"/>
  <c r="S134" i="7"/>
  <c r="H135" i="7"/>
  <c r="W217" i="7"/>
  <c r="AF130" i="7"/>
  <c r="AG151" i="7" s="1"/>
  <c r="T135" i="7"/>
  <c r="L136" i="7" a="1"/>
  <c r="L136" i="7" s="1"/>
  <c r="AC131" i="7"/>
  <c r="AE131" i="7" s="1"/>
  <c r="AA132" i="7"/>
  <c r="AD131" i="7"/>
  <c r="AB131" i="7"/>
  <c r="U134" i="7"/>
  <c r="X134" i="7" s="1"/>
  <c r="Y134" i="7" s="1"/>
  <c r="R135" i="7"/>
  <c r="Z133" i="6"/>
  <c r="V218" i="6"/>
  <c r="H135" i="6"/>
  <c r="S134" i="6"/>
  <c r="R135" i="6"/>
  <c r="U134" i="6"/>
  <c r="X134" i="6" s="1"/>
  <c r="Y134" i="6" s="1"/>
  <c r="AF130" i="6"/>
  <c r="AG151" i="6" s="1"/>
  <c r="L137" i="6" a="1"/>
  <c r="L137" i="6" s="1"/>
  <c r="T136" i="6"/>
  <c r="AC131" i="6"/>
  <c r="AE131" i="6" s="1"/>
  <c r="AA132" i="6"/>
  <c r="AB131" i="6"/>
  <c r="AD131" i="6"/>
  <c r="W217" i="6"/>
  <c r="Z133" i="5"/>
  <c r="AD131" i="5"/>
  <c r="AB131" i="5"/>
  <c r="V218" i="5"/>
  <c r="H135" i="5"/>
  <c r="S134" i="5"/>
  <c r="W217" i="5"/>
  <c r="AF130" i="5"/>
  <c r="AG151" i="5" s="1"/>
  <c r="R135" i="5"/>
  <c r="U134" i="5"/>
  <c r="X134" i="5" s="1"/>
  <c r="Y134" i="5" s="1"/>
  <c r="AA132" i="5"/>
  <c r="AC131" i="5"/>
  <c r="AE131" i="5" s="1"/>
  <c r="T136" i="5"/>
  <c r="L137" i="5" a="1"/>
  <c r="L137" i="5" s="1"/>
  <c r="AF130" i="4"/>
  <c r="AG151" i="4" s="1"/>
  <c r="Z133" i="4"/>
  <c r="V218" i="4"/>
  <c r="S134" i="4"/>
  <c r="H135" i="4"/>
  <c r="W217" i="4"/>
  <c r="R135" i="4"/>
  <c r="U134" i="4"/>
  <c r="X134" i="4" s="1"/>
  <c r="Y134" i="4" s="1"/>
  <c r="T136" i="4"/>
  <c r="L137" i="4" a="1"/>
  <c r="L137" i="4" s="1"/>
  <c r="AD131" i="4"/>
  <c r="AB131" i="4"/>
  <c r="AA132" i="4"/>
  <c r="AC131" i="4"/>
  <c r="AE131" i="4" s="1"/>
  <c r="Z133" i="1"/>
  <c r="AD131" i="1"/>
  <c r="AB131" i="1"/>
  <c r="W217" i="1"/>
  <c r="AF130" i="1"/>
  <c r="V218" i="1"/>
  <c r="S134" i="1"/>
  <c r="H135" i="1"/>
  <c r="R135" i="1"/>
  <c r="U134" i="1"/>
  <c r="X134" i="1" s="1"/>
  <c r="Y134" i="1" s="1"/>
  <c r="AG151" i="1"/>
  <c r="AC131" i="1"/>
  <c r="AE131" i="1" s="1"/>
  <c r="AA132" i="1"/>
  <c r="T136" i="1"/>
  <c r="L137" i="1" a="1"/>
  <c r="L137" i="1" s="1"/>
  <c r="Z134" i="11" l="1"/>
  <c r="T137" i="11"/>
  <c r="L138" i="11" a="1"/>
  <c r="L138" i="11" s="1"/>
  <c r="AF131" i="11"/>
  <c r="AG152" i="11" s="1"/>
  <c r="R136" i="11"/>
  <c r="U135" i="11"/>
  <c r="X135" i="11" s="1"/>
  <c r="Y135" i="11" s="1"/>
  <c r="AD132" i="11"/>
  <c r="AB132" i="11"/>
  <c r="V219" i="11"/>
  <c r="H136" i="11"/>
  <c r="S135" i="11"/>
  <c r="W218" i="11"/>
  <c r="AA133" i="11"/>
  <c r="AC132" i="11"/>
  <c r="AE132" i="11" s="1"/>
  <c r="Z134" i="10"/>
  <c r="L137" i="10" a="1"/>
  <c r="L137" i="10" s="1"/>
  <c r="T136" i="10"/>
  <c r="V219" i="10"/>
  <c r="H136" i="10"/>
  <c r="S135" i="10"/>
  <c r="R136" i="10"/>
  <c r="U135" i="10"/>
  <c r="X135" i="10" s="1"/>
  <c r="Y135" i="10" s="1"/>
  <c r="W218" i="10"/>
  <c r="AF131" i="10"/>
  <c r="AG152" i="10" s="1"/>
  <c r="AA133" i="10"/>
  <c r="AC132" i="10"/>
  <c r="AE132" i="10" s="1"/>
  <c r="AD132" i="10"/>
  <c r="AB132" i="10"/>
  <c r="Z134" i="9"/>
  <c r="L137" i="9" a="1"/>
  <c r="L137" i="9" s="1"/>
  <c r="T136" i="9"/>
  <c r="V219" i="9"/>
  <c r="H136" i="9"/>
  <c r="S135" i="9"/>
  <c r="W218" i="9"/>
  <c r="R136" i="9"/>
  <c r="U135" i="9"/>
  <c r="X135" i="9" s="1"/>
  <c r="Y135" i="9" s="1"/>
  <c r="AF131" i="9"/>
  <c r="AG152" i="9" s="1"/>
  <c r="AD132" i="9"/>
  <c r="AB132" i="9"/>
  <c r="AA133" i="9"/>
  <c r="AC132" i="9"/>
  <c r="AE132" i="9" s="1"/>
  <c r="Z134" i="8"/>
  <c r="AF131" i="8"/>
  <c r="AG152" i="8" s="1"/>
  <c r="U135" i="8"/>
  <c r="X135" i="8" s="1"/>
  <c r="Y135" i="8" s="1"/>
  <c r="R136" i="8"/>
  <c r="AD132" i="8"/>
  <c r="AB132" i="8"/>
  <c r="V219" i="8"/>
  <c r="S135" i="8"/>
  <c r="H136" i="8"/>
  <c r="W218" i="8"/>
  <c r="AA133" i="8"/>
  <c r="AC132" i="8"/>
  <c r="AE132" i="8" s="1"/>
  <c r="L138" i="8" a="1"/>
  <c r="L138" i="8" s="1"/>
  <c r="T137" i="8"/>
  <c r="Z134" i="7"/>
  <c r="AF131" i="7"/>
  <c r="AG152" i="7" s="1"/>
  <c r="L137" i="7" a="1"/>
  <c r="L137" i="7" s="1"/>
  <c r="T136" i="7"/>
  <c r="V219" i="7"/>
  <c r="H136" i="7"/>
  <c r="S135" i="7"/>
  <c r="AD132" i="7"/>
  <c r="AB132" i="7"/>
  <c r="W218" i="7"/>
  <c r="AC132" i="7"/>
  <c r="AE132" i="7" s="1"/>
  <c r="AA133" i="7"/>
  <c r="U135" i="7"/>
  <c r="X135" i="7" s="1"/>
  <c r="Y135" i="7" s="1"/>
  <c r="R136" i="7"/>
  <c r="Z134" i="6"/>
  <c r="AD132" i="6"/>
  <c r="AB132" i="6"/>
  <c r="AF131" i="6"/>
  <c r="AG152" i="6" s="1"/>
  <c r="V219" i="6"/>
  <c r="H136" i="6"/>
  <c r="S135" i="6"/>
  <c r="U135" i="6"/>
  <c r="X135" i="6" s="1"/>
  <c r="Y135" i="6" s="1"/>
  <c r="R136" i="6"/>
  <c r="W218" i="6"/>
  <c r="T137" i="6"/>
  <c r="L138" i="6" a="1"/>
  <c r="L138" i="6" s="1"/>
  <c r="AA133" i="6"/>
  <c r="AC132" i="6"/>
  <c r="AE132" i="6" s="1"/>
  <c r="Z134" i="5"/>
  <c r="AB132" i="5"/>
  <c r="AD132" i="5"/>
  <c r="AF131" i="5"/>
  <c r="AG152" i="5" s="1"/>
  <c r="V219" i="5"/>
  <c r="S135" i="5"/>
  <c r="H136" i="5"/>
  <c r="R136" i="5"/>
  <c r="U135" i="5"/>
  <c r="X135" i="5" s="1"/>
  <c r="Y135" i="5" s="1"/>
  <c r="T137" i="5"/>
  <c r="L138" i="5" a="1"/>
  <c r="L138" i="5" s="1"/>
  <c r="AC132" i="5"/>
  <c r="AE132" i="5" s="1"/>
  <c r="AA133" i="5"/>
  <c r="W218" i="5"/>
  <c r="AF131" i="4"/>
  <c r="AG152" i="4" s="1"/>
  <c r="Z134" i="4"/>
  <c r="V219" i="4"/>
  <c r="S135" i="4"/>
  <c r="H136" i="4"/>
  <c r="AC132" i="4"/>
  <c r="AE132" i="4" s="1"/>
  <c r="AA133" i="4"/>
  <c r="T137" i="4"/>
  <c r="L138" i="4" a="1"/>
  <c r="L138" i="4" s="1"/>
  <c r="R136" i="4"/>
  <c r="U135" i="4"/>
  <c r="X135" i="4" s="1"/>
  <c r="Y135" i="4" s="1"/>
  <c r="W218" i="4"/>
  <c r="AB132" i="4"/>
  <c r="AD132" i="4"/>
  <c r="Z134" i="1"/>
  <c r="AD132" i="1"/>
  <c r="AB132" i="1"/>
  <c r="U135" i="1"/>
  <c r="X135" i="1" s="1"/>
  <c r="Y135" i="1" s="1"/>
  <c r="R136" i="1"/>
  <c r="T137" i="1"/>
  <c r="L138" i="1" a="1"/>
  <c r="L138" i="1" s="1"/>
  <c r="AC132" i="1"/>
  <c r="AE132" i="1" s="1"/>
  <c r="AA133" i="1"/>
  <c r="AF131" i="1"/>
  <c r="AG152" i="1" s="1"/>
  <c r="V219" i="1"/>
  <c r="S135" i="1"/>
  <c r="H136" i="1"/>
  <c r="W218" i="1"/>
  <c r="Z135" i="11" l="1"/>
  <c r="R137" i="11"/>
  <c r="U136" i="11"/>
  <c r="X136" i="11" s="1"/>
  <c r="Y136" i="11" s="1"/>
  <c r="AD133" i="11"/>
  <c r="AB133" i="11"/>
  <c r="W219" i="11"/>
  <c r="V220" i="11"/>
  <c r="S136" i="11"/>
  <c r="H137" i="11"/>
  <c r="T138" i="11"/>
  <c r="L139" i="11" a="1"/>
  <c r="L139" i="11" s="1"/>
  <c r="AA134" i="11"/>
  <c r="AC133" i="11"/>
  <c r="AE133" i="11" s="1"/>
  <c r="AF132" i="11"/>
  <c r="AG153" i="11" s="1"/>
  <c r="Z135" i="10"/>
  <c r="AB133" i="10"/>
  <c r="AD133" i="10"/>
  <c r="W219" i="10"/>
  <c r="AF132" i="10"/>
  <c r="AG153" i="10" s="1"/>
  <c r="R137" i="10"/>
  <c r="U136" i="10"/>
  <c r="X136" i="10" s="1"/>
  <c r="Y136" i="10" s="1"/>
  <c r="T137" i="10"/>
  <c r="L138" i="10" a="1"/>
  <c r="L138" i="10" s="1"/>
  <c r="V220" i="10"/>
  <c r="S136" i="10"/>
  <c r="H137" i="10"/>
  <c r="AC133" i="10"/>
  <c r="AE133" i="10" s="1"/>
  <c r="AA134" i="10"/>
  <c r="Z135" i="9"/>
  <c r="V220" i="9"/>
  <c r="H137" i="9"/>
  <c r="S136" i="9"/>
  <c r="W219" i="9"/>
  <c r="T137" i="9"/>
  <c r="L138" i="9" a="1"/>
  <c r="L138" i="9" s="1"/>
  <c r="AF132" i="9"/>
  <c r="AG153" i="9" s="1"/>
  <c r="AA134" i="9"/>
  <c r="AC133" i="9"/>
  <c r="AE133" i="9" s="1"/>
  <c r="R137" i="9"/>
  <c r="U136" i="9"/>
  <c r="X136" i="9" s="1"/>
  <c r="Y136" i="9" s="1"/>
  <c r="AB133" i="9"/>
  <c r="AD133" i="9"/>
  <c r="Z135" i="8"/>
  <c r="AF132" i="8"/>
  <c r="AG153" i="8" s="1"/>
  <c r="AD133" i="8"/>
  <c r="AB133" i="8"/>
  <c r="V220" i="8"/>
  <c r="S136" i="8"/>
  <c r="H137" i="8"/>
  <c r="W219" i="8"/>
  <c r="R137" i="8"/>
  <c r="U136" i="8"/>
  <c r="X136" i="8" s="1"/>
  <c r="Y136" i="8" s="1"/>
  <c r="AA134" i="8"/>
  <c r="AC133" i="8"/>
  <c r="AE133" i="8" s="1"/>
  <c r="T138" i="8"/>
  <c r="L139" i="8" a="1"/>
  <c r="L139" i="8" s="1"/>
  <c r="Z135" i="7"/>
  <c r="AD133" i="7"/>
  <c r="AB133" i="7"/>
  <c r="AF132" i="7"/>
  <c r="AG153" i="7" s="1"/>
  <c r="L138" i="7" a="1"/>
  <c r="L138" i="7" s="1"/>
  <c r="T137" i="7"/>
  <c r="U136" i="7"/>
  <c r="X136" i="7" s="1"/>
  <c r="Y136" i="7" s="1"/>
  <c r="R137" i="7"/>
  <c r="AC133" i="7"/>
  <c r="AE133" i="7" s="1"/>
  <c r="AA134" i="7"/>
  <c r="V220" i="7"/>
  <c r="H137" i="7"/>
  <c r="S136" i="7"/>
  <c r="W219" i="7"/>
  <c r="Z135" i="6"/>
  <c r="L139" i="6" a="1"/>
  <c r="L139" i="6" s="1"/>
  <c r="T138" i="6"/>
  <c r="V220" i="6"/>
  <c r="H137" i="6"/>
  <c r="S136" i="6"/>
  <c r="R137" i="6"/>
  <c r="U136" i="6"/>
  <c r="X136" i="6" s="1"/>
  <c r="Y136" i="6" s="1"/>
  <c r="AF132" i="6"/>
  <c r="AG153" i="6" s="1"/>
  <c r="AA134" i="6"/>
  <c r="AC133" i="6"/>
  <c r="AE133" i="6" s="1"/>
  <c r="W219" i="6"/>
  <c r="AD133" i="6"/>
  <c r="AB133" i="6"/>
  <c r="Z135" i="5"/>
  <c r="T138" i="5"/>
  <c r="L139" i="5" a="1"/>
  <c r="L139" i="5" s="1"/>
  <c r="AF132" i="5"/>
  <c r="AG153" i="5" s="1"/>
  <c r="V220" i="5"/>
  <c r="S136" i="5"/>
  <c r="H137" i="5"/>
  <c r="AD133" i="5"/>
  <c r="AB133" i="5"/>
  <c r="U136" i="5"/>
  <c r="X136" i="5" s="1"/>
  <c r="Y136" i="5" s="1"/>
  <c r="R137" i="5"/>
  <c r="W219" i="5"/>
  <c r="AC133" i="5"/>
  <c r="AE133" i="5" s="1"/>
  <c r="AA134" i="5"/>
  <c r="AF132" i="4"/>
  <c r="AG153" i="4" s="1"/>
  <c r="Z135" i="4"/>
  <c r="U136" i="4"/>
  <c r="X136" i="4" s="1"/>
  <c r="Y136" i="4" s="1"/>
  <c r="R137" i="4"/>
  <c r="AD133" i="4"/>
  <c r="AB133" i="4"/>
  <c r="AC133" i="4"/>
  <c r="AE133" i="4" s="1"/>
  <c r="AA134" i="4"/>
  <c r="T138" i="4"/>
  <c r="L139" i="4" a="1"/>
  <c r="L139" i="4" s="1"/>
  <c r="V220" i="4"/>
  <c r="S136" i="4"/>
  <c r="H137" i="4"/>
  <c r="W219" i="4"/>
  <c r="Z135" i="1"/>
  <c r="V220" i="1"/>
  <c r="H137" i="1"/>
  <c r="S136" i="1"/>
  <c r="AD133" i="1"/>
  <c r="AB133" i="1"/>
  <c r="W219" i="1"/>
  <c r="AF132" i="1"/>
  <c r="AG153" i="1" s="1"/>
  <c r="U136" i="1"/>
  <c r="X136" i="1" s="1"/>
  <c r="Y136" i="1" s="1"/>
  <c r="R137" i="1"/>
  <c r="AC133" i="1"/>
  <c r="AE133" i="1" s="1"/>
  <c r="AA134" i="1"/>
  <c r="L139" i="1" a="1"/>
  <c r="L139" i="1" s="1"/>
  <c r="T138" i="1"/>
  <c r="Z136" i="11" l="1"/>
  <c r="AF133" i="11"/>
  <c r="AG154" i="11" s="1"/>
  <c r="T139" i="11"/>
  <c r="L140" i="11" a="1"/>
  <c r="L140" i="11" s="1"/>
  <c r="AB134" i="11"/>
  <c r="AD134" i="11"/>
  <c r="V221" i="11"/>
  <c r="H138" i="11"/>
  <c r="S137" i="11"/>
  <c r="R138" i="11"/>
  <c r="U137" i="11"/>
  <c r="X137" i="11" s="1"/>
  <c r="Y137" i="11" s="1"/>
  <c r="W220" i="11"/>
  <c r="AA135" i="11"/>
  <c r="AC134" i="11"/>
  <c r="AE134" i="11" s="1"/>
  <c r="Z136" i="10"/>
  <c r="AF133" i="10"/>
  <c r="AG154" i="10" s="1"/>
  <c r="W220" i="10"/>
  <c r="V221" i="10"/>
  <c r="S137" i="10"/>
  <c r="H138" i="10"/>
  <c r="AC134" i="10"/>
  <c r="AE134" i="10" s="1"/>
  <c r="AA135" i="10"/>
  <c r="T138" i="10"/>
  <c r="L139" i="10" a="1"/>
  <c r="L139" i="10" s="1"/>
  <c r="U137" i="10"/>
  <c r="X137" i="10" s="1"/>
  <c r="Y137" i="10" s="1"/>
  <c r="R138" i="10"/>
  <c r="AD134" i="10"/>
  <c r="AB134" i="10"/>
  <c r="Z136" i="9"/>
  <c r="R138" i="9"/>
  <c r="U137" i="9"/>
  <c r="X137" i="9" s="1"/>
  <c r="Y137" i="9" s="1"/>
  <c r="AF133" i="9"/>
  <c r="AG154" i="9" s="1"/>
  <c r="V221" i="9"/>
  <c r="S137" i="9"/>
  <c r="H138" i="9"/>
  <c r="AD134" i="9"/>
  <c r="AB134" i="9"/>
  <c r="W220" i="9"/>
  <c r="T138" i="9"/>
  <c r="L139" i="9" a="1"/>
  <c r="L139" i="9" s="1"/>
  <c r="AC134" i="9"/>
  <c r="AE134" i="9" s="1"/>
  <c r="AA135" i="9"/>
  <c r="Z136" i="8"/>
  <c r="AF133" i="8"/>
  <c r="AG154" i="8" s="1"/>
  <c r="AB134" i="8"/>
  <c r="AD134" i="8"/>
  <c r="R138" i="8"/>
  <c r="U137" i="8"/>
  <c r="X137" i="8" s="1"/>
  <c r="Y137" i="8" s="1"/>
  <c r="V221" i="8"/>
  <c r="S137" i="8"/>
  <c r="H138" i="8"/>
  <c r="T139" i="8"/>
  <c r="L140" i="8" a="1"/>
  <c r="L140" i="8" s="1"/>
  <c r="AC134" i="8"/>
  <c r="AE134" i="8" s="1"/>
  <c r="AA135" i="8"/>
  <c r="W220" i="8"/>
  <c r="Z136" i="7"/>
  <c r="AD134" i="7"/>
  <c r="AB134" i="7"/>
  <c r="V221" i="7"/>
  <c r="H138" i="7"/>
  <c r="S137" i="7"/>
  <c r="AF133" i="7"/>
  <c r="AG154" i="7" s="1"/>
  <c r="W220" i="7"/>
  <c r="U137" i="7"/>
  <c r="X137" i="7" s="1"/>
  <c r="Y137" i="7" s="1"/>
  <c r="R138" i="7"/>
  <c r="AC134" i="7"/>
  <c r="AE134" i="7" s="1"/>
  <c r="AA135" i="7"/>
  <c r="L139" i="7" a="1"/>
  <c r="L139" i="7" s="1"/>
  <c r="T138" i="7"/>
  <c r="Z136" i="6"/>
  <c r="AD134" i="6"/>
  <c r="AB134" i="6"/>
  <c r="L140" i="6" a="1"/>
  <c r="L140" i="6" s="1"/>
  <c r="T139" i="6"/>
  <c r="AF133" i="6"/>
  <c r="AG154" i="6" s="1"/>
  <c r="U137" i="6"/>
  <c r="X137" i="6" s="1"/>
  <c r="Y137" i="6" s="1"/>
  <c r="R138" i="6"/>
  <c r="W220" i="6"/>
  <c r="AC134" i="6"/>
  <c r="AE134" i="6" s="1"/>
  <c r="AA135" i="6"/>
  <c r="V221" i="6"/>
  <c r="S137" i="6"/>
  <c r="H138" i="6"/>
  <c r="Z136" i="5"/>
  <c r="U137" i="5"/>
  <c r="X137" i="5" s="1"/>
  <c r="Y137" i="5" s="1"/>
  <c r="R138" i="5"/>
  <c r="AF133" i="5"/>
  <c r="AG154" i="5" s="1"/>
  <c r="V221" i="5"/>
  <c r="H138" i="5"/>
  <c r="S137" i="5"/>
  <c r="L140" i="5" a="1"/>
  <c r="L140" i="5" s="1"/>
  <c r="T139" i="5"/>
  <c r="AC134" i="5"/>
  <c r="AE134" i="5" s="1"/>
  <c r="AA135" i="5"/>
  <c r="W220" i="5"/>
  <c r="AD134" i="5"/>
  <c r="AB134" i="5"/>
  <c r="AF133" i="4"/>
  <c r="AG154" i="4" s="1"/>
  <c r="Z136" i="4"/>
  <c r="V221" i="4"/>
  <c r="H138" i="4"/>
  <c r="S137" i="4"/>
  <c r="AD134" i="4"/>
  <c r="AB134" i="4"/>
  <c r="L140" i="4" a="1"/>
  <c r="L140" i="4" s="1"/>
  <c r="T139" i="4"/>
  <c r="U137" i="4"/>
  <c r="X137" i="4" s="1"/>
  <c r="Y137" i="4" s="1"/>
  <c r="R138" i="4"/>
  <c r="AC134" i="4"/>
  <c r="AE134" i="4" s="1"/>
  <c r="AA135" i="4"/>
  <c r="W220" i="4"/>
  <c r="Z136" i="1"/>
  <c r="AD134" i="1"/>
  <c r="AB134" i="1"/>
  <c r="AF133" i="1"/>
  <c r="AG154" i="1" s="1"/>
  <c r="U137" i="1"/>
  <c r="X137" i="1" s="1"/>
  <c r="Y137" i="1" s="1"/>
  <c r="R138" i="1"/>
  <c r="V221" i="1"/>
  <c r="H138" i="1"/>
  <c r="S137" i="1"/>
  <c r="AA135" i="1"/>
  <c r="AC134" i="1"/>
  <c r="AE134" i="1" s="1"/>
  <c r="L140" i="1" a="1"/>
  <c r="L140" i="1" s="1"/>
  <c r="T139" i="1"/>
  <c r="W220" i="1"/>
  <c r="Z137" i="11" l="1"/>
  <c r="R139" i="11"/>
  <c r="U138" i="11"/>
  <c r="X138" i="11" s="1"/>
  <c r="Y138" i="11" s="1"/>
  <c r="T140" i="11"/>
  <c r="L141" i="11" a="1"/>
  <c r="L141" i="11" s="1"/>
  <c r="W221" i="11"/>
  <c r="AF134" i="11"/>
  <c r="AG155" i="11" s="1"/>
  <c r="AA136" i="11"/>
  <c r="AC135" i="11"/>
  <c r="AE135" i="11" s="1"/>
  <c r="V222" i="11"/>
  <c r="S138" i="11"/>
  <c r="H139" i="11"/>
  <c r="AD135" i="11"/>
  <c r="AB135" i="11"/>
  <c r="Z137" i="10"/>
  <c r="U138" i="10"/>
  <c r="X138" i="10" s="1"/>
  <c r="Y138" i="10" s="1"/>
  <c r="R139" i="10"/>
  <c r="AF134" i="10"/>
  <c r="AG155" i="10" s="1"/>
  <c r="W221" i="10"/>
  <c r="T139" i="10"/>
  <c r="L140" i="10" a="1"/>
  <c r="L140" i="10" s="1"/>
  <c r="AC135" i="10"/>
  <c r="AE135" i="10" s="1"/>
  <c r="AA136" i="10"/>
  <c r="AD135" i="10"/>
  <c r="AB135" i="10"/>
  <c r="V222" i="10"/>
  <c r="H139" i="10"/>
  <c r="S138" i="10"/>
  <c r="Z137" i="9"/>
  <c r="T139" i="9"/>
  <c r="L140" i="9" a="1"/>
  <c r="L140" i="9" s="1"/>
  <c r="U138" i="9"/>
  <c r="X138" i="9" s="1"/>
  <c r="Y138" i="9" s="1"/>
  <c r="R139" i="9"/>
  <c r="V222" i="9"/>
  <c r="S138" i="9"/>
  <c r="H139" i="9"/>
  <c r="AD135" i="9"/>
  <c r="AB135" i="9"/>
  <c r="AC135" i="9"/>
  <c r="AE135" i="9" s="1"/>
  <c r="AA136" i="9"/>
  <c r="W221" i="9"/>
  <c r="AF134" i="9"/>
  <c r="AG155" i="9" s="1"/>
  <c r="Z137" i="8"/>
  <c r="T140" i="8"/>
  <c r="L141" i="8" a="1"/>
  <c r="L141" i="8" s="1"/>
  <c r="V222" i="8"/>
  <c r="H139" i="8"/>
  <c r="S138" i="8"/>
  <c r="AD135" i="8"/>
  <c r="AB135" i="8"/>
  <c r="W221" i="8"/>
  <c r="U138" i="8"/>
  <c r="X138" i="8" s="1"/>
  <c r="Y138" i="8" s="1"/>
  <c r="R139" i="8"/>
  <c r="AF134" i="8"/>
  <c r="AG155" i="8" s="1"/>
  <c r="AA136" i="8"/>
  <c r="AC135" i="8"/>
  <c r="AE135" i="8" s="1"/>
  <c r="Z137" i="7"/>
  <c r="AD135" i="7"/>
  <c r="AB135" i="7"/>
  <c r="V222" i="7"/>
  <c r="H139" i="7"/>
  <c r="S138" i="7"/>
  <c r="AF134" i="7"/>
  <c r="AG155" i="7" s="1"/>
  <c r="W221" i="7"/>
  <c r="U138" i="7"/>
  <c r="X138" i="7" s="1"/>
  <c r="Y138" i="7" s="1"/>
  <c r="R139" i="7"/>
  <c r="AA136" i="7"/>
  <c r="AC135" i="7"/>
  <c r="AE135" i="7" s="1"/>
  <c r="L140" i="7" a="1"/>
  <c r="L140" i="7" s="1"/>
  <c r="T139" i="7"/>
  <c r="Z137" i="6"/>
  <c r="AF134" i="6"/>
  <c r="W221" i="6"/>
  <c r="U138" i="6"/>
  <c r="X138" i="6" s="1"/>
  <c r="Y138" i="6" s="1"/>
  <c r="R139" i="6"/>
  <c r="L141" i="6" a="1"/>
  <c r="L141" i="6" s="1"/>
  <c r="T140" i="6"/>
  <c r="AG155" i="6"/>
  <c r="AD135" i="6"/>
  <c r="AB135" i="6"/>
  <c r="AC135" i="6"/>
  <c r="AE135" i="6" s="1"/>
  <c r="AA136" i="6"/>
  <c r="V222" i="6"/>
  <c r="S138" i="6"/>
  <c r="H139" i="6"/>
  <c r="Z137" i="5"/>
  <c r="AF134" i="5"/>
  <c r="AG155" i="5" s="1"/>
  <c r="L141" i="5" a="1"/>
  <c r="L141" i="5" s="1"/>
  <c r="T140" i="5"/>
  <c r="U138" i="5"/>
  <c r="X138" i="5" s="1"/>
  <c r="Y138" i="5" s="1"/>
  <c r="R139" i="5"/>
  <c r="AD135" i="5"/>
  <c r="AB135" i="5"/>
  <c r="V222" i="5"/>
  <c r="H139" i="5"/>
  <c r="S138" i="5"/>
  <c r="AC135" i="5"/>
  <c r="AE135" i="5" s="1"/>
  <c r="AA136" i="5"/>
  <c r="W221" i="5"/>
  <c r="AF134" i="4"/>
  <c r="AG155" i="4" s="1"/>
  <c r="Z137" i="4"/>
  <c r="L141" i="4" a="1"/>
  <c r="L141" i="4" s="1"/>
  <c r="T140" i="4"/>
  <c r="U138" i="4"/>
  <c r="X138" i="4" s="1"/>
  <c r="Y138" i="4" s="1"/>
  <c r="R139" i="4"/>
  <c r="W221" i="4"/>
  <c r="AD135" i="4"/>
  <c r="AB135" i="4"/>
  <c r="AA136" i="4"/>
  <c r="AC135" i="4"/>
  <c r="AE135" i="4" s="1"/>
  <c r="V222" i="4"/>
  <c r="H139" i="4"/>
  <c r="S138" i="4"/>
  <c r="Z137" i="1"/>
  <c r="AD135" i="1"/>
  <c r="AB135" i="1"/>
  <c r="U138" i="1"/>
  <c r="X138" i="1" s="1"/>
  <c r="Y138" i="1" s="1"/>
  <c r="R139" i="1"/>
  <c r="W221" i="1"/>
  <c r="L141" i="1" a="1"/>
  <c r="L141" i="1" s="1"/>
  <c r="T140" i="1"/>
  <c r="V222" i="1"/>
  <c r="H139" i="1"/>
  <c r="S138" i="1"/>
  <c r="AC135" i="1"/>
  <c r="AE135" i="1" s="1"/>
  <c r="AA136" i="1"/>
  <c r="AF134" i="1"/>
  <c r="AG155" i="1" s="1"/>
  <c r="Z138" i="11" l="1"/>
  <c r="AF135" i="11"/>
  <c r="AG156" i="11" s="1"/>
  <c r="W222" i="11"/>
  <c r="L142" i="11" a="1"/>
  <c r="L142" i="11" s="1"/>
  <c r="T141" i="11"/>
  <c r="V223" i="11"/>
  <c r="S139" i="11"/>
  <c r="H140" i="11"/>
  <c r="AB136" i="11"/>
  <c r="AD136" i="11"/>
  <c r="U139" i="11"/>
  <c r="X139" i="11" s="1"/>
  <c r="Y139" i="11" s="1"/>
  <c r="R140" i="11"/>
  <c r="AC136" i="11"/>
  <c r="AE136" i="11" s="1"/>
  <c r="AA137" i="11"/>
  <c r="Z138" i="10"/>
  <c r="V223" i="10"/>
  <c r="H140" i="10"/>
  <c r="S139" i="10"/>
  <c r="AF135" i="10"/>
  <c r="AG156" i="10" s="1"/>
  <c r="U139" i="10"/>
  <c r="X139" i="10" s="1"/>
  <c r="Y139" i="10" s="1"/>
  <c r="R140" i="10"/>
  <c r="W222" i="10"/>
  <c r="AD136" i="10"/>
  <c r="AB136" i="10"/>
  <c r="AC136" i="10"/>
  <c r="AE136" i="10" s="1"/>
  <c r="AA137" i="10"/>
  <c r="L141" i="10" a="1"/>
  <c r="L141" i="10" s="1"/>
  <c r="T140" i="10"/>
  <c r="Z138" i="9"/>
  <c r="L141" i="9" a="1"/>
  <c r="L141" i="9" s="1"/>
  <c r="T140" i="9"/>
  <c r="AF135" i="9"/>
  <c r="AG156" i="9" s="1"/>
  <c r="W222" i="9"/>
  <c r="AD136" i="9"/>
  <c r="AB136" i="9"/>
  <c r="AC136" i="9"/>
  <c r="AE136" i="9" s="1"/>
  <c r="AA137" i="9"/>
  <c r="V223" i="9"/>
  <c r="H140" i="9"/>
  <c r="S139" i="9"/>
  <c r="U139" i="9"/>
  <c r="X139" i="9" s="1"/>
  <c r="Y139" i="9" s="1"/>
  <c r="R140" i="9"/>
  <c r="Z138" i="8"/>
  <c r="R140" i="8"/>
  <c r="U139" i="8"/>
  <c r="X139" i="8" s="1"/>
  <c r="Y139" i="8" s="1"/>
  <c r="V223" i="8"/>
  <c r="H140" i="8"/>
  <c r="S139" i="8"/>
  <c r="W222" i="8"/>
  <c r="L142" i="8" a="1"/>
  <c r="L142" i="8" s="1"/>
  <c r="T141" i="8"/>
  <c r="AB136" i="8"/>
  <c r="AD136" i="8"/>
  <c r="AC136" i="8"/>
  <c r="AE136" i="8" s="1"/>
  <c r="AA137" i="8"/>
  <c r="AF135" i="8"/>
  <c r="AG156" i="8" s="1"/>
  <c r="Z138" i="7"/>
  <c r="AD136" i="7"/>
  <c r="AB136" i="7"/>
  <c r="W222" i="7"/>
  <c r="R140" i="7"/>
  <c r="U139" i="7"/>
  <c r="X139" i="7" s="1"/>
  <c r="Y139" i="7" s="1"/>
  <c r="AF135" i="7"/>
  <c r="AG156" i="7" s="1"/>
  <c r="V223" i="7"/>
  <c r="H140" i="7"/>
  <c r="S139" i="7"/>
  <c r="AA137" i="7"/>
  <c r="AC136" i="7"/>
  <c r="AE136" i="7" s="1"/>
  <c r="L141" i="7" a="1"/>
  <c r="L141" i="7" s="1"/>
  <c r="T140" i="7"/>
  <c r="Z138" i="6"/>
  <c r="AD136" i="6"/>
  <c r="AB136" i="6"/>
  <c r="L142" i="6" a="1"/>
  <c r="L142" i="6" s="1"/>
  <c r="T141" i="6"/>
  <c r="W222" i="6"/>
  <c r="AF135" i="6"/>
  <c r="AG156" i="6" s="1"/>
  <c r="AC136" i="6"/>
  <c r="AE136" i="6" s="1"/>
  <c r="AA137" i="6"/>
  <c r="U139" i="6"/>
  <c r="X139" i="6" s="1"/>
  <c r="Y139" i="6" s="1"/>
  <c r="R140" i="6"/>
  <c r="V223" i="6"/>
  <c r="H140" i="6"/>
  <c r="S139" i="6"/>
  <c r="Z138" i="5"/>
  <c r="AD136" i="5"/>
  <c r="AB136" i="5"/>
  <c r="V223" i="5"/>
  <c r="H140" i="5"/>
  <c r="S139" i="5"/>
  <c r="AF135" i="5"/>
  <c r="AG156" i="5" s="1"/>
  <c r="W222" i="5"/>
  <c r="U139" i="5"/>
  <c r="X139" i="5" s="1"/>
  <c r="Y139" i="5" s="1"/>
  <c r="R140" i="5"/>
  <c r="AC136" i="5"/>
  <c r="AE136" i="5" s="1"/>
  <c r="AA137" i="5"/>
  <c r="L142" i="5" a="1"/>
  <c r="L142" i="5" s="1"/>
  <c r="T141" i="5"/>
  <c r="AF135" i="4"/>
  <c r="AG156" i="4" s="1"/>
  <c r="Z138" i="4"/>
  <c r="W222" i="4"/>
  <c r="L142" i="4" a="1"/>
  <c r="L142" i="4" s="1"/>
  <c r="T141" i="4"/>
  <c r="V223" i="4"/>
  <c r="H140" i="4"/>
  <c r="S139" i="4"/>
  <c r="AD136" i="4"/>
  <c r="AB136" i="4"/>
  <c r="R140" i="4"/>
  <c r="U139" i="4"/>
  <c r="X139" i="4" s="1"/>
  <c r="Y139" i="4" s="1"/>
  <c r="AA137" i="4"/>
  <c r="AC136" i="4"/>
  <c r="AE136" i="4" s="1"/>
  <c r="Z138" i="1"/>
  <c r="AD136" i="1"/>
  <c r="AB136" i="1"/>
  <c r="W222" i="1"/>
  <c r="AF135" i="1"/>
  <c r="AG156" i="1" s="1"/>
  <c r="V223" i="1"/>
  <c r="H140" i="1"/>
  <c r="S139" i="1"/>
  <c r="U139" i="1"/>
  <c r="X139" i="1" s="1"/>
  <c r="Y139" i="1" s="1"/>
  <c r="R140" i="1"/>
  <c r="AC136" i="1"/>
  <c r="AE136" i="1" s="1"/>
  <c r="AA137" i="1"/>
  <c r="L142" i="1" a="1"/>
  <c r="L142" i="1" s="1"/>
  <c r="T141" i="1"/>
  <c r="Z139" i="11" l="1"/>
  <c r="L143" i="11" a="1"/>
  <c r="L143" i="11" s="1"/>
  <c r="T142" i="11"/>
  <c r="U140" i="11"/>
  <c r="X140" i="11" s="1"/>
  <c r="Y140" i="11" s="1"/>
  <c r="R141" i="11"/>
  <c r="AF136" i="11"/>
  <c r="AG157" i="11" s="1"/>
  <c r="V224" i="11"/>
  <c r="H141" i="11"/>
  <c r="S140" i="11"/>
  <c r="W223" i="11"/>
  <c r="AC137" i="11"/>
  <c r="AE137" i="11" s="1"/>
  <c r="AA138" i="11"/>
  <c r="AD137" i="11"/>
  <c r="AB137" i="11"/>
  <c r="Z139" i="10"/>
  <c r="AD137" i="10"/>
  <c r="AB137" i="10"/>
  <c r="U140" i="10"/>
  <c r="X140" i="10" s="1"/>
  <c r="Y140" i="10" s="1"/>
  <c r="R141" i="10"/>
  <c r="V224" i="10"/>
  <c r="H141" i="10"/>
  <c r="S140" i="10"/>
  <c r="W223" i="10"/>
  <c r="AF136" i="10"/>
  <c r="AG157" i="10" s="1"/>
  <c r="AC137" i="10"/>
  <c r="AE137" i="10" s="1"/>
  <c r="AA138" i="10"/>
  <c r="L142" i="10" a="1"/>
  <c r="L142" i="10" s="1"/>
  <c r="T141" i="10"/>
  <c r="Z139" i="9"/>
  <c r="W223" i="9"/>
  <c r="AD137" i="9"/>
  <c r="AB137" i="9"/>
  <c r="V224" i="9"/>
  <c r="H141" i="9"/>
  <c r="S140" i="9"/>
  <c r="L142" i="9" a="1"/>
  <c r="L142" i="9" s="1"/>
  <c r="T141" i="9"/>
  <c r="U140" i="9"/>
  <c r="X140" i="9" s="1"/>
  <c r="Y140" i="9" s="1"/>
  <c r="R141" i="9"/>
  <c r="AC137" i="9"/>
  <c r="AE137" i="9" s="1"/>
  <c r="AA138" i="9"/>
  <c r="AF136" i="9"/>
  <c r="AG157" i="9" s="1"/>
  <c r="Z139" i="8"/>
  <c r="AF136" i="8"/>
  <c r="AG157" i="8" s="1"/>
  <c r="AD137" i="8"/>
  <c r="AB137" i="8"/>
  <c r="W223" i="8"/>
  <c r="T142" i="8"/>
  <c r="L143" i="8" a="1"/>
  <c r="L143" i="8" s="1"/>
  <c r="U140" i="8"/>
  <c r="X140" i="8" s="1"/>
  <c r="Y140" i="8" s="1"/>
  <c r="R141" i="8"/>
  <c r="V224" i="8"/>
  <c r="S140" i="8"/>
  <c r="H141" i="8"/>
  <c r="AC137" i="8"/>
  <c r="AE137" i="8" s="1"/>
  <c r="AA138" i="8"/>
  <c r="V224" i="7"/>
  <c r="H141" i="7"/>
  <c r="S140" i="7"/>
  <c r="T141" i="7"/>
  <c r="L142" i="7" a="1"/>
  <c r="L142" i="7" s="1"/>
  <c r="Z139" i="7"/>
  <c r="AF136" i="7"/>
  <c r="AG157" i="7" s="1"/>
  <c r="W223" i="7"/>
  <c r="R141" i="7"/>
  <c r="U140" i="7"/>
  <c r="X140" i="7" s="1"/>
  <c r="Y140" i="7" s="1"/>
  <c r="AB137" i="7"/>
  <c r="AD137" i="7"/>
  <c r="AA138" i="7"/>
  <c r="AC137" i="7"/>
  <c r="AE137" i="7" s="1"/>
  <c r="Z139" i="6"/>
  <c r="W223" i="6"/>
  <c r="U140" i="6"/>
  <c r="X140" i="6" s="1"/>
  <c r="Y140" i="6" s="1"/>
  <c r="R141" i="6"/>
  <c r="AF136" i="6"/>
  <c r="AG157" i="6" s="1"/>
  <c r="AD137" i="6"/>
  <c r="AB137" i="6"/>
  <c r="L143" i="6" a="1"/>
  <c r="L143" i="6" s="1"/>
  <c r="T142" i="6"/>
  <c r="AA138" i="6"/>
  <c r="AC137" i="6"/>
  <c r="AE137" i="6" s="1"/>
  <c r="V224" i="6"/>
  <c r="H141" i="6"/>
  <c r="S140" i="6"/>
  <c r="Z139" i="5"/>
  <c r="AF136" i="5"/>
  <c r="AD137" i="5"/>
  <c r="AB137" i="5"/>
  <c r="U140" i="5"/>
  <c r="X140" i="5" s="1"/>
  <c r="Y140" i="5" s="1"/>
  <c r="R141" i="5"/>
  <c r="AG157" i="5"/>
  <c r="V224" i="5"/>
  <c r="H141" i="5"/>
  <c r="S140" i="5"/>
  <c r="W223" i="5"/>
  <c r="AC137" i="5"/>
  <c r="AE137" i="5" s="1"/>
  <c r="AA138" i="5"/>
  <c r="L143" i="5" a="1"/>
  <c r="L143" i="5" s="1"/>
  <c r="T142" i="5"/>
  <c r="AF136" i="4"/>
  <c r="AG157" i="4" s="1"/>
  <c r="Z139" i="4"/>
  <c r="AD137" i="4"/>
  <c r="AB137" i="4"/>
  <c r="U140" i="4"/>
  <c r="X140" i="4" s="1"/>
  <c r="Y140" i="4" s="1"/>
  <c r="R141" i="4"/>
  <c r="W223" i="4"/>
  <c r="L143" i="4" a="1"/>
  <c r="L143" i="4" s="1"/>
  <c r="T142" i="4"/>
  <c r="AA138" i="4"/>
  <c r="AC137" i="4"/>
  <c r="AE137" i="4" s="1"/>
  <c r="V224" i="4"/>
  <c r="H141" i="4"/>
  <c r="S140" i="4"/>
  <c r="Z139" i="1"/>
  <c r="W223" i="1"/>
  <c r="T142" i="1"/>
  <c r="L143" i="1" a="1"/>
  <c r="L143" i="1" s="1"/>
  <c r="AF136" i="1"/>
  <c r="AG157" i="1" s="1"/>
  <c r="AA138" i="1"/>
  <c r="AC137" i="1"/>
  <c r="AE137" i="1" s="1"/>
  <c r="AD137" i="1"/>
  <c r="AB137" i="1"/>
  <c r="R141" i="1"/>
  <c r="U140" i="1"/>
  <c r="X140" i="1" s="1"/>
  <c r="Y140" i="1" s="1"/>
  <c r="V224" i="1"/>
  <c r="H141" i="1"/>
  <c r="S140" i="1"/>
  <c r="Z140" i="11" l="1"/>
  <c r="AF137" i="11"/>
  <c r="AG158" i="11" s="1"/>
  <c r="V225" i="11"/>
  <c r="H142" i="11"/>
  <c r="S141" i="11"/>
  <c r="U141" i="11"/>
  <c r="X141" i="11" s="1"/>
  <c r="Y141" i="11" s="1"/>
  <c r="R142" i="11"/>
  <c r="AD138" i="11"/>
  <c r="AB138" i="11"/>
  <c r="L144" i="11" a="1"/>
  <c r="L144" i="11" s="1"/>
  <c r="T143" i="11"/>
  <c r="W224" i="11"/>
  <c r="AA139" i="11"/>
  <c r="AC138" i="11"/>
  <c r="AE138" i="11" s="1"/>
  <c r="Z140" i="10"/>
  <c r="AF137" i="10"/>
  <c r="AG158" i="10" s="1"/>
  <c r="U141" i="10"/>
  <c r="X141" i="10" s="1"/>
  <c r="Y141" i="10" s="1"/>
  <c r="R142" i="10"/>
  <c r="AD138" i="10"/>
  <c r="AB138" i="10"/>
  <c r="V225" i="10"/>
  <c r="H142" i="10"/>
  <c r="S141" i="10"/>
  <c r="W224" i="10"/>
  <c r="AC138" i="10"/>
  <c r="AE138" i="10" s="1"/>
  <c r="AA139" i="10"/>
  <c r="L143" i="10" a="1"/>
  <c r="L143" i="10" s="1"/>
  <c r="T142" i="10"/>
  <c r="Z140" i="9"/>
  <c r="AD138" i="9"/>
  <c r="AB138" i="9"/>
  <c r="AF137" i="9"/>
  <c r="AG158" i="9" s="1"/>
  <c r="U141" i="9"/>
  <c r="X141" i="9" s="1"/>
  <c r="Y141" i="9" s="1"/>
  <c r="R142" i="9"/>
  <c r="V225" i="9"/>
  <c r="H142" i="9"/>
  <c r="S141" i="9"/>
  <c r="W224" i="9"/>
  <c r="AC138" i="9"/>
  <c r="AE138" i="9" s="1"/>
  <c r="AA139" i="9"/>
  <c r="L143" i="9" a="1"/>
  <c r="L143" i="9" s="1"/>
  <c r="T142" i="9"/>
  <c r="Z140" i="8"/>
  <c r="W224" i="8"/>
  <c r="V225" i="8"/>
  <c r="H142" i="8"/>
  <c r="S141" i="8"/>
  <c r="U141" i="8"/>
  <c r="X141" i="8" s="1"/>
  <c r="Y141" i="8" s="1"/>
  <c r="R142" i="8"/>
  <c r="AD138" i="8"/>
  <c r="AB138" i="8"/>
  <c r="AA139" i="8"/>
  <c r="AC138" i="8"/>
  <c r="AE138" i="8" s="1"/>
  <c r="L144" i="8" a="1"/>
  <c r="L144" i="8" s="1"/>
  <c r="T143" i="8"/>
  <c r="AF137" i="8"/>
  <c r="AG158" i="8" s="1"/>
  <c r="Z140" i="7"/>
  <c r="R142" i="7"/>
  <c r="U141" i="7"/>
  <c r="X141" i="7" s="1"/>
  <c r="Y141" i="7" s="1"/>
  <c r="AC138" i="7"/>
  <c r="AE138" i="7" s="1"/>
  <c r="AA139" i="7"/>
  <c r="AF137" i="7"/>
  <c r="AG158" i="7" s="1"/>
  <c r="V225" i="7"/>
  <c r="S141" i="7"/>
  <c r="H142" i="7"/>
  <c r="T142" i="7"/>
  <c r="L143" i="7" a="1"/>
  <c r="L143" i="7" s="1"/>
  <c r="AD138" i="7"/>
  <c r="AB138" i="7"/>
  <c r="W224" i="7"/>
  <c r="Z140" i="6"/>
  <c r="AF137" i="6"/>
  <c r="AG158" i="6" s="1"/>
  <c r="T143" i="6"/>
  <c r="L144" i="6" a="1"/>
  <c r="L144" i="6" s="1"/>
  <c r="R142" i="6"/>
  <c r="U141" i="6"/>
  <c r="X141" i="6" s="1"/>
  <c r="Y141" i="6" s="1"/>
  <c r="AB138" i="6"/>
  <c r="AD138" i="6"/>
  <c r="AC138" i="6"/>
  <c r="AE138" i="6" s="1"/>
  <c r="AA139" i="6"/>
  <c r="W224" i="6"/>
  <c r="V225" i="6"/>
  <c r="H142" i="6"/>
  <c r="S141" i="6"/>
  <c r="Z140" i="5"/>
  <c r="AF137" i="5"/>
  <c r="W224" i="5"/>
  <c r="AD138" i="5"/>
  <c r="AB138" i="5"/>
  <c r="V225" i="5"/>
  <c r="H142" i="5"/>
  <c r="S141" i="5"/>
  <c r="U141" i="5"/>
  <c r="X141" i="5" s="1"/>
  <c r="Y141" i="5" s="1"/>
  <c r="R142" i="5"/>
  <c r="AG158" i="5"/>
  <c r="AA139" i="5"/>
  <c r="AC138" i="5"/>
  <c r="AE138" i="5" s="1"/>
  <c r="L144" i="5" a="1"/>
  <c r="L144" i="5" s="1"/>
  <c r="T143" i="5"/>
  <c r="AF137" i="4"/>
  <c r="AG158" i="4" s="1"/>
  <c r="Z140" i="4"/>
  <c r="AD138" i="4"/>
  <c r="AB138" i="4"/>
  <c r="U141" i="4"/>
  <c r="X141" i="4" s="1"/>
  <c r="Y141" i="4" s="1"/>
  <c r="R142" i="4"/>
  <c r="V225" i="4"/>
  <c r="S141" i="4"/>
  <c r="H142" i="4"/>
  <c r="W224" i="4"/>
  <c r="AA139" i="4"/>
  <c r="AC138" i="4"/>
  <c r="AE138" i="4" s="1"/>
  <c r="T143" i="4"/>
  <c r="L144" i="4" a="1"/>
  <c r="L144" i="4" s="1"/>
  <c r="Z140" i="1"/>
  <c r="V225" i="1"/>
  <c r="H142" i="1"/>
  <c r="S141" i="1"/>
  <c r="W224" i="1"/>
  <c r="AB138" i="1"/>
  <c r="AD138" i="1"/>
  <c r="AF137" i="1"/>
  <c r="R142" i="1"/>
  <c r="U141" i="1"/>
  <c r="X141" i="1" s="1"/>
  <c r="Y141" i="1" s="1"/>
  <c r="AG158" i="1"/>
  <c r="AA139" i="1"/>
  <c r="AC138" i="1"/>
  <c r="AE138" i="1" s="1"/>
  <c r="T143" i="1"/>
  <c r="L144" i="1" a="1"/>
  <c r="L144" i="1" s="1"/>
  <c r="Z141" i="11" l="1"/>
  <c r="AB139" i="11"/>
  <c r="AD139" i="11"/>
  <c r="V226" i="11"/>
  <c r="H143" i="11"/>
  <c r="S142" i="11"/>
  <c r="W225" i="11"/>
  <c r="R143" i="11"/>
  <c r="U142" i="11"/>
  <c r="X142" i="11" s="1"/>
  <c r="Y142" i="11" s="1"/>
  <c r="L145" i="11" a="1"/>
  <c r="L145" i="11" s="1"/>
  <c r="T144" i="11"/>
  <c r="AA140" i="11"/>
  <c r="AC139" i="11"/>
  <c r="AE139" i="11" s="1"/>
  <c r="AF138" i="11"/>
  <c r="AG159" i="11" s="1"/>
  <c r="Z141" i="10"/>
  <c r="AF138" i="10"/>
  <c r="AG159" i="10" s="1"/>
  <c r="AD139" i="10"/>
  <c r="AB139" i="10"/>
  <c r="U142" i="10"/>
  <c r="X142" i="10" s="1"/>
  <c r="Y142" i="10" s="1"/>
  <c r="R143" i="10"/>
  <c r="V226" i="10"/>
  <c r="H143" i="10"/>
  <c r="S142" i="10"/>
  <c r="W225" i="10"/>
  <c r="AA140" i="10"/>
  <c r="AC139" i="10"/>
  <c r="AE139" i="10" s="1"/>
  <c r="L144" i="10" a="1"/>
  <c r="L144" i="10" s="1"/>
  <c r="T143" i="10"/>
  <c r="Z141" i="9"/>
  <c r="AF138" i="9"/>
  <c r="AG159" i="9" s="1"/>
  <c r="AD139" i="9"/>
  <c r="AB139" i="9"/>
  <c r="W225" i="9"/>
  <c r="V226" i="9"/>
  <c r="H143" i="9"/>
  <c r="S142" i="9"/>
  <c r="U142" i="9"/>
  <c r="X142" i="9" s="1"/>
  <c r="Y142" i="9" s="1"/>
  <c r="R143" i="9"/>
  <c r="AC139" i="9"/>
  <c r="AE139" i="9" s="1"/>
  <c r="AA140" i="9"/>
  <c r="L144" i="9" a="1"/>
  <c r="L144" i="9" s="1"/>
  <c r="T143" i="9"/>
  <c r="Z141" i="8"/>
  <c r="L145" i="8" a="1"/>
  <c r="L145" i="8" s="1"/>
  <c r="T144" i="8"/>
  <c r="AF138" i="8"/>
  <c r="AG159" i="8" s="1"/>
  <c r="AD139" i="8"/>
  <c r="AB139" i="8"/>
  <c r="R143" i="8"/>
  <c r="U142" i="8"/>
  <c r="X142" i="8" s="1"/>
  <c r="Y142" i="8" s="1"/>
  <c r="H143" i="8"/>
  <c r="V226" i="8"/>
  <c r="S142" i="8"/>
  <c r="AA140" i="8"/>
  <c r="AC139" i="8"/>
  <c r="AE139" i="8" s="1"/>
  <c r="W225" i="8"/>
  <c r="Z141" i="7"/>
  <c r="W225" i="7"/>
  <c r="T143" i="7"/>
  <c r="L144" i="7" a="1"/>
  <c r="L144" i="7" s="1"/>
  <c r="AF138" i="7"/>
  <c r="AG159" i="7" s="1"/>
  <c r="AC139" i="7"/>
  <c r="AE139" i="7" s="1"/>
  <c r="AA140" i="7"/>
  <c r="V226" i="7"/>
  <c r="S142" i="7"/>
  <c r="H143" i="7"/>
  <c r="AD139" i="7"/>
  <c r="AB139" i="7"/>
  <c r="U142" i="7"/>
  <c r="X142" i="7" s="1"/>
  <c r="Y142" i="7" s="1"/>
  <c r="R143" i="7"/>
  <c r="Z141" i="6"/>
  <c r="AB139" i="6"/>
  <c r="AD139" i="6"/>
  <c r="W225" i="6"/>
  <c r="AF138" i="6"/>
  <c r="AG159" i="6" s="1"/>
  <c r="T144" i="6"/>
  <c r="L145" i="6" a="1"/>
  <c r="L145" i="6" s="1"/>
  <c r="AC139" i="6"/>
  <c r="AE139" i="6" s="1"/>
  <c r="AA140" i="6"/>
  <c r="R143" i="6"/>
  <c r="U142" i="6"/>
  <c r="X142" i="6" s="1"/>
  <c r="Y142" i="6" s="1"/>
  <c r="V226" i="6"/>
  <c r="H143" i="6"/>
  <c r="S142" i="6"/>
  <c r="Z141" i="5"/>
  <c r="R143" i="5"/>
  <c r="U142" i="5"/>
  <c r="X142" i="5" s="1"/>
  <c r="Y142" i="5" s="1"/>
  <c r="W225" i="5"/>
  <c r="AD139" i="5"/>
  <c r="AB139" i="5"/>
  <c r="AF138" i="5"/>
  <c r="AG159" i="5" s="1"/>
  <c r="V226" i="5"/>
  <c r="H143" i="5"/>
  <c r="S142" i="5"/>
  <c r="AA140" i="5"/>
  <c r="AC139" i="5"/>
  <c r="AE139" i="5" s="1"/>
  <c r="T144" i="5"/>
  <c r="L145" i="5" a="1"/>
  <c r="L145" i="5" s="1"/>
  <c r="AF138" i="4"/>
  <c r="AG159" i="4" s="1"/>
  <c r="Z141" i="4"/>
  <c r="V226" i="4"/>
  <c r="S142" i="4"/>
  <c r="H143" i="4"/>
  <c r="R143" i="4"/>
  <c r="U142" i="4"/>
  <c r="X142" i="4" s="1"/>
  <c r="Y142" i="4" s="1"/>
  <c r="W225" i="4"/>
  <c r="AB139" i="4"/>
  <c r="AD139" i="4"/>
  <c r="AA140" i="4"/>
  <c r="AC139" i="4"/>
  <c r="AE139" i="4" s="1"/>
  <c r="T144" i="4"/>
  <c r="L145" i="4" a="1"/>
  <c r="L145" i="4" s="1"/>
  <c r="Z141" i="1"/>
  <c r="AF138" i="1"/>
  <c r="AG159" i="1" s="1"/>
  <c r="AD139" i="1"/>
  <c r="AB139" i="1"/>
  <c r="R143" i="1"/>
  <c r="U142" i="1"/>
  <c r="X142" i="1" s="1"/>
  <c r="Y142" i="1" s="1"/>
  <c r="V226" i="1"/>
  <c r="S142" i="1"/>
  <c r="H143" i="1"/>
  <c r="W225" i="1"/>
  <c r="AC139" i="1"/>
  <c r="AE139" i="1" s="1"/>
  <c r="AA140" i="1"/>
  <c r="T144" i="1"/>
  <c r="L145" i="1" a="1"/>
  <c r="L145" i="1" s="1"/>
  <c r="Z142" i="11" l="1"/>
  <c r="V227" i="11"/>
  <c r="H144" i="11"/>
  <c r="S143" i="11"/>
  <c r="W226" i="11"/>
  <c r="AD140" i="11"/>
  <c r="AB140" i="11"/>
  <c r="L146" i="11" a="1"/>
  <c r="L146" i="11" s="1"/>
  <c r="T145" i="11"/>
  <c r="AF139" i="11"/>
  <c r="AG160" i="11" s="1"/>
  <c r="U143" i="11"/>
  <c r="X143" i="11" s="1"/>
  <c r="Y143" i="11" s="1"/>
  <c r="R144" i="11"/>
  <c r="AA141" i="11"/>
  <c r="AC140" i="11"/>
  <c r="AE140" i="11" s="1"/>
  <c r="Z142" i="10"/>
  <c r="AD140" i="10"/>
  <c r="AB140" i="10"/>
  <c r="AF139" i="10"/>
  <c r="AG160" i="10" s="1"/>
  <c r="W226" i="10"/>
  <c r="V227" i="10"/>
  <c r="H144" i="10"/>
  <c r="S143" i="10"/>
  <c r="R144" i="10"/>
  <c r="U143" i="10"/>
  <c r="X143" i="10" s="1"/>
  <c r="Y143" i="10" s="1"/>
  <c r="AA141" i="10"/>
  <c r="AC140" i="10"/>
  <c r="AE140" i="10" s="1"/>
  <c r="L145" i="10" a="1"/>
  <c r="L145" i="10" s="1"/>
  <c r="T144" i="10"/>
  <c r="Z142" i="9"/>
  <c r="R144" i="9"/>
  <c r="U143" i="9"/>
  <c r="X143" i="9" s="1"/>
  <c r="Y143" i="9" s="1"/>
  <c r="AD140" i="9"/>
  <c r="AB140" i="9"/>
  <c r="AF139" i="9"/>
  <c r="AG160" i="9" s="1"/>
  <c r="V227" i="9"/>
  <c r="H144" i="9"/>
  <c r="S143" i="9"/>
  <c r="W226" i="9"/>
  <c r="AA141" i="9"/>
  <c r="AC140" i="9"/>
  <c r="AE140" i="9" s="1"/>
  <c r="L145" i="9" a="1"/>
  <c r="L145" i="9" s="1"/>
  <c r="T144" i="9"/>
  <c r="Z142" i="8"/>
  <c r="AB140" i="8"/>
  <c r="AD140" i="8"/>
  <c r="AF139" i="8"/>
  <c r="AG160" i="8" s="1"/>
  <c r="W226" i="8"/>
  <c r="R144" i="8"/>
  <c r="U143" i="8"/>
  <c r="X143" i="8" s="1"/>
  <c r="Y143" i="8" s="1"/>
  <c r="T145" i="8"/>
  <c r="L146" i="8" a="1"/>
  <c r="L146" i="8" s="1"/>
  <c r="AA141" i="8"/>
  <c r="AC140" i="8"/>
  <c r="AE140" i="8" s="1"/>
  <c r="V227" i="8"/>
  <c r="S143" i="8"/>
  <c r="H144" i="8"/>
  <c r="Z142" i="7"/>
  <c r="V227" i="7"/>
  <c r="H144" i="7"/>
  <c r="S143" i="7"/>
  <c r="AD140" i="7"/>
  <c r="AB140" i="7"/>
  <c r="W226" i="7"/>
  <c r="L145" i="7" a="1"/>
  <c r="L145" i="7" s="1"/>
  <c r="T144" i="7"/>
  <c r="U143" i="7"/>
  <c r="X143" i="7" s="1"/>
  <c r="Y143" i="7" s="1"/>
  <c r="R144" i="7"/>
  <c r="AC140" i="7"/>
  <c r="AE140" i="7" s="1"/>
  <c r="AA141" i="7"/>
  <c r="AF139" i="7"/>
  <c r="AG160" i="7" s="1"/>
  <c r="Z142" i="6"/>
  <c r="W226" i="6"/>
  <c r="R144" i="6"/>
  <c r="U143" i="6"/>
  <c r="X143" i="6" s="1"/>
  <c r="Y143" i="6" s="1"/>
  <c r="AD140" i="6"/>
  <c r="AB140" i="6"/>
  <c r="AF139" i="6"/>
  <c r="AG160" i="6" s="1"/>
  <c r="AA141" i="6"/>
  <c r="AC140" i="6"/>
  <c r="AE140" i="6" s="1"/>
  <c r="T145" i="6"/>
  <c r="L146" i="6" a="1"/>
  <c r="L146" i="6" s="1"/>
  <c r="V227" i="6"/>
  <c r="S143" i="6"/>
  <c r="H144" i="6"/>
  <c r="Z142" i="5"/>
  <c r="AF139" i="5"/>
  <c r="AG160" i="5" s="1"/>
  <c r="AB140" i="5"/>
  <c r="AD140" i="5"/>
  <c r="W226" i="5"/>
  <c r="R144" i="5"/>
  <c r="U143" i="5"/>
  <c r="X143" i="5" s="1"/>
  <c r="Y143" i="5" s="1"/>
  <c r="T145" i="5"/>
  <c r="L146" i="5" a="1"/>
  <c r="L146" i="5" s="1"/>
  <c r="AC140" i="5"/>
  <c r="AE140" i="5" s="1"/>
  <c r="AA141" i="5"/>
  <c r="V227" i="5"/>
  <c r="S143" i="5"/>
  <c r="H144" i="5"/>
  <c r="AF139" i="4"/>
  <c r="AG160" i="4" s="1"/>
  <c r="Z142" i="4"/>
  <c r="T145" i="4"/>
  <c r="L146" i="4" a="1"/>
  <c r="L146" i="4" s="1"/>
  <c r="V227" i="4"/>
  <c r="S143" i="4"/>
  <c r="H144" i="4"/>
  <c r="AC140" i="4"/>
  <c r="AE140" i="4" s="1"/>
  <c r="AA141" i="4"/>
  <c r="AB140" i="4"/>
  <c r="AD140" i="4"/>
  <c r="R144" i="4"/>
  <c r="U143" i="4"/>
  <c r="X143" i="4" s="1"/>
  <c r="Y143" i="4" s="1"/>
  <c r="W226" i="4"/>
  <c r="Z142" i="1"/>
  <c r="AD140" i="1"/>
  <c r="AB140" i="1"/>
  <c r="W226" i="1"/>
  <c r="V227" i="1"/>
  <c r="S143" i="1"/>
  <c r="H144" i="1"/>
  <c r="U143" i="1"/>
  <c r="X143" i="1" s="1"/>
  <c r="Y143" i="1" s="1"/>
  <c r="R144" i="1"/>
  <c r="AF139" i="1"/>
  <c r="AG160" i="1" s="1"/>
  <c r="AC140" i="1"/>
  <c r="AE140" i="1" s="1"/>
  <c r="AA141" i="1"/>
  <c r="T145" i="1"/>
  <c r="L146" i="1" a="1"/>
  <c r="L146" i="1" s="1"/>
  <c r="Z143" i="11" l="1"/>
  <c r="R145" i="11"/>
  <c r="U144" i="11"/>
  <c r="X144" i="11" s="1"/>
  <c r="Y144" i="11" s="1"/>
  <c r="V228" i="11"/>
  <c r="S144" i="11"/>
  <c r="H145" i="11"/>
  <c r="T146" i="11"/>
  <c r="L147" i="11" a="1"/>
  <c r="L147" i="11" s="1"/>
  <c r="W227" i="11"/>
  <c r="AF140" i="11"/>
  <c r="AG161" i="11" s="1"/>
  <c r="AA142" i="11"/>
  <c r="AC141" i="11"/>
  <c r="AE141" i="11" s="1"/>
  <c r="AD141" i="11"/>
  <c r="AB141" i="11"/>
  <c r="Z143" i="10"/>
  <c r="R145" i="10"/>
  <c r="U144" i="10"/>
  <c r="X144" i="10" s="1"/>
  <c r="Y144" i="10" s="1"/>
  <c r="AF140" i="10"/>
  <c r="AG161" i="10" s="1"/>
  <c r="AB141" i="10"/>
  <c r="AD141" i="10"/>
  <c r="W227" i="10"/>
  <c r="V228" i="10"/>
  <c r="S144" i="10"/>
  <c r="H145" i="10"/>
  <c r="AC141" i="10"/>
  <c r="AE141" i="10" s="1"/>
  <c r="AA142" i="10"/>
  <c r="T145" i="10"/>
  <c r="L146" i="10" a="1"/>
  <c r="L146" i="10" s="1"/>
  <c r="Z143" i="9"/>
  <c r="AF140" i="9"/>
  <c r="AG161" i="9" s="1"/>
  <c r="V228" i="9"/>
  <c r="H145" i="9"/>
  <c r="S144" i="9"/>
  <c r="W227" i="9"/>
  <c r="R145" i="9"/>
  <c r="U144" i="9"/>
  <c r="X144" i="9" s="1"/>
  <c r="Y144" i="9" s="1"/>
  <c r="AB141" i="9"/>
  <c r="AD141" i="9"/>
  <c r="AA142" i="9"/>
  <c r="AC141" i="9"/>
  <c r="AE141" i="9" s="1"/>
  <c r="T145" i="9"/>
  <c r="L146" i="9" a="1"/>
  <c r="L146" i="9" s="1"/>
  <c r="Z143" i="8"/>
  <c r="W227" i="8"/>
  <c r="T146" i="8"/>
  <c r="L147" i="8" a="1"/>
  <c r="L147" i="8" s="1"/>
  <c r="AF140" i="8"/>
  <c r="AG161" i="8" s="1"/>
  <c r="AD141" i="8"/>
  <c r="AB141" i="8"/>
  <c r="R145" i="8"/>
  <c r="U144" i="8"/>
  <c r="X144" i="8" s="1"/>
  <c r="Y144" i="8" s="1"/>
  <c r="AA142" i="8"/>
  <c r="AC141" i="8"/>
  <c r="AE141" i="8" s="1"/>
  <c r="V228" i="8"/>
  <c r="S144" i="8"/>
  <c r="H145" i="8"/>
  <c r="Z143" i="7"/>
  <c r="AF140" i="7"/>
  <c r="AG161" i="7" s="1"/>
  <c r="U144" i="7"/>
  <c r="X144" i="7" s="1"/>
  <c r="Y144" i="7" s="1"/>
  <c r="R145" i="7"/>
  <c r="W227" i="7"/>
  <c r="AD141" i="7"/>
  <c r="AB141" i="7"/>
  <c r="L146" i="7" a="1"/>
  <c r="L146" i="7" s="1"/>
  <c r="T145" i="7"/>
  <c r="AC141" i="7"/>
  <c r="AE141" i="7" s="1"/>
  <c r="AA142" i="7"/>
  <c r="V228" i="7"/>
  <c r="H145" i="7"/>
  <c r="S144" i="7"/>
  <c r="Z143" i="6"/>
  <c r="AF140" i="6"/>
  <c r="AG161" i="6" s="1"/>
  <c r="AB141" i="6"/>
  <c r="AD141" i="6"/>
  <c r="L147" i="6" a="1"/>
  <c r="L147" i="6" s="1"/>
  <c r="T146" i="6"/>
  <c r="W227" i="6"/>
  <c r="V228" i="6"/>
  <c r="S144" i="6"/>
  <c r="H145" i="6"/>
  <c r="AA142" i="6"/>
  <c r="AC141" i="6"/>
  <c r="AE141" i="6" s="1"/>
  <c r="R145" i="6"/>
  <c r="U144" i="6"/>
  <c r="X144" i="6" s="1"/>
  <c r="Y144" i="6" s="1"/>
  <c r="Z143" i="5"/>
  <c r="AD141" i="5"/>
  <c r="AB141" i="5"/>
  <c r="T146" i="5"/>
  <c r="L147" i="5" a="1"/>
  <c r="L147" i="5" s="1"/>
  <c r="AF140" i="5"/>
  <c r="AG161" i="5" s="1"/>
  <c r="R145" i="5"/>
  <c r="U144" i="5"/>
  <c r="X144" i="5" s="1"/>
  <c r="Y144" i="5" s="1"/>
  <c r="AC141" i="5"/>
  <c r="AE141" i="5" s="1"/>
  <c r="AA142" i="5"/>
  <c r="W227" i="5"/>
  <c r="V228" i="5"/>
  <c r="S144" i="5"/>
  <c r="H145" i="5"/>
  <c r="AF140" i="4"/>
  <c r="AG161" i="4" s="1"/>
  <c r="Z143" i="4"/>
  <c r="AD141" i="4"/>
  <c r="AB141" i="4"/>
  <c r="U144" i="4"/>
  <c r="X144" i="4" s="1"/>
  <c r="Y144" i="4" s="1"/>
  <c r="R145" i="4"/>
  <c r="L147" i="4" a="1"/>
  <c r="L147" i="4" s="1"/>
  <c r="T146" i="4"/>
  <c r="AC141" i="4"/>
  <c r="AE141" i="4" s="1"/>
  <c r="AA142" i="4"/>
  <c r="V228" i="4"/>
  <c r="S144" i="4"/>
  <c r="H145" i="4"/>
  <c r="W227" i="4"/>
  <c r="Z143" i="1"/>
  <c r="AF140" i="1"/>
  <c r="U144" i="1"/>
  <c r="X144" i="1" s="1"/>
  <c r="Y144" i="1" s="1"/>
  <c r="R145" i="1"/>
  <c r="AD141" i="1"/>
  <c r="AB141" i="1"/>
  <c r="W227" i="1"/>
  <c r="V228" i="1"/>
  <c r="H145" i="1"/>
  <c r="S144" i="1"/>
  <c r="AG161" i="1"/>
  <c r="AC141" i="1"/>
  <c r="AE141" i="1" s="1"/>
  <c r="AA142" i="1"/>
  <c r="L147" i="1" a="1"/>
  <c r="L147" i="1" s="1"/>
  <c r="T146" i="1"/>
  <c r="Z144" i="11" l="1"/>
  <c r="AF141" i="11"/>
  <c r="AG162" i="11" s="1"/>
  <c r="V229" i="11"/>
  <c r="S145" i="11"/>
  <c r="H146" i="11"/>
  <c r="W228" i="11"/>
  <c r="AB142" i="11"/>
  <c r="AD142" i="11"/>
  <c r="T147" i="11"/>
  <c r="L148" i="11" a="1"/>
  <c r="L148" i="11" s="1"/>
  <c r="R146" i="11"/>
  <c r="U145" i="11"/>
  <c r="X145" i="11" s="1"/>
  <c r="Y145" i="11" s="1"/>
  <c r="AA143" i="11"/>
  <c r="AC142" i="11"/>
  <c r="AE142" i="11" s="1"/>
  <c r="Z144" i="10"/>
  <c r="AF141" i="10"/>
  <c r="AG162" i="10" s="1"/>
  <c r="AD142" i="10"/>
  <c r="AB142" i="10"/>
  <c r="W228" i="10"/>
  <c r="U145" i="10"/>
  <c r="X145" i="10" s="1"/>
  <c r="Y145" i="10" s="1"/>
  <c r="R146" i="10"/>
  <c r="L147" i="10" a="1"/>
  <c r="L147" i="10" s="1"/>
  <c r="T146" i="10"/>
  <c r="AC142" i="10"/>
  <c r="AE142" i="10" s="1"/>
  <c r="AA143" i="10"/>
  <c r="V229" i="10"/>
  <c r="S145" i="10"/>
  <c r="H146" i="10"/>
  <c r="Z144" i="9"/>
  <c r="AD142" i="9"/>
  <c r="AB142" i="9"/>
  <c r="V229" i="9"/>
  <c r="S145" i="9"/>
  <c r="H146" i="9"/>
  <c r="AF141" i="9"/>
  <c r="AG162" i="9" s="1"/>
  <c r="R146" i="9"/>
  <c r="U145" i="9"/>
  <c r="X145" i="9" s="1"/>
  <c r="Y145" i="9" s="1"/>
  <c r="W228" i="9"/>
  <c r="T146" i="9"/>
  <c r="L147" i="9" a="1"/>
  <c r="L147" i="9" s="1"/>
  <c r="AC142" i="9"/>
  <c r="AE142" i="9" s="1"/>
  <c r="AA143" i="9"/>
  <c r="Z144" i="8"/>
  <c r="W228" i="8"/>
  <c r="AF141" i="8"/>
  <c r="AG162" i="8" s="1"/>
  <c r="AB142" i="8"/>
  <c r="AD142" i="8"/>
  <c r="R146" i="8"/>
  <c r="U145" i="8"/>
  <c r="X145" i="8" s="1"/>
  <c r="Y145" i="8" s="1"/>
  <c r="V229" i="8"/>
  <c r="S145" i="8"/>
  <c r="H146" i="8"/>
  <c r="AC142" i="8"/>
  <c r="AE142" i="8" s="1"/>
  <c r="AA143" i="8"/>
  <c r="T147" i="8"/>
  <c r="L148" i="8" a="1"/>
  <c r="L148" i="8" s="1"/>
  <c r="Z144" i="7"/>
  <c r="AD142" i="7"/>
  <c r="AB142" i="7"/>
  <c r="AF141" i="7"/>
  <c r="AG162" i="7" s="1"/>
  <c r="L147" i="7" a="1"/>
  <c r="L147" i="7" s="1"/>
  <c r="T146" i="7"/>
  <c r="W228" i="7"/>
  <c r="U145" i="7"/>
  <c r="X145" i="7" s="1"/>
  <c r="Y145" i="7" s="1"/>
  <c r="R146" i="7"/>
  <c r="AC142" i="7"/>
  <c r="AE142" i="7" s="1"/>
  <c r="AA143" i="7"/>
  <c r="V229" i="7"/>
  <c r="H146" i="7"/>
  <c r="S145" i="7"/>
  <c r="Z144" i="6"/>
  <c r="W228" i="6"/>
  <c r="AF141" i="6"/>
  <c r="AG162" i="6" s="1"/>
  <c r="AD142" i="6"/>
  <c r="AB142" i="6"/>
  <c r="V229" i="6"/>
  <c r="H146" i="6"/>
  <c r="S145" i="6"/>
  <c r="AC142" i="6"/>
  <c r="AE142" i="6" s="1"/>
  <c r="AA143" i="6"/>
  <c r="L148" i="6" a="1"/>
  <c r="L148" i="6" s="1"/>
  <c r="T147" i="6"/>
  <c r="U145" i="6"/>
  <c r="X145" i="6" s="1"/>
  <c r="Y145" i="6" s="1"/>
  <c r="R146" i="6"/>
  <c r="Z144" i="5"/>
  <c r="AF141" i="5"/>
  <c r="AG162" i="5" s="1"/>
  <c r="W228" i="5"/>
  <c r="AD142" i="5"/>
  <c r="AB142" i="5"/>
  <c r="U145" i="5"/>
  <c r="X145" i="5" s="1"/>
  <c r="Y145" i="5" s="1"/>
  <c r="R146" i="5"/>
  <c r="L148" i="5" a="1"/>
  <c r="L148" i="5" s="1"/>
  <c r="T147" i="5"/>
  <c r="V229" i="5"/>
  <c r="H146" i="5"/>
  <c r="S145" i="5"/>
  <c r="AC142" i="5"/>
  <c r="AE142" i="5" s="1"/>
  <c r="AA143" i="5"/>
  <c r="AF141" i="4"/>
  <c r="AG162" i="4" s="1"/>
  <c r="Z144" i="4"/>
  <c r="AD142" i="4"/>
  <c r="AB142" i="4"/>
  <c r="U145" i="4"/>
  <c r="X145" i="4" s="1"/>
  <c r="Y145" i="4" s="1"/>
  <c r="R146" i="4"/>
  <c r="W228" i="4"/>
  <c r="L148" i="4" a="1"/>
  <c r="L148" i="4" s="1"/>
  <c r="T147" i="4"/>
  <c r="AC142" i="4"/>
  <c r="AE142" i="4" s="1"/>
  <c r="AA143" i="4"/>
  <c r="V229" i="4"/>
  <c r="H146" i="4"/>
  <c r="S145" i="4"/>
  <c r="Z144" i="1"/>
  <c r="AF141" i="1"/>
  <c r="V229" i="1"/>
  <c r="H146" i="1"/>
  <c r="S145" i="1"/>
  <c r="AD142" i="1"/>
  <c r="AB142" i="1"/>
  <c r="AG162" i="1"/>
  <c r="W228" i="1"/>
  <c r="U145" i="1"/>
  <c r="X145" i="1" s="1"/>
  <c r="Y145" i="1" s="1"/>
  <c r="R146" i="1"/>
  <c r="AC142" i="1"/>
  <c r="AE142" i="1" s="1"/>
  <c r="AA143" i="1"/>
  <c r="L148" i="1" a="1"/>
  <c r="L148" i="1" s="1"/>
  <c r="T147" i="1"/>
  <c r="Z145" i="11" l="1"/>
  <c r="T148" i="11"/>
  <c r="L149" i="11" a="1"/>
  <c r="L149" i="11" s="1"/>
  <c r="V230" i="11"/>
  <c r="S146" i="11"/>
  <c r="H147" i="11"/>
  <c r="AD143" i="11"/>
  <c r="AB143" i="11"/>
  <c r="W229" i="11"/>
  <c r="R147" i="11"/>
  <c r="U146" i="11"/>
  <c r="X146" i="11" s="1"/>
  <c r="Y146" i="11" s="1"/>
  <c r="AC143" i="11"/>
  <c r="AE143" i="11" s="1"/>
  <c r="AA144" i="11"/>
  <c r="AF142" i="11"/>
  <c r="AG163" i="11" s="1"/>
  <c r="Z145" i="10"/>
  <c r="AF142" i="10"/>
  <c r="AG163" i="10" s="1"/>
  <c r="U146" i="10"/>
  <c r="X146" i="10" s="1"/>
  <c r="Y146" i="10" s="1"/>
  <c r="R147" i="10"/>
  <c r="AD143" i="10"/>
  <c r="AB143" i="10"/>
  <c r="W229" i="10"/>
  <c r="AC143" i="10"/>
  <c r="AE143" i="10" s="1"/>
  <c r="AA144" i="10"/>
  <c r="L148" i="10" a="1"/>
  <c r="L148" i="10" s="1"/>
  <c r="T147" i="10"/>
  <c r="V230" i="10"/>
  <c r="H147" i="10"/>
  <c r="S146" i="10"/>
  <c r="Z145" i="9"/>
  <c r="W229" i="9"/>
  <c r="T147" i="9"/>
  <c r="L148" i="9" a="1"/>
  <c r="L148" i="9" s="1"/>
  <c r="AD143" i="9"/>
  <c r="AB143" i="9"/>
  <c r="AC143" i="9"/>
  <c r="AE143" i="9" s="1"/>
  <c r="AA144" i="9"/>
  <c r="U146" i="9"/>
  <c r="X146" i="9" s="1"/>
  <c r="Y146" i="9" s="1"/>
  <c r="R147" i="9"/>
  <c r="V230" i="9"/>
  <c r="S146" i="9"/>
  <c r="H147" i="9"/>
  <c r="AF142" i="9"/>
  <c r="AG163" i="9" s="1"/>
  <c r="Z145" i="8"/>
  <c r="V230" i="8"/>
  <c r="S146" i="8"/>
  <c r="H147" i="8"/>
  <c r="AD143" i="8"/>
  <c r="AB143" i="8"/>
  <c r="AF142" i="8"/>
  <c r="W229" i="8"/>
  <c r="AG163" i="8"/>
  <c r="T148" i="8"/>
  <c r="L149" i="8" a="1"/>
  <c r="L149" i="8" s="1"/>
  <c r="AA144" i="8"/>
  <c r="AC143" i="8"/>
  <c r="AE143" i="8" s="1"/>
  <c r="U146" i="8"/>
  <c r="X146" i="8" s="1"/>
  <c r="Y146" i="8" s="1"/>
  <c r="R147" i="8"/>
  <c r="Z145" i="7"/>
  <c r="U146" i="7"/>
  <c r="X146" i="7" s="1"/>
  <c r="Y146" i="7" s="1"/>
  <c r="R147" i="7"/>
  <c r="AD143" i="7"/>
  <c r="AB143" i="7"/>
  <c r="W229" i="7"/>
  <c r="AF142" i="7"/>
  <c r="AG163" i="7" s="1"/>
  <c r="AA144" i="7"/>
  <c r="AC143" i="7"/>
  <c r="AE143" i="7" s="1"/>
  <c r="L148" i="7" a="1"/>
  <c r="L148" i="7" s="1"/>
  <c r="T147" i="7"/>
  <c r="V230" i="7"/>
  <c r="H147" i="7"/>
  <c r="S146" i="7"/>
  <c r="Z145" i="6"/>
  <c r="V230" i="6"/>
  <c r="H147" i="6"/>
  <c r="S146" i="6"/>
  <c r="L149" i="6" a="1"/>
  <c r="L149" i="6" s="1"/>
  <c r="T148" i="6"/>
  <c r="W229" i="6"/>
  <c r="AF142" i="6"/>
  <c r="AG163" i="6" s="1"/>
  <c r="AD143" i="6"/>
  <c r="AB143" i="6"/>
  <c r="U146" i="6"/>
  <c r="X146" i="6" s="1"/>
  <c r="Y146" i="6" s="1"/>
  <c r="R147" i="6"/>
  <c r="AC143" i="6"/>
  <c r="AE143" i="6" s="1"/>
  <c r="AA144" i="6"/>
  <c r="Z145" i="5"/>
  <c r="AF142" i="5"/>
  <c r="AG163" i="5" s="1"/>
  <c r="V230" i="5"/>
  <c r="H147" i="5"/>
  <c r="S146" i="5"/>
  <c r="W229" i="5"/>
  <c r="L149" i="5" a="1"/>
  <c r="L149" i="5" s="1"/>
  <c r="T148" i="5"/>
  <c r="AC143" i="5"/>
  <c r="AE143" i="5" s="1"/>
  <c r="AA144" i="5"/>
  <c r="U146" i="5"/>
  <c r="X146" i="5" s="1"/>
  <c r="Y146" i="5" s="1"/>
  <c r="R147" i="5"/>
  <c r="AD143" i="5"/>
  <c r="AB143" i="5"/>
  <c r="AF142" i="4"/>
  <c r="AG163" i="4" s="1"/>
  <c r="Z145" i="4"/>
  <c r="W229" i="4"/>
  <c r="AD143" i="4"/>
  <c r="AB143" i="4"/>
  <c r="L149" i="4" a="1"/>
  <c r="L149" i="4" s="1"/>
  <c r="T148" i="4"/>
  <c r="V230" i="4"/>
  <c r="H147" i="4"/>
  <c r="S146" i="4"/>
  <c r="U146" i="4"/>
  <c r="X146" i="4" s="1"/>
  <c r="Y146" i="4" s="1"/>
  <c r="R147" i="4"/>
  <c r="AC143" i="4"/>
  <c r="AE143" i="4" s="1"/>
  <c r="AA144" i="4"/>
  <c r="Z145" i="1"/>
  <c r="AF142" i="1"/>
  <c r="U146" i="1"/>
  <c r="X146" i="1" s="1"/>
  <c r="Y146" i="1" s="1"/>
  <c r="R147" i="1"/>
  <c r="W229" i="1"/>
  <c r="AD143" i="1"/>
  <c r="AB143" i="1"/>
  <c r="AG163" i="1"/>
  <c r="V230" i="1"/>
  <c r="H147" i="1"/>
  <c r="S146" i="1"/>
  <c r="AC143" i="1"/>
  <c r="AE143" i="1" s="1"/>
  <c r="AA144" i="1"/>
  <c r="L149" i="1" a="1"/>
  <c r="L149" i="1" s="1"/>
  <c r="T148" i="1"/>
  <c r="Z146" i="11" l="1"/>
  <c r="AD144" i="11"/>
  <c r="AB144" i="11"/>
  <c r="AF143" i="11"/>
  <c r="W230" i="11"/>
  <c r="L150" i="11" a="1"/>
  <c r="L150" i="11" s="1"/>
  <c r="T149" i="11"/>
  <c r="V231" i="11"/>
  <c r="S147" i="11"/>
  <c r="H148" i="11"/>
  <c r="U147" i="11"/>
  <c r="X147" i="11" s="1"/>
  <c r="Y147" i="11" s="1"/>
  <c r="R148" i="11"/>
  <c r="AG164" i="11"/>
  <c r="AC144" i="11"/>
  <c r="AE144" i="11" s="1"/>
  <c r="AA145" i="11"/>
  <c r="Z146" i="10"/>
  <c r="AD144" i="10"/>
  <c r="AB144" i="10"/>
  <c r="L149" i="10" a="1"/>
  <c r="L149" i="10" s="1"/>
  <c r="T148" i="10"/>
  <c r="W230" i="10"/>
  <c r="U147" i="10"/>
  <c r="X147" i="10" s="1"/>
  <c r="Y147" i="10" s="1"/>
  <c r="R148" i="10"/>
  <c r="AC144" i="10"/>
  <c r="AE144" i="10" s="1"/>
  <c r="AA145" i="10"/>
  <c r="AF143" i="10"/>
  <c r="AG164" i="10" s="1"/>
  <c r="V231" i="10"/>
  <c r="H148" i="10"/>
  <c r="S147" i="10"/>
  <c r="Z146" i="9"/>
  <c r="W230" i="9"/>
  <c r="V231" i="9"/>
  <c r="H148" i="9"/>
  <c r="S147" i="9"/>
  <c r="AF143" i="9"/>
  <c r="U147" i="9"/>
  <c r="X147" i="9" s="1"/>
  <c r="Y147" i="9" s="1"/>
  <c r="R148" i="9"/>
  <c r="AG164" i="9"/>
  <c r="AD144" i="9"/>
  <c r="AB144" i="9"/>
  <c r="T148" i="9"/>
  <c r="L149" i="9" a="1"/>
  <c r="L149" i="9" s="1"/>
  <c r="AC144" i="9"/>
  <c r="AE144" i="9" s="1"/>
  <c r="AA145" i="9"/>
  <c r="Z146" i="8"/>
  <c r="AF143" i="8"/>
  <c r="AG164" i="8" s="1"/>
  <c r="AD144" i="8"/>
  <c r="AB144" i="8"/>
  <c r="V231" i="8"/>
  <c r="H148" i="8"/>
  <c r="S147" i="8"/>
  <c r="W230" i="8"/>
  <c r="L150" i="8" a="1"/>
  <c r="L150" i="8" s="1"/>
  <c r="T149" i="8"/>
  <c r="U147" i="8"/>
  <c r="X147" i="8" s="1"/>
  <c r="Y147" i="8" s="1"/>
  <c r="R148" i="8"/>
  <c r="AC144" i="8"/>
  <c r="AE144" i="8" s="1"/>
  <c r="AA145" i="8"/>
  <c r="Z146" i="7"/>
  <c r="W230" i="7"/>
  <c r="AD144" i="7"/>
  <c r="AB144" i="7"/>
  <c r="L149" i="7" a="1"/>
  <c r="L149" i="7" s="1"/>
  <c r="T148" i="7"/>
  <c r="AF143" i="7"/>
  <c r="AG164" i="7" s="1"/>
  <c r="R148" i="7"/>
  <c r="U147" i="7"/>
  <c r="X147" i="7" s="1"/>
  <c r="Y147" i="7" s="1"/>
  <c r="AA145" i="7"/>
  <c r="AC144" i="7"/>
  <c r="AE144" i="7" s="1"/>
  <c r="V231" i="7"/>
  <c r="H148" i="7"/>
  <c r="S147" i="7"/>
  <c r="Z146" i="6"/>
  <c r="V231" i="6"/>
  <c r="H148" i="6"/>
  <c r="S147" i="6"/>
  <c r="W230" i="6"/>
  <c r="L150" i="6" a="1"/>
  <c r="L150" i="6" s="1"/>
  <c r="T149" i="6"/>
  <c r="AB144" i="6"/>
  <c r="AD144" i="6"/>
  <c r="AA145" i="6"/>
  <c r="AC144" i="6"/>
  <c r="AE144" i="6" s="1"/>
  <c r="U147" i="6"/>
  <c r="X147" i="6" s="1"/>
  <c r="Y147" i="6" s="1"/>
  <c r="R148" i="6"/>
  <c r="AF143" i="6"/>
  <c r="AG164" i="6" s="1"/>
  <c r="Z146" i="5"/>
  <c r="R148" i="5"/>
  <c r="U147" i="5"/>
  <c r="X147" i="5" s="1"/>
  <c r="Y147" i="5" s="1"/>
  <c r="AD144" i="5"/>
  <c r="AB144" i="5"/>
  <c r="L150" i="5" a="1"/>
  <c r="L150" i="5" s="1"/>
  <c r="T149" i="5"/>
  <c r="V231" i="5"/>
  <c r="H148" i="5"/>
  <c r="S147" i="5"/>
  <c r="W230" i="5"/>
  <c r="AC144" i="5"/>
  <c r="AE144" i="5" s="1"/>
  <c r="AA145" i="5"/>
  <c r="AF143" i="5"/>
  <c r="AG164" i="5" s="1"/>
  <c r="AF143" i="4"/>
  <c r="AG164" i="4" s="1"/>
  <c r="Z146" i="4"/>
  <c r="V231" i="4"/>
  <c r="H148" i="4"/>
  <c r="S147" i="4"/>
  <c r="W230" i="4"/>
  <c r="L150" i="4" a="1"/>
  <c r="L150" i="4" s="1"/>
  <c r="T149" i="4"/>
  <c r="AA145" i="4"/>
  <c r="AC144" i="4"/>
  <c r="AE144" i="4" s="1"/>
  <c r="AD144" i="4"/>
  <c r="AB144" i="4"/>
  <c r="U147" i="4"/>
  <c r="X147" i="4" s="1"/>
  <c r="Y147" i="4" s="1"/>
  <c r="R148" i="4"/>
  <c r="Z146" i="1"/>
  <c r="AF143" i="1"/>
  <c r="V231" i="1"/>
  <c r="H148" i="1"/>
  <c r="S147" i="1"/>
  <c r="U147" i="1"/>
  <c r="X147" i="1" s="1"/>
  <c r="Y147" i="1" s="1"/>
  <c r="R148" i="1"/>
  <c r="AD144" i="1"/>
  <c r="AB144" i="1"/>
  <c r="W230" i="1"/>
  <c r="AG164" i="1"/>
  <c r="AC144" i="1"/>
  <c r="AE144" i="1" s="1"/>
  <c r="AA145" i="1"/>
  <c r="L150" i="1" a="1"/>
  <c r="L150" i="1" s="1"/>
  <c r="T149" i="1"/>
  <c r="Z147" i="11" l="1"/>
  <c r="U148" i="11"/>
  <c r="X148" i="11" s="1"/>
  <c r="Y148" i="11" s="1"/>
  <c r="R149" i="11"/>
  <c r="W231" i="11"/>
  <c r="L151" i="11" a="1"/>
  <c r="L151" i="11" s="1"/>
  <c r="T150" i="11"/>
  <c r="AD145" i="11"/>
  <c r="AB145" i="11"/>
  <c r="AC145" i="11"/>
  <c r="AE145" i="11" s="1"/>
  <c r="AA146" i="11"/>
  <c r="V232" i="11"/>
  <c r="H149" i="11"/>
  <c r="S148" i="11"/>
  <c r="AF144" i="11"/>
  <c r="AG165" i="11" s="1"/>
  <c r="Z147" i="10"/>
  <c r="AD145" i="10"/>
  <c r="AB145" i="10"/>
  <c r="L150" i="10" a="1"/>
  <c r="L150" i="10" s="1"/>
  <c r="T149" i="10"/>
  <c r="U148" i="10"/>
  <c r="X148" i="10" s="1"/>
  <c r="Y148" i="10" s="1"/>
  <c r="R149" i="10"/>
  <c r="W231" i="10"/>
  <c r="AF144" i="10"/>
  <c r="AG165" i="10" s="1"/>
  <c r="AC145" i="10"/>
  <c r="AE145" i="10" s="1"/>
  <c r="AA146" i="10"/>
  <c r="V232" i="10"/>
  <c r="H149" i="10"/>
  <c r="S148" i="10"/>
  <c r="Z147" i="9"/>
  <c r="V232" i="9"/>
  <c r="H149" i="9"/>
  <c r="S148" i="9"/>
  <c r="W231" i="9"/>
  <c r="U148" i="9"/>
  <c r="X148" i="9" s="1"/>
  <c r="Y148" i="9" s="1"/>
  <c r="R149" i="9"/>
  <c r="AD145" i="9"/>
  <c r="AB145" i="9"/>
  <c r="AC145" i="9"/>
  <c r="AE145" i="9" s="1"/>
  <c r="AA146" i="9"/>
  <c r="L150" i="9" a="1"/>
  <c r="L150" i="9" s="1"/>
  <c r="T149" i="9"/>
  <c r="AF144" i="9"/>
  <c r="AG165" i="9" s="1"/>
  <c r="Z147" i="8"/>
  <c r="U148" i="8"/>
  <c r="X148" i="8" s="1"/>
  <c r="Y148" i="8" s="1"/>
  <c r="R149" i="8"/>
  <c r="AF144" i="8"/>
  <c r="AG165" i="8" s="1"/>
  <c r="W231" i="8"/>
  <c r="AC145" i="8"/>
  <c r="AE145" i="8" s="1"/>
  <c r="AA146" i="8"/>
  <c r="L151" i="8" a="1"/>
  <c r="L151" i="8" s="1"/>
  <c r="T150" i="8"/>
  <c r="V232" i="8"/>
  <c r="H149" i="8"/>
  <c r="S148" i="8"/>
  <c r="AD145" i="8"/>
  <c r="AB145" i="8"/>
  <c r="Z147" i="7"/>
  <c r="AF144" i="7"/>
  <c r="AG165" i="7" s="1"/>
  <c r="R149" i="7"/>
  <c r="U148" i="7"/>
  <c r="X148" i="7" s="1"/>
  <c r="Y148" i="7" s="1"/>
  <c r="AB145" i="7"/>
  <c r="AD145" i="7"/>
  <c r="T149" i="7"/>
  <c r="L150" i="7" a="1"/>
  <c r="L150" i="7" s="1"/>
  <c r="AA146" i="7"/>
  <c r="AC145" i="7"/>
  <c r="AE145" i="7" s="1"/>
  <c r="W231" i="7"/>
  <c r="V232" i="7"/>
  <c r="H149" i="7"/>
  <c r="S148" i="7"/>
  <c r="Z147" i="6"/>
  <c r="AD145" i="6"/>
  <c r="AB145" i="6"/>
  <c r="V232" i="6"/>
  <c r="H149" i="6"/>
  <c r="S148" i="6"/>
  <c r="L151" i="6" a="1"/>
  <c r="L151" i="6" s="1"/>
  <c r="T150" i="6"/>
  <c r="W231" i="6"/>
  <c r="U148" i="6"/>
  <c r="X148" i="6" s="1"/>
  <c r="Y148" i="6" s="1"/>
  <c r="R149" i="6"/>
  <c r="AF144" i="6"/>
  <c r="AG165" i="6" s="1"/>
  <c r="AA146" i="6"/>
  <c r="AC145" i="6"/>
  <c r="AE145" i="6" s="1"/>
  <c r="Z147" i="5"/>
  <c r="AD145" i="5"/>
  <c r="AB145" i="5"/>
  <c r="L151" i="5" a="1"/>
  <c r="L151" i="5" s="1"/>
  <c r="T150" i="5"/>
  <c r="V232" i="5"/>
  <c r="H149" i="5"/>
  <c r="S148" i="5"/>
  <c r="W231" i="5"/>
  <c r="AA146" i="5"/>
  <c r="AC145" i="5"/>
  <c r="AE145" i="5" s="1"/>
  <c r="AF144" i="5"/>
  <c r="AG165" i="5" s="1"/>
  <c r="R149" i="5"/>
  <c r="U148" i="5"/>
  <c r="X148" i="5" s="1"/>
  <c r="Y148" i="5" s="1"/>
  <c r="AF144" i="4"/>
  <c r="AG165" i="4" s="1"/>
  <c r="Z147" i="4"/>
  <c r="L151" i="4" a="1"/>
  <c r="L151" i="4" s="1"/>
  <c r="T150" i="4"/>
  <c r="V232" i="4"/>
  <c r="H149" i="4"/>
  <c r="S148" i="4"/>
  <c r="W231" i="4"/>
  <c r="AB145" i="4"/>
  <c r="AD145" i="4"/>
  <c r="AC145" i="4"/>
  <c r="AE145" i="4" s="1"/>
  <c r="AA146" i="4"/>
  <c r="U148" i="4"/>
  <c r="X148" i="4" s="1"/>
  <c r="Y148" i="4" s="1"/>
  <c r="R149" i="4"/>
  <c r="Z147" i="1"/>
  <c r="AF144" i="1"/>
  <c r="AG165" i="1" s="1"/>
  <c r="AD145" i="1"/>
  <c r="AB145" i="1"/>
  <c r="W231" i="1"/>
  <c r="V232" i="1"/>
  <c r="H149" i="1"/>
  <c r="S148" i="1"/>
  <c r="R149" i="1"/>
  <c r="U148" i="1"/>
  <c r="X148" i="1" s="1"/>
  <c r="Y148" i="1" s="1"/>
  <c r="AA146" i="1"/>
  <c r="AC145" i="1"/>
  <c r="AE145" i="1" s="1"/>
  <c r="T150" i="1"/>
  <c r="L151" i="1" a="1"/>
  <c r="L151" i="1" s="1"/>
  <c r="Z148" i="11" l="1"/>
  <c r="V233" i="11"/>
  <c r="H150" i="11"/>
  <c r="S149" i="11"/>
  <c r="AF145" i="11"/>
  <c r="AD146" i="11"/>
  <c r="AB146" i="11"/>
  <c r="U149" i="11"/>
  <c r="X149" i="11" s="1"/>
  <c r="Y149" i="11" s="1"/>
  <c r="R150" i="11"/>
  <c r="L152" i="11" a="1"/>
  <c r="L152" i="11" s="1"/>
  <c r="T151" i="11"/>
  <c r="AG166" i="11"/>
  <c r="AC146" i="11"/>
  <c r="AE146" i="11" s="1"/>
  <c r="AA147" i="11"/>
  <c r="W232" i="11"/>
  <c r="Z148" i="10"/>
  <c r="AD146" i="10"/>
  <c r="AB146" i="10"/>
  <c r="AF145" i="10"/>
  <c r="T150" i="10"/>
  <c r="L151" i="10" a="1"/>
  <c r="L151" i="10" s="1"/>
  <c r="W232" i="10"/>
  <c r="AG166" i="10"/>
  <c r="AC146" i="10"/>
  <c r="AE146" i="10" s="1"/>
  <c r="AA147" i="10"/>
  <c r="R150" i="10"/>
  <c r="U149" i="10"/>
  <c r="X149" i="10" s="1"/>
  <c r="Y149" i="10" s="1"/>
  <c r="V233" i="10"/>
  <c r="H150" i="10"/>
  <c r="S149" i="10"/>
  <c r="Z148" i="9"/>
  <c r="AF145" i="9"/>
  <c r="AG166" i="9" s="1"/>
  <c r="AD146" i="9"/>
  <c r="AB146" i="9"/>
  <c r="V233" i="9"/>
  <c r="H150" i="9"/>
  <c r="S149" i="9"/>
  <c r="R150" i="9"/>
  <c r="U149" i="9"/>
  <c r="X149" i="9" s="1"/>
  <c r="Y149" i="9" s="1"/>
  <c r="W232" i="9"/>
  <c r="L151" i="9" a="1"/>
  <c r="L151" i="9" s="1"/>
  <c r="T150" i="9"/>
  <c r="AC146" i="9"/>
  <c r="AE146" i="9" s="1"/>
  <c r="AA147" i="9"/>
  <c r="Z148" i="8"/>
  <c r="V233" i="8"/>
  <c r="H150" i="8"/>
  <c r="S149" i="8"/>
  <c r="W232" i="8"/>
  <c r="U149" i="8"/>
  <c r="X149" i="8" s="1"/>
  <c r="Y149" i="8" s="1"/>
  <c r="R150" i="8"/>
  <c r="L152" i="8" a="1"/>
  <c r="L152" i="8" s="1"/>
  <c r="T151" i="8"/>
  <c r="AD146" i="8"/>
  <c r="AB146" i="8"/>
  <c r="AC146" i="8"/>
  <c r="AE146" i="8" s="1"/>
  <c r="AA147" i="8"/>
  <c r="AF145" i="8"/>
  <c r="AG166" i="8" s="1"/>
  <c r="Z148" i="7"/>
  <c r="AF145" i="7"/>
  <c r="AG166" i="7" s="1"/>
  <c r="R150" i="7"/>
  <c r="U149" i="7"/>
  <c r="X149" i="7" s="1"/>
  <c r="Y149" i="7" s="1"/>
  <c r="W232" i="7"/>
  <c r="AD146" i="7"/>
  <c r="AB146" i="7"/>
  <c r="AC146" i="7"/>
  <c r="AE146" i="7" s="1"/>
  <c r="AA147" i="7"/>
  <c r="T150" i="7"/>
  <c r="L151" i="7" a="1"/>
  <c r="L151" i="7" s="1"/>
  <c r="V233" i="7"/>
  <c r="S149" i="7"/>
  <c r="H150" i="7"/>
  <c r="Z148" i="6"/>
  <c r="R150" i="6"/>
  <c r="U149" i="6"/>
  <c r="X149" i="6" s="1"/>
  <c r="Y149" i="6" s="1"/>
  <c r="V233" i="6"/>
  <c r="H150" i="6"/>
  <c r="S149" i="6"/>
  <c r="AD146" i="6"/>
  <c r="AB146" i="6"/>
  <c r="AA147" i="6"/>
  <c r="AC146" i="6"/>
  <c r="AE146" i="6" s="1"/>
  <c r="T151" i="6"/>
  <c r="L152" i="6" a="1"/>
  <c r="L152" i="6" s="1"/>
  <c r="W232" i="6"/>
  <c r="AF145" i="6"/>
  <c r="AG166" i="6" s="1"/>
  <c r="Z148" i="5"/>
  <c r="AF145" i="5"/>
  <c r="W232" i="5"/>
  <c r="AB146" i="5"/>
  <c r="AD146" i="5"/>
  <c r="AG166" i="5"/>
  <c r="L152" i="5" a="1"/>
  <c r="L152" i="5" s="1"/>
  <c r="T151" i="5"/>
  <c r="AA147" i="5"/>
  <c r="AC146" i="5"/>
  <c r="AE146" i="5" s="1"/>
  <c r="V233" i="5"/>
  <c r="H150" i="5"/>
  <c r="S149" i="5"/>
  <c r="U149" i="5"/>
  <c r="X149" i="5" s="1"/>
  <c r="Y149" i="5" s="1"/>
  <c r="R150" i="5"/>
  <c r="AF145" i="4"/>
  <c r="AG166" i="4" s="1"/>
  <c r="Z148" i="4"/>
  <c r="AD146" i="4"/>
  <c r="AB146" i="4"/>
  <c r="T151" i="4"/>
  <c r="L152" i="4" a="1"/>
  <c r="L152" i="4" s="1"/>
  <c r="V233" i="4"/>
  <c r="H150" i="4"/>
  <c r="S149" i="4"/>
  <c r="AA147" i="4"/>
  <c r="AC146" i="4"/>
  <c r="AE146" i="4" s="1"/>
  <c r="W232" i="4"/>
  <c r="R150" i="4"/>
  <c r="U149" i="4"/>
  <c r="X149" i="4" s="1"/>
  <c r="Y149" i="4" s="1"/>
  <c r="Z148" i="1"/>
  <c r="AB146" i="1"/>
  <c r="AD146" i="1"/>
  <c r="V233" i="1"/>
  <c r="H150" i="1"/>
  <c r="S149" i="1"/>
  <c r="AF145" i="1"/>
  <c r="R150" i="1"/>
  <c r="U149" i="1"/>
  <c r="X149" i="1" s="1"/>
  <c r="Y149" i="1" s="1"/>
  <c r="W232" i="1"/>
  <c r="AG166" i="1"/>
  <c r="AA147" i="1"/>
  <c r="AC146" i="1"/>
  <c r="AE146" i="1" s="1"/>
  <c r="T151" i="1"/>
  <c r="L152" i="1" a="1"/>
  <c r="L152" i="1" s="1"/>
  <c r="Z149" i="11" l="1"/>
  <c r="AF146" i="11"/>
  <c r="U150" i="11"/>
  <c r="X150" i="11" s="1"/>
  <c r="Y150" i="11" s="1"/>
  <c r="R151" i="11"/>
  <c r="AD147" i="11"/>
  <c r="AB147" i="11"/>
  <c r="V234" i="11"/>
  <c r="H151" i="11"/>
  <c r="S150" i="11"/>
  <c r="L153" i="11" a="1"/>
  <c r="L153" i="11" s="1"/>
  <c r="T152" i="11"/>
  <c r="AG167" i="11"/>
  <c r="W233" i="11"/>
  <c r="AA148" i="11"/>
  <c r="AC147" i="11"/>
  <c r="AE147" i="11" s="1"/>
  <c r="Z149" i="10"/>
  <c r="AF146" i="10"/>
  <c r="R151" i="10"/>
  <c r="U150" i="10"/>
  <c r="X150" i="10" s="1"/>
  <c r="Y150" i="10" s="1"/>
  <c r="W233" i="10"/>
  <c r="AB147" i="10"/>
  <c r="AD147" i="10"/>
  <c r="AG167" i="10"/>
  <c r="T151" i="10"/>
  <c r="L152" i="10" a="1"/>
  <c r="L152" i="10" s="1"/>
  <c r="AA148" i="10"/>
  <c r="AC147" i="10"/>
  <c r="AE147" i="10" s="1"/>
  <c r="V234" i="10"/>
  <c r="S150" i="10"/>
  <c r="H151" i="10"/>
  <c r="Z149" i="9"/>
  <c r="L152" i="9" a="1"/>
  <c r="L152" i="9" s="1"/>
  <c r="T151" i="9"/>
  <c r="V234" i="9"/>
  <c r="S150" i="9"/>
  <c r="H151" i="9"/>
  <c r="W233" i="9"/>
  <c r="AD147" i="9"/>
  <c r="AB147" i="9"/>
  <c r="AA148" i="9"/>
  <c r="AC147" i="9"/>
  <c r="AE147" i="9" s="1"/>
  <c r="R151" i="9"/>
  <c r="U150" i="9"/>
  <c r="X150" i="9" s="1"/>
  <c r="Y150" i="9" s="1"/>
  <c r="AF146" i="9"/>
  <c r="AG167" i="9" s="1"/>
  <c r="Z149" i="8"/>
  <c r="AF146" i="8"/>
  <c r="AG167" i="8" s="1"/>
  <c r="V234" i="8"/>
  <c r="H151" i="8"/>
  <c r="S150" i="8"/>
  <c r="AB147" i="8"/>
  <c r="AD147" i="8"/>
  <c r="U150" i="8"/>
  <c r="X150" i="8" s="1"/>
  <c r="Y150" i="8" s="1"/>
  <c r="R151" i="8"/>
  <c r="W233" i="8"/>
  <c r="L153" i="8" a="1"/>
  <c r="L153" i="8" s="1"/>
  <c r="T152" i="8"/>
  <c r="AC147" i="8"/>
  <c r="AE147" i="8" s="1"/>
  <c r="AA148" i="8"/>
  <c r="Z149" i="7"/>
  <c r="T151" i="7"/>
  <c r="L152" i="7" a="1"/>
  <c r="L152" i="7" s="1"/>
  <c r="W233" i="7"/>
  <c r="AF146" i="7"/>
  <c r="AG167" i="7" s="1"/>
  <c r="V234" i="7"/>
  <c r="S150" i="7"/>
  <c r="H151" i="7"/>
  <c r="AC147" i="7"/>
  <c r="AE147" i="7" s="1"/>
  <c r="AA148" i="7"/>
  <c r="AD147" i="7"/>
  <c r="AB147" i="7"/>
  <c r="U150" i="7"/>
  <c r="X150" i="7" s="1"/>
  <c r="Y150" i="7" s="1"/>
  <c r="R151" i="7"/>
  <c r="Z149" i="6"/>
  <c r="T152" i="6"/>
  <c r="L153" i="6" a="1"/>
  <c r="L153" i="6" s="1"/>
  <c r="W233" i="6"/>
  <c r="AB147" i="6"/>
  <c r="AD147" i="6"/>
  <c r="AF146" i="6"/>
  <c r="AG167" i="6" s="1"/>
  <c r="R151" i="6"/>
  <c r="U150" i="6"/>
  <c r="X150" i="6" s="1"/>
  <c r="Y150" i="6" s="1"/>
  <c r="AA148" i="6"/>
  <c r="AC147" i="6"/>
  <c r="AE147" i="6" s="1"/>
  <c r="V234" i="6"/>
  <c r="H151" i="6"/>
  <c r="S150" i="6"/>
  <c r="Z149" i="5"/>
  <c r="W233" i="5"/>
  <c r="AD147" i="5"/>
  <c r="AB147" i="5"/>
  <c r="L153" i="5" a="1"/>
  <c r="L153" i="5" s="1"/>
  <c r="T152" i="5"/>
  <c r="V234" i="5"/>
  <c r="H151" i="5"/>
  <c r="S150" i="5"/>
  <c r="U150" i="5"/>
  <c r="X150" i="5" s="1"/>
  <c r="Y150" i="5" s="1"/>
  <c r="R151" i="5"/>
  <c r="AC147" i="5"/>
  <c r="AE147" i="5" s="1"/>
  <c r="AA148" i="5"/>
  <c r="AF146" i="5"/>
  <c r="AG167" i="5" s="1"/>
  <c r="AF146" i="4"/>
  <c r="AG167" i="4" s="1"/>
  <c r="Z149" i="4"/>
  <c r="R151" i="4"/>
  <c r="U150" i="4"/>
  <c r="X150" i="4" s="1"/>
  <c r="Y150" i="4" s="1"/>
  <c r="T152" i="4"/>
  <c r="L153" i="4" a="1"/>
  <c r="L153" i="4" s="1"/>
  <c r="V234" i="4"/>
  <c r="H151" i="4"/>
  <c r="S150" i="4"/>
  <c r="W233" i="4"/>
  <c r="AA148" i="4"/>
  <c r="AC147" i="4"/>
  <c r="AE147" i="4" s="1"/>
  <c r="AB147" i="4"/>
  <c r="AD147" i="4"/>
  <c r="Z149" i="1"/>
  <c r="AD147" i="1"/>
  <c r="AB147" i="1"/>
  <c r="R151" i="1"/>
  <c r="U150" i="1"/>
  <c r="X150" i="1" s="1"/>
  <c r="Y150" i="1" s="1"/>
  <c r="AF146" i="1"/>
  <c r="AG167" i="1" s="1"/>
  <c r="V234" i="1"/>
  <c r="S150" i="1"/>
  <c r="H151" i="1"/>
  <c r="W233" i="1"/>
  <c r="AC147" i="1"/>
  <c r="AE147" i="1" s="1"/>
  <c r="AA148" i="1"/>
  <c r="T152" i="1"/>
  <c r="L153" i="1" a="1"/>
  <c r="L153" i="1" s="1"/>
  <c r="Z150" i="11" l="1"/>
  <c r="L154" i="11" a="1"/>
  <c r="L154" i="11" s="1"/>
  <c r="T153" i="11"/>
  <c r="W234" i="11"/>
  <c r="U151" i="11"/>
  <c r="X151" i="11" s="1"/>
  <c r="Y151" i="11" s="1"/>
  <c r="R152" i="11"/>
  <c r="AF147" i="11"/>
  <c r="AG168" i="11" s="1"/>
  <c r="AC148" i="11"/>
  <c r="AE148" i="11" s="1"/>
  <c r="AA149" i="11"/>
  <c r="V235" i="11"/>
  <c r="H152" i="11"/>
  <c r="S151" i="11"/>
  <c r="AD148" i="11"/>
  <c r="AB148" i="11"/>
  <c r="Z150" i="10"/>
  <c r="W234" i="10"/>
  <c r="AD148" i="10"/>
  <c r="AB148" i="10"/>
  <c r="L153" i="10" a="1"/>
  <c r="L153" i="10" s="1"/>
  <c r="T152" i="10"/>
  <c r="U151" i="10"/>
  <c r="X151" i="10" s="1"/>
  <c r="Y151" i="10" s="1"/>
  <c r="R152" i="10"/>
  <c r="AF147" i="10"/>
  <c r="AG168" i="10" s="1"/>
  <c r="V235" i="10"/>
  <c r="H152" i="10"/>
  <c r="S151" i="10"/>
  <c r="AC148" i="10"/>
  <c r="AE148" i="10" s="1"/>
  <c r="AA149" i="10"/>
  <c r="Z150" i="9"/>
  <c r="AD148" i="9"/>
  <c r="AB148" i="9"/>
  <c r="W234" i="9"/>
  <c r="U151" i="9"/>
  <c r="X151" i="9" s="1"/>
  <c r="Y151" i="9" s="1"/>
  <c r="R152" i="9"/>
  <c r="L153" i="9" a="1"/>
  <c r="L153" i="9" s="1"/>
  <c r="T152" i="9"/>
  <c r="AF147" i="9"/>
  <c r="AG168" i="9" s="1"/>
  <c r="AA149" i="9"/>
  <c r="AC148" i="9"/>
  <c r="AE148" i="9" s="1"/>
  <c r="V235" i="9"/>
  <c r="H152" i="9"/>
  <c r="S151" i="9"/>
  <c r="Z150" i="8"/>
  <c r="L154" i="8" a="1"/>
  <c r="L154" i="8" s="1"/>
  <c r="T153" i="8"/>
  <c r="W234" i="8"/>
  <c r="AF147" i="8"/>
  <c r="AG168" i="8" s="1"/>
  <c r="V235" i="8"/>
  <c r="H152" i="8"/>
  <c r="S151" i="8"/>
  <c r="AA149" i="8"/>
  <c r="AC148" i="8"/>
  <c r="AE148" i="8" s="1"/>
  <c r="U151" i="8"/>
  <c r="X151" i="8" s="1"/>
  <c r="Y151" i="8" s="1"/>
  <c r="R152" i="8"/>
  <c r="AD148" i="8"/>
  <c r="AB148" i="8"/>
  <c r="Z150" i="7"/>
  <c r="W234" i="7"/>
  <c r="L153" i="7" a="1"/>
  <c r="L153" i="7" s="1"/>
  <c r="T152" i="7"/>
  <c r="AD148" i="7"/>
  <c r="AB148" i="7"/>
  <c r="V235" i="7"/>
  <c r="H152" i="7"/>
  <c r="S151" i="7"/>
  <c r="U151" i="7"/>
  <c r="X151" i="7" s="1"/>
  <c r="Y151" i="7" s="1"/>
  <c r="R152" i="7"/>
  <c r="AC148" i="7"/>
  <c r="AE148" i="7" s="1"/>
  <c r="AA149" i="7"/>
  <c r="AF147" i="7"/>
  <c r="AG168" i="7" s="1"/>
  <c r="Z150" i="6"/>
  <c r="W234" i="6"/>
  <c r="R152" i="6"/>
  <c r="U151" i="6"/>
  <c r="X151" i="6" s="1"/>
  <c r="Y151" i="6" s="1"/>
  <c r="AF147" i="6"/>
  <c r="T153" i="6"/>
  <c r="L154" i="6" a="1"/>
  <c r="L154" i="6" s="1"/>
  <c r="AG168" i="6"/>
  <c r="AC148" i="6"/>
  <c r="AE148" i="6" s="1"/>
  <c r="AA149" i="6"/>
  <c r="AD148" i="6"/>
  <c r="AB148" i="6"/>
  <c r="V235" i="6"/>
  <c r="S151" i="6"/>
  <c r="H152" i="6"/>
  <c r="Z150" i="5"/>
  <c r="AF147" i="5"/>
  <c r="W234" i="5"/>
  <c r="AD148" i="5"/>
  <c r="AB148" i="5"/>
  <c r="L154" i="5" a="1"/>
  <c r="L154" i="5" s="1"/>
  <c r="T153" i="5"/>
  <c r="AG168" i="5"/>
  <c r="AC148" i="5"/>
  <c r="AE148" i="5" s="1"/>
  <c r="AA149" i="5"/>
  <c r="R152" i="5"/>
  <c r="U151" i="5"/>
  <c r="X151" i="5" s="1"/>
  <c r="Y151" i="5" s="1"/>
  <c r="V235" i="5"/>
  <c r="H152" i="5"/>
  <c r="S151" i="5"/>
  <c r="AF147" i="4"/>
  <c r="AG168" i="4"/>
  <c r="Z150" i="4"/>
  <c r="V235" i="4"/>
  <c r="S151" i="4"/>
  <c r="H152" i="4"/>
  <c r="AD148" i="4"/>
  <c r="AB148" i="4"/>
  <c r="R152" i="4"/>
  <c r="U151" i="4"/>
  <c r="X151" i="4" s="1"/>
  <c r="Y151" i="4" s="1"/>
  <c r="T153" i="4"/>
  <c r="L154" i="4" a="1"/>
  <c r="L154" i="4" s="1"/>
  <c r="AC148" i="4"/>
  <c r="AE148" i="4" s="1"/>
  <c r="AA149" i="4"/>
  <c r="W234" i="4"/>
  <c r="Z150" i="1"/>
  <c r="AD148" i="1"/>
  <c r="AB148" i="1"/>
  <c r="AF147" i="1"/>
  <c r="AG168" i="1" s="1"/>
  <c r="V235" i="1"/>
  <c r="S151" i="1"/>
  <c r="H152" i="1"/>
  <c r="W234" i="1"/>
  <c r="U151" i="1"/>
  <c r="X151" i="1" s="1"/>
  <c r="Y151" i="1" s="1"/>
  <c r="R152" i="1"/>
  <c r="AC148" i="1"/>
  <c r="AE148" i="1" s="1"/>
  <c r="AA149" i="1"/>
  <c r="T153" i="1"/>
  <c r="L154" i="1" a="1"/>
  <c r="L154" i="1" s="1"/>
  <c r="Z151" i="11" l="1"/>
  <c r="V236" i="11"/>
  <c r="H153" i="11"/>
  <c r="S152" i="11"/>
  <c r="AF148" i="11"/>
  <c r="AG169" i="11" s="1"/>
  <c r="AD149" i="11"/>
  <c r="AB149" i="11"/>
  <c r="R153" i="11"/>
  <c r="U152" i="11"/>
  <c r="X152" i="11" s="1"/>
  <c r="Y152" i="11" s="1"/>
  <c r="T154" i="11"/>
  <c r="L155" i="11" a="1"/>
  <c r="L155" i="11" s="1"/>
  <c r="W235" i="11"/>
  <c r="AA150" i="11"/>
  <c r="AC149" i="11"/>
  <c r="AE149" i="11" s="1"/>
  <c r="Z151" i="10"/>
  <c r="L154" i="10" a="1"/>
  <c r="L154" i="10" s="1"/>
  <c r="T153" i="10"/>
  <c r="V236" i="10"/>
  <c r="H153" i="10"/>
  <c r="S152" i="10"/>
  <c r="W235" i="10"/>
  <c r="AD149" i="10"/>
  <c r="AB149" i="10"/>
  <c r="AC149" i="10"/>
  <c r="AE149" i="10" s="1"/>
  <c r="AA150" i="10"/>
  <c r="U152" i="10"/>
  <c r="X152" i="10" s="1"/>
  <c r="Y152" i="10" s="1"/>
  <c r="R153" i="10"/>
  <c r="AF148" i="10"/>
  <c r="AG169" i="10" s="1"/>
  <c r="Z151" i="9"/>
  <c r="AF148" i="9"/>
  <c r="AG169" i="9" s="1"/>
  <c r="W235" i="9"/>
  <c r="L154" i="9" a="1"/>
  <c r="L154" i="9" s="1"/>
  <c r="T153" i="9"/>
  <c r="AC149" i="9"/>
  <c r="AE149" i="9" s="1"/>
  <c r="AA150" i="9"/>
  <c r="AD149" i="9"/>
  <c r="AB149" i="9"/>
  <c r="R153" i="9"/>
  <c r="U152" i="9"/>
  <c r="X152" i="9" s="1"/>
  <c r="Y152" i="9" s="1"/>
  <c r="V236" i="9"/>
  <c r="H153" i="9"/>
  <c r="S152" i="9"/>
  <c r="Z151" i="8"/>
  <c r="AF148" i="8"/>
  <c r="AG169" i="8" s="1"/>
  <c r="R153" i="8"/>
  <c r="U152" i="8"/>
  <c r="X152" i="8" s="1"/>
  <c r="Y152" i="8" s="1"/>
  <c r="V236" i="8"/>
  <c r="H153" i="8"/>
  <c r="S152" i="8"/>
  <c r="T154" i="8"/>
  <c r="L155" i="8" a="1"/>
  <c r="L155" i="8" s="1"/>
  <c r="W235" i="8"/>
  <c r="AA150" i="8"/>
  <c r="AC149" i="8"/>
  <c r="AE149" i="8" s="1"/>
  <c r="AB149" i="8"/>
  <c r="AD149" i="8"/>
  <c r="Z151" i="7"/>
  <c r="AD149" i="7"/>
  <c r="AB149" i="7"/>
  <c r="AF148" i="7"/>
  <c r="AG169" i="7" s="1"/>
  <c r="V236" i="7"/>
  <c r="H153" i="7"/>
  <c r="S152" i="7"/>
  <c r="U152" i="7"/>
  <c r="X152" i="7" s="1"/>
  <c r="Y152" i="7" s="1"/>
  <c r="R153" i="7"/>
  <c r="W235" i="7"/>
  <c r="AC149" i="7"/>
  <c r="AE149" i="7" s="1"/>
  <c r="AA150" i="7"/>
  <c r="L154" i="7" a="1"/>
  <c r="L154" i="7" s="1"/>
  <c r="T153" i="7"/>
  <c r="Z151" i="6"/>
  <c r="W235" i="6"/>
  <c r="AD149" i="6"/>
  <c r="AB149" i="6"/>
  <c r="AF148" i="6"/>
  <c r="AG169" i="6" s="1"/>
  <c r="AC149" i="6"/>
  <c r="AE149" i="6" s="1"/>
  <c r="AA150" i="6"/>
  <c r="L155" i="6" a="1"/>
  <c r="L155" i="6" s="1"/>
  <c r="T154" i="6"/>
  <c r="U152" i="6"/>
  <c r="X152" i="6" s="1"/>
  <c r="Y152" i="6" s="1"/>
  <c r="R153" i="6"/>
  <c r="V236" i="6"/>
  <c r="S152" i="6"/>
  <c r="H153" i="6"/>
  <c r="Z151" i="5"/>
  <c r="W235" i="5"/>
  <c r="R153" i="5"/>
  <c r="U152" i="5"/>
  <c r="X152" i="5" s="1"/>
  <c r="Y152" i="5" s="1"/>
  <c r="AF148" i="5"/>
  <c r="AG169" i="5" s="1"/>
  <c r="T154" i="5"/>
  <c r="L155" i="5" a="1"/>
  <c r="L155" i="5" s="1"/>
  <c r="AA150" i="5"/>
  <c r="AC149" i="5"/>
  <c r="AE149" i="5" s="1"/>
  <c r="AD149" i="5"/>
  <c r="AB149" i="5"/>
  <c r="V236" i="5"/>
  <c r="H153" i="5"/>
  <c r="S152" i="5"/>
  <c r="AF148" i="4"/>
  <c r="AG169" i="4" s="1"/>
  <c r="Z151" i="4"/>
  <c r="U152" i="4"/>
  <c r="X152" i="4" s="1"/>
  <c r="Y152" i="4" s="1"/>
  <c r="R153" i="4"/>
  <c r="W235" i="4"/>
  <c r="L155" i="4" a="1"/>
  <c r="L155" i="4" s="1"/>
  <c r="T154" i="4"/>
  <c r="AC149" i="4"/>
  <c r="AE149" i="4" s="1"/>
  <c r="AA150" i="4"/>
  <c r="V236" i="4"/>
  <c r="S152" i="4"/>
  <c r="H153" i="4"/>
  <c r="AD149" i="4"/>
  <c r="AB149" i="4"/>
  <c r="Z151" i="1"/>
  <c r="AD149" i="1"/>
  <c r="AB149" i="1"/>
  <c r="AF148" i="1"/>
  <c r="AG169" i="1" s="1"/>
  <c r="U152" i="1"/>
  <c r="X152" i="1" s="1"/>
  <c r="Y152" i="1" s="1"/>
  <c r="R153" i="1"/>
  <c r="V236" i="1"/>
  <c r="H153" i="1"/>
  <c r="S152" i="1"/>
  <c r="W235" i="1"/>
  <c r="AC149" i="1"/>
  <c r="AE149" i="1" s="1"/>
  <c r="AA150" i="1"/>
  <c r="L155" i="1" a="1"/>
  <c r="L155" i="1" s="1"/>
  <c r="T154" i="1"/>
  <c r="Z152" i="11" l="1"/>
  <c r="T155" i="11"/>
  <c r="L156" i="11" a="1"/>
  <c r="L156" i="11" s="1"/>
  <c r="R154" i="11"/>
  <c r="U153" i="11"/>
  <c r="X153" i="11" s="1"/>
  <c r="Y153" i="11" s="1"/>
  <c r="V237" i="11"/>
  <c r="H154" i="11"/>
  <c r="S153" i="11"/>
  <c r="AB150" i="11"/>
  <c r="AD150" i="11"/>
  <c r="W236" i="11"/>
  <c r="AA151" i="11"/>
  <c r="AC150" i="11"/>
  <c r="AE150" i="11" s="1"/>
  <c r="AF149" i="11"/>
  <c r="AG170" i="11" s="1"/>
  <c r="Z152" i="10"/>
  <c r="U153" i="10"/>
  <c r="X153" i="10" s="1"/>
  <c r="Y153" i="10" s="1"/>
  <c r="R154" i="10"/>
  <c r="W236" i="10"/>
  <c r="AF149" i="10"/>
  <c r="AG170" i="10" s="1"/>
  <c r="V237" i="10"/>
  <c r="H154" i="10"/>
  <c r="S153" i="10"/>
  <c r="L155" i="10" a="1"/>
  <c r="L155" i="10" s="1"/>
  <c r="T154" i="10"/>
  <c r="AC150" i="10"/>
  <c r="AE150" i="10" s="1"/>
  <c r="AA151" i="10"/>
  <c r="AD150" i="10"/>
  <c r="AB150" i="10"/>
  <c r="Z152" i="9"/>
  <c r="W236" i="9"/>
  <c r="R154" i="9"/>
  <c r="U153" i="9"/>
  <c r="X153" i="9" s="1"/>
  <c r="Y153" i="9" s="1"/>
  <c r="AF149" i="9"/>
  <c r="AG170" i="9" s="1"/>
  <c r="L155" i="9" a="1"/>
  <c r="L155" i="9" s="1"/>
  <c r="T154" i="9"/>
  <c r="AA151" i="9"/>
  <c r="AC150" i="9"/>
  <c r="AE150" i="9" s="1"/>
  <c r="AD150" i="9"/>
  <c r="AB150" i="9"/>
  <c r="V237" i="9"/>
  <c r="S153" i="9"/>
  <c r="H154" i="9"/>
  <c r="Z152" i="8"/>
  <c r="AB150" i="8"/>
  <c r="AD150" i="8"/>
  <c r="R154" i="8"/>
  <c r="U153" i="8"/>
  <c r="X153" i="8" s="1"/>
  <c r="Y153" i="8" s="1"/>
  <c r="T155" i="8"/>
  <c r="L156" i="8" a="1"/>
  <c r="L156" i="8" s="1"/>
  <c r="V237" i="8"/>
  <c r="S153" i="8"/>
  <c r="H154" i="8"/>
  <c r="AF149" i="8"/>
  <c r="AG170" i="8" s="1"/>
  <c r="W236" i="8"/>
  <c r="AC150" i="8"/>
  <c r="AE150" i="8" s="1"/>
  <c r="AA151" i="8"/>
  <c r="Z152" i="7"/>
  <c r="AF149" i="7"/>
  <c r="AG170" i="7" s="1"/>
  <c r="W236" i="7"/>
  <c r="AD150" i="7"/>
  <c r="AB150" i="7"/>
  <c r="U153" i="7"/>
  <c r="X153" i="7" s="1"/>
  <c r="Y153" i="7" s="1"/>
  <c r="R154" i="7"/>
  <c r="AC150" i="7"/>
  <c r="AE150" i="7" s="1"/>
  <c r="AA151" i="7"/>
  <c r="V237" i="7"/>
  <c r="H154" i="7"/>
  <c r="S153" i="7"/>
  <c r="L155" i="7" a="1"/>
  <c r="L155" i="7" s="1"/>
  <c r="T154" i="7"/>
  <c r="Z152" i="6"/>
  <c r="U153" i="6"/>
  <c r="X153" i="6" s="1"/>
  <c r="Y153" i="6" s="1"/>
  <c r="R154" i="6"/>
  <c r="L156" i="6" a="1"/>
  <c r="L156" i="6" s="1"/>
  <c r="T155" i="6"/>
  <c r="W236" i="6"/>
  <c r="AF149" i="6"/>
  <c r="AG170" i="6" s="1"/>
  <c r="V237" i="6"/>
  <c r="H154" i="6"/>
  <c r="S153" i="6"/>
  <c r="AC150" i="6"/>
  <c r="AE150" i="6" s="1"/>
  <c r="AA151" i="6"/>
  <c r="AD150" i="6"/>
  <c r="AB150" i="6"/>
  <c r="Z152" i="5"/>
  <c r="W236" i="5"/>
  <c r="AB150" i="5"/>
  <c r="AD150" i="5"/>
  <c r="AF149" i="5"/>
  <c r="AG170" i="5" s="1"/>
  <c r="U153" i="5"/>
  <c r="X153" i="5" s="1"/>
  <c r="Y153" i="5" s="1"/>
  <c r="R154" i="5"/>
  <c r="AC150" i="5"/>
  <c r="AE150" i="5" s="1"/>
  <c r="AA151" i="5"/>
  <c r="T155" i="5"/>
  <c r="L156" i="5" a="1"/>
  <c r="L156" i="5" s="1"/>
  <c r="V237" i="5"/>
  <c r="H154" i="5"/>
  <c r="S153" i="5"/>
  <c r="AF149" i="4"/>
  <c r="AG170" i="4" s="1"/>
  <c r="Z152" i="4"/>
  <c r="W236" i="4"/>
  <c r="AD150" i="4"/>
  <c r="AB150" i="4"/>
  <c r="U153" i="4"/>
  <c r="X153" i="4" s="1"/>
  <c r="Y153" i="4" s="1"/>
  <c r="R154" i="4"/>
  <c r="L156" i="4" a="1"/>
  <c r="L156" i="4" s="1"/>
  <c r="T155" i="4"/>
  <c r="AC150" i="4"/>
  <c r="AE150" i="4" s="1"/>
  <c r="AF150" i="4" s="1"/>
  <c r="AA151" i="4"/>
  <c r="V237" i="4"/>
  <c r="H154" i="4"/>
  <c r="S153" i="4"/>
  <c r="Z152" i="1"/>
  <c r="AF149" i="1"/>
  <c r="V237" i="1"/>
  <c r="H154" i="1"/>
  <c r="S153" i="1"/>
  <c r="AD150" i="1"/>
  <c r="AB150" i="1"/>
  <c r="W236" i="1"/>
  <c r="AG170" i="1"/>
  <c r="U153" i="1"/>
  <c r="X153" i="1" s="1"/>
  <c r="Y153" i="1" s="1"/>
  <c r="R154" i="1"/>
  <c r="AC150" i="1"/>
  <c r="AE150" i="1" s="1"/>
  <c r="AA151" i="1"/>
  <c r="L156" i="1" a="1"/>
  <c r="L156" i="1" s="1"/>
  <c r="T155" i="1"/>
  <c r="Z153" i="11" l="1"/>
  <c r="W237" i="11"/>
  <c r="AF150" i="11"/>
  <c r="AG171" i="11" s="1"/>
  <c r="V238" i="11"/>
  <c r="S154" i="11"/>
  <c r="H155" i="11"/>
  <c r="R155" i="11"/>
  <c r="U154" i="11"/>
  <c r="X154" i="11" s="1"/>
  <c r="Y154" i="11" s="1"/>
  <c r="T156" i="11"/>
  <c r="L157" i="11" a="1"/>
  <c r="L157" i="11" s="1"/>
  <c r="AD151" i="11"/>
  <c r="AB151" i="11"/>
  <c r="AC151" i="11"/>
  <c r="AE151" i="11" s="1"/>
  <c r="AA152" i="11"/>
  <c r="Z153" i="10"/>
  <c r="T155" i="10"/>
  <c r="L156" i="10" a="1"/>
  <c r="L156" i="10" s="1"/>
  <c r="AD151" i="10"/>
  <c r="AB151" i="10"/>
  <c r="V238" i="10"/>
  <c r="H155" i="10"/>
  <c r="S154" i="10"/>
  <c r="W237" i="10"/>
  <c r="R155" i="10"/>
  <c r="U154" i="10"/>
  <c r="X154" i="10" s="1"/>
  <c r="Y154" i="10" s="1"/>
  <c r="AF150" i="10"/>
  <c r="AG171" i="10" s="1"/>
  <c r="AC151" i="10"/>
  <c r="AE151" i="10" s="1"/>
  <c r="AA152" i="10"/>
  <c r="Z153" i="9"/>
  <c r="AD151" i="9"/>
  <c r="AB151" i="9"/>
  <c r="AF150" i="9"/>
  <c r="AG171" i="9" s="1"/>
  <c r="R155" i="9"/>
  <c r="U154" i="9"/>
  <c r="X154" i="9" s="1"/>
  <c r="Y154" i="9" s="1"/>
  <c r="W237" i="9"/>
  <c r="T155" i="9"/>
  <c r="L156" i="9" a="1"/>
  <c r="L156" i="9" s="1"/>
  <c r="V238" i="9"/>
  <c r="H155" i="9"/>
  <c r="S154" i="9"/>
  <c r="AA152" i="9"/>
  <c r="AC151" i="9"/>
  <c r="AE151" i="9" s="1"/>
  <c r="Z153" i="8"/>
  <c r="AF150" i="8"/>
  <c r="AG171" i="8" s="1"/>
  <c r="V238" i="8"/>
  <c r="S154" i="8"/>
  <c r="H155" i="8"/>
  <c r="W237" i="8"/>
  <c r="T156" i="8"/>
  <c r="L157" i="8" a="1"/>
  <c r="L157" i="8" s="1"/>
  <c r="U154" i="8"/>
  <c r="X154" i="8" s="1"/>
  <c r="Y154" i="8" s="1"/>
  <c r="R155" i="8"/>
  <c r="AC151" i="8"/>
  <c r="AE151" i="8" s="1"/>
  <c r="AA152" i="8"/>
  <c r="AD151" i="8"/>
  <c r="AB151" i="8"/>
  <c r="Z153" i="7"/>
  <c r="W237" i="7"/>
  <c r="AD151" i="7"/>
  <c r="AB151" i="7"/>
  <c r="V238" i="7"/>
  <c r="H155" i="7"/>
  <c r="S154" i="7"/>
  <c r="AF150" i="7"/>
  <c r="AG171" i="7" s="1"/>
  <c r="U154" i="7"/>
  <c r="X154" i="7" s="1"/>
  <c r="Y154" i="7" s="1"/>
  <c r="R155" i="7"/>
  <c r="AA152" i="7"/>
  <c r="AC151" i="7"/>
  <c r="AE151" i="7" s="1"/>
  <c r="L156" i="7" a="1"/>
  <c r="L156" i="7" s="1"/>
  <c r="T155" i="7"/>
  <c r="Z153" i="6"/>
  <c r="AF150" i="6"/>
  <c r="AG171" i="6" s="1"/>
  <c r="V238" i="6"/>
  <c r="H155" i="6"/>
  <c r="S154" i="6"/>
  <c r="U154" i="6"/>
  <c r="X154" i="6" s="1"/>
  <c r="Y154" i="6" s="1"/>
  <c r="R155" i="6"/>
  <c r="AD151" i="6"/>
  <c r="AB151" i="6"/>
  <c r="W237" i="6"/>
  <c r="L157" i="6" a="1"/>
  <c r="L157" i="6" s="1"/>
  <c r="T156" i="6"/>
  <c r="AC151" i="6"/>
  <c r="AE151" i="6" s="1"/>
  <c r="AA152" i="6"/>
  <c r="Z153" i="5"/>
  <c r="W237" i="5"/>
  <c r="R155" i="5"/>
  <c r="U154" i="5"/>
  <c r="X154" i="5" s="1"/>
  <c r="Y154" i="5" s="1"/>
  <c r="AF150" i="5"/>
  <c r="T156" i="5"/>
  <c r="L157" i="5" a="1"/>
  <c r="L157" i="5" s="1"/>
  <c r="AG171" i="5"/>
  <c r="AC151" i="5"/>
  <c r="AE151" i="5" s="1"/>
  <c r="AA152" i="5"/>
  <c r="AD151" i="5"/>
  <c r="AB151" i="5"/>
  <c r="V238" i="5"/>
  <c r="H155" i="5"/>
  <c r="S154" i="5"/>
  <c r="AG171" i="4"/>
  <c r="Z153" i="4"/>
  <c r="L157" i="4" a="1"/>
  <c r="L157" i="4" s="1"/>
  <c r="T156" i="4"/>
  <c r="AD151" i="4"/>
  <c r="AB151" i="4"/>
  <c r="U154" i="4"/>
  <c r="X154" i="4" s="1"/>
  <c r="Y154" i="4" s="1"/>
  <c r="R155" i="4"/>
  <c r="V238" i="4"/>
  <c r="H155" i="4"/>
  <c r="S154" i="4"/>
  <c r="AC151" i="4"/>
  <c r="AE151" i="4" s="1"/>
  <c r="AF151" i="4" s="1"/>
  <c r="AA152" i="4"/>
  <c r="W237" i="4"/>
  <c r="Z153" i="1"/>
  <c r="U154" i="1"/>
  <c r="X154" i="1" s="1"/>
  <c r="Y154" i="1" s="1"/>
  <c r="R155" i="1"/>
  <c r="AD151" i="1"/>
  <c r="AB151" i="1"/>
  <c r="AF150" i="1"/>
  <c r="AG171" i="1" s="1"/>
  <c r="V238" i="1"/>
  <c r="H155" i="1"/>
  <c r="S154" i="1"/>
  <c r="W237" i="1"/>
  <c r="AC151" i="1"/>
  <c r="AE151" i="1" s="1"/>
  <c r="AA152" i="1"/>
  <c r="L157" i="1" a="1"/>
  <c r="L157" i="1" s="1"/>
  <c r="T156" i="1"/>
  <c r="Z154" i="11" l="1"/>
  <c r="U155" i="11"/>
  <c r="X155" i="11" s="1"/>
  <c r="Y155" i="11" s="1"/>
  <c r="R156" i="11"/>
  <c r="W238" i="11"/>
  <c r="L158" i="11" a="1"/>
  <c r="L158" i="11" s="1"/>
  <c r="T157" i="11"/>
  <c r="V239" i="11"/>
  <c r="S155" i="11"/>
  <c r="H156" i="11"/>
  <c r="AD152" i="11"/>
  <c r="AB152" i="11"/>
  <c r="AC152" i="11"/>
  <c r="AE152" i="11" s="1"/>
  <c r="AA153" i="11"/>
  <c r="AF151" i="11"/>
  <c r="AG172" i="11" s="1"/>
  <c r="Z154" i="10"/>
  <c r="W238" i="10"/>
  <c r="T156" i="10"/>
  <c r="L157" i="10" a="1"/>
  <c r="L157" i="10" s="1"/>
  <c r="AF151" i="10"/>
  <c r="AG172" i="10" s="1"/>
  <c r="V239" i="10"/>
  <c r="S155" i="10"/>
  <c r="H156" i="10"/>
  <c r="AA153" i="10"/>
  <c r="AC152" i="10"/>
  <c r="AE152" i="10" s="1"/>
  <c r="R156" i="10"/>
  <c r="U155" i="10"/>
  <c r="X155" i="10" s="1"/>
  <c r="Y155" i="10" s="1"/>
  <c r="AD152" i="10"/>
  <c r="AB152" i="10"/>
  <c r="Z154" i="9"/>
  <c r="T156" i="9"/>
  <c r="L157" i="9" a="1"/>
  <c r="L157" i="9" s="1"/>
  <c r="V239" i="9"/>
  <c r="S155" i="9"/>
  <c r="H156" i="9"/>
  <c r="W238" i="9"/>
  <c r="AF151" i="9"/>
  <c r="AG172" i="9" s="1"/>
  <c r="AC152" i="9"/>
  <c r="AE152" i="9" s="1"/>
  <c r="AA153" i="9"/>
  <c r="R156" i="9"/>
  <c r="U155" i="9"/>
  <c r="X155" i="9" s="1"/>
  <c r="Y155" i="9" s="1"/>
  <c r="AD152" i="9"/>
  <c r="AB152" i="9"/>
  <c r="Z154" i="8"/>
  <c r="AD152" i="8"/>
  <c r="AB152" i="8"/>
  <c r="AF151" i="8"/>
  <c r="AG172" i="8" s="1"/>
  <c r="W238" i="8"/>
  <c r="L158" i="8" a="1"/>
  <c r="L158" i="8" s="1"/>
  <c r="T157" i="8"/>
  <c r="AC152" i="8"/>
  <c r="AE152" i="8" s="1"/>
  <c r="AA153" i="8"/>
  <c r="U155" i="8"/>
  <c r="X155" i="8" s="1"/>
  <c r="Y155" i="8" s="1"/>
  <c r="R156" i="8"/>
  <c r="V239" i="8"/>
  <c r="H156" i="8"/>
  <c r="S155" i="8"/>
  <c r="Z154" i="7"/>
  <c r="AF151" i="7"/>
  <c r="AG172" i="7" s="1"/>
  <c r="W238" i="7"/>
  <c r="AD152" i="7"/>
  <c r="AB152" i="7"/>
  <c r="V239" i="7"/>
  <c r="H156" i="7"/>
  <c r="S155" i="7"/>
  <c r="R156" i="7"/>
  <c r="U155" i="7"/>
  <c r="X155" i="7" s="1"/>
  <c r="Y155" i="7" s="1"/>
  <c r="AA153" i="7"/>
  <c r="AC152" i="7"/>
  <c r="AE152" i="7" s="1"/>
  <c r="L157" i="7" a="1"/>
  <c r="L157" i="7" s="1"/>
  <c r="T156" i="7"/>
  <c r="Z154" i="6"/>
  <c r="L158" i="6" a="1"/>
  <c r="L158" i="6" s="1"/>
  <c r="T157" i="6"/>
  <c r="AF151" i="6"/>
  <c r="AG172" i="6" s="1"/>
  <c r="V239" i="6"/>
  <c r="H156" i="6"/>
  <c r="S155" i="6"/>
  <c r="AA153" i="6"/>
  <c r="AC152" i="6"/>
  <c r="AE152" i="6" s="1"/>
  <c r="U155" i="6"/>
  <c r="X155" i="6" s="1"/>
  <c r="Y155" i="6" s="1"/>
  <c r="R156" i="6"/>
  <c r="W238" i="6"/>
  <c r="AD152" i="6"/>
  <c r="AB152" i="6"/>
  <c r="Z154" i="5"/>
  <c r="W238" i="5"/>
  <c r="AB152" i="5"/>
  <c r="AD152" i="5"/>
  <c r="L158" i="5" a="1"/>
  <c r="L158" i="5" s="1"/>
  <c r="T157" i="5"/>
  <c r="AF151" i="5"/>
  <c r="AG172" i="5" s="1"/>
  <c r="R156" i="5"/>
  <c r="U155" i="5"/>
  <c r="X155" i="5" s="1"/>
  <c r="Y155" i="5" s="1"/>
  <c r="AA153" i="5"/>
  <c r="AC152" i="5"/>
  <c r="AE152" i="5" s="1"/>
  <c r="V239" i="5"/>
  <c r="H156" i="5"/>
  <c r="S155" i="5"/>
  <c r="AG172" i="4"/>
  <c r="Z154" i="4"/>
  <c r="V239" i="4"/>
  <c r="H156" i="4"/>
  <c r="S155" i="4"/>
  <c r="U155" i="4"/>
  <c r="X155" i="4" s="1"/>
  <c r="Y155" i="4" s="1"/>
  <c r="R156" i="4"/>
  <c r="L158" i="4" a="1"/>
  <c r="L158" i="4" s="1"/>
  <c r="T157" i="4"/>
  <c r="W238" i="4"/>
  <c r="AC152" i="4"/>
  <c r="AE152" i="4" s="1"/>
  <c r="AA153" i="4"/>
  <c r="AD152" i="4"/>
  <c r="AB152" i="4"/>
  <c r="Z154" i="1"/>
  <c r="AF151" i="1"/>
  <c r="AD152" i="1"/>
  <c r="AB152" i="1"/>
  <c r="V239" i="1"/>
  <c r="H156" i="1"/>
  <c r="S155" i="1"/>
  <c r="W238" i="1"/>
  <c r="AG172" i="1"/>
  <c r="U155" i="1"/>
  <c r="X155" i="1" s="1"/>
  <c r="Y155" i="1" s="1"/>
  <c r="R156" i="1"/>
  <c r="AC152" i="1"/>
  <c r="AE152" i="1" s="1"/>
  <c r="AA153" i="1"/>
  <c r="L158" i="1" a="1"/>
  <c r="L158" i="1" s="1"/>
  <c r="T157" i="1"/>
  <c r="Z155" i="11" l="1"/>
  <c r="L159" i="11" a="1"/>
  <c r="L159" i="11" s="1"/>
  <c r="T158" i="11"/>
  <c r="V240" i="11"/>
  <c r="H157" i="11"/>
  <c r="S156" i="11"/>
  <c r="AF152" i="11"/>
  <c r="AG173" i="11" s="1"/>
  <c r="U156" i="11"/>
  <c r="X156" i="11" s="1"/>
  <c r="Y156" i="11" s="1"/>
  <c r="R157" i="11"/>
  <c r="AD153" i="11"/>
  <c r="AB153" i="11"/>
  <c r="W239" i="11"/>
  <c r="AC153" i="11"/>
  <c r="AA154" i="11"/>
  <c r="AE153" i="11"/>
  <c r="Z155" i="10"/>
  <c r="AF152" i="10"/>
  <c r="V240" i="10"/>
  <c r="H157" i="10"/>
  <c r="S156" i="10"/>
  <c r="W239" i="10"/>
  <c r="AD153" i="10"/>
  <c r="AB153" i="10"/>
  <c r="U156" i="10"/>
  <c r="X156" i="10" s="1"/>
  <c r="Y156" i="10" s="1"/>
  <c r="R157" i="10"/>
  <c r="L158" i="10" a="1"/>
  <c r="L158" i="10" s="1"/>
  <c r="T157" i="10"/>
  <c r="AC153" i="10"/>
  <c r="AE153" i="10" s="1"/>
  <c r="AA154" i="10"/>
  <c r="AG173" i="10"/>
  <c r="Z155" i="9"/>
  <c r="W239" i="9"/>
  <c r="T157" i="9"/>
  <c r="L158" i="9" a="1"/>
  <c r="L158" i="9" s="1"/>
  <c r="AF152" i="9"/>
  <c r="AG173" i="9" s="1"/>
  <c r="V240" i="9"/>
  <c r="S156" i="9"/>
  <c r="H157" i="9"/>
  <c r="AD153" i="9"/>
  <c r="AB153" i="9"/>
  <c r="AA154" i="9"/>
  <c r="AC153" i="9"/>
  <c r="AE153" i="9" s="1"/>
  <c r="U156" i="9"/>
  <c r="X156" i="9" s="1"/>
  <c r="Y156" i="9" s="1"/>
  <c r="R157" i="9"/>
  <c r="Z155" i="8"/>
  <c r="U156" i="8"/>
  <c r="X156" i="8" s="1"/>
  <c r="Y156" i="8" s="1"/>
  <c r="R157" i="8"/>
  <c r="W239" i="8"/>
  <c r="L159" i="8" a="1"/>
  <c r="L159" i="8" s="1"/>
  <c r="T158" i="8"/>
  <c r="V240" i="8"/>
  <c r="H157" i="8"/>
  <c r="S156" i="8"/>
  <c r="AD153" i="8"/>
  <c r="AB153" i="8"/>
  <c r="AC153" i="8"/>
  <c r="AE153" i="8" s="1"/>
  <c r="AF153" i="8" s="1"/>
  <c r="AA154" i="8"/>
  <c r="AF152" i="8"/>
  <c r="AG173" i="8" s="1"/>
  <c r="Z155" i="7"/>
  <c r="AF152" i="7"/>
  <c r="AG173" i="7" s="1"/>
  <c r="V240" i="7"/>
  <c r="S156" i="7"/>
  <c r="H157" i="7"/>
  <c r="AB153" i="7"/>
  <c r="AD153" i="7"/>
  <c r="R157" i="7"/>
  <c r="U156" i="7"/>
  <c r="X156" i="7" s="1"/>
  <c r="Y156" i="7" s="1"/>
  <c r="W239" i="7"/>
  <c r="AC153" i="7"/>
  <c r="AE153" i="7" s="1"/>
  <c r="AA154" i="7"/>
  <c r="T157" i="7"/>
  <c r="L158" i="7" a="1"/>
  <c r="L158" i="7" s="1"/>
  <c r="Z155" i="6"/>
  <c r="L159" i="6" a="1"/>
  <c r="L159" i="6" s="1"/>
  <c r="T158" i="6"/>
  <c r="AF152" i="6"/>
  <c r="AG173" i="6" s="1"/>
  <c r="V240" i="6"/>
  <c r="H157" i="6"/>
  <c r="S156" i="6"/>
  <c r="AC153" i="6"/>
  <c r="AE153" i="6" s="1"/>
  <c r="AA154" i="6"/>
  <c r="U156" i="6"/>
  <c r="X156" i="6" s="1"/>
  <c r="Y156" i="6" s="1"/>
  <c r="R157" i="6"/>
  <c r="AD153" i="6"/>
  <c r="AB153" i="6"/>
  <c r="W239" i="6"/>
  <c r="Z155" i="5"/>
  <c r="W239" i="5"/>
  <c r="L159" i="5" a="1"/>
  <c r="L159" i="5" s="1"/>
  <c r="T158" i="5"/>
  <c r="AF152" i="5"/>
  <c r="AG173" i="5" s="1"/>
  <c r="U156" i="5"/>
  <c r="X156" i="5" s="1"/>
  <c r="Y156" i="5" s="1"/>
  <c r="R157" i="5"/>
  <c r="AD153" i="5"/>
  <c r="AB153" i="5"/>
  <c r="AA154" i="5"/>
  <c r="AC153" i="5"/>
  <c r="AE153" i="5"/>
  <c r="V240" i="5"/>
  <c r="H157" i="5"/>
  <c r="S156" i="5"/>
  <c r="AF152" i="4"/>
  <c r="AG173" i="4" s="1"/>
  <c r="Z155" i="4"/>
  <c r="V240" i="4"/>
  <c r="H157" i="4"/>
  <c r="S156" i="4"/>
  <c r="L159" i="4" a="1"/>
  <c r="L159" i="4" s="1"/>
  <c r="T158" i="4"/>
  <c r="W239" i="4"/>
  <c r="AC153" i="4"/>
  <c r="AE153" i="4" s="1"/>
  <c r="AA154" i="4"/>
  <c r="U156" i="4"/>
  <c r="X156" i="4" s="1"/>
  <c r="Y156" i="4" s="1"/>
  <c r="R157" i="4"/>
  <c r="AD153" i="4"/>
  <c r="AB153" i="4"/>
  <c r="Z155" i="1"/>
  <c r="AF152" i="1"/>
  <c r="AD153" i="1"/>
  <c r="AB153" i="1"/>
  <c r="R157" i="1"/>
  <c r="U156" i="1"/>
  <c r="X156" i="1" s="1"/>
  <c r="Y156" i="1" s="1"/>
  <c r="AG173" i="1"/>
  <c r="V240" i="1"/>
  <c r="H157" i="1"/>
  <c r="S156" i="1"/>
  <c r="W239" i="1"/>
  <c r="AA154" i="1"/>
  <c r="AC153" i="1"/>
  <c r="AE153" i="1" s="1"/>
  <c r="T158" i="1"/>
  <c r="L159" i="1" a="1"/>
  <c r="L159" i="1" s="1"/>
  <c r="Z156" i="11" l="1"/>
  <c r="U157" i="11"/>
  <c r="X157" i="11" s="1"/>
  <c r="Y157" i="11" s="1"/>
  <c r="R158" i="11"/>
  <c r="V241" i="11"/>
  <c r="H158" i="11"/>
  <c r="S157" i="11"/>
  <c r="W240" i="11"/>
  <c r="L160" i="11" a="1"/>
  <c r="L160" i="11" s="1"/>
  <c r="T159" i="11"/>
  <c r="AD154" i="11"/>
  <c r="AB154" i="11"/>
  <c r="AC154" i="11"/>
  <c r="AE154" i="11" s="1"/>
  <c r="AF154" i="11" s="1"/>
  <c r="AA155" i="11"/>
  <c r="AF153" i="11"/>
  <c r="AG174" i="11" s="1"/>
  <c r="Z156" i="10"/>
  <c r="L159" i="10" a="1"/>
  <c r="L159" i="10" s="1"/>
  <c r="T158" i="10"/>
  <c r="R158" i="10"/>
  <c r="U157" i="10"/>
  <c r="X157" i="10" s="1"/>
  <c r="Y157" i="10" s="1"/>
  <c r="V241" i="10"/>
  <c r="H158" i="10"/>
  <c r="S157" i="10"/>
  <c r="W240" i="10"/>
  <c r="AF153" i="10"/>
  <c r="AG174" i="10" s="1"/>
  <c r="AC154" i="10"/>
  <c r="AE154" i="10" s="1"/>
  <c r="AF154" i="10" s="1"/>
  <c r="AA155" i="10"/>
  <c r="AD154" i="10"/>
  <c r="AB154" i="10"/>
  <c r="Z156" i="9"/>
  <c r="AD154" i="9"/>
  <c r="AB154" i="9"/>
  <c r="L159" i="9" a="1"/>
  <c r="L159" i="9" s="1"/>
  <c r="T158" i="9"/>
  <c r="AF153" i="9"/>
  <c r="AG174" i="9" s="1"/>
  <c r="R158" i="9"/>
  <c r="U157" i="9"/>
  <c r="X157" i="9" s="1"/>
  <c r="Y157" i="9" s="1"/>
  <c r="AC154" i="9"/>
  <c r="AE154" i="9" s="1"/>
  <c r="AA155" i="9"/>
  <c r="V241" i="9"/>
  <c r="H158" i="9"/>
  <c r="S157" i="9"/>
  <c r="W240" i="9"/>
  <c r="AG174" i="8"/>
  <c r="Z156" i="8"/>
  <c r="L160" i="8" a="1"/>
  <c r="L160" i="8" s="1"/>
  <c r="T159" i="8"/>
  <c r="V241" i="8"/>
  <c r="H158" i="8"/>
  <c r="S157" i="8"/>
  <c r="U157" i="8"/>
  <c r="X157" i="8" s="1"/>
  <c r="Y157" i="8" s="1"/>
  <c r="R158" i="8"/>
  <c r="AD154" i="8"/>
  <c r="AB154" i="8"/>
  <c r="AC154" i="8"/>
  <c r="AE154" i="8" s="1"/>
  <c r="AA155" i="8"/>
  <c r="W240" i="8"/>
  <c r="Z156" i="7"/>
  <c r="U157" i="7"/>
  <c r="X157" i="7" s="1"/>
  <c r="Y157" i="7" s="1"/>
  <c r="R158" i="7"/>
  <c r="W240" i="7"/>
  <c r="T158" i="7"/>
  <c r="L159" i="7" a="1"/>
  <c r="L159" i="7" s="1"/>
  <c r="AF153" i="7"/>
  <c r="AG174" i="7" s="1"/>
  <c r="V241" i="7"/>
  <c r="S157" i="7"/>
  <c r="H158" i="7"/>
  <c r="AC154" i="7"/>
  <c r="AE154" i="7" s="1"/>
  <c r="AF154" i="7" s="1"/>
  <c r="AA155" i="7"/>
  <c r="AD154" i="7"/>
  <c r="AB154" i="7"/>
  <c r="Z156" i="6"/>
  <c r="R158" i="6"/>
  <c r="U157" i="6"/>
  <c r="X157" i="6" s="1"/>
  <c r="Y157" i="6" s="1"/>
  <c r="T159" i="6"/>
  <c r="L160" i="6" a="1"/>
  <c r="L160" i="6" s="1"/>
  <c r="AF153" i="6"/>
  <c r="W240" i="6"/>
  <c r="AA155" i="6"/>
  <c r="AC154" i="6"/>
  <c r="AE154" i="6" s="1"/>
  <c r="AG174" i="6"/>
  <c r="AD154" i="6"/>
  <c r="AB154" i="6"/>
  <c r="V241" i="6"/>
  <c r="S157" i="6"/>
  <c r="H158" i="6"/>
  <c r="Z156" i="5"/>
  <c r="AF153" i="5"/>
  <c r="AD154" i="5"/>
  <c r="AB154" i="5"/>
  <c r="R158" i="5"/>
  <c r="U157" i="5"/>
  <c r="X157" i="5" s="1"/>
  <c r="Y157" i="5" s="1"/>
  <c r="AG174" i="5"/>
  <c r="V241" i="5"/>
  <c r="H158" i="5"/>
  <c r="S157" i="5"/>
  <c r="AC154" i="5"/>
  <c r="AE154" i="5" s="1"/>
  <c r="AA155" i="5"/>
  <c r="L160" i="5" a="1"/>
  <c r="L160" i="5" s="1"/>
  <c r="T159" i="5"/>
  <c r="W240" i="5"/>
  <c r="AF153" i="4"/>
  <c r="AG174" i="4" s="1"/>
  <c r="Z156" i="4"/>
  <c r="AD154" i="4"/>
  <c r="AB154" i="4"/>
  <c r="R158" i="4"/>
  <c r="U157" i="4"/>
  <c r="X157" i="4" s="1"/>
  <c r="Y157" i="4" s="1"/>
  <c r="T159" i="4"/>
  <c r="L160" i="4" a="1"/>
  <c r="L160" i="4" s="1"/>
  <c r="W240" i="4"/>
  <c r="AA155" i="4"/>
  <c r="AC154" i="4"/>
  <c r="AE154" i="4" s="1"/>
  <c r="AF154" i="4" s="1"/>
  <c r="V241" i="4"/>
  <c r="H158" i="4"/>
  <c r="S157" i="4"/>
  <c r="Z156" i="1"/>
  <c r="V241" i="1"/>
  <c r="H158" i="1"/>
  <c r="S157" i="1"/>
  <c r="AF153" i="1"/>
  <c r="AB154" i="1"/>
  <c r="AD154" i="1"/>
  <c r="R158" i="1"/>
  <c r="U157" i="1"/>
  <c r="X157" i="1" s="1"/>
  <c r="Y157" i="1" s="1"/>
  <c r="W240" i="1"/>
  <c r="AG174" i="1"/>
  <c r="AA155" i="1"/>
  <c r="AC154" i="1"/>
  <c r="AE154" i="1" s="1"/>
  <c r="T159" i="1"/>
  <c r="L160" i="1" a="1"/>
  <c r="L160" i="1" s="1"/>
  <c r="AG175" i="11" l="1"/>
  <c r="Z157" i="11"/>
  <c r="V242" i="11"/>
  <c r="H159" i="11"/>
  <c r="S158" i="11"/>
  <c r="W241" i="11"/>
  <c r="L161" i="11" a="1"/>
  <c r="L161" i="11" s="1"/>
  <c r="T160" i="11"/>
  <c r="AD155" i="11"/>
  <c r="AB155" i="11"/>
  <c r="AC155" i="11"/>
  <c r="AE155" i="11" s="1"/>
  <c r="AF155" i="11" s="1"/>
  <c r="AA156" i="11"/>
  <c r="U158" i="11"/>
  <c r="X158" i="11" s="1"/>
  <c r="Y158" i="11" s="1"/>
  <c r="R159" i="11"/>
  <c r="Z157" i="10"/>
  <c r="W241" i="10"/>
  <c r="U158" i="10"/>
  <c r="X158" i="10" s="1"/>
  <c r="Y158" i="10" s="1"/>
  <c r="R159" i="10"/>
  <c r="T159" i="10"/>
  <c r="L160" i="10" a="1"/>
  <c r="L160" i="10" s="1"/>
  <c r="V242" i="10"/>
  <c r="H159" i="10"/>
  <c r="S158" i="10"/>
  <c r="AG175" i="10"/>
  <c r="AB155" i="10"/>
  <c r="AD155" i="10"/>
  <c r="AC155" i="10"/>
  <c r="AE155" i="10" s="1"/>
  <c r="AA156" i="10"/>
  <c r="Z157" i="9"/>
  <c r="AD155" i="9"/>
  <c r="AB155" i="9"/>
  <c r="W241" i="9"/>
  <c r="V242" i="9"/>
  <c r="H159" i="9"/>
  <c r="S158" i="9"/>
  <c r="AF154" i="9"/>
  <c r="AG175" i="9" s="1"/>
  <c r="L160" i="9" a="1"/>
  <c r="L160" i="9" s="1"/>
  <c r="T159" i="9"/>
  <c r="AA156" i="9"/>
  <c r="AC155" i="9"/>
  <c r="U158" i="9"/>
  <c r="X158" i="9" s="1"/>
  <c r="Y158" i="9" s="1"/>
  <c r="R159" i="9"/>
  <c r="AE155" i="9"/>
  <c r="AF154" i="8"/>
  <c r="AG175" i="8" s="1"/>
  <c r="Z157" i="8"/>
  <c r="L161" i="8" a="1"/>
  <c r="L161" i="8" s="1"/>
  <c r="T160" i="8"/>
  <c r="U158" i="8"/>
  <c r="X158" i="8" s="1"/>
  <c r="Y158" i="8" s="1"/>
  <c r="R159" i="8"/>
  <c r="V242" i="8"/>
  <c r="H159" i="8"/>
  <c r="S158" i="8"/>
  <c r="W241" i="8"/>
  <c r="AC155" i="8"/>
  <c r="AE155" i="8" s="1"/>
  <c r="AF155" i="8" s="1"/>
  <c r="AA156" i="8"/>
  <c r="AD155" i="8"/>
  <c r="AB155" i="8"/>
  <c r="Z157" i="7"/>
  <c r="W241" i="7"/>
  <c r="V242" i="7"/>
  <c r="H159" i="7"/>
  <c r="S158" i="7"/>
  <c r="U158" i="7"/>
  <c r="X158" i="7" s="1"/>
  <c r="Y158" i="7" s="1"/>
  <c r="R159" i="7"/>
  <c r="AG175" i="7"/>
  <c r="L160" i="7" a="1"/>
  <c r="L160" i="7" s="1"/>
  <c r="T159" i="7"/>
  <c r="AC155" i="7"/>
  <c r="AE155" i="7" s="1"/>
  <c r="AF155" i="7" s="1"/>
  <c r="AA156" i="7"/>
  <c r="AD155" i="7"/>
  <c r="AB155" i="7"/>
  <c r="Z157" i="6"/>
  <c r="AB155" i="6"/>
  <c r="AD155" i="6"/>
  <c r="R159" i="6"/>
  <c r="U158" i="6"/>
  <c r="X158" i="6" s="1"/>
  <c r="Y158" i="6" s="1"/>
  <c r="W241" i="6"/>
  <c r="V242" i="6"/>
  <c r="H159" i="6"/>
  <c r="S158" i="6"/>
  <c r="AA156" i="6"/>
  <c r="AC155" i="6"/>
  <c r="AE155" i="6" s="1"/>
  <c r="AF155" i="6" s="1"/>
  <c r="T160" i="6"/>
  <c r="L161" i="6" a="1"/>
  <c r="L161" i="6" s="1"/>
  <c r="AF154" i="6"/>
  <c r="AG175" i="6" s="1"/>
  <c r="Z157" i="5"/>
  <c r="L161" i="5" a="1"/>
  <c r="L161" i="5" s="1"/>
  <c r="T160" i="5"/>
  <c r="AD155" i="5"/>
  <c r="AB155" i="5"/>
  <c r="AA156" i="5"/>
  <c r="AC155" i="5"/>
  <c r="AE155" i="5" s="1"/>
  <c r="V242" i="5"/>
  <c r="S158" i="5"/>
  <c r="H159" i="5"/>
  <c r="W241" i="5"/>
  <c r="R159" i="5"/>
  <c r="U158" i="5"/>
  <c r="X158" i="5" s="1"/>
  <c r="Y158" i="5" s="1"/>
  <c r="AF154" i="5"/>
  <c r="AG175" i="5" s="1"/>
  <c r="AG175" i="4"/>
  <c r="Z157" i="4"/>
  <c r="V242" i="4"/>
  <c r="H159" i="4"/>
  <c r="S158" i="4"/>
  <c r="AB155" i="4"/>
  <c r="AD155" i="4"/>
  <c r="T160" i="4"/>
  <c r="L161" i="4" a="1"/>
  <c r="L161" i="4" s="1"/>
  <c r="AA156" i="4"/>
  <c r="AC155" i="4"/>
  <c r="AE155" i="4" s="1"/>
  <c r="AF155" i="4" s="1"/>
  <c r="W241" i="4"/>
  <c r="R159" i="4"/>
  <c r="U158" i="4"/>
  <c r="X158" i="4" s="1"/>
  <c r="Y158" i="4" s="1"/>
  <c r="Z157" i="1"/>
  <c r="AD155" i="1"/>
  <c r="AB155" i="1"/>
  <c r="AF154" i="1"/>
  <c r="AG175" i="1" s="1"/>
  <c r="W241" i="1"/>
  <c r="R159" i="1"/>
  <c r="U158" i="1"/>
  <c r="X158" i="1" s="1"/>
  <c r="Y158" i="1" s="1"/>
  <c r="V242" i="1"/>
  <c r="S158" i="1"/>
  <c r="H159" i="1"/>
  <c r="AC155" i="1"/>
  <c r="AE155" i="1" s="1"/>
  <c r="AA156" i="1"/>
  <c r="L161" i="1" a="1"/>
  <c r="L161" i="1" s="1"/>
  <c r="T160" i="1"/>
  <c r="AG176" i="11" l="1"/>
  <c r="Z158" i="11"/>
  <c r="AD156" i="11"/>
  <c r="AB156" i="11"/>
  <c r="L162" i="11" a="1"/>
  <c r="L162" i="11" s="1"/>
  <c r="T161" i="11"/>
  <c r="V243" i="11"/>
  <c r="H160" i="11"/>
  <c r="S159" i="11"/>
  <c r="W242" i="11"/>
  <c r="U159" i="11"/>
  <c r="X159" i="11" s="1"/>
  <c r="Y159" i="11" s="1"/>
  <c r="R160" i="11"/>
  <c r="AC156" i="11"/>
  <c r="AE156" i="11" s="1"/>
  <c r="AF156" i="11" s="1"/>
  <c r="AA157" i="11"/>
  <c r="AF155" i="10"/>
  <c r="AG176" i="10" s="1"/>
  <c r="Z158" i="10"/>
  <c r="V243" i="10"/>
  <c r="H160" i="10"/>
  <c r="S159" i="10"/>
  <c r="W242" i="10"/>
  <c r="AC156" i="10"/>
  <c r="AE156" i="10" s="1"/>
  <c r="AA157" i="10"/>
  <c r="L161" i="10" a="1"/>
  <c r="L161" i="10" s="1"/>
  <c r="T160" i="10"/>
  <c r="AD156" i="10"/>
  <c r="AB156" i="10"/>
  <c r="R160" i="10"/>
  <c r="U159" i="10"/>
  <c r="X159" i="10" s="1"/>
  <c r="Y159" i="10" s="1"/>
  <c r="Z158" i="9"/>
  <c r="L161" i="9" a="1"/>
  <c r="L161" i="9" s="1"/>
  <c r="T160" i="9"/>
  <c r="AF155" i="9"/>
  <c r="AG176" i="9" s="1"/>
  <c r="W242" i="9"/>
  <c r="R160" i="9"/>
  <c r="U159" i="9"/>
  <c r="X159" i="9" s="1"/>
  <c r="Y159" i="9" s="1"/>
  <c r="AA157" i="9"/>
  <c r="AC156" i="9"/>
  <c r="AE156" i="9" s="1"/>
  <c r="AF156" i="9" s="1"/>
  <c r="AB156" i="9"/>
  <c r="AD156" i="9"/>
  <c r="V243" i="9"/>
  <c r="H160" i="9"/>
  <c r="S159" i="9"/>
  <c r="AG176" i="8"/>
  <c r="Z158" i="8"/>
  <c r="L162" i="8" a="1"/>
  <c r="L162" i="8" s="1"/>
  <c r="T161" i="8"/>
  <c r="U159" i="8"/>
  <c r="X159" i="8" s="1"/>
  <c r="Y159" i="8" s="1"/>
  <c r="R160" i="8"/>
  <c r="W242" i="8"/>
  <c r="AA157" i="8"/>
  <c r="AC156" i="8"/>
  <c r="AE156" i="8" s="1"/>
  <c r="V243" i="8"/>
  <c r="H160" i="8"/>
  <c r="S159" i="8"/>
  <c r="AD156" i="8"/>
  <c r="AB156" i="8"/>
  <c r="AG176" i="7"/>
  <c r="Z158" i="7"/>
  <c r="AD156" i="7"/>
  <c r="AB156" i="7"/>
  <c r="R160" i="7"/>
  <c r="U159" i="7"/>
  <c r="X159" i="7" s="1"/>
  <c r="Y159" i="7" s="1"/>
  <c r="V243" i="7"/>
  <c r="H160" i="7"/>
  <c r="S159" i="7"/>
  <c r="L161" i="7" a="1"/>
  <c r="L161" i="7" s="1"/>
  <c r="T160" i="7"/>
  <c r="W242" i="7"/>
  <c r="AC156" i="7"/>
  <c r="AE156" i="7" s="1"/>
  <c r="AF156" i="7" s="1"/>
  <c r="AA157" i="7"/>
  <c r="Z158" i="6"/>
  <c r="AD156" i="6"/>
  <c r="AB156" i="6"/>
  <c r="W242" i="6"/>
  <c r="AG176" i="6"/>
  <c r="T161" i="6"/>
  <c r="L162" i="6" a="1"/>
  <c r="L162" i="6" s="1"/>
  <c r="AC156" i="6"/>
  <c r="AE156" i="6" s="1"/>
  <c r="AA157" i="6"/>
  <c r="V243" i="6"/>
  <c r="S159" i="6"/>
  <c r="H160" i="6"/>
  <c r="R160" i="6"/>
  <c r="U159" i="6"/>
  <c r="X159" i="6" s="1"/>
  <c r="Y159" i="6" s="1"/>
  <c r="AF155" i="5"/>
  <c r="AG176" i="5" s="1"/>
  <c r="Z158" i="5"/>
  <c r="V243" i="5"/>
  <c r="S159" i="5"/>
  <c r="H160" i="5"/>
  <c r="W242" i="5"/>
  <c r="L162" i="5" a="1"/>
  <c r="L162" i="5" s="1"/>
  <c r="T161" i="5"/>
  <c r="AC156" i="5"/>
  <c r="AE156" i="5" s="1"/>
  <c r="AF156" i="5" s="1"/>
  <c r="AA157" i="5"/>
  <c r="AD156" i="5"/>
  <c r="AB156" i="5"/>
  <c r="R160" i="5"/>
  <c r="U159" i="5"/>
  <c r="X159" i="5" s="1"/>
  <c r="Y159" i="5" s="1"/>
  <c r="AG176" i="4"/>
  <c r="Z158" i="4"/>
  <c r="T161" i="4"/>
  <c r="L162" i="4" a="1"/>
  <c r="L162" i="4" s="1"/>
  <c r="AD156" i="4"/>
  <c r="AB156" i="4"/>
  <c r="R160" i="4"/>
  <c r="U159" i="4"/>
  <c r="X159" i="4" s="1"/>
  <c r="Y159" i="4" s="1"/>
  <c r="AC156" i="4"/>
  <c r="AE156" i="4" s="1"/>
  <c r="AA157" i="4"/>
  <c r="V243" i="4"/>
  <c r="S159" i="4"/>
  <c r="H160" i="4"/>
  <c r="W242" i="4"/>
  <c r="Z158" i="1"/>
  <c r="AF155" i="1"/>
  <c r="AG176" i="1" s="1"/>
  <c r="W242" i="1"/>
  <c r="U159" i="1"/>
  <c r="X159" i="1" s="1"/>
  <c r="Y159" i="1" s="1"/>
  <c r="R160" i="1"/>
  <c r="AD156" i="1"/>
  <c r="AB156" i="1"/>
  <c r="V243" i="1"/>
  <c r="H160" i="1"/>
  <c r="S159" i="1"/>
  <c r="AC156" i="1"/>
  <c r="AE156" i="1" s="1"/>
  <c r="AA157" i="1"/>
  <c r="L162" i="1" a="1"/>
  <c r="L162" i="1" s="1"/>
  <c r="T161" i="1"/>
  <c r="Z159" i="11" l="1"/>
  <c r="T162" i="11"/>
  <c r="L163" i="11" a="1"/>
  <c r="L163" i="11" s="1"/>
  <c r="AG177" i="11"/>
  <c r="AA158" i="11"/>
  <c r="AC157" i="11"/>
  <c r="AE157" i="11" s="1"/>
  <c r="AD157" i="11"/>
  <c r="AB157" i="11"/>
  <c r="W243" i="11"/>
  <c r="V244" i="11"/>
  <c r="H161" i="11"/>
  <c r="S160" i="11"/>
  <c r="R161" i="11"/>
  <c r="U160" i="11"/>
  <c r="X160" i="11" s="1"/>
  <c r="Y160" i="11" s="1"/>
  <c r="AF156" i="10"/>
  <c r="AG177" i="10" s="1"/>
  <c r="Z159" i="10"/>
  <c r="V244" i="10"/>
  <c r="S160" i="10"/>
  <c r="H161" i="10"/>
  <c r="T161" i="10"/>
  <c r="L162" i="10" a="1"/>
  <c r="L162" i="10" s="1"/>
  <c r="W243" i="10"/>
  <c r="R161" i="10"/>
  <c r="U160" i="10"/>
  <c r="X160" i="10" s="1"/>
  <c r="Y160" i="10" s="1"/>
  <c r="AA158" i="10"/>
  <c r="AC157" i="10"/>
  <c r="AE157" i="10" s="1"/>
  <c r="AF157" i="10" s="1"/>
  <c r="AD157" i="10"/>
  <c r="AB157" i="10"/>
  <c r="Z159" i="9"/>
  <c r="R161" i="9"/>
  <c r="U160" i="9"/>
  <c r="X160" i="9" s="1"/>
  <c r="Y160" i="9" s="1"/>
  <c r="L162" i="9" a="1"/>
  <c r="L162" i="9" s="1"/>
  <c r="T161" i="9"/>
  <c r="W243" i="9"/>
  <c r="AA158" i="9"/>
  <c r="AC157" i="9"/>
  <c r="AE157" i="9" s="1"/>
  <c r="AF157" i="9" s="1"/>
  <c r="AD157" i="9"/>
  <c r="AB157" i="9"/>
  <c r="V244" i="9"/>
  <c r="H161" i="9"/>
  <c r="S160" i="9"/>
  <c r="AG177" i="9"/>
  <c r="AF156" i="8"/>
  <c r="AG177" i="8" s="1"/>
  <c r="Z159" i="8"/>
  <c r="AD157" i="8"/>
  <c r="AB157" i="8"/>
  <c r="W243" i="8"/>
  <c r="V244" i="8"/>
  <c r="H161" i="8"/>
  <c r="S160" i="8"/>
  <c r="T162" i="8"/>
  <c r="L163" i="8" a="1"/>
  <c r="L163" i="8" s="1"/>
  <c r="AA158" i="8"/>
  <c r="AC157" i="8"/>
  <c r="AE157" i="8" s="1"/>
  <c r="R161" i="8"/>
  <c r="U160" i="8"/>
  <c r="X160" i="8" s="1"/>
  <c r="Y160" i="8" s="1"/>
  <c r="AG177" i="7"/>
  <c r="Z159" i="7"/>
  <c r="T161" i="7"/>
  <c r="L162" i="7" a="1"/>
  <c r="L162" i="7" s="1"/>
  <c r="W243" i="7"/>
  <c r="AD157" i="7"/>
  <c r="AB157" i="7"/>
  <c r="AC157" i="7"/>
  <c r="AE157" i="7" s="1"/>
  <c r="AF157" i="7" s="1"/>
  <c r="AA158" i="7"/>
  <c r="V244" i="7"/>
  <c r="H161" i="7"/>
  <c r="S160" i="7"/>
  <c r="R161" i="7"/>
  <c r="U160" i="7"/>
  <c r="X160" i="7" s="1"/>
  <c r="Y160" i="7" s="1"/>
  <c r="AF156" i="6"/>
  <c r="AG177" i="6" s="1"/>
  <c r="Z159" i="6"/>
  <c r="V244" i="6"/>
  <c r="S160" i="6"/>
  <c r="H161" i="6"/>
  <c r="AD157" i="6"/>
  <c r="AB157" i="6"/>
  <c r="L163" i="6" a="1"/>
  <c r="L163" i="6" s="1"/>
  <c r="T162" i="6"/>
  <c r="W243" i="6"/>
  <c r="AC157" i="6"/>
  <c r="AE157" i="6" s="1"/>
  <c r="AA158" i="6"/>
  <c r="U160" i="6"/>
  <c r="X160" i="6" s="1"/>
  <c r="Y160" i="6" s="1"/>
  <c r="R161" i="6"/>
  <c r="AG177" i="5"/>
  <c r="Z159" i="5"/>
  <c r="AD157" i="5"/>
  <c r="AB157" i="5"/>
  <c r="V244" i="5"/>
  <c r="S160" i="5"/>
  <c r="H161" i="5"/>
  <c r="R161" i="5"/>
  <c r="U160" i="5"/>
  <c r="X160" i="5" s="1"/>
  <c r="Y160" i="5" s="1"/>
  <c r="AA158" i="5"/>
  <c r="AC157" i="5"/>
  <c r="AE157" i="5" s="1"/>
  <c r="AF157" i="5" s="1"/>
  <c r="T162" i="5"/>
  <c r="L163" i="5" a="1"/>
  <c r="L163" i="5" s="1"/>
  <c r="W243" i="5"/>
  <c r="AF156" i="4"/>
  <c r="AG177" i="4" s="1"/>
  <c r="Z159" i="4"/>
  <c r="L163" i="4" a="1"/>
  <c r="L163" i="4" s="1"/>
  <c r="T162" i="4"/>
  <c r="AD157" i="4"/>
  <c r="AB157" i="4"/>
  <c r="AC157" i="4"/>
  <c r="AE157" i="4" s="1"/>
  <c r="AA158" i="4"/>
  <c r="W243" i="4"/>
  <c r="U160" i="4"/>
  <c r="X160" i="4" s="1"/>
  <c r="Y160" i="4" s="1"/>
  <c r="R161" i="4"/>
  <c r="V244" i="4"/>
  <c r="S160" i="4"/>
  <c r="H161" i="4"/>
  <c r="Z159" i="1"/>
  <c r="V244" i="1"/>
  <c r="H161" i="1"/>
  <c r="S160" i="1"/>
  <c r="AF156" i="1"/>
  <c r="AG177" i="1" s="1"/>
  <c r="U160" i="1"/>
  <c r="X160" i="1" s="1"/>
  <c r="Y160" i="1" s="1"/>
  <c r="R161" i="1"/>
  <c r="AD157" i="1"/>
  <c r="AB157" i="1"/>
  <c r="W243" i="1"/>
  <c r="AC157" i="1"/>
  <c r="AE157" i="1" s="1"/>
  <c r="AA158" i="1"/>
  <c r="L163" i="1" a="1"/>
  <c r="L163" i="1" s="1"/>
  <c r="T162" i="1"/>
  <c r="AF157" i="11" l="1"/>
  <c r="AG178" i="11" s="1"/>
  <c r="Z160" i="11"/>
  <c r="W244" i="11"/>
  <c r="AB158" i="11"/>
  <c r="AD158" i="11"/>
  <c r="V245" i="11"/>
  <c r="H162" i="11"/>
  <c r="S161" i="11"/>
  <c r="R162" i="11"/>
  <c r="U161" i="11"/>
  <c r="X161" i="11" s="1"/>
  <c r="Y161" i="11" s="1"/>
  <c r="AA159" i="11"/>
  <c r="AC158" i="11"/>
  <c r="AE158" i="11" s="1"/>
  <c r="AF158" i="11" s="1"/>
  <c r="T163" i="11"/>
  <c r="L164" i="11" a="1"/>
  <c r="L164" i="11" s="1"/>
  <c r="AG178" i="10"/>
  <c r="Z160" i="10"/>
  <c r="AD158" i="10"/>
  <c r="AB158" i="10"/>
  <c r="W244" i="10"/>
  <c r="L163" i="10" a="1"/>
  <c r="L163" i="10" s="1"/>
  <c r="T162" i="10"/>
  <c r="U161" i="10"/>
  <c r="X161" i="10" s="1"/>
  <c r="Y161" i="10" s="1"/>
  <c r="R162" i="10"/>
  <c r="AC158" i="10"/>
  <c r="AE158" i="10" s="1"/>
  <c r="AA159" i="10"/>
  <c r="V245" i="10"/>
  <c r="H162" i="10"/>
  <c r="S161" i="10"/>
  <c r="Z160" i="9"/>
  <c r="AB158" i="9"/>
  <c r="AD158" i="9"/>
  <c r="R162" i="9"/>
  <c r="U161" i="9"/>
  <c r="X161" i="9" s="1"/>
  <c r="Y161" i="9" s="1"/>
  <c r="AG178" i="9"/>
  <c r="V245" i="9"/>
  <c r="S161" i="9"/>
  <c r="H162" i="9"/>
  <c r="AA159" i="9"/>
  <c r="AC158" i="9"/>
  <c r="AE158" i="9" s="1"/>
  <c r="L163" i="9" a="1"/>
  <c r="L163" i="9" s="1"/>
  <c r="T162" i="9"/>
  <c r="W244" i="9"/>
  <c r="AF157" i="8"/>
  <c r="AG178" i="8" s="1"/>
  <c r="Z160" i="8"/>
  <c r="AC158" i="8"/>
  <c r="AE158" i="8" s="1"/>
  <c r="AF158" i="8" s="1"/>
  <c r="AA159" i="8"/>
  <c r="T163" i="8"/>
  <c r="L164" i="8" a="1"/>
  <c r="L164" i="8" s="1"/>
  <c r="W244" i="8"/>
  <c r="AB158" i="8"/>
  <c r="AD158" i="8"/>
  <c r="R162" i="8"/>
  <c r="U161" i="8"/>
  <c r="X161" i="8" s="1"/>
  <c r="Y161" i="8" s="1"/>
  <c r="V245" i="8"/>
  <c r="S161" i="8"/>
  <c r="H162" i="8"/>
  <c r="AG178" i="7"/>
  <c r="Z160" i="7"/>
  <c r="AD158" i="7"/>
  <c r="AB158" i="7"/>
  <c r="V245" i="7"/>
  <c r="S161" i="7"/>
  <c r="H162" i="7"/>
  <c r="AC158" i="7"/>
  <c r="AE158" i="7" s="1"/>
  <c r="AA159" i="7"/>
  <c r="W244" i="7"/>
  <c r="L163" i="7" a="1"/>
  <c r="L163" i="7" s="1"/>
  <c r="T162" i="7"/>
  <c r="U161" i="7"/>
  <c r="X161" i="7" s="1"/>
  <c r="Y161" i="7" s="1"/>
  <c r="R162" i="7"/>
  <c r="AF157" i="6"/>
  <c r="AG178" i="6" s="1"/>
  <c r="Z160" i="6"/>
  <c r="AD158" i="6"/>
  <c r="AB158" i="6"/>
  <c r="L164" i="6" a="1"/>
  <c r="L164" i="6" s="1"/>
  <c r="T163" i="6"/>
  <c r="W244" i="6"/>
  <c r="V245" i="6"/>
  <c r="H162" i="6"/>
  <c r="S161" i="6"/>
  <c r="AC158" i="6"/>
  <c r="AE158" i="6" s="1"/>
  <c r="AA159" i="6"/>
  <c r="U161" i="6"/>
  <c r="X161" i="6" s="1"/>
  <c r="Y161" i="6" s="1"/>
  <c r="R162" i="6"/>
  <c r="AG178" i="5"/>
  <c r="Z160" i="5"/>
  <c r="AB158" i="5"/>
  <c r="AD158" i="5"/>
  <c r="V245" i="5"/>
  <c r="H162" i="5"/>
  <c r="S161" i="5"/>
  <c r="T163" i="5"/>
  <c r="L164" i="5" a="1"/>
  <c r="L164" i="5" s="1"/>
  <c r="R162" i="5"/>
  <c r="U161" i="5"/>
  <c r="X161" i="5" s="1"/>
  <c r="Y161" i="5" s="1"/>
  <c r="W244" i="5"/>
  <c r="AC158" i="5"/>
  <c r="AE158" i="5" s="1"/>
  <c r="AF158" i="5" s="1"/>
  <c r="AA159" i="5"/>
  <c r="AF157" i="4"/>
  <c r="AG178" i="4" s="1"/>
  <c r="Z160" i="4"/>
  <c r="AD158" i="4"/>
  <c r="AB158" i="4"/>
  <c r="U161" i="4"/>
  <c r="X161" i="4" s="1"/>
  <c r="Y161" i="4" s="1"/>
  <c r="R162" i="4"/>
  <c r="AC158" i="4"/>
  <c r="AE158" i="4" s="1"/>
  <c r="AF158" i="4" s="1"/>
  <c r="AA159" i="4"/>
  <c r="L164" i="4" a="1"/>
  <c r="L164" i="4" s="1"/>
  <c r="T163" i="4"/>
  <c r="V245" i="4"/>
  <c r="H162" i="4"/>
  <c r="S161" i="4"/>
  <c r="W244" i="4"/>
  <c r="Z160" i="1"/>
  <c r="AF157" i="1"/>
  <c r="R162" i="1"/>
  <c r="U161" i="1"/>
  <c r="X161" i="1" s="1"/>
  <c r="Y161" i="1" s="1"/>
  <c r="W244" i="1"/>
  <c r="AD158" i="1"/>
  <c r="AB158" i="1"/>
  <c r="AG178" i="1"/>
  <c r="V245" i="1"/>
  <c r="H162" i="1"/>
  <c r="S161" i="1"/>
  <c r="AC158" i="1"/>
  <c r="AE158" i="1" s="1"/>
  <c r="AA159" i="1"/>
  <c r="T163" i="1"/>
  <c r="L164" i="1" a="1"/>
  <c r="L164" i="1" s="1"/>
  <c r="AG179" i="8" l="1"/>
  <c r="AG179" i="11"/>
  <c r="Z161" i="11"/>
  <c r="W245" i="11"/>
  <c r="R163" i="11"/>
  <c r="U162" i="11"/>
  <c r="X162" i="11" s="1"/>
  <c r="Y162" i="11" s="1"/>
  <c r="AD159" i="11"/>
  <c r="AB159" i="11"/>
  <c r="V246" i="11"/>
  <c r="S162" i="11"/>
  <c r="H163" i="11"/>
  <c r="T164" i="11"/>
  <c r="L165" i="11" a="1"/>
  <c r="L165" i="11" s="1"/>
  <c r="AC159" i="11"/>
  <c r="AE159" i="11" s="1"/>
  <c r="AF159" i="11" s="1"/>
  <c r="AA160" i="11"/>
  <c r="AF158" i="10"/>
  <c r="AG179" i="10" s="1"/>
  <c r="Z161" i="10"/>
  <c r="U162" i="10"/>
  <c r="X162" i="10" s="1"/>
  <c r="Y162" i="10" s="1"/>
  <c r="R163" i="10"/>
  <c r="AD159" i="10"/>
  <c r="AB159" i="10"/>
  <c r="L164" i="10" a="1"/>
  <c r="L164" i="10" s="1"/>
  <c r="T163" i="10"/>
  <c r="V246" i="10"/>
  <c r="H163" i="10"/>
  <c r="S162" i="10"/>
  <c r="AC159" i="10"/>
  <c r="AE159" i="10" s="1"/>
  <c r="AF159" i="10" s="1"/>
  <c r="AA160" i="10"/>
  <c r="W245" i="10"/>
  <c r="AF158" i="9"/>
  <c r="AG179" i="9" s="1"/>
  <c r="Z161" i="9"/>
  <c r="AB159" i="9"/>
  <c r="AD159" i="9"/>
  <c r="R163" i="9"/>
  <c r="U162" i="9"/>
  <c r="X162" i="9" s="1"/>
  <c r="Y162" i="9" s="1"/>
  <c r="V246" i="9"/>
  <c r="H163" i="9"/>
  <c r="S162" i="9"/>
  <c r="W245" i="9"/>
  <c r="AA160" i="9"/>
  <c r="AC159" i="9"/>
  <c r="AE159" i="9" s="1"/>
  <c r="AF159" i="9" s="1"/>
  <c r="T163" i="9"/>
  <c r="L164" i="9" a="1"/>
  <c r="L164" i="9" s="1"/>
  <c r="Z161" i="8"/>
  <c r="AC159" i="8"/>
  <c r="AE159" i="8" s="1"/>
  <c r="AA160" i="8"/>
  <c r="U162" i="8"/>
  <c r="X162" i="8" s="1"/>
  <c r="Y162" i="8" s="1"/>
  <c r="R163" i="8"/>
  <c r="AD159" i="8"/>
  <c r="AB159" i="8"/>
  <c r="V246" i="8"/>
  <c r="S162" i="8"/>
  <c r="H163" i="8"/>
  <c r="T164" i="8"/>
  <c r="L165" i="8" a="1"/>
  <c r="L165" i="8" s="1"/>
  <c r="W245" i="8"/>
  <c r="AF158" i="7"/>
  <c r="AG179" i="7" s="1"/>
  <c r="Z161" i="7"/>
  <c r="L164" i="7" a="1"/>
  <c r="L164" i="7" s="1"/>
  <c r="T163" i="7"/>
  <c r="AD159" i="7"/>
  <c r="AB159" i="7"/>
  <c r="W245" i="7"/>
  <c r="AA160" i="7"/>
  <c r="AC159" i="7"/>
  <c r="AE159" i="7" s="1"/>
  <c r="V246" i="7"/>
  <c r="H163" i="7"/>
  <c r="S162" i="7"/>
  <c r="U162" i="7"/>
  <c r="X162" i="7" s="1"/>
  <c r="Y162" i="7" s="1"/>
  <c r="R163" i="7"/>
  <c r="AF158" i="6"/>
  <c r="AG179" i="6" s="1"/>
  <c r="Z161" i="6"/>
  <c r="AD159" i="6"/>
  <c r="AB159" i="6"/>
  <c r="V246" i="6"/>
  <c r="H163" i="6"/>
  <c r="S162" i="6"/>
  <c r="W245" i="6"/>
  <c r="U162" i="6"/>
  <c r="X162" i="6" s="1"/>
  <c r="Y162" i="6" s="1"/>
  <c r="R163" i="6"/>
  <c r="AC159" i="6"/>
  <c r="AE159" i="6" s="1"/>
  <c r="AA160" i="6"/>
  <c r="L165" i="6" a="1"/>
  <c r="L165" i="6" s="1"/>
  <c r="T164" i="6"/>
  <c r="AG179" i="5"/>
  <c r="Z161" i="5"/>
  <c r="V246" i="5"/>
  <c r="S162" i="5"/>
  <c r="H163" i="5"/>
  <c r="T164" i="5"/>
  <c r="L165" i="5" a="1"/>
  <c r="L165" i="5" s="1"/>
  <c r="R163" i="5"/>
  <c r="U162" i="5"/>
  <c r="X162" i="5" s="1"/>
  <c r="Y162" i="5" s="1"/>
  <c r="AD159" i="5"/>
  <c r="AB159" i="5"/>
  <c r="W245" i="5"/>
  <c r="AC159" i="5"/>
  <c r="AE159" i="5" s="1"/>
  <c r="AA160" i="5"/>
  <c r="AG179" i="4"/>
  <c r="Z161" i="4"/>
  <c r="L165" i="4" a="1"/>
  <c r="L165" i="4" s="1"/>
  <c r="T164" i="4"/>
  <c r="W245" i="4"/>
  <c r="U162" i="4"/>
  <c r="X162" i="4" s="1"/>
  <c r="Y162" i="4" s="1"/>
  <c r="R163" i="4"/>
  <c r="AC159" i="4"/>
  <c r="AE159" i="4" s="1"/>
  <c r="AF159" i="4" s="1"/>
  <c r="AA160" i="4"/>
  <c r="V246" i="4"/>
  <c r="H163" i="4"/>
  <c r="S162" i="4"/>
  <c r="AD159" i="4"/>
  <c r="AB159" i="4"/>
  <c r="Z161" i="1"/>
  <c r="V246" i="1"/>
  <c r="H163" i="1"/>
  <c r="S162" i="1"/>
  <c r="AB159" i="1"/>
  <c r="AD159" i="1"/>
  <c r="W245" i="1"/>
  <c r="AF158" i="1"/>
  <c r="AG179" i="1" s="1"/>
  <c r="R163" i="1"/>
  <c r="U162" i="1"/>
  <c r="X162" i="1" s="1"/>
  <c r="Y162" i="1" s="1"/>
  <c r="AA160" i="1"/>
  <c r="AC159" i="1"/>
  <c r="AE159" i="1" s="1"/>
  <c r="L165" i="1" a="1"/>
  <c r="L165" i="1" s="1"/>
  <c r="T164" i="1"/>
  <c r="AG180" i="4" l="1"/>
  <c r="AG180" i="11"/>
  <c r="Z162" i="11"/>
  <c r="V247" i="11"/>
  <c r="S163" i="11"/>
  <c r="H164" i="11"/>
  <c r="U163" i="11"/>
  <c r="X163" i="11" s="1"/>
  <c r="Y163" i="11" s="1"/>
  <c r="R164" i="11"/>
  <c r="W246" i="11"/>
  <c r="AD160" i="11"/>
  <c r="AB160" i="11"/>
  <c r="AC160" i="11"/>
  <c r="AE160" i="11" s="1"/>
  <c r="AA161" i="11"/>
  <c r="L166" i="11" a="1"/>
  <c r="L166" i="11" s="1"/>
  <c r="T165" i="11"/>
  <c r="AG180" i="10"/>
  <c r="Z162" i="10"/>
  <c r="AD160" i="10"/>
  <c r="AB160" i="10"/>
  <c r="R164" i="10"/>
  <c r="U163" i="10"/>
  <c r="X163" i="10" s="1"/>
  <c r="Y163" i="10" s="1"/>
  <c r="L165" i="10" a="1"/>
  <c r="L165" i="10" s="1"/>
  <c r="T164" i="10"/>
  <c r="V247" i="10"/>
  <c r="H164" i="10"/>
  <c r="S163" i="10"/>
  <c r="AC160" i="10"/>
  <c r="AE160" i="10" s="1"/>
  <c r="AA161" i="10"/>
  <c r="W246" i="10"/>
  <c r="AG180" i="9"/>
  <c r="Z162" i="9"/>
  <c r="W246" i="9"/>
  <c r="AD160" i="9"/>
  <c r="AB160" i="9"/>
  <c r="R164" i="9"/>
  <c r="U163" i="9"/>
  <c r="X163" i="9" s="1"/>
  <c r="Y163" i="9" s="1"/>
  <c r="AC160" i="9"/>
  <c r="AE160" i="9" s="1"/>
  <c r="AA161" i="9"/>
  <c r="V247" i="9"/>
  <c r="S163" i="9"/>
  <c r="H164" i="9"/>
  <c r="T164" i="9"/>
  <c r="L165" i="9" a="1"/>
  <c r="L165" i="9" s="1"/>
  <c r="AF159" i="8"/>
  <c r="AG180" i="8" s="1"/>
  <c r="Z162" i="8"/>
  <c r="AD160" i="8"/>
  <c r="AB160" i="8"/>
  <c r="V247" i="8"/>
  <c r="H164" i="8"/>
  <c r="S163" i="8"/>
  <c r="W246" i="8"/>
  <c r="U163" i="8"/>
  <c r="X163" i="8" s="1"/>
  <c r="Y163" i="8" s="1"/>
  <c r="R164" i="8"/>
  <c r="AC160" i="8"/>
  <c r="AE160" i="8" s="1"/>
  <c r="AF160" i="8" s="1"/>
  <c r="AA161" i="8"/>
  <c r="L166" i="8" a="1"/>
  <c r="L166" i="8" s="1"/>
  <c r="T165" i="8"/>
  <c r="AF159" i="7"/>
  <c r="AG180" i="7" s="1"/>
  <c r="Z162" i="7"/>
  <c r="V247" i="7"/>
  <c r="H164" i="7"/>
  <c r="S163" i="7"/>
  <c r="W246" i="7"/>
  <c r="L165" i="7" a="1"/>
  <c r="L165" i="7" s="1"/>
  <c r="T164" i="7"/>
  <c r="R164" i="7"/>
  <c r="U163" i="7"/>
  <c r="X163" i="7" s="1"/>
  <c r="Y163" i="7" s="1"/>
  <c r="AC160" i="7"/>
  <c r="AE160" i="7" s="1"/>
  <c r="AF160" i="7" s="1"/>
  <c r="AA161" i="7"/>
  <c r="AD160" i="7"/>
  <c r="AB160" i="7"/>
  <c r="AF159" i="6"/>
  <c r="AG180" i="6" s="1"/>
  <c r="Z162" i="6"/>
  <c r="AD160" i="6"/>
  <c r="AB160" i="6"/>
  <c r="V247" i="6"/>
  <c r="H164" i="6"/>
  <c r="S163" i="6"/>
  <c r="W246" i="6"/>
  <c r="U163" i="6"/>
  <c r="X163" i="6" s="1"/>
  <c r="Y163" i="6" s="1"/>
  <c r="R164" i="6"/>
  <c r="AA161" i="6"/>
  <c r="AC160" i="6"/>
  <c r="AE160" i="6" s="1"/>
  <c r="L166" i="6" a="1"/>
  <c r="L166" i="6" s="1"/>
  <c r="T165" i="6"/>
  <c r="AF159" i="5"/>
  <c r="AG180" i="5" s="1"/>
  <c r="Z162" i="5"/>
  <c r="L166" i="5" a="1"/>
  <c r="L166" i="5" s="1"/>
  <c r="T165" i="5"/>
  <c r="V247" i="5"/>
  <c r="S163" i="5"/>
  <c r="H164" i="5"/>
  <c r="W246" i="5"/>
  <c r="U163" i="5"/>
  <c r="X163" i="5" s="1"/>
  <c r="Y163" i="5" s="1"/>
  <c r="R164" i="5"/>
  <c r="AC160" i="5"/>
  <c r="AE160" i="5" s="1"/>
  <c r="AF160" i="5" s="1"/>
  <c r="AA161" i="5"/>
  <c r="AD160" i="5"/>
  <c r="AB160" i="5"/>
  <c r="Z162" i="4"/>
  <c r="V247" i="4"/>
  <c r="H164" i="4"/>
  <c r="S163" i="4"/>
  <c r="AD160" i="4"/>
  <c r="AB160" i="4"/>
  <c r="L166" i="4" a="1"/>
  <c r="L166" i="4" s="1"/>
  <c r="T165" i="4"/>
  <c r="W246" i="4"/>
  <c r="U163" i="4"/>
  <c r="X163" i="4" s="1"/>
  <c r="Y163" i="4" s="1"/>
  <c r="R164" i="4"/>
  <c r="AC160" i="4"/>
  <c r="AE160" i="4" s="1"/>
  <c r="AF160" i="4" s="1"/>
  <c r="AA161" i="4"/>
  <c r="Z162" i="1"/>
  <c r="AF159" i="1"/>
  <c r="U163" i="1"/>
  <c r="X163" i="1" s="1"/>
  <c r="Y163" i="1" s="1"/>
  <c r="R164" i="1"/>
  <c r="AG180" i="1"/>
  <c r="AD160" i="1"/>
  <c r="AB160" i="1"/>
  <c r="W246" i="1"/>
  <c r="V247" i="1"/>
  <c r="S163" i="1"/>
  <c r="H164" i="1"/>
  <c r="AA161" i="1"/>
  <c r="AC160" i="1"/>
  <c r="AE160" i="1" s="1"/>
  <c r="L166" i="1" a="1"/>
  <c r="L166" i="1" s="1"/>
  <c r="T165" i="1"/>
  <c r="AF160" i="11" l="1"/>
  <c r="AG181" i="11"/>
  <c r="Z163" i="11"/>
  <c r="W247" i="11"/>
  <c r="AD161" i="11"/>
  <c r="AB161" i="11"/>
  <c r="U164" i="11"/>
  <c r="X164" i="11" s="1"/>
  <c r="Y164" i="11" s="1"/>
  <c r="R165" i="11"/>
  <c r="AC161" i="11"/>
  <c r="AE161" i="11" s="1"/>
  <c r="AF161" i="11" s="1"/>
  <c r="AA162" i="11"/>
  <c r="L167" i="11" a="1"/>
  <c r="L167" i="11" s="1"/>
  <c r="T166" i="11"/>
  <c r="V248" i="11"/>
  <c r="H165" i="11"/>
  <c r="S164" i="11"/>
  <c r="AF160" i="10"/>
  <c r="AG181" i="10" s="1"/>
  <c r="Z163" i="10"/>
  <c r="AD161" i="10"/>
  <c r="AB161" i="10"/>
  <c r="R165" i="10"/>
  <c r="U164" i="10"/>
  <c r="X164" i="10" s="1"/>
  <c r="Y164" i="10" s="1"/>
  <c r="T165" i="10"/>
  <c r="L166" i="10" a="1"/>
  <c r="L166" i="10" s="1"/>
  <c r="W247" i="10"/>
  <c r="AA162" i="10"/>
  <c r="AC161" i="10"/>
  <c r="AE161" i="10" s="1"/>
  <c r="AF161" i="10" s="1"/>
  <c r="V248" i="10"/>
  <c r="H165" i="10"/>
  <c r="S164" i="10"/>
  <c r="AF160" i="9"/>
  <c r="AG181" i="9" s="1"/>
  <c r="Z163" i="9"/>
  <c r="V248" i="9"/>
  <c r="S164" i="9"/>
  <c r="H165" i="9"/>
  <c r="U164" i="9"/>
  <c r="X164" i="9" s="1"/>
  <c r="Y164" i="9" s="1"/>
  <c r="R165" i="9"/>
  <c r="W247" i="9"/>
  <c r="AD161" i="9"/>
  <c r="AB161" i="9"/>
  <c r="AA162" i="9"/>
  <c r="AC161" i="9"/>
  <c r="AE161" i="9" s="1"/>
  <c r="AF161" i="9" s="1"/>
  <c r="T165" i="9"/>
  <c r="L166" i="9" a="1"/>
  <c r="L166" i="9" s="1"/>
  <c r="AG181" i="8"/>
  <c r="Z163" i="8"/>
  <c r="L167" i="8" a="1"/>
  <c r="L167" i="8" s="1"/>
  <c r="T166" i="8"/>
  <c r="U164" i="8"/>
  <c r="X164" i="8" s="1"/>
  <c r="Y164" i="8" s="1"/>
  <c r="R165" i="8"/>
  <c r="AD161" i="8"/>
  <c r="AB161" i="8"/>
  <c r="V248" i="8"/>
  <c r="H165" i="8"/>
  <c r="S164" i="8"/>
  <c r="AC161" i="8"/>
  <c r="AE161" i="8" s="1"/>
  <c r="AA162" i="8"/>
  <c r="W247" i="8"/>
  <c r="AG181" i="7"/>
  <c r="Z163" i="7"/>
  <c r="AD161" i="7"/>
  <c r="AB161" i="7"/>
  <c r="R165" i="7"/>
  <c r="U164" i="7"/>
  <c r="X164" i="7" s="1"/>
  <c r="Y164" i="7" s="1"/>
  <c r="V248" i="7"/>
  <c r="S164" i="7"/>
  <c r="H165" i="7"/>
  <c r="W247" i="7"/>
  <c r="L166" i="7" a="1"/>
  <c r="L166" i="7" s="1"/>
  <c r="T165" i="7"/>
  <c r="AC161" i="7"/>
  <c r="AE161" i="7" s="1"/>
  <c r="AA162" i="7"/>
  <c r="AF160" i="6"/>
  <c r="AG181" i="6" s="1"/>
  <c r="Z163" i="6"/>
  <c r="AD161" i="6"/>
  <c r="AB161" i="6"/>
  <c r="L167" i="6" a="1"/>
  <c r="L167" i="6" s="1"/>
  <c r="T166" i="6"/>
  <c r="U164" i="6"/>
  <c r="X164" i="6" s="1"/>
  <c r="Y164" i="6" s="1"/>
  <c r="R165" i="6"/>
  <c r="W247" i="6"/>
  <c r="AC161" i="6"/>
  <c r="AE161" i="6" s="1"/>
  <c r="AF161" i="6" s="1"/>
  <c r="AA162" i="6"/>
  <c r="V248" i="6"/>
  <c r="H165" i="6"/>
  <c r="S164" i="6"/>
  <c r="AG181" i="5"/>
  <c r="Z163" i="5"/>
  <c r="L167" i="5" a="1"/>
  <c r="L167" i="5" s="1"/>
  <c r="T166" i="5"/>
  <c r="AD161" i="5"/>
  <c r="AB161" i="5"/>
  <c r="AA162" i="5"/>
  <c r="AC161" i="5"/>
  <c r="AE161" i="5" s="1"/>
  <c r="R165" i="5"/>
  <c r="U164" i="5"/>
  <c r="X164" i="5" s="1"/>
  <c r="Y164" i="5" s="1"/>
  <c r="V248" i="5"/>
  <c r="H165" i="5"/>
  <c r="S164" i="5"/>
  <c r="W247" i="5"/>
  <c r="AG181" i="4"/>
  <c r="Z163" i="4"/>
  <c r="U164" i="4"/>
  <c r="X164" i="4" s="1"/>
  <c r="Y164" i="4" s="1"/>
  <c r="R165" i="4"/>
  <c r="V248" i="4"/>
  <c r="H165" i="4"/>
  <c r="S164" i="4"/>
  <c r="L167" i="4" a="1"/>
  <c r="L167" i="4" s="1"/>
  <c r="T166" i="4"/>
  <c r="W247" i="4"/>
  <c r="AC161" i="4"/>
  <c r="AE161" i="4" s="1"/>
  <c r="AF161" i="4" s="1"/>
  <c r="AA162" i="4"/>
  <c r="AD161" i="4"/>
  <c r="AB161" i="4"/>
  <c r="Z163" i="1"/>
  <c r="V248" i="1"/>
  <c r="H165" i="1"/>
  <c r="S164" i="1"/>
  <c r="U164" i="1"/>
  <c r="X164" i="1" s="1"/>
  <c r="Y164" i="1" s="1"/>
  <c r="R165" i="1"/>
  <c r="AD161" i="1"/>
  <c r="AB161" i="1"/>
  <c r="W247" i="1"/>
  <c r="AF160" i="1"/>
  <c r="AG181" i="1" s="1"/>
  <c r="AC161" i="1"/>
  <c r="AE161" i="1" s="1"/>
  <c r="AA162" i="1"/>
  <c r="L167" i="1" a="1"/>
  <c r="L167" i="1" s="1"/>
  <c r="T166" i="1"/>
  <c r="AG182" i="11" l="1"/>
  <c r="Z164" i="11"/>
  <c r="U165" i="11"/>
  <c r="X165" i="11" s="1"/>
  <c r="Y165" i="11" s="1"/>
  <c r="R166" i="11"/>
  <c r="V249" i="11"/>
  <c r="H166" i="11"/>
  <c r="S165" i="11"/>
  <c r="W248" i="11"/>
  <c r="AD162" i="11"/>
  <c r="AB162" i="11"/>
  <c r="L168" i="11" a="1"/>
  <c r="L168" i="11" s="1"/>
  <c r="T167" i="11"/>
  <c r="AC162" i="11"/>
  <c r="AE162" i="11" s="1"/>
  <c r="AF162" i="11" s="1"/>
  <c r="AA163" i="11"/>
  <c r="AG182" i="10"/>
  <c r="Z164" i="10"/>
  <c r="W248" i="10"/>
  <c r="V249" i="10"/>
  <c r="S165" i="10"/>
  <c r="H166" i="10"/>
  <c r="U165" i="10"/>
  <c r="X165" i="10" s="1"/>
  <c r="Y165" i="10" s="1"/>
  <c r="R166" i="10"/>
  <c r="T166" i="10"/>
  <c r="L167" i="10" a="1"/>
  <c r="L167" i="10" s="1"/>
  <c r="AD162" i="10"/>
  <c r="AB162" i="10"/>
  <c r="AA163" i="10"/>
  <c r="AC162" i="10"/>
  <c r="AE162" i="10" s="1"/>
  <c r="AF162" i="10" s="1"/>
  <c r="AG182" i="9"/>
  <c r="Z164" i="9"/>
  <c r="L167" i="9" a="1"/>
  <c r="L167" i="9" s="1"/>
  <c r="T166" i="9"/>
  <c r="W248" i="9"/>
  <c r="AD162" i="9"/>
  <c r="AB162" i="9"/>
  <c r="V249" i="9"/>
  <c r="H166" i="9"/>
  <c r="S165" i="9"/>
  <c r="AC162" i="9"/>
  <c r="AE162" i="9" s="1"/>
  <c r="AF162" i="9" s="1"/>
  <c r="AA163" i="9"/>
  <c r="U165" i="9"/>
  <c r="X165" i="9" s="1"/>
  <c r="Y165" i="9" s="1"/>
  <c r="R166" i="9"/>
  <c r="AF161" i="8"/>
  <c r="AG182" i="8" s="1"/>
  <c r="Z164" i="8"/>
  <c r="AD162" i="8"/>
  <c r="AB162" i="8"/>
  <c r="V249" i="8"/>
  <c r="H166" i="8"/>
  <c r="S165" i="8"/>
  <c r="L168" i="8" a="1"/>
  <c r="L168" i="8" s="1"/>
  <c r="T167" i="8"/>
  <c r="W248" i="8"/>
  <c r="AC162" i="8"/>
  <c r="AE162" i="8" s="1"/>
  <c r="AF162" i="8" s="1"/>
  <c r="AA163" i="8"/>
  <c r="U165" i="8"/>
  <c r="X165" i="8" s="1"/>
  <c r="Y165" i="8" s="1"/>
  <c r="R166" i="8"/>
  <c r="AF161" i="7"/>
  <c r="AG182" i="7" s="1"/>
  <c r="Z164" i="7"/>
  <c r="AD162" i="7"/>
  <c r="AB162" i="7"/>
  <c r="L167" i="7" a="1"/>
  <c r="L167" i="7" s="1"/>
  <c r="T166" i="7"/>
  <c r="V249" i="7"/>
  <c r="H166" i="7"/>
  <c r="S165" i="7"/>
  <c r="AA163" i="7"/>
  <c r="AC162" i="7"/>
  <c r="AE162" i="7" s="1"/>
  <c r="AF162" i="7" s="1"/>
  <c r="W248" i="7"/>
  <c r="U165" i="7"/>
  <c r="X165" i="7" s="1"/>
  <c r="Y165" i="7" s="1"/>
  <c r="R166" i="7"/>
  <c r="AG182" i="6"/>
  <c r="Z164" i="6"/>
  <c r="W248" i="6"/>
  <c r="AD162" i="6"/>
  <c r="AB162" i="6"/>
  <c r="V249" i="6"/>
  <c r="H166" i="6"/>
  <c r="S165" i="6"/>
  <c r="L168" i="6" a="1"/>
  <c r="L168" i="6" s="1"/>
  <c r="T167" i="6"/>
  <c r="AA163" i="6"/>
  <c r="AC162" i="6"/>
  <c r="AE162" i="6" s="1"/>
  <c r="AF162" i="6" s="1"/>
  <c r="R166" i="6"/>
  <c r="U165" i="6"/>
  <c r="X165" i="6" s="1"/>
  <c r="Y165" i="6" s="1"/>
  <c r="AF161" i="5"/>
  <c r="AG182" i="5" s="1"/>
  <c r="Z164" i="5"/>
  <c r="L168" i="5" a="1"/>
  <c r="L168" i="5" s="1"/>
  <c r="T167" i="5"/>
  <c r="AC162" i="5"/>
  <c r="AE162" i="5" s="1"/>
  <c r="AF162" i="5" s="1"/>
  <c r="AA163" i="5"/>
  <c r="V249" i="5"/>
  <c r="H166" i="5"/>
  <c r="S165" i="5"/>
  <c r="W248" i="5"/>
  <c r="U165" i="5"/>
  <c r="X165" i="5" s="1"/>
  <c r="Y165" i="5" s="1"/>
  <c r="R166" i="5"/>
  <c r="AD162" i="5"/>
  <c r="AB162" i="5"/>
  <c r="AG182" i="4"/>
  <c r="Z164" i="4"/>
  <c r="R166" i="4"/>
  <c r="U165" i="4"/>
  <c r="X165" i="4" s="1"/>
  <c r="Y165" i="4" s="1"/>
  <c r="V249" i="4"/>
  <c r="H166" i="4"/>
  <c r="S165" i="4"/>
  <c r="W248" i="4"/>
  <c r="T167" i="4"/>
  <c r="L168" i="4" a="1"/>
  <c r="L168" i="4" s="1"/>
  <c r="AA163" i="4"/>
  <c r="AC162" i="4"/>
  <c r="AE162" i="4" s="1"/>
  <c r="AF162" i="4" s="1"/>
  <c r="AD162" i="4"/>
  <c r="AB162" i="4"/>
  <c r="Z164" i="1"/>
  <c r="AD162" i="1"/>
  <c r="AB162" i="1"/>
  <c r="R166" i="1"/>
  <c r="U165" i="1"/>
  <c r="X165" i="1" s="1"/>
  <c r="Y165" i="1" s="1"/>
  <c r="AF161" i="1"/>
  <c r="AG182" i="1" s="1"/>
  <c r="V249" i="1"/>
  <c r="H166" i="1"/>
  <c r="S165" i="1"/>
  <c r="W248" i="1"/>
  <c r="AC162" i="1"/>
  <c r="AE162" i="1" s="1"/>
  <c r="AA163" i="1"/>
  <c r="L168" i="1" a="1"/>
  <c r="L168" i="1" s="1"/>
  <c r="T167" i="1"/>
  <c r="AG183" i="11" l="1"/>
  <c r="Z165" i="11"/>
  <c r="AD163" i="11"/>
  <c r="AB163" i="11"/>
  <c r="H167" i="11"/>
  <c r="S166" i="11"/>
  <c r="V250" i="11"/>
  <c r="L169" i="11" a="1"/>
  <c r="L169" i="11" s="1"/>
  <c r="T168" i="11"/>
  <c r="W249" i="11"/>
  <c r="R167" i="11"/>
  <c r="U166" i="11"/>
  <c r="X166" i="11" s="1"/>
  <c r="Y166" i="11" s="1"/>
  <c r="AC163" i="11"/>
  <c r="AE163" i="11" s="1"/>
  <c r="AA164" i="11"/>
  <c r="AG183" i="10"/>
  <c r="Z165" i="10"/>
  <c r="AB163" i="10"/>
  <c r="AD163" i="10"/>
  <c r="W249" i="10"/>
  <c r="V250" i="10"/>
  <c r="H167" i="10"/>
  <c r="S166" i="10"/>
  <c r="R167" i="10"/>
  <c r="U166" i="10"/>
  <c r="X166" i="10" s="1"/>
  <c r="Y166" i="10" s="1"/>
  <c r="AC163" i="10"/>
  <c r="AE163" i="10" s="1"/>
  <c r="AA164" i="10"/>
  <c r="L168" i="10" a="1"/>
  <c r="L168" i="10" s="1"/>
  <c r="T167" i="10"/>
  <c r="AG183" i="9"/>
  <c r="Z165" i="9"/>
  <c r="U166" i="9"/>
  <c r="X166" i="9" s="1"/>
  <c r="Y166" i="9" s="1"/>
  <c r="R167" i="9"/>
  <c r="AD163" i="9"/>
  <c r="AB163" i="9"/>
  <c r="L168" i="9" a="1"/>
  <c r="L168" i="9" s="1"/>
  <c r="T167" i="9"/>
  <c r="W249" i="9"/>
  <c r="AC163" i="9"/>
  <c r="AE163" i="9" s="1"/>
  <c r="AA164" i="9"/>
  <c r="V250" i="9"/>
  <c r="H167" i="9"/>
  <c r="S166" i="9"/>
  <c r="AG183" i="8"/>
  <c r="Z165" i="8"/>
  <c r="U166" i="8"/>
  <c r="X166" i="8" s="1"/>
  <c r="Y166" i="8" s="1"/>
  <c r="R167" i="8"/>
  <c r="AD163" i="8"/>
  <c r="AB163" i="8"/>
  <c r="V250" i="8"/>
  <c r="H167" i="8"/>
  <c r="S166" i="8"/>
  <c r="W249" i="8"/>
  <c r="AC163" i="8"/>
  <c r="AE163" i="8" s="1"/>
  <c r="AA164" i="8"/>
  <c r="L169" i="8" a="1"/>
  <c r="L169" i="8" s="1"/>
  <c r="T168" i="8"/>
  <c r="AG183" i="7"/>
  <c r="Z165" i="7"/>
  <c r="R167" i="7"/>
  <c r="U166" i="7"/>
  <c r="X166" i="7" s="1"/>
  <c r="Y166" i="7" s="1"/>
  <c r="V250" i="7"/>
  <c r="H167" i="7"/>
  <c r="S166" i="7"/>
  <c r="AD163" i="7"/>
  <c r="AB163" i="7"/>
  <c r="W249" i="7"/>
  <c r="AC163" i="7"/>
  <c r="AE163" i="7" s="1"/>
  <c r="AA164" i="7"/>
  <c r="L168" i="7" a="1"/>
  <c r="L168" i="7" s="1"/>
  <c r="T167" i="7"/>
  <c r="AG183" i="6"/>
  <c r="Z165" i="6"/>
  <c r="R167" i="6"/>
  <c r="U166" i="6"/>
  <c r="X166" i="6" s="1"/>
  <c r="Y166" i="6" s="1"/>
  <c r="AB163" i="6"/>
  <c r="AD163" i="6"/>
  <c r="V250" i="6"/>
  <c r="S166" i="6"/>
  <c r="H167" i="6"/>
  <c r="W249" i="6"/>
  <c r="AA164" i="6"/>
  <c r="AC163" i="6"/>
  <c r="AE163" i="6" s="1"/>
  <c r="T168" i="6"/>
  <c r="L169" i="6" a="1"/>
  <c r="L169" i="6" s="1"/>
  <c r="AG183" i="5"/>
  <c r="Z165" i="5"/>
  <c r="L169" i="5" a="1"/>
  <c r="L169" i="5" s="1"/>
  <c r="T168" i="5"/>
  <c r="U166" i="5"/>
  <c r="X166" i="5" s="1"/>
  <c r="Y166" i="5" s="1"/>
  <c r="R167" i="5"/>
  <c r="V250" i="5"/>
  <c r="H167" i="5"/>
  <c r="S166" i="5"/>
  <c r="W249" i="5"/>
  <c r="AA164" i="5"/>
  <c r="AC163" i="5"/>
  <c r="AE163" i="5" s="1"/>
  <c r="AD163" i="5"/>
  <c r="AB163" i="5"/>
  <c r="AG183" i="4"/>
  <c r="Z165" i="4"/>
  <c r="L169" i="4" a="1"/>
  <c r="L169" i="4" s="1"/>
  <c r="T168" i="4"/>
  <c r="AB163" i="4"/>
  <c r="AD163" i="4"/>
  <c r="V250" i="4"/>
  <c r="S166" i="4"/>
  <c r="H167" i="4"/>
  <c r="R167" i="4"/>
  <c r="U166" i="4"/>
  <c r="X166" i="4" s="1"/>
  <c r="Y166" i="4" s="1"/>
  <c r="AA164" i="4"/>
  <c r="AC163" i="4"/>
  <c r="AE163" i="4" s="1"/>
  <c r="W249" i="4"/>
  <c r="Z165" i="1"/>
  <c r="AF162" i="1"/>
  <c r="W249" i="1"/>
  <c r="AD163" i="1"/>
  <c r="AB163" i="1"/>
  <c r="V250" i="1"/>
  <c r="H167" i="1"/>
  <c r="S166" i="1"/>
  <c r="R167" i="1"/>
  <c r="U166" i="1"/>
  <c r="X166" i="1" s="1"/>
  <c r="Y166" i="1" s="1"/>
  <c r="AG183" i="1"/>
  <c r="AA164" i="1"/>
  <c r="AC163" i="1"/>
  <c r="AE163" i="1" s="1"/>
  <c r="L169" i="1" a="1"/>
  <c r="L169" i="1" s="1"/>
  <c r="T168" i="1"/>
  <c r="Z166" i="11" l="1"/>
  <c r="W250" i="11"/>
  <c r="AF163" i="11"/>
  <c r="V251" i="11"/>
  <c r="H168" i="11"/>
  <c r="S167" i="11"/>
  <c r="L170" i="11" a="1"/>
  <c r="L170" i="11" s="1"/>
  <c r="T169" i="11"/>
  <c r="AG184" i="11"/>
  <c r="R168" i="11"/>
  <c r="U167" i="11"/>
  <c r="X167" i="11" s="1"/>
  <c r="Y167" i="11" s="1"/>
  <c r="AC164" i="11"/>
  <c r="AE164" i="11" s="1"/>
  <c r="AA165" i="11"/>
  <c r="AD164" i="11"/>
  <c r="AB164" i="11"/>
  <c r="Z166" i="10"/>
  <c r="AF163" i="10"/>
  <c r="AG184" i="10" s="1"/>
  <c r="V251" i="10"/>
  <c r="S167" i="10"/>
  <c r="H168" i="10"/>
  <c r="L169" i="10" a="1"/>
  <c r="L169" i="10" s="1"/>
  <c r="T168" i="10"/>
  <c r="AC164" i="10"/>
  <c r="AE164" i="10" s="1"/>
  <c r="AA165" i="10"/>
  <c r="AD164" i="10"/>
  <c r="AB164" i="10"/>
  <c r="U167" i="10"/>
  <c r="X167" i="10" s="1"/>
  <c r="Y167" i="10" s="1"/>
  <c r="R168" i="10"/>
  <c r="W250" i="10"/>
  <c r="Z166" i="9"/>
  <c r="W250" i="9"/>
  <c r="V251" i="9"/>
  <c r="H168" i="9"/>
  <c r="S167" i="9"/>
  <c r="U167" i="9"/>
  <c r="X167" i="9" s="1"/>
  <c r="Y167" i="9" s="1"/>
  <c r="R168" i="9"/>
  <c r="L169" i="9" a="1"/>
  <c r="L169" i="9" s="1"/>
  <c r="T168" i="9"/>
  <c r="AF163" i="9"/>
  <c r="AG184" i="9" s="1"/>
  <c r="AC164" i="9"/>
  <c r="AE164" i="9" s="1"/>
  <c r="AA165" i="9"/>
  <c r="AD164" i="9"/>
  <c r="AB164" i="9"/>
  <c r="Z166" i="8"/>
  <c r="U167" i="8"/>
  <c r="X167" i="8" s="1"/>
  <c r="Y167" i="8" s="1"/>
  <c r="R168" i="8"/>
  <c r="AD164" i="8"/>
  <c r="AB164" i="8"/>
  <c r="AF163" i="8"/>
  <c r="AG184" i="8" s="1"/>
  <c r="V251" i="8"/>
  <c r="H168" i="8"/>
  <c r="S167" i="8"/>
  <c r="AA165" i="8"/>
  <c r="AC164" i="8"/>
  <c r="AE164" i="8" s="1"/>
  <c r="L170" i="8" a="1"/>
  <c r="L170" i="8" s="1"/>
  <c r="T169" i="8"/>
  <c r="W250" i="8"/>
  <c r="Z166" i="7"/>
  <c r="AF163" i="7"/>
  <c r="AD164" i="7"/>
  <c r="AB164" i="7"/>
  <c r="AG184" i="7"/>
  <c r="W250" i="7"/>
  <c r="R168" i="7"/>
  <c r="U167" i="7"/>
  <c r="X167" i="7" s="1"/>
  <c r="Y167" i="7" s="1"/>
  <c r="T168" i="7"/>
  <c r="L169" i="7" a="1"/>
  <c r="L169" i="7" s="1"/>
  <c r="AA165" i="7"/>
  <c r="AC164" i="7"/>
  <c r="AE164" i="7" s="1"/>
  <c r="V251" i="7"/>
  <c r="H168" i="7"/>
  <c r="S167" i="7"/>
  <c r="Z166" i="6"/>
  <c r="L170" i="6" a="1"/>
  <c r="L170" i="6" s="1"/>
  <c r="T169" i="6"/>
  <c r="U167" i="6"/>
  <c r="X167" i="6" s="1"/>
  <c r="Y167" i="6" s="1"/>
  <c r="R168" i="6"/>
  <c r="AF163" i="6"/>
  <c r="AG184" i="6" s="1"/>
  <c r="V251" i="6"/>
  <c r="H168" i="6"/>
  <c r="S167" i="6"/>
  <c r="AC164" i="6"/>
  <c r="AE164" i="6" s="1"/>
  <c r="AA165" i="6"/>
  <c r="AD164" i="6"/>
  <c r="AB164" i="6"/>
  <c r="W250" i="6"/>
  <c r="Z166" i="5"/>
  <c r="L170" i="5" a="1"/>
  <c r="L170" i="5" s="1"/>
  <c r="T169" i="5"/>
  <c r="AF163" i="5"/>
  <c r="AG184" i="5" s="1"/>
  <c r="AA165" i="5"/>
  <c r="AC164" i="5"/>
  <c r="AE164" i="5" s="1"/>
  <c r="AD164" i="5"/>
  <c r="AB164" i="5"/>
  <c r="V251" i="5"/>
  <c r="H168" i="5"/>
  <c r="S167" i="5"/>
  <c r="W250" i="5"/>
  <c r="U167" i="5"/>
  <c r="X167" i="5" s="1"/>
  <c r="Y167" i="5" s="1"/>
  <c r="R168" i="5"/>
  <c r="AF163" i="4"/>
  <c r="AG184" i="4" s="1"/>
  <c r="Z166" i="4"/>
  <c r="V251" i="4"/>
  <c r="H168" i="4"/>
  <c r="S167" i="4"/>
  <c r="U167" i="4"/>
  <c r="X167" i="4" s="1"/>
  <c r="Y167" i="4" s="1"/>
  <c r="R168" i="4"/>
  <c r="AD164" i="4"/>
  <c r="AB164" i="4"/>
  <c r="W250" i="4"/>
  <c r="AC164" i="4"/>
  <c r="AE164" i="4" s="1"/>
  <c r="AA165" i="4"/>
  <c r="L170" i="4" a="1"/>
  <c r="L170" i="4" s="1"/>
  <c r="T169" i="4"/>
  <c r="Z166" i="1"/>
  <c r="AD164" i="1"/>
  <c r="AB164" i="1"/>
  <c r="W250" i="1"/>
  <c r="AF163" i="1"/>
  <c r="V251" i="1"/>
  <c r="H168" i="1"/>
  <c r="S167" i="1"/>
  <c r="U167" i="1"/>
  <c r="X167" i="1" s="1"/>
  <c r="Y167" i="1" s="1"/>
  <c r="R168" i="1"/>
  <c r="AG184" i="1"/>
  <c r="AA165" i="1"/>
  <c r="AC164" i="1"/>
  <c r="AE164" i="1" s="1"/>
  <c r="L170" i="1" a="1"/>
  <c r="L170" i="1" s="1"/>
  <c r="T169" i="1"/>
  <c r="Z167" i="11" l="1"/>
  <c r="R169" i="11"/>
  <c r="U168" i="11"/>
  <c r="X168" i="11" s="1"/>
  <c r="Y168" i="11" s="1"/>
  <c r="T170" i="11"/>
  <c r="L171" i="11" a="1"/>
  <c r="L171" i="11" s="1"/>
  <c r="AF164" i="11"/>
  <c r="W251" i="11"/>
  <c r="V252" i="11"/>
  <c r="H169" i="11"/>
  <c r="S168" i="11"/>
  <c r="AG185" i="11"/>
  <c r="AA166" i="11"/>
  <c r="AC165" i="11"/>
  <c r="AE165" i="11" s="1"/>
  <c r="AD165" i="11"/>
  <c r="AB165" i="11"/>
  <c r="Z167" i="10"/>
  <c r="AF164" i="10"/>
  <c r="AG185" i="10" s="1"/>
  <c r="AD165" i="10"/>
  <c r="AB165" i="10"/>
  <c r="V252" i="10"/>
  <c r="H169" i="10"/>
  <c r="S168" i="10"/>
  <c r="W251" i="10"/>
  <c r="AA166" i="10"/>
  <c r="AC165" i="10"/>
  <c r="AE165" i="10" s="1"/>
  <c r="L170" i="10" a="1"/>
  <c r="L170" i="10" s="1"/>
  <c r="T169" i="10"/>
  <c r="U168" i="10"/>
  <c r="X168" i="10" s="1"/>
  <c r="Y168" i="10" s="1"/>
  <c r="R169" i="10"/>
  <c r="Z167" i="9"/>
  <c r="L170" i="9" a="1"/>
  <c r="L170" i="9" s="1"/>
  <c r="T169" i="9"/>
  <c r="W251" i="9"/>
  <c r="AF164" i="9"/>
  <c r="V252" i="9"/>
  <c r="H169" i="9"/>
  <c r="S168" i="9"/>
  <c r="U168" i="9"/>
  <c r="X168" i="9" s="1"/>
  <c r="Y168" i="9" s="1"/>
  <c r="R169" i="9"/>
  <c r="AG185" i="9"/>
  <c r="AC165" i="9"/>
  <c r="AE165" i="9" s="1"/>
  <c r="AF165" i="9" s="1"/>
  <c r="AA166" i="9"/>
  <c r="AD165" i="9"/>
  <c r="AB165" i="9"/>
  <c r="Z167" i="8"/>
  <c r="T170" i="8"/>
  <c r="L171" i="8" a="1"/>
  <c r="L171" i="8" s="1"/>
  <c r="R169" i="8"/>
  <c r="U168" i="8"/>
  <c r="X168" i="8" s="1"/>
  <c r="Y168" i="8" s="1"/>
  <c r="AD165" i="8"/>
  <c r="AB165" i="8"/>
  <c r="V252" i="8"/>
  <c r="H169" i="8"/>
  <c r="S168" i="8"/>
  <c r="W251" i="8"/>
  <c r="AF164" i="8"/>
  <c r="AG185" i="8" s="1"/>
  <c r="AA166" i="8"/>
  <c r="AC165" i="8"/>
  <c r="AE165" i="8" s="1"/>
  <c r="Z167" i="7"/>
  <c r="R169" i="7"/>
  <c r="U168" i="7"/>
  <c r="X168" i="7" s="1"/>
  <c r="Y168" i="7" s="1"/>
  <c r="T169" i="7"/>
  <c r="L170" i="7" a="1"/>
  <c r="L170" i="7" s="1"/>
  <c r="AF164" i="7"/>
  <c r="AG185" i="7" s="1"/>
  <c r="V252" i="7"/>
  <c r="S168" i="7"/>
  <c r="H169" i="7"/>
  <c r="AA166" i="7"/>
  <c r="AC165" i="7"/>
  <c r="AE165" i="7" s="1"/>
  <c r="AF165" i="7" s="1"/>
  <c r="AB165" i="7"/>
  <c r="AD165" i="7"/>
  <c r="W251" i="7"/>
  <c r="Z167" i="6"/>
  <c r="AD165" i="6"/>
  <c r="AB165" i="6"/>
  <c r="W251" i="6"/>
  <c r="T170" i="6"/>
  <c r="L171" i="6" a="1"/>
  <c r="L171" i="6" s="1"/>
  <c r="V252" i="6"/>
  <c r="S168" i="6"/>
  <c r="H169" i="6"/>
  <c r="AC165" i="6"/>
  <c r="AE165" i="6" s="1"/>
  <c r="AF165" i="6" s="1"/>
  <c r="AA166" i="6"/>
  <c r="AF164" i="6"/>
  <c r="AG185" i="6" s="1"/>
  <c r="U168" i="6"/>
  <c r="X168" i="6" s="1"/>
  <c r="Y168" i="6" s="1"/>
  <c r="R169" i="6"/>
  <c r="Z167" i="5"/>
  <c r="V252" i="5"/>
  <c r="S168" i="5"/>
  <c r="H169" i="5"/>
  <c r="W251" i="5"/>
  <c r="AD165" i="5"/>
  <c r="AB165" i="5"/>
  <c r="AF164" i="5"/>
  <c r="AG185" i="5" s="1"/>
  <c r="AA166" i="5"/>
  <c r="AC165" i="5"/>
  <c r="AE165" i="5" s="1"/>
  <c r="AF165" i="5" s="1"/>
  <c r="T170" i="5"/>
  <c r="L171" i="5" a="1"/>
  <c r="L171" i="5" s="1"/>
  <c r="R169" i="5"/>
  <c r="U168" i="5"/>
  <c r="X168" i="5" s="1"/>
  <c r="Y168" i="5" s="1"/>
  <c r="AF164" i="4"/>
  <c r="AG185" i="4" s="1"/>
  <c r="Z167" i="4"/>
  <c r="V252" i="4"/>
  <c r="S168" i="4"/>
  <c r="H169" i="4"/>
  <c r="U168" i="4"/>
  <c r="X168" i="4" s="1"/>
  <c r="Y168" i="4" s="1"/>
  <c r="R169" i="4"/>
  <c r="W251" i="4"/>
  <c r="AC165" i="4"/>
  <c r="AE165" i="4" s="1"/>
  <c r="AF165" i="4" s="1"/>
  <c r="AA166" i="4"/>
  <c r="L171" i="4" a="1"/>
  <c r="L171" i="4" s="1"/>
  <c r="T170" i="4"/>
  <c r="AD165" i="4"/>
  <c r="AB165" i="4"/>
  <c r="Z167" i="1"/>
  <c r="R169" i="1"/>
  <c r="U168" i="1"/>
  <c r="X168" i="1" s="1"/>
  <c r="Y168" i="1" s="1"/>
  <c r="AF164" i="1"/>
  <c r="W251" i="1"/>
  <c r="AD165" i="1"/>
  <c r="AB165" i="1"/>
  <c r="S168" i="1"/>
  <c r="V252" i="1"/>
  <c r="H169" i="1"/>
  <c r="AG185" i="1"/>
  <c r="AC165" i="1"/>
  <c r="AE165" i="1" s="1"/>
  <c r="AA166" i="1"/>
  <c r="L171" i="1" a="1"/>
  <c r="L171" i="1" s="1"/>
  <c r="T170" i="1"/>
  <c r="Z168" i="11" l="1"/>
  <c r="AB166" i="11"/>
  <c r="AD166" i="11"/>
  <c r="L172" i="11" a="1"/>
  <c r="L172" i="11" s="1"/>
  <c r="T171" i="11"/>
  <c r="V253" i="11"/>
  <c r="H170" i="11"/>
  <c r="S169" i="11"/>
  <c r="W252" i="11"/>
  <c r="R170" i="11"/>
  <c r="U169" i="11"/>
  <c r="X169" i="11" s="1"/>
  <c r="Y169" i="11" s="1"/>
  <c r="AF165" i="11"/>
  <c r="AG186" i="11" s="1"/>
  <c r="AA167" i="11"/>
  <c r="AC166" i="11"/>
  <c r="AE166" i="11" s="1"/>
  <c r="AF166" i="11" s="1"/>
  <c r="Z168" i="10"/>
  <c r="L171" i="10" a="1"/>
  <c r="L171" i="10" s="1"/>
  <c r="T170" i="10"/>
  <c r="V253" i="10"/>
  <c r="H170" i="10"/>
  <c r="S169" i="10"/>
  <c r="R170" i="10"/>
  <c r="U169" i="10"/>
  <c r="X169" i="10" s="1"/>
  <c r="Y169" i="10" s="1"/>
  <c r="AB166" i="10"/>
  <c r="AD166" i="10"/>
  <c r="W252" i="10"/>
  <c r="AC166" i="10"/>
  <c r="AE166" i="10" s="1"/>
  <c r="AF166" i="10" s="1"/>
  <c r="AA167" i="10"/>
  <c r="AF165" i="10"/>
  <c r="AG186" i="10" s="1"/>
  <c r="AG186" i="9"/>
  <c r="Z168" i="9"/>
  <c r="V253" i="9"/>
  <c r="H170" i="9"/>
  <c r="S169" i="9"/>
  <c r="L171" i="9" a="1"/>
  <c r="L171" i="9" s="1"/>
  <c r="T170" i="9"/>
  <c r="AA167" i="9"/>
  <c r="AC166" i="9"/>
  <c r="AE166" i="9" s="1"/>
  <c r="R170" i="9"/>
  <c r="U169" i="9"/>
  <c r="X169" i="9" s="1"/>
  <c r="Y169" i="9" s="1"/>
  <c r="W252" i="9"/>
  <c r="AD166" i="9"/>
  <c r="AB166" i="9"/>
  <c r="AF166" i="9"/>
  <c r="Z168" i="8"/>
  <c r="L172" i="8" a="1"/>
  <c r="L172" i="8" s="1"/>
  <c r="T171" i="8"/>
  <c r="V253" i="8"/>
  <c r="S169" i="8"/>
  <c r="H170" i="8"/>
  <c r="W252" i="8"/>
  <c r="R170" i="8"/>
  <c r="U169" i="8"/>
  <c r="X169" i="8" s="1"/>
  <c r="Y169" i="8" s="1"/>
  <c r="AF165" i="8"/>
  <c r="AG186" i="8" s="1"/>
  <c r="AC166" i="8"/>
  <c r="AE166" i="8" s="1"/>
  <c r="AF166" i="8" s="1"/>
  <c r="AA167" i="8"/>
  <c r="AB166" i="8"/>
  <c r="AD166" i="8"/>
  <c r="Z168" i="7"/>
  <c r="V253" i="7"/>
  <c r="S169" i="7"/>
  <c r="H170" i="7"/>
  <c r="W252" i="7"/>
  <c r="R170" i="7"/>
  <c r="U169" i="7"/>
  <c r="X169" i="7" s="1"/>
  <c r="Y169" i="7" s="1"/>
  <c r="AD166" i="7"/>
  <c r="AB166" i="7"/>
  <c r="L171" i="7" a="1"/>
  <c r="L171" i="7" s="1"/>
  <c r="T170" i="7"/>
  <c r="AC166" i="7"/>
  <c r="AE166" i="7" s="1"/>
  <c r="AF166" i="7" s="1"/>
  <c r="AA167" i="7"/>
  <c r="AG186" i="7"/>
  <c r="AG186" i="6"/>
  <c r="Z168" i="6"/>
  <c r="AD166" i="6"/>
  <c r="AB166" i="6"/>
  <c r="W252" i="6"/>
  <c r="AC166" i="6"/>
  <c r="AE166" i="6" s="1"/>
  <c r="AA167" i="6"/>
  <c r="V253" i="6"/>
  <c r="H170" i="6"/>
  <c r="S169" i="6"/>
  <c r="L172" i="6" a="1"/>
  <c r="L172" i="6" s="1"/>
  <c r="T171" i="6"/>
  <c r="U169" i="6"/>
  <c r="X169" i="6" s="1"/>
  <c r="Y169" i="6" s="1"/>
  <c r="R170" i="6"/>
  <c r="AG186" i="5"/>
  <c r="Z168" i="5"/>
  <c r="AB166" i="5"/>
  <c r="AD166" i="5"/>
  <c r="W252" i="5"/>
  <c r="R170" i="5"/>
  <c r="U169" i="5"/>
  <c r="X169" i="5" s="1"/>
  <c r="Y169" i="5" s="1"/>
  <c r="T171" i="5"/>
  <c r="L172" i="5" a="1"/>
  <c r="L172" i="5" s="1"/>
  <c r="V253" i="5"/>
  <c r="H170" i="5"/>
  <c r="S169" i="5"/>
  <c r="AA167" i="5"/>
  <c r="AC166" i="5"/>
  <c r="AE166" i="5" s="1"/>
  <c r="AF166" i="5" s="1"/>
  <c r="AG186" i="4"/>
  <c r="Z168" i="4"/>
  <c r="U169" i="4"/>
  <c r="X169" i="4" s="1"/>
  <c r="Y169" i="4" s="1"/>
  <c r="R170" i="4"/>
  <c r="V253" i="4"/>
  <c r="H170" i="4"/>
  <c r="S169" i="4"/>
  <c r="T171" i="4"/>
  <c r="L172" i="4" a="1"/>
  <c r="L172" i="4" s="1"/>
  <c r="AC166" i="4"/>
  <c r="AE166" i="4" s="1"/>
  <c r="AF166" i="4" s="1"/>
  <c r="AA167" i="4"/>
  <c r="AD166" i="4"/>
  <c r="AB166" i="4"/>
  <c r="W252" i="4"/>
  <c r="Z168" i="1"/>
  <c r="V253" i="1"/>
  <c r="H170" i="1"/>
  <c r="S169" i="1"/>
  <c r="AD166" i="1"/>
  <c r="AB166" i="1"/>
  <c r="AF165" i="1"/>
  <c r="AG186" i="1" s="1"/>
  <c r="W252" i="1"/>
  <c r="U169" i="1"/>
  <c r="X169" i="1" s="1"/>
  <c r="Y169" i="1" s="1"/>
  <c r="R170" i="1"/>
  <c r="AA167" i="1"/>
  <c r="AC166" i="1"/>
  <c r="AE166" i="1" s="1"/>
  <c r="T171" i="1"/>
  <c r="L172" i="1" a="1"/>
  <c r="L172" i="1" s="1"/>
  <c r="AG187" i="11" l="1"/>
  <c r="Z169" i="11"/>
  <c r="R171" i="11"/>
  <c r="U170" i="11"/>
  <c r="X170" i="11" s="1"/>
  <c r="Y170" i="11" s="1"/>
  <c r="T172" i="11"/>
  <c r="L173" i="11" a="1"/>
  <c r="L173" i="11" s="1"/>
  <c r="AA168" i="11"/>
  <c r="AC167" i="11"/>
  <c r="AE167" i="11" s="1"/>
  <c r="AF167" i="11" s="1"/>
  <c r="AD167" i="11"/>
  <c r="AB167" i="11"/>
  <c r="V254" i="11"/>
  <c r="H171" i="11"/>
  <c r="S170" i="11"/>
  <c r="W253" i="11"/>
  <c r="AG187" i="10"/>
  <c r="Z169" i="10"/>
  <c r="L172" i="10" a="1"/>
  <c r="L172" i="10" s="1"/>
  <c r="T171" i="10"/>
  <c r="W253" i="10"/>
  <c r="R171" i="10"/>
  <c r="U170" i="10"/>
  <c r="X170" i="10" s="1"/>
  <c r="Y170" i="10" s="1"/>
  <c r="AB167" i="10"/>
  <c r="AD167" i="10"/>
  <c r="AA168" i="10"/>
  <c r="AC167" i="10"/>
  <c r="AE167" i="10" s="1"/>
  <c r="V254" i="10"/>
  <c r="H171" i="10"/>
  <c r="S170" i="10"/>
  <c r="AG187" i="9"/>
  <c r="Z169" i="9"/>
  <c r="AB167" i="9"/>
  <c r="AD167" i="9"/>
  <c r="V254" i="9"/>
  <c r="H171" i="9"/>
  <c r="S170" i="9"/>
  <c r="W253" i="9"/>
  <c r="R171" i="9"/>
  <c r="U170" i="9"/>
  <c r="X170" i="9" s="1"/>
  <c r="Y170" i="9" s="1"/>
  <c r="AA168" i="9"/>
  <c r="AC167" i="9"/>
  <c r="AE167" i="9" s="1"/>
  <c r="T171" i="9"/>
  <c r="L172" i="9" a="1"/>
  <c r="L172" i="9" s="1"/>
  <c r="AG187" i="8"/>
  <c r="Z169" i="8"/>
  <c r="L173" i="8" a="1"/>
  <c r="L173" i="8" s="1"/>
  <c r="T172" i="8"/>
  <c r="V254" i="8"/>
  <c r="S170" i="8"/>
  <c r="H171" i="8"/>
  <c r="W253" i="8"/>
  <c r="AC167" i="8"/>
  <c r="AE167" i="8" s="1"/>
  <c r="AA168" i="8"/>
  <c r="U170" i="8"/>
  <c r="X170" i="8" s="1"/>
  <c r="Y170" i="8" s="1"/>
  <c r="R171" i="8"/>
  <c r="AD167" i="8"/>
  <c r="AB167" i="8"/>
  <c r="AG187" i="7"/>
  <c r="Z169" i="7"/>
  <c r="U170" i="7"/>
  <c r="X170" i="7" s="1"/>
  <c r="Y170" i="7" s="1"/>
  <c r="R171" i="7"/>
  <c r="W253" i="7"/>
  <c r="L172" i="7" a="1"/>
  <c r="L172" i="7" s="1"/>
  <c r="T171" i="7"/>
  <c r="AD167" i="7"/>
  <c r="AB167" i="7"/>
  <c r="AA168" i="7"/>
  <c r="AC167" i="7"/>
  <c r="AE167" i="7" s="1"/>
  <c r="AF167" i="7" s="1"/>
  <c r="V254" i="7"/>
  <c r="S170" i="7"/>
  <c r="H171" i="7"/>
  <c r="AF166" i="6"/>
  <c r="AG187" i="6" s="1"/>
  <c r="Z169" i="6"/>
  <c r="L173" i="6" a="1"/>
  <c r="L173" i="6" s="1"/>
  <c r="T172" i="6"/>
  <c r="AD167" i="6"/>
  <c r="AB167" i="6"/>
  <c r="U170" i="6"/>
  <c r="X170" i="6" s="1"/>
  <c r="Y170" i="6" s="1"/>
  <c r="R171" i="6"/>
  <c r="V254" i="6"/>
  <c r="H171" i="6"/>
  <c r="S170" i="6"/>
  <c r="W253" i="6"/>
  <c r="AA168" i="6"/>
  <c r="AC167" i="6"/>
  <c r="AE167" i="6" s="1"/>
  <c r="Z169" i="5"/>
  <c r="AD167" i="5"/>
  <c r="AB167" i="5"/>
  <c r="W253" i="5"/>
  <c r="T172" i="5"/>
  <c r="L173" i="5" a="1"/>
  <c r="L173" i="5" s="1"/>
  <c r="V254" i="5"/>
  <c r="S170" i="5"/>
  <c r="H171" i="5"/>
  <c r="AC167" i="5"/>
  <c r="AE167" i="5" s="1"/>
  <c r="AF167" i="5" s="1"/>
  <c r="AA168" i="5"/>
  <c r="R171" i="5"/>
  <c r="U170" i="5"/>
  <c r="X170" i="5" s="1"/>
  <c r="Y170" i="5" s="1"/>
  <c r="AG187" i="5"/>
  <c r="AG187" i="4"/>
  <c r="Z169" i="4"/>
  <c r="V254" i="4"/>
  <c r="H171" i="4"/>
  <c r="S170" i="4"/>
  <c r="R171" i="4"/>
  <c r="U170" i="4"/>
  <c r="X170" i="4" s="1"/>
  <c r="Y170" i="4" s="1"/>
  <c r="L173" i="4" a="1"/>
  <c r="L173" i="4" s="1"/>
  <c r="T172" i="4"/>
  <c r="W253" i="4"/>
  <c r="AA168" i="4"/>
  <c r="AC167" i="4"/>
  <c r="AE167" i="4" s="1"/>
  <c r="AF167" i="4" s="1"/>
  <c r="AD167" i="4"/>
  <c r="AB167" i="4"/>
  <c r="Z169" i="1"/>
  <c r="AB167" i="1"/>
  <c r="AD167" i="1"/>
  <c r="V254" i="1"/>
  <c r="H171" i="1"/>
  <c r="S170" i="1"/>
  <c r="AF166" i="1"/>
  <c r="W253" i="1"/>
  <c r="R171" i="1"/>
  <c r="U170" i="1"/>
  <c r="X170" i="1" s="1"/>
  <c r="Y170" i="1" s="1"/>
  <c r="AG187" i="1"/>
  <c r="AC167" i="1"/>
  <c r="AE167" i="1" s="1"/>
  <c r="AA168" i="1"/>
  <c r="L173" i="1" a="1"/>
  <c r="L173" i="1" s="1"/>
  <c r="T172" i="1"/>
  <c r="AG188" i="11" l="1"/>
  <c r="Z170" i="11"/>
  <c r="W254" i="11"/>
  <c r="V255" i="11"/>
  <c r="S171" i="11"/>
  <c r="H172" i="11"/>
  <c r="R172" i="11"/>
  <c r="U171" i="11"/>
  <c r="X171" i="11" s="1"/>
  <c r="Y171" i="11" s="1"/>
  <c r="AD168" i="11"/>
  <c r="AB168" i="11"/>
  <c r="L174" i="11" a="1"/>
  <c r="L174" i="11" s="1"/>
  <c r="T173" i="11"/>
  <c r="AC168" i="11"/>
  <c r="AE168" i="11" s="1"/>
  <c r="AF168" i="11" s="1"/>
  <c r="AA169" i="11"/>
  <c r="AF167" i="10"/>
  <c r="AG188" i="10" s="1"/>
  <c r="Z170" i="10"/>
  <c r="V255" i="10"/>
  <c r="H172" i="10"/>
  <c r="S171" i="10"/>
  <c r="T172" i="10"/>
  <c r="L173" i="10" a="1"/>
  <c r="L173" i="10" s="1"/>
  <c r="W254" i="10"/>
  <c r="AB168" i="10"/>
  <c r="AD168" i="10"/>
  <c r="AA169" i="10"/>
  <c r="AC168" i="10"/>
  <c r="AE168" i="10" s="1"/>
  <c r="AF168" i="10" s="1"/>
  <c r="R172" i="10"/>
  <c r="U171" i="10"/>
  <c r="X171" i="10" s="1"/>
  <c r="Y171" i="10" s="1"/>
  <c r="AF167" i="9"/>
  <c r="AG188" i="9" s="1"/>
  <c r="Z170" i="9"/>
  <c r="V255" i="9"/>
  <c r="S171" i="9"/>
  <c r="H172" i="9"/>
  <c r="W254" i="9"/>
  <c r="R172" i="9"/>
  <c r="U171" i="9"/>
  <c r="X171" i="9" s="1"/>
  <c r="Y171" i="9" s="1"/>
  <c r="AD168" i="9"/>
  <c r="AB168" i="9"/>
  <c r="T172" i="9"/>
  <c r="L173" i="9" a="1"/>
  <c r="L173" i="9" s="1"/>
  <c r="AC168" i="9"/>
  <c r="AE168" i="9" s="1"/>
  <c r="AF168" i="9" s="1"/>
  <c r="AA169" i="9"/>
  <c r="AF167" i="8"/>
  <c r="AG188" i="8" s="1"/>
  <c r="Z170" i="8"/>
  <c r="T173" i="8"/>
  <c r="L174" i="8" a="1"/>
  <c r="L174" i="8" s="1"/>
  <c r="AD168" i="8"/>
  <c r="AB168" i="8"/>
  <c r="V255" i="8"/>
  <c r="H172" i="8"/>
  <c r="S171" i="8"/>
  <c r="AC168" i="8"/>
  <c r="AE168" i="8" s="1"/>
  <c r="AF168" i="8" s="1"/>
  <c r="AA169" i="8"/>
  <c r="W254" i="8"/>
  <c r="R172" i="8"/>
  <c r="U171" i="8"/>
  <c r="X171" i="8" s="1"/>
  <c r="Y171" i="8" s="1"/>
  <c r="AG188" i="7"/>
  <c r="Z170" i="7"/>
  <c r="AB168" i="7"/>
  <c r="AD168" i="7"/>
  <c r="W254" i="7"/>
  <c r="L173" i="7" a="1"/>
  <c r="L173" i="7" s="1"/>
  <c r="T172" i="7"/>
  <c r="V255" i="7"/>
  <c r="H172" i="7"/>
  <c r="S171" i="7"/>
  <c r="AC168" i="7"/>
  <c r="AE168" i="7" s="1"/>
  <c r="AF168" i="7" s="1"/>
  <c r="AA169" i="7"/>
  <c r="R172" i="7"/>
  <c r="U171" i="7"/>
  <c r="X171" i="7" s="1"/>
  <c r="Y171" i="7" s="1"/>
  <c r="AF167" i="6"/>
  <c r="AG188" i="6" s="1"/>
  <c r="Z170" i="6"/>
  <c r="AD168" i="6"/>
  <c r="AB168" i="6"/>
  <c r="V255" i="6"/>
  <c r="H172" i="6"/>
  <c r="S171" i="6"/>
  <c r="U171" i="6"/>
  <c r="X171" i="6" s="1"/>
  <c r="Y171" i="6" s="1"/>
  <c r="R172" i="6"/>
  <c r="W254" i="6"/>
  <c r="AC168" i="6"/>
  <c r="AE168" i="6" s="1"/>
  <c r="AA169" i="6"/>
  <c r="T173" i="6"/>
  <c r="L174" i="6" a="1"/>
  <c r="L174" i="6" s="1"/>
  <c r="Z170" i="5"/>
  <c r="U171" i="5"/>
  <c r="X171" i="5" s="1"/>
  <c r="Y171" i="5" s="1"/>
  <c r="R172" i="5"/>
  <c r="L174" i="5" a="1"/>
  <c r="L174" i="5" s="1"/>
  <c r="T173" i="5"/>
  <c r="AG188" i="5"/>
  <c r="AD168" i="5"/>
  <c r="AB168" i="5"/>
  <c r="V255" i="5"/>
  <c r="S171" i="5"/>
  <c r="H172" i="5"/>
  <c r="W254" i="5"/>
  <c r="AC168" i="5"/>
  <c r="AE168" i="5" s="1"/>
  <c r="AA169" i="5"/>
  <c r="AG188" i="4"/>
  <c r="Z170" i="4"/>
  <c r="T173" i="4"/>
  <c r="L174" i="4" a="1"/>
  <c r="L174" i="4" s="1"/>
  <c r="W254" i="4"/>
  <c r="U171" i="4"/>
  <c r="X171" i="4" s="1"/>
  <c r="Y171" i="4" s="1"/>
  <c r="R172" i="4"/>
  <c r="AA169" i="4"/>
  <c r="AC168" i="4"/>
  <c r="AE168" i="4" s="1"/>
  <c r="AD168" i="4"/>
  <c r="AB168" i="4"/>
  <c r="V255" i="4"/>
  <c r="S171" i="4"/>
  <c r="H172" i="4"/>
  <c r="Z170" i="1"/>
  <c r="AF167" i="1"/>
  <c r="U171" i="1"/>
  <c r="X171" i="1" s="1"/>
  <c r="Y171" i="1" s="1"/>
  <c r="R172" i="1"/>
  <c r="AG188" i="1"/>
  <c r="AD168" i="1"/>
  <c r="AB168" i="1"/>
  <c r="V255" i="1"/>
  <c r="H172" i="1"/>
  <c r="S171" i="1"/>
  <c r="W254" i="1"/>
  <c r="AC168" i="1"/>
  <c r="AE168" i="1" s="1"/>
  <c r="AA169" i="1"/>
  <c r="L174" i="1" a="1"/>
  <c r="L174" i="1" s="1"/>
  <c r="T173" i="1"/>
  <c r="AG189" i="11" l="1"/>
  <c r="Z171" i="11"/>
  <c r="V256" i="11"/>
  <c r="S172" i="11"/>
  <c r="H173" i="11"/>
  <c r="W255" i="11"/>
  <c r="L175" i="11" a="1"/>
  <c r="L175" i="11" s="1"/>
  <c r="T174" i="11"/>
  <c r="U172" i="11"/>
  <c r="X172" i="11" s="1"/>
  <c r="Y172" i="11" s="1"/>
  <c r="R173" i="11"/>
  <c r="AD169" i="11"/>
  <c r="AB169" i="11"/>
  <c r="AC169" i="11"/>
  <c r="AE169" i="11" s="1"/>
  <c r="AF169" i="11" s="1"/>
  <c r="AA170" i="11"/>
  <c r="AG189" i="10"/>
  <c r="Z171" i="10"/>
  <c r="V256" i="10"/>
  <c r="S172" i="10"/>
  <c r="H173" i="10"/>
  <c r="W255" i="10"/>
  <c r="T173" i="10"/>
  <c r="L174" i="10" a="1"/>
  <c r="L174" i="10" s="1"/>
  <c r="AD169" i="10"/>
  <c r="AB169" i="10"/>
  <c r="R173" i="10"/>
  <c r="U172" i="10"/>
  <c r="X172" i="10" s="1"/>
  <c r="Y172" i="10" s="1"/>
  <c r="AC169" i="10"/>
  <c r="AE169" i="10" s="1"/>
  <c r="AA170" i="10"/>
  <c r="AG189" i="9"/>
  <c r="Z171" i="9"/>
  <c r="W255" i="9"/>
  <c r="AC169" i="9"/>
  <c r="AE169" i="9" s="1"/>
  <c r="AA170" i="9"/>
  <c r="U172" i="9"/>
  <c r="X172" i="9" s="1"/>
  <c r="Y172" i="9" s="1"/>
  <c r="R173" i="9"/>
  <c r="AD169" i="9"/>
  <c r="AB169" i="9"/>
  <c r="V256" i="9"/>
  <c r="S172" i="9"/>
  <c r="H173" i="9"/>
  <c r="T173" i="9"/>
  <c r="L174" i="9" a="1"/>
  <c r="L174" i="9" s="1"/>
  <c r="AG189" i="8"/>
  <c r="Z171" i="8"/>
  <c r="L175" i="8" a="1"/>
  <c r="L175" i="8" s="1"/>
  <c r="T174" i="8"/>
  <c r="AD169" i="8"/>
  <c r="AB169" i="8"/>
  <c r="U172" i="8"/>
  <c r="X172" i="8" s="1"/>
  <c r="Y172" i="8" s="1"/>
  <c r="R173" i="8"/>
  <c r="V256" i="8"/>
  <c r="H173" i="8"/>
  <c r="S172" i="8"/>
  <c r="W255" i="8"/>
  <c r="AC169" i="8"/>
  <c r="AE169" i="8" s="1"/>
  <c r="AA170" i="8"/>
  <c r="AG189" i="7"/>
  <c r="Z171" i="7"/>
  <c r="T173" i="7"/>
  <c r="L174" i="7" a="1"/>
  <c r="L174" i="7" s="1"/>
  <c r="AD169" i="7"/>
  <c r="AB169" i="7"/>
  <c r="W255" i="7"/>
  <c r="AC169" i="7"/>
  <c r="AE169" i="7" s="1"/>
  <c r="AA170" i="7"/>
  <c r="V256" i="7"/>
  <c r="S172" i="7"/>
  <c r="H173" i="7"/>
  <c r="U172" i="7"/>
  <c r="X172" i="7" s="1"/>
  <c r="Y172" i="7" s="1"/>
  <c r="R173" i="7"/>
  <c r="AF168" i="6"/>
  <c r="AG189" i="6" s="1"/>
  <c r="Z171" i="6"/>
  <c r="R173" i="6"/>
  <c r="U172" i="6"/>
  <c r="X172" i="6" s="1"/>
  <c r="Y172" i="6" s="1"/>
  <c r="V256" i="6"/>
  <c r="H173" i="6"/>
  <c r="S172" i="6"/>
  <c r="W255" i="6"/>
  <c r="AC169" i="6"/>
  <c r="AE169" i="6" s="1"/>
  <c r="AA170" i="6"/>
  <c r="L175" i="6" a="1"/>
  <c r="L175" i="6" s="1"/>
  <c r="T174" i="6"/>
  <c r="AD169" i="6"/>
  <c r="AB169" i="6"/>
  <c r="AF168" i="5"/>
  <c r="AG189" i="5" s="1"/>
  <c r="Z171" i="5"/>
  <c r="H173" i="5"/>
  <c r="S172" i="5"/>
  <c r="V256" i="5"/>
  <c r="W255" i="5"/>
  <c r="AD169" i="5"/>
  <c r="AB169" i="5"/>
  <c r="L175" i="5" a="1"/>
  <c r="L175" i="5" s="1"/>
  <c r="T174" i="5"/>
  <c r="U172" i="5"/>
  <c r="X172" i="5" s="1"/>
  <c r="Y172" i="5" s="1"/>
  <c r="R173" i="5"/>
  <c r="AC169" i="5"/>
  <c r="AE169" i="5" s="1"/>
  <c r="AA170" i="5"/>
  <c r="AF168" i="4"/>
  <c r="AG189" i="4" s="1"/>
  <c r="Z171" i="4"/>
  <c r="W255" i="4"/>
  <c r="AD169" i="4"/>
  <c r="AB169" i="4"/>
  <c r="V256" i="4"/>
  <c r="H173" i="4"/>
  <c r="S172" i="4"/>
  <c r="U172" i="4"/>
  <c r="X172" i="4" s="1"/>
  <c r="Y172" i="4" s="1"/>
  <c r="R173" i="4"/>
  <c r="AC169" i="4"/>
  <c r="AE169" i="4" s="1"/>
  <c r="AA170" i="4"/>
  <c r="L175" i="4" a="1"/>
  <c r="L175" i="4" s="1"/>
  <c r="T174" i="4"/>
  <c r="Z171" i="1"/>
  <c r="AF168" i="1"/>
  <c r="AD169" i="1"/>
  <c r="AB169" i="1"/>
  <c r="R173" i="1"/>
  <c r="U172" i="1"/>
  <c r="X172" i="1" s="1"/>
  <c r="Y172" i="1" s="1"/>
  <c r="V256" i="1"/>
  <c r="H173" i="1"/>
  <c r="S172" i="1"/>
  <c r="W255" i="1"/>
  <c r="AG189" i="1"/>
  <c r="AA170" i="1"/>
  <c r="AC169" i="1"/>
  <c r="AE169" i="1" s="1"/>
  <c r="L175" i="1" a="1"/>
  <c r="L175" i="1" s="1"/>
  <c r="T174" i="1"/>
  <c r="AG190" i="11" l="1"/>
  <c r="Z172" i="11"/>
  <c r="U173" i="11"/>
  <c r="X173" i="11" s="1"/>
  <c r="Y173" i="11" s="1"/>
  <c r="R174" i="11"/>
  <c r="V257" i="11"/>
  <c r="H174" i="11"/>
  <c r="S173" i="11"/>
  <c r="AD170" i="11"/>
  <c r="AB170" i="11"/>
  <c r="W256" i="11"/>
  <c r="AA171" i="11"/>
  <c r="AC170" i="11"/>
  <c r="AE170" i="11" s="1"/>
  <c r="L176" i="11" a="1"/>
  <c r="L176" i="11" s="1"/>
  <c r="T175" i="11"/>
  <c r="AF169" i="10"/>
  <c r="AG190" i="10" s="1"/>
  <c r="Z172" i="10"/>
  <c r="V257" i="10"/>
  <c r="H174" i="10"/>
  <c r="S173" i="10"/>
  <c r="U173" i="10"/>
  <c r="X173" i="10" s="1"/>
  <c r="Y173" i="10" s="1"/>
  <c r="R174" i="10"/>
  <c r="W256" i="10"/>
  <c r="T174" i="10"/>
  <c r="L175" i="10" a="1"/>
  <c r="L175" i="10" s="1"/>
  <c r="AD170" i="10"/>
  <c r="AB170" i="10"/>
  <c r="AA171" i="10"/>
  <c r="AC170" i="10"/>
  <c r="AE170" i="10" s="1"/>
  <c r="AF169" i="9"/>
  <c r="AG190" i="9" s="1"/>
  <c r="Z172" i="9"/>
  <c r="V257" i="9"/>
  <c r="H174" i="9"/>
  <c r="S173" i="9"/>
  <c r="W256" i="9"/>
  <c r="AD170" i="9"/>
  <c r="AB170" i="9"/>
  <c r="U173" i="9"/>
  <c r="X173" i="9" s="1"/>
  <c r="Y173" i="9" s="1"/>
  <c r="R174" i="9"/>
  <c r="L175" i="9" a="1"/>
  <c r="L175" i="9" s="1"/>
  <c r="T174" i="9"/>
  <c r="AC170" i="9"/>
  <c r="AE170" i="9" s="1"/>
  <c r="AA171" i="9"/>
  <c r="AF169" i="8"/>
  <c r="AG190" i="8" s="1"/>
  <c r="Z172" i="8"/>
  <c r="L176" i="8" a="1"/>
  <c r="L176" i="8" s="1"/>
  <c r="T175" i="8"/>
  <c r="AC170" i="8"/>
  <c r="AE170" i="8" s="1"/>
  <c r="AF170" i="8" s="1"/>
  <c r="AA171" i="8"/>
  <c r="S173" i="8"/>
  <c r="V257" i="8"/>
  <c r="H174" i="8"/>
  <c r="W256" i="8"/>
  <c r="R174" i="8"/>
  <c r="U173" i="8"/>
  <c r="X173" i="8" s="1"/>
  <c r="Y173" i="8" s="1"/>
  <c r="AD170" i="8"/>
  <c r="AB170" i="8"/>
  <c r="AF169" i="7"/>
  <c r="AG190" i="7" s="1"/>
  <c r="AD170" i="7"/>
  <c r="AB170" i="7"/>
  <c r="T174" i="7"/>
  <c r="L175" i="7" a="1"/>
  <c r="L175" i="7" s="1"/>
  <c r="W256" i="7"/>
  <c r="AA171" i="7"/>
  <c r="AC170" i="7"/>
  <c r="AE170" i="7" s="1"/>
  <c r="U173" i="7"/>
  <c r="X173" i="7" s="1"/>
  <c r="Y173" i="7" s="1"/>
  <c r="R174" i="7"/>
  <c r="Z172" i="7"/>
  <c r="V257" i="7"/>
  <c r="H174" i="7"/>
  <c r="S173" i="7"/>
  <c r="AF169" i="6"/>
  <c r="AG190" i="6" s="1"/>
  <c r="Z172" i="6"/>
  <c r="AD170" i="6"/>
  <c r="AB170" i="6"/>
  <c r="V257" i="6"/>
  <c r="H174" i="6"/>
  <c r="S173" i="6"/>
  <c r="AA171" i="6"/>
  <c r="AC170" i="6"/>
  <c r="AE170" i="6" s="1"/>
  <c r="L176" i="6" a="1"/>
  <c r="L176" i="6" s="1"/>
  <c r="T175" i="6"/>
  <c r="W256" i="6"/>
  <c r="U173" i="6"/>
  <c r="X173" i="6" s="1"/>
  <c r="Y173" i="6" s="1"/>
  <c r="R174" i="6"/>
  <c r="AF169" i="5"/>
  <c r="AG190" i="5" s="1"/>
  <c r="Z172" i="5"/>
  <c r="U173" i="5"/>
  <c r="X173" i="5" s="1"/>
  <c r="Y173" i="5" s="1"/>
  <c r="R174" i="5"/>
  <c r="W256" i="5"/>
  <c r="V257" i="5"/>
  <c r="H174" i="5"/>
  <c r="S173" i="5"/>
  <c r="L176" i="5" a="1"/>
  <c r="L176" i="5" s="1"/>
  <c r="T175" i="5"/>
  <c r="AC170" i="5"/>
  <c r="AE170" i="5" s="1"/>
  <c r="AF170" i="5" s="1"/>
  <c r="AA171" i="5"/>
  <c r="AD170" i="5"/>
  <c r="AB170" i="5"/>
  <c r="AF169" i="4"/>
  <c r="AG190" i="4" s="1"/>
  <c r="Z172" i="4"/>
  <c r="R174" i="4"/>
  <c r="U173" i="4"/>
  <c r="X173" i="4" s="1"/>
  <c r="Y173" i="4" s="1"/>
  <c r="W256" i="4"/>
  <c r="L176" i="4" a="1"/>
  <c r="L176" i="4" s="1"/>
  <c r="T175" i="4"/>
  <c r="AC170" i="4"/>
  <c r="AE170" i="4" s="1"/>
  <c r="AF170" i="4" s="1"/>
  <c r="AA171" i="4"/>
  <c r="V257" i="4"/>
  <c r="H174" i="4"/>
  <c r="S173" i="4"/>
  <c r="AD170" i="4"/>
  <c r="AB170" i="4"/>
  <c r="Z172" i="1"/>
  <c r="AD170" i="1"/>
  <c r="AB170" i="1"/>
  <c r="AC170" i="1"/>
  <c r="AE170" i="1" s="1"/>
  <c r="AA171" i="1"/>
  <c r="V257" i="1"/>
  <c r="H174" i="1"/>
  <c r="S173" i="1"/>
  <c r="W256" i="1"/>
  <c r="AF169" i="1"/>
  <c r="AG190" i="1" s="1"/>
  <c r="R174" i="1"/>
  <c r="U173" i="1"/>
  <c r="X173" i="1" s="1"/>
  <c r="Y173" i="1" s="1"/>
  <c r="T175" i="1"/>
  <c r="L176" i="1" a="1"/>
  <c r="L176" i="1" s="1"/>
  <c r="AF170" i="11" l="1"/>
  <c r="Z173" i="11"/>
  <c r="AD171" i="11"/>
  <c r="AB171" i="11"/>
  <c r="V258" i="11"/>
  <c r="H175" i="11"/>
  <c r="S174" i="11"/>
  <c r="W257" i="11"/>
  <c r="U174" i="11"/>
  <c r="X174" i="11" s="1"/>
  <c r="Y174" i="11" s="1"/>
  <c r="R175" i="11"/>
  <c r="AG191" i="11"/>
  <c r="T176" i="11"/>
  <c r="L177" i="11" a="1"/>
  <c r="L177" i="11" s="1"/>
  <c r="AC171" i="11"/>
  <c r="AE171" i="11" s="1"/>
  <c r="AF171" i="11" s="1"/>
  <c r="AA172" i="11"/>
  <c r="AF170" i="10"/>
  <c r="AG191" i="10" s="1"/>
  <c r="Z173" i="10"/>
  <c r="L176" i="10" a="1"/>
  <c r="L176" i="10" s="1"/>
  <c r="T175" i="10"/>
  <c r="R175" i="10"/>
  <c r="U174" i="10"/>
  <c r="X174" i="10" s="1"/>
  <c r="Y174" i="10" s="1"/>
  <c r="V258" i="10"/>
  <c r="H175" i="10"/>
  <c r="S174" i="10"/>
  <c r="W257" i="10"/>
  <c r="AC171" i="10"/>
  <c r="AE171" i="10" s="1"/>
  <c r="AA172" i="10"/>
  <c r="AD171" i="10"/>
  <c r="AB171" i="10"/>
  <c r="AF170" i="9"/>
  <c r="AG191" i="9" s="1"/>
  <c r="Z173" i="9"/>
  <c r="V258" i="9"/>
  <c r="H175" i="9"/>
  <c r="S174" i="9"/>
  <c r="W257" i="9"/>
  <c r="U174" i="9"/>
  <c r="X174" i="9" s="1"/>
  <c r="Y174" i="9" s="1"/>
  <c r="R175" i="9"/>
  <c r="AD171" i="9"/>
  <c r="AB171" i="9"/>
  <c r="AC171" i="9"/>
  <c r="AE171" i="9" s="1"/>
  <c r="AA172" i="9"/>
  <c r="L176" i="9" a="1"/>
  <c r="L176" i="9" s="1"/>
  <c r="T175" i="9"/>
  <c r="AG191" i="8"/>
  <c r="Z173" i="8"/>
  <c r="L177" i="8" a="1"/>
  <c r="L177" i="8" s="1"/>
  <c r="T176" i="8"/>
  <c r="V258" i="8"/>
  <c r="H175" i="8"/>
  <c r="S174" i="8"/>
  <c r="W257" i="8"/>
  <c r="AA172" i="8"/>
  <c r="AC171" i="8"/>
  <c r="AE171" i="8" s="1"/>
  <c r="U174" i="8"/>
  <c r="X174" i="8" s="1"/>
  <c r="Y174" i="8" s="1"/>
  <c r="R175" i="8"/>
  <c r="AD171" i="8"/>
  <c r="AB171" i="8"/>
  <c r="AF170" i="7"/>
  <c r="AG191" i="7" s="1"/>
  <c r="Z173" i="7"/>
  <c r="L176" i="7" a="1"/>
  <c r="L176" i="7" s="1"/>
  <c r="T175" i="7"/>
  <c r="AA172" i="7"/>
  <c r="AC171" i="7"/>
  <c r="AE171" i="7" s="1"/>
  <c r="AF171" i="7" s="1"/>
  <c r="R175" i="7"/>
  <c r="U174" i="7"/>
  <c r="X174" i="7" s="1"/>
  <c r="Y174" i="7" s="1"/>
  <c r="V258" i="7"/>
  <c r="H175" i="7"/>
  <c r="S174" i="7"/>
  <c r="AD171" i="7"/>
  <c r="AB171" i="7"/>
  <c r="W257" i="7"/>
  <c r="AF170" i="6"/>
  <c r="AG191" i="6" s="1"/>
  <c r="Z173" i="6"/>
  <c r="T176" i="6"/>
  <c r="L177" i="6" a="1"/>
  <c r="L177" i="6" s="1"/>
  <c r="AB171" i="6"/>
  <c r="AD171" i="6"/>
  <c r="W257" i="6"/>
  <c r="R175" i="6"/>
  <c r="U174" i="6"/>
  <c r="X174" i="6" s="1"/>
  <c r="Y174" i="6" s="1"/>
  <c r="AA172" i="6"/>
  <c r="AC171" i="6"/>
  <c r="AE171" i="6" s="1"/>
  <c r="V258" i="6"/>
  <c r="H175" i="6"/>
  <c r="S174" i="6"/>
  <c r="AG191" i="5"/>
  <c r="Z173" i="5"/>
  <c r="AD171" i="5"/>
  <c r="AB171" i="5"/>
  <c r="W257" i="5"/>
  <c r="U174" i="5"/>
  <c r="X174" i="5" s="1"/>
  <c r="Y174" i="5" s="1"/>
  <c r="R175" i="5"/>
  <c r="V258" i="5"/>
  <c r="H175" i="5"/>
  <c r="S174" i="5"/>
  <c r="AA172" i="5"/>
  <c r="AC171" i="5"/>
  <c r="AE171" i="5" s="1"/>
  <c r="L177" i="5" a="1"/>
  <c r="L177" i="5" s="1"/>
  <c r="T176" i="5"/>
  <c r="AG191" i="4"/>
  <c r="Z173" i="4"/>
  <c r="L177" i="4" a="1"/>
  <c r="L177" i="4" s="1"/>
  <c r="T176" i="4"/>
  <c r="U174" i="4"/>
  <c r="X174" i="4" s="1"/>
  <c r="Y174" i="4" s="1"/>
  <c r="R175" i="4"/>
  <c r="V258" i="4"/>
  <c r="H175" i="4"/>
  <c r="S174" i="4"/>
  <c r="AD171" i="4"/>
  <c r="AB171" i="4"/>
  <c r="AA172" i="4"/>
  <c r="AC171" i="4"/>
  <c r="AE171" i="4" s="1"/>
  <c r="AF171" i="4" s="1"/>
  <c r="W257" i="4"/>
  <c r="Z173" i="1"/>
  <c r="R175" i="1"/>
  <c r="U174" i="1"/>
  <c r="X174" i="1" s="1"/>
  <c r="Y174" i="1" s="1"/>
  <c r="V258" i="1"/>
  <c r="S174" i="1"/>
  <c r="H175" i="1"/>
  <c r="W257" i="1"/>
  <c r="AD171" i="1"/>
  <c r="AB171" i="1"/>
  <c r="AF170" i="1"/>
  <c r="AG191" i="1" s="1"/>
  <c r="AA172" i="1"/>
  <c r="AC171" i="1"/>
  <c r="AE171" i="1" s="1"/>
  <c r="L177" i="1" a="1"/>
  <c r="L177" i="1" s="1"/>
  <c r="T176" i="1"/>
  <c r="AG192" i="11" l="1"/>
  <c r="Z174" i="11"/>
  <c r="R176" i="11"/>
  <c r="U175" i="11"/>
  <c r="X175" i="11" s="1"/>
  <c r="Y175" i="11" s="1"/>
  <c r="W258" i="11"/>
  <c r="AD172" i="11"/>
  <c r="AB172" i="11"/>
  <c r="AA173" i="11"/>
  <c r="AC172" i="11"/>
  <c r="AE172" i="11" s="1"/>
  <c r="L178" i="11" a="1"/>
  <c r="L178" i="11" s="1"/>
  <c r="T177" i="11"/>
  <c r="V259" i="11"/>
  <c r="H176" i="11"/>
  <c r="S175" i="11"/>
  <c r="AF171" i="10"/>
  <c r="AG192" i="10" s="1"/>
  <c r="Z174" i="10"/>
  <c r="L177" i="10" a="1"/>
  <c r="L177" i="10" s="1"/>
  <c r="T176" i="10"/>
  <c r="W258" i="10"/>
  <c r="AC172" i="10"/>
  <c r="AE172" i="10" s="1"/>
  <c r="AF172" i="10" s="1"/>
  <c r="AA173" i="10"/>
  <c r="V259" i="10"/>
  <c r="S175" i="10"/>
  <c r="H176" i="10"/>
  <c r="U175" i="10"/>
  <c r="X175" i="10" s="1"/>
  <c r="Y175" i="10" s="1"/>
  <c r="R176" i="10"/>
  <c r="AD172" i="10"/>
  <c r="AB172" i="10"/>
  <c r="AF171" i="9"/>
  <c r="AG192" i="9" s="1"/>
  <c r="Z174" i="9"/>
  <c r="V259" i="9"/>
  <c r="H176" i="9"/>
  <c r="S175" i="9"/>
  <c r="W258" i="9"/>
  <c r="U175" i="9"/>
  <c r="X175" i="9" s="1"/>
  <c r="Y175" i="9" s="1"/>
  <c r="R176" i="9"/>
  <c r="AC172" i="9"/>
  <c r="AE172" i="9" s="1"/>
  <c r="AF172" i="9" s="1"/>
  <c r="AA173" i="9"/>
  <c r="L177" i="9" a="1"/>
  <c r="L177" i="9" s="1"/>
  <c r="T176" i="9"/>
  <c r="AD172" i="9"/>
  <c r="AB172" i="9"/>
  <c r="AF171" i="8"/>
  <c r="AG192" i="8" s="1"/>
  <c r="Z174" i="8"/>
  <c r="AB172" i="8"/>
  <c r="AD172" i="8"/>
  <c r="L178" i="8" a="1"/>
  <c r="L178" i="8" s="1"/>
  <c r="T177" i="8"/>
  <c r="AC172" i="8"/>
  <c r="AE172" i="8" s="1"/>
  <c r="AA173" i="8"/>
  <c r="V259" i="8"/>
  <c r="H176" i="8"/>
  <c r="S175" i="8"/>
  <c r="W258" i="8"/>
  <c r="R176" i="8"/>
  <c r="U175" i="8"/>
  <c r="X175" i="8" s="1"/>
  <c r="Y175" i="8" s="1"/>
  <c r="AG192" i="7"/>
  <c r="Z174" i="7"/>
  <c r="L177" i="7" a="1"/>
  <c r="L177" i="7" s="1"/>
  <c r="T176" i="7"/>
  <c r="R176" i="7"/>
  <c r="U175" i="7"/>
  <c r="X175" i="7" s="1"/>
  <c r="Y175" i="7" s="1"/>
  <c r="AA173" i="7"/>
  <c r="AC172" i="7"/>
  <c r="AE172" i="7" s="1"/>
  <c r="V259" i="7"/>
  <c r="S175" i="7"/>
  <c r="H176" i="7"/>
  <c r="W258" i="7"/>
  <c r="AB172" i="7"/>
  <c r="AD172" i="7"/>
  <c r="AF171" i="6"/>
  <c r="AG192" i="6"/>
  <c r="Z174" i="6"/>
  <c r="V259" i="6"/>
  <c r="H176" i="6"/>
  <c r="S175" i="6"/>
  <c r="R176" i="6"/>
  <c r="U175" i="6"/>
  <c r="X175" i="6" s="1"/>
  <c r="Y175" i="6" s="1"/>
  <c r="L178" i="6" a="1"/>
  <c r="L178" i="6" s="1"/>
  <c r="T177" i="6"/>
  <c r="W258" i="6"/>
  <c r="AC172" i="6"/>
  <c r="AE172" i="6" s="1"/>
  <c r="AA173" i="6"/>
  <c r="AB172" i="6"/>
  <c r="AD172" i="6"/>
  <c r="AF171" i="5"/>
  <c r="AG192" i="5" s="1"/>
  <c r="Z174" i="5"/>
  <c r="V259" i="5"/>
  <c r="H176" i="5"/>
  <c r="S175" i="5"/>
  <c r="L178" i="5" a="1"/>
  <c r="L178" i="5" s="1"/>
  <c r="T177" i="5"/>
  <c r="W258" i="5"/>
  <c r="AC172" i="5"/>
  <c r="AE172" i="5" s="1"/>
  <c r="AF172" i="5" s="1"/>
  <c r="AA173" i="5"/>
  <c r="AD172" i="5"/>
  <c r="AB172" i="5"/>
  <c r="U175" i="5"/>
  <c r="X175" i="5" s="1"/>
  <c r="Y175" i="5" s="1"/>
  <c r="R176" i="5"/>
  <c r="AG192" i="4"/>
  <c r="Z174" i="4"/>
  <c r="V259" i="4"/>
  <c r="S175" i="4"/>
  <c r="H176" i="4"/>
  <c r="R176" i="4"/>
  <c r="U175" i="4"/>
  <c r="X175" i="4" s="1"/>
  <c r="Y175" i="4" s="1"/>
  <c r="L178" i="4" a="1"/>
  <c r="L178" i="4" s="1"/>
  <c r="T177" i="4"/>
  <c r="AC172" i="4"/>
  <c r="AE172" i="4" s="1"/>
  <c r="AF172" i="4" s="1"/>
  <c r="AA173" i="4"/>
  <c r="AD172" i="4"/>
  <c r="AB172" i="4"/>
  <c r="W258" i="4"/>
  <c r="Z174" i="1"/>
  <c r="AB172" i="1"/>
  <c r="AD172" i="1"/>
  <c r="V259" i="1"/>
  <c r="H176" i="1"/>
  <c r="S175" i="1"/>
  <c r="AF171" i="1"/>
  <c r="AG192" i="1" s="1"/>
  <c r="R176" i="1"/>
  <c r="U175" i="1"/>
  <c r="X175" i="1" s="1"/>
  <c r="Y175" i="1" s="1"/>
  <c r="W258" i="1"/>
  <c r="AA173" i="1"/>
  <c r="AC172" i="1"/>
  <c r="AE172" i="1" s="1"/>
  <c r="T177" i="1"/>
  <c r="L178" i="1" a="1"/>
  <c r="L178" i="1" s="1"/>
  <c r="AF172" i="11" l="1"/>
  <c r="AG193" i="11" s="1"/>
  <c r="Z175" i="11"/>
  <c r="T178" i="11"/>
  <c r="L179" i="11" a="1"/>
  <c r="L179" i="11" s="1"/>
  <c r="W259" i="11"/>
  <c r="R177" i="11"/>
  <c r="U176" i="11"/>
  <c r="X176" i="11" s="1"/>
  <c r="Y176" i="11" s="1"/>
  <c r="AC173" i="11"/>
  <c r="AE173" i="11" s="1"/>
  <c r="AA174" i="11"/>
  <c r="AD173" i="11"/>
  <c r="AB173" i="11"/>
  <c r="V260" i="11"/>
  <c r="S176" i="11"/>
  <c r="H177" i="11"/>
  <c r="AG193" i="10"/>
  <c r="Z175" i="10"/>
  <c r="U176" i="10"/>
  <c r="X176" i="10" s="1"/>
  <c r="Y176" i="10" s="1"/>
  <c r="R177" i="10"/>
  <c r="V260" i="10"/>
  <c r="H177" i="10"/>
  <c r="S176" i="10"/>
  <c r="AD173" i="10"/>
  <c r="AB173" i="10"/>
  <c r="L178" i="10" a="1"/>
  <c r="L178" i="10" s="1"/>
  <c r="T177" i="10"/>
  <c r="W259" i="10"/>
  <c r="AC173" i="10"/>
  <c r="AE173" i="10" s="1"/>
  <c r="AA174" i="10"/>
  <c r="AG193" i="9"/>
  <c r="Z175" i="9"/>
  <c r="U176" i="9"/>
  <c r="X176" i="9" s="1"/>
  <c r="Y176" i="9" s="1"/>
  <c r="R177" i="9"/>
  <c r="L178" i="9" a="1"/>
  <c r="L178" i="9" s="1"/>
  <c r="T177" i="9"/>
  <c r="V260" i="9"/>
  <c r="H177" i="9"/>
  <c r="S176" i="9"/>
  <c r="W259" i="9"/>
  <c r="AC173" i="9"/>
  <c r="AE173" i="9" s="1"/>
  <c r="AA174" i="9"/>
  <c r="AD173" i="9"/>
  <c r="AB173" i="9"/>
  <c r="AF172" i="8"/>
  <c r="AG193" i="8" s="1"/>
  <c r="Z175" i="8"/>
  <c r="V260" i="8"/>
  <c r="H177" i="8"/>
  <c r="S176" i="8"/>
  <c r="AD173" i="8"/>
  <c r="AB173" i="8"/>
  <c r="L179" i="8" a="1"/>
  <c r="L179" i="8" s="1"/>
  <c r="T178" i="8"/>
  <c r="AC173" i="8"/>
  <c r="AE173" i="8" s="1"/>
  <c r="AF173" i="8" s="1"/>
  <c r="AA174" i="8"/>
  <c r="W259" i="8"/>
  <c r="R177" i="8"/>
  <c r="U176" i="8"/>
  <c r="X176" i="8" s="1"/>
  <c r="Y176" i="8" s="1"/>
  <c r="AF172" i="7"/>
  <c r="AG193" i="7" s="1"/>
  <c r="Z175" i="7"/>
  <c r="T177" i="7"/>
  <c r="L178" i="7" a="1"/>
  <c r="L178" i="7" s="1"/>
  <c r="V260" i="7"/>
  <c r="S176" i="7"/>
  <c r="H177" i="7"/>
  <c r="AB173" i="7"/>
  <c r="AD173" i="7"/>
  <c r="R177" i="7"/>
  <c r="U176" i="7"/>
  <c r="X176" i="7" s="1"/>
  <c r="Y176" i="7" s="1"/>
  <c r="AA174" i="7"/>
  <c r="AC173" i="7"/>
  <c r="AE173" i="7" s="1"/>
  <c r="W259" i="7"/>
  <c r="AF172" i="6"/>
  <c r="AG193" i="6" s="1"/>
  <c r="Z175" i="6"/>
  <c r="V260" i="6"/>
  <c r="S176" i="6"/>
  <c r="H177" i="6"/>
  <c r="W259" i="6"/>
  <c r="U176" i="6"/>
  <c r="X176" i="6" s="1"/>
  <c r="Y176" i="6" s="1"/>
  <c r="R177" i="6"/>
  <c r="AC173" i="6"/>
  <c r="AE173" i="6" s="1"/>
  <c r="AA174" i="6"/>
  <c r="L179" i="6" a="1"/>
  <c r="L179" i="6" s="1"/>
  <c r="T178" i="6"/>
  <c r="AD173" i="6"/>
  <c r="AB173" i="6"/>
  <c r="AG193" i="5"/>
  <c r="Z175" i="5"/>
  <c r="T178" i="5"/>
  <c r="L179" i="5" a="1"/>
  <c r="L179" i="5" s="1"/>
  <c r="W259" i="5"/>
  <c r="AD173" i="5"/>
  <c r="AB173" i="5"/>
  <c r="V260" i="5"/>
  <c r="H177" i="5"/>
  <c r="S176" i="5"/>
  <c r="AA174" i="5"/>
  <c r="AC173" i="5"/>
  <c r="AE173" i="5" s="1"/>
  <c r="R177" i="5"/>
  <c r="U176" i="5"/>
  <c r="X176" i="5" s="1"/>
  <c r="Y176" i="5" s="1"/>
  <c r="AG193" i="4"/>
  <c r="Z175" i="4"/>
  <c r="AD173" i="4"/>
  <c r="AB173" i="4"/>
  <c r="U176" i="4"/>
  <c r="X176" i="4" s="1"/>
  <c r="Y176" i="4" s="1"/>
  <c r="R177" i="4"/>
  <c r="AC173" i="4"/>
  <c r="AE173" i="4" s="1"/>
  <c r="AA174" i="4"/>
  <c r="T178" i="4"/>
  <c r="L179" i="4" a="1"/>
  <c r="L179" i="4" s="1"/>
  <c r="S176" i="4"/>
  <c r="V260" i="4"/>
  <c r="H177" i="4"/>
  <c r="W259" i="4"/>
  <c r="Z175" i="1"/>
  <c r="R177" i="1"/>
  <c r="U176" i="1"/>
  <c r="X176" i="1" s="1"/>
  <c r="Y176" i="1" s="1"/>
  <c r="S176" i="1"/>
  <c r="V260" i="1"/>
  <c r="H177" i="1"/>
  <c r="AF172" i="1"/>
  <c r="W259" i="1"/>
  <c r="AB173" i="1"/>
  <c r="AD173" i="1"/>
  <c r="AG193" i="1"/>
  <c r="AC173" i="1"/>
  <c r="AE173" i="1" s="1"/>
  <c r="AA174" i="1"/>
  <c r="T178" i="1"/>
  <c r="L179" i="1" a="1"/>
  <c r="L179" i="1" s="1"/>
  <c r="AF173" i="11" l="1"/>
  <c r="AG194" i="11" s="1"/>
  <c r="Z176" i="11"/>
  <c r="W260" i="11"/>
  <c r="R178" i="11"/>
  <c r="U177" i="11"/>
  <c r="X177" i="11" s="1"/>
  <c r="Y177" i="11" s="1"/>
  <c r="L180" i="11" a="1"/>
  <c r="L180" i="11" s="1"/>
  <c r="T179" i="11"/>
  <c r="AB174" i="11"/>
  <c r="AD174" i="11"/>
  <c r="V261" i="11"/>
  <c r="H178" i="11"/>
  <c r="S177" i="11"/>
  <c r="AA175" i="11"/>
  <c r="AC174" i="11"/>
  <c r="AE174" i="11" s="1"/>
  <c r="AF173" i="10"/>
  <c r="AG194" i="10" s="1"/>
  <c r="Z176" i="10"/>
  <c r="U177" i="10"/>
  <c r="X177" i="10" s="1"/>
  <c r="Y177" i="10" s="1"/>
  <c r="R178" i="10"/>
  <c r="L179" i="10" a="1"/>
  <c r="L179" i="10" s="1"/>
  <c r="T178" i="10"/>
  <c r="W260" i="10"/>
  <c r="AD174" i="10"/>
  <c r="AB174" i="10"/>
  <c r="AC174" i="10"/>
  <c r="AE174" i="10" s="1"/>
  <c r="AA175" i="10"/>
  <c r="V261" i="10"/>
  <c r="H178" i="10"/>
  <c r="S177" i="10"/>
  <c r="AF173" i="9"/>
  <c r="AG194" i="9" s="1"/>
  <c r="Z176" i="9"/>
  <c r="L179" i="9" a="1"/>
  <c r="L179" i="9" s="1"/>
  <c r="T178" i="9"/>
  <c r="AD174" i="9"/>
  <c r="AB174" i="9"/>
  <c r="R178" i="9"/>
  <c r="U177" i="9"/>
  <c r="X177" i="9" s="1"/>
  <c r="Y177" i="9" s="1"/>
  <c r="V261" i="9"/>
  <c r="H178" i="9"/>
  <c r="S177" i="9"/>
  <c r="W260" i="9"/>
  <c r="AA175" i="9"/>
  <c r="AC174" i="9"/>
  <c r="AE174" i="9" s="1"/>
  <c r="AG194" i="8"/>
  <c r="Z176" i="8"/>
  <c r="W260" i="8"/>
  <c r="AD174" i="8"/>
  <c r="AB174" i="8"/>
  <c r="V261" i="8"/>
  <c r="H178" i="8"/>
  <c r="S177" i="8"/>
  <c r="U177" i="8"/>
  <c r="X177" i="8" s="1"/>
  <c r="Y177" i="8" s="1"/>
  <c r="R178" i="8"/>
  <c r="AA175" i="8"/>
  <c r="AC174" i="8"/>
  <c r="AE174" i="8" s="1"/>
  <c r="L180" i="8" a="1"/>
  <c r="L180" i="8" s="1"/>
  <c r="T179" i="8"/>
  <c r="AF173" i="7"/>
  <c r="AG194" i="7"/>
  <c r="Z176" i="7"/>
  <c r="AD174" i="7"/>
  <c r="AB174" i="7"/>
  <c r="V261" i="7"/>
  <c r="S177" i="7"/>
  <c r="H178" i="7"/>
  <c r="R178" i="7"/>
  <c r="U177" i="7"/>
  <c r="X177" i="7" s="1"/>
  <c r="Y177" i="7" s="1"/>
  <c r="T178" i="7"/>
  <c r="L179" i="7" a="1"/>
  <c r="L179" i="7" s="1"/>
  <c r="AC174" i="7"/>
  <c r="AE174" i="7" s="1"/>
  <c r="AF174" i="7" s="1"/>
  <c r="AA175" i="7"/>
  <c r="W260" i="7"/>
  <c r="AF173" i="6"/>
  <c r="AG194" i="6" s="1"/>
  <c r="Z176" i="6"/>
  <c r="AD174" i="6"/>
  <c r="AB174" i="6"/>
  <c r="L180" i="6" a="1"/>
  <c r="L180" i="6" s="1"/>
  <c r="T179" i="6"/>
  <c r="U177" i="6"/>
  <c r="X177" i="6" s="1"/>
  <c r="Y177" i="6" s="1"/>
  <c r="R178" i="6"/>
  <c r="AA175" i="6"/>
  <c r="AC174" i="6"/>
  <c r="AE174" i="6" s="1"/>
  <c r="AF174" i="6" s="1"/>
  <c r="V261" i="6"/>
  <c r="H178" i="6"/>
  <c r="S177" i="6"/>
  <c r="W260" i="6"/>
  <c r="AF173" i="5"/>
  <c r="AG194" i="5" s="1"/>
  <c r="Z176" i="5"/>
  <c r="AB174" i="5"/>
  <c r="AD174" i="5"/>
  <c r="T179" i="5"/>
  <c r="L180" i="5" a="1"/>
  <c r="L180" i="5" s="1"/>
  <c r="V261" i="5"/>
  <c r="H178" i="5"/>
  <c r="S177" i="5"/>
  <c r="R178" i="5"/>
  <c r="U177" i="5"/>
  <c r="X177" i="5" s="1"/>
  <c r="Y177" i="5" s="1"/>
  <c r="AA175" i="5"/>
  <c r="AC174" i="5"/>
  <c r="AE174" i="5" s="1"/>
  <c r="AF174" i="5" s="1"/>
  <c r="W260" i="5"/>
  <c r="AF173" i="4"/>
  <c r="AG194" i="4" s="1"/>
  <c r="Z176" i="4"/>
  <c r="U177" i="4"/>
  <c r="X177" i="4" s="1"/>
  <c r="Y177" i="4" s="1"/>
  <c r="R178" i="4"/>
  <c r="T179" i="4"/>
  <c r="L180" i="4" a="1"/>
  <c r="L180" i="4" s="1"/>
  <c r="W260" i="4"/>
  <c r="AD174" i="4"/>
  <c r="AB174" i="4"/>
  <c r="AA175" i="4"/>
  <c r="AC174" i="4"/>
  <c r="AE174" i="4" s="1"/>
  <c r="V261" i="4"/>
  <c r="H178" i="4"/>
  <c r="S177" i="4"/>
  <c r="Z176" i="1"/>
  <c r="AF173" i="1"/>
  <c r="AD174" i="1"/>
  <c r="AB174" i="1"/>
  <c r="W260" i="1"/>
  <c r="AG194" i="1"/>
  <c r="V261" i="1"/>
  <c r="S177" i="1"/>
  <c r="H178" i="1"/>
  <c r="U177" i="1"/>
  <c r="X177" i="1" s="1"/>
  <c r="Y177" i="1" s="1"/>
  <c r="R178" i="1"/>
  <c r="AC174" i="1"/>
  <c r="AE174" i="1" s="1"/>
  <c r="AA175" i="1"/>
  <c r="T179" i="1"/>
  <c r="L180" i="1" a="1"/>
  <c r="L180" i="1" s="1"/>
  <c r="AF174" i="11" l="1"/>
  <c r="AG195" i="11" s="1"/>
  <c r="Z177" i="11"/>
  <c r="V262" i="11"/>
  <c r="S178" i="11"/>
  <c r="H179" i="11"/>
  <c r="T180" i="11"/>
  <c r="L181" i="11" a="1"/>
  <c r="L181" i="11" s="1"/>
  <c r="W261" i="11"/>
  <c r="AA176" i="11"/>
  <c r="AC175" i="11"/>
  <c r="AE175" i="11" s="1"/>
  <c r="AF175" i="11" s="1"/>
  <c r="AD175" i="11"/>
  <c r="AB175" i="11"/>
  <c r="R179" i="11"/>
  <c r="U178" i="11"/>
  <c r="X178" i="11" s="1"/>
  <c r="Y178" i="11" s="1"/>
  <c r="AF174" i="10"/>
  <c r="AG195" i="10" s="1"/>
  <c r="Z177" i="10"/>
  <c r="AD175" i="10"/>
  <c r="AB175" i="10"/>
  <c r="R179" i="10"/>
  <c r="U178" i="10"/>
  <c r="X178" i="10" s="1"/>
  <c r="Y178" i="10" s="1"/>
  <c r="AA176" i="10"/>
  <c r="AC175" i="10"/>
  <c r="AE175" i="10" s="1"/>
  <c r="L180" i="10" a="1"/>
  <c r="L180" i="10" s="1"/>
  <c r="T179" i="10"/>
  <c r="V262" i="10"/>
  <c r="H179" i="10"/>
  <c r="S178" i="10"/>
  <c r="W261" i="10"/>
  <c r="AF174" i="9"/>
  <c r="AG195" i="9" s="1"/>
  <c r="Z177" i="9"/>
  <c r="V262" i="9"/>
  <c r="H179" i="9"/>
  <c r="S178" i="9"/>
  <c r="T179" i="9"/>
  <c r="L180" i="9" a="1"/>
  <c r="L180" i="9" s="1"/>
  <c r="W261" i="9"/>
  <c r="R179" i="9"/>
  <c r="U178" i="9"/>
  <c r="X178" i="9" s="1"/>
  <c r="Y178" i="9" s="1"/>
  <c r="AA176" i="9"/>
  <c r="AC175" i="9"/>
  <c r="AE175" i="9" s="1"/>
  <c r="AB175" i="9"/>
  <c r="AD175" i="9"/>
  <c r="AF174" i="8"/>
  <c r="AG195" i="8" s="1"/>
  <c r="Z177" i="8"/>
  <c r="AD175" i="8"/>
  <c r="AB175" i="8"/>
  <c r="V262" i="8"/>
  <c r="H179" i="8"/>
  <c r="S178" i="8"/>
  <c r="W261" i="8"/>
  <c r="L181" i="8" a="1"/>
  <c r="L181" i="8" s="1"/>
  <c r="T180" i="8"/>
  <c r="AC175" i="8"/>
  <c r="AE175" i="8" s="1"/>
  <c r="AA176" i="8"/>
  <c r="R179" i="8"/>
  <c r="U178" i="8"/>
  <c r="X178" i="8" s="1"/>
  <c r="Y178" i="8" s="1"/>
  <c r="AG195" i="7"/>
  <c r="Z177" i="7"/>
  <c r="AD175" i="7"/>
  <c r="AB175" i="7"/>
  <c r="W261" i="7"/>
  <c r="T179" i="7"/>
  <c r="L180" i="7" a="1"/>
  <c r="L180" i="7" s="1"/>
  <c r="V262" i="7"/>
  <c r="S178" i="7"/>
  <c r="H179" i="7"/>
  <c r="U178" i="7"/>
  <c r="X178" i="7" s="1"/>
  <c r="Y178" i="7" s="1"/>
  <c r="R179" i="7"/>
  <c r="AA176" i="7"/>
  <c r="AC175" i="7"/>
  <c r="AE175" i="7" s="1"/>
  <c r="AG195" i="6"/>
  <c r="Z177" i="6"/>
  <c r="AD175" i="6"/>
  <c r="AB175" i="6"/>
  <c r="V262" i="6"/>
  <c r="H179" i="6"/>
  <c r="S178" i="6"/>
  <c r="T180" i="6"/>
  <c r="L181" i="6" a="1"/>
  <c r="L181" i="6" s="1"/>
  <c r="AC175" i="6"/>
  <c r="AE175" i="6" s="1"/>
  <c r="AA176" i="6"/>
  <c r="W261" i="6"/>
  <c r="R179" i="6"/>
  <c r="U178" i="6"/>
  <c r="X178" i="6" s="1"/>
  <c r="Y178" i="6" s="1"/>
  <c r="AG195" i="5"/>
  <c r="Z177" i="5"/>
  <c r="R179" i="5"/>
  <c r="U178" i="5"/>
  <c r="X178" i="5" s="1"/>
  <c r="Y178" i="5" s="1"/>
  <c r="AD175" i="5"/>
  <c r="AB175" i="5"/>
  <c r="T180" i="5"/>
  <c r="L181" i="5" a="1"/>
  <c r="L181" i="5" s="1"/>
  <c r="AC175" i="5"/>
  <c r="AE175" i="5" s="1"/>
  <c r="AA176" i="5"/>
  <c r="V262" i="5"/>
  <c r="S178" i="5"/>
  <c r="H179" i="5"/>
  <c r="W261" i="5"/>
  <c r="AF174" i="4"/>
  <c r="AG195" i="4" s="1"/>
  <c r="Z177" i="4"/>
  <c r="L181" i="4" a="1"/>
  <c r="L181" i="4" s="1"/>
  <c r="T180" i="4"/>
  <c r="R179" i="4"/>
  <c r="U178" i="4"/>
  <c r="X178" i="4" s="1"/>
  <c r="Y178" i="4" s="1"/>
  <c r="AC175" i="4"/>
  <c r="AE175" i="4" s="1"/>
  <c r="AA176" i="4"/>
  <c r="AB175" i="4"/>
  <c r="AD175" i="4"/>
  <c r="V262" i="4"/>
  <c r="H179" i="4"/>
  <c r="S178" i="4"/>
  <c r="W261" i="4"/>
  <c r="Z177" i="1"/>
  <c r="AD175" i="1"/>
  <c r="AB175" i="1"/>
  <c r="AF174" i="1"/>
  <c r="V262" i="1"/>
  <c r="H179" i="1"/>
  <c r="S178" i="1"/>
  <c r="W261" i="1"/>
  <c r="U178" i="1"/>
  <c r="X178" i="1" s="1"/>
  <c r="Y178" i="1" s="1"/>
  <c r="R179" i="1"/>
  <c r="AG195" i="1"/>
  <c r="AC175" i="1"/>
  <c r="AE175" i="1" s="1"/>
  <c r="AA176" i="1"/>
  <c r="L181" i="1" a="1"/>
  <c r="L181" i="1" s="1"/>
  <c r="T180" i="1"/>
  <c r="AG196" i="11" l="1"/>
  <c r="Z178" i="11"/>
  <c r="R180" i="11"/>
  <c r="U179" i="11"/>
  <c r="X179" i="11" s="1"/>
  <c r="Y179" i="11" s="1"/>
  <c r="L182" i="11" a="1"/>
  <c r="L182" i="11" s="1"/>
  <c r="T181" i="11"/>
  <c r="AB176" i="11"/>
  <c r="AD176" i="11"/>
  <c r="V263" i="11"/>
  <c r="S179" i="11"/>
  <c r="H180" i="11"/>
  <c r="W262" i="11"/>
  <c r="AC176" i="11"/>
  <c r="AE176" i="11" s="1"/>
  <c r="AA177" i="11"/>
  <c r="AF175" i="10"/>
  <c r="AG196" i="10" s="1"/>
  <c r="Z178" i="10"/>
  <c r="V263" i="10"/>
  <c r="H180" i="10"/>
  <c r="S179" i="10"/>
  <c r="W262" i="10"/>
  <c r="R180" i="10"/>
  <c r="U179" i="10"/>
  <c r="X179" i="10" s="1"/>
  <c r="Y179" i="10" s="1"/>
  <c r="T180" i="10"/>
  <c r="L181" i="10" a="1"/>
  <c r="L181" i="10" s="1"/>
  <c r="AB176" i="10"/>
  <c r="AD176" i="10"/>
  <c r="AA177" i="10"/>
  <c r="AC176" i="10"/>
  <c r="AE176" i="10" s="1"/>
  <c r="AF176" i="10" s="1"/>
  <c r="AF175" i="9"/>
  <c r="AG196" i="9" s="1"/>
  <c r="Z178" i="9"/>
  <c r="AD176" i="9"/>
  <c r="AB176" i="9"/>
  <c r="R180" i="9"/>
  <c r="U179" i="9"/>
  <c r="X179" i="9" s="1"/>
  <c r="Y179" i="9" s="1"/>
  <c r="V263" i="9"/>
  <c r="S179" i="9"/>
  <c r="H180" i="9"/>
  <c r="W262" i="9"/>
  <c r="AC176" i="9"/>
  <c r="AE176" i="9" s="1"/>
  <c r="AA177" i="9"/>
  <c r="T180" i="9"/>
  <c r="L181" i="9" a="1"/>
  <c r="L181" i="9" s="1"/>
  <c r="AF175" i="8"/>
  <c r="AG196" i="8" s="1"/>
  <c r="Z178" i="8"/>
  <c r="AD176" i="8"/>
  <c r="AB176" i="8"/>
  <c r="W262" i="8"/>
  <c r="T181" i="8"/>
  <c r="L182" i="8" a="1"/>
  <c r="L182" i="8" s="1"/>
  <c r="AA177" i="8"/>
  <c r="AC176" i="8"/>
  <c r="AE176" i="8" s="1"/>
  <c r="AF176" i="8" s="1"/>
  <c r="V263" i="8"/>
  <c r="H180" i="8"/>
  <c r="S179" i="8"/>
  <c r="R180" i="8"/>
  <c r="U179" i="8"/>
  <c r="X179" i="8" s="1"/>
  <c r="Y179" i="8" s="1"/>
  <c r="AF175" i="7"/>
  <c r="AG196" i="7" s="1"/>
  <c r="Z178" i="7"/>
  <c r="AD176" i="7"/>
  <c r="AB176" i="7"/>
  <c r="V263" i="7"/>
  <c r="H180" i="7"/>
  <c r="S179" i="7"/>
  <c r="L181" i="7" a="1"/>
  <c r="L181" i="7" s="1"/>
  <c r="T180" i="7"/>
  <c r="AC176" i="7"/>
  <c r="AE176" i="7" s="1"/>
  <c r="AF176" i="7" s="1"/>
  <c r="AA177" i="7"/>
  <c r="U179" i="7"/>
  <c r="X179" i="7" s="1"/>
  <c r="Y179" i="7" s="1"/>
  <c r="R180" i="7"/>
  <c r="W262" i="7"/>
  <c r="AF175" i="6"/>
  <c r="AG196" i="6" s="1"/>
  <c r="Z178" i="6"/>
  <c r="L182" i="6" a="1"/>
  <c r="L182" i="6" s="1"/>
  <c r="T181" i="6"/>
  <c r="AD176" i="6"/>
  <c r="AB176" i="6"/>
  <c r="V263" i="6"/>
  <c r="H180" i="6"/>
  <c r="S179" i="6"/>
  <c r="AC176" i="6"/>
  <c r="AE176" i="6" s="1"/>
  <c r="AA177" i="6"/>
  <c r="W262" i="6"/>
  <c r="R180" i="6"/>
  <c r="U179" i="6"/>
  <c r="X179" i="6" s="1"/>
  <c r="Y179" i="6" s="1"/>
  <c r="AF175" i="5"/>
  <c r="AG196" i="5" s="1"/>
  <c r="Z178" i="5"/>
  <c r="L182" i="5" a="1"/>
  <c r="L182" i="5" s="1"/>
  <c r="T181" i="5"/>
  <c r="V263" i="5"/>
  <c r="S179" i="5"/>
  <c r="H180" i="5"/>
  <c r="AD176" i="5"/>
  <c r="AB176" i="5"/>
  <c r="U179" i="5"/>
  <c r="X179" i="5" s="1"/>
  <c r="Y179" i="5" s="1"/>
  <c r="R180" i="5"/>
  <c r="W262" i="5"/>
  <c r="AC176" i="5"/>
  <c r="AE176" i="5" s="1"/>
  <c r="AF176" i="5" s="1"/>
  <c r="AA177" i="5"/>
  <c r="AF175" i="4"/>
  <c r="AG196" i="4" s="1"/>
  <c r="Z178" i="4"/>
  <c r="V263" i="4"/>
  <c r="H180" i="4"/>
  <c r="S179" i="4"/>
  <c r="W262" i="4"/>
  <c r="AD176" i="4"/>
  <c r="AB176" i="4"/>
  <c r="R180" i="4"/>
  <c r="U179" i="4"/>
  <c r="X179" i="4" s="1"/>
  <c r="Y179" i="4" s="1"/>
  <c r="AC176" i="4"/>
  <c r="AE176" i="4" s="1"/>
  <c r="AA177" i="4"/>
  <c r="L182" i="4" a="1"/>
  <c r="L182" i="4" s="1"/>
  <c r="T181" i="4"/>
  <c r="Z178" i="1"/>
  <c r="U179" i="1"/>
  <c r="X179" i="1" s="1"/>
  <c r="Y179" i="1" s="1"/>
  <c r="R180" i="1"/>
  <c r="W262" i="1"/>
  <c r="AD176" i="1"/>
  <c r="AB176" i="1"/>
  <c r="AF175" i="1"/>
  <c r="V263" i="1"/>
  <c r="H180" i="1"/>
  <c r="S179" i="1"/>
  <c r="AG196" i="1"/>
  <c r="AC176" i="1"/>
  <c r="AE176" i="1" s="1"/>
  <c r="AA177" i="1"/>
  <c r="L182" i="1" a="1"/>
  <c r="L182" i="1" s="1"/>
  <c r="T181" i="1"/>
  <c r="AF176" i="11" l="1"/>
  <c r="AG197" i="11"/>
  <c r="Z179" i="11"/>
  <c r="L183" i="11" a="1"/>
  <c r="L183" i="11" s="1"/>
  <c r="T182" i="11"/>
  <c r="V264" i="11"/>
  <c r="S180" i="11"/>
  <c r="H181" i="11"/>
  <c r="AD177" i="11"/>
  <c r="AB177" i="11"/>
  <c r="U180" i="11"/>
  <c r="X180" i="11" s="1"/>
  <c r="Y180" i="11" s="1"/>
  <c r="R181" i="11"/>
  <c r="W263" i="11"/>
  <c r="AC177" i="11"/>
  <c r="AE177" i="11" s="1"/>
  <c r="AA178" i="11"/>
  <c r="AG197" i="10"/>
  <c r="Z179" i="10"/>
  <c r="T181" i="10"/>
  <c r="L182" i="10" a="1"/>
  <c r="L182" i="10" s="1"/>
  <c r="R181" i="10"/>
  <c r="U180" i="10"/>
  <c r="X180" i="10" s="1"/>
  <c r="Y180" i="10" s="1"/>
  <c r="V264" i="10"/>
  <c r="S180" i="10"/>
  <c r="H181" i="10"/>
  <c r="W263" i="10"/>
  <c r="AC177" i="10"/>
  <c r="AE177" i="10" s="1"/>
  <c r="AA178" i="10"/>
  <c r="AD177" i="10"/>
  <c r="AB177" i="10"/>
  <c r="AF176" i="9"/>
  <c r="AG197" i="9" s="1"/>
  <c r="Z179" i="9"/>
  <c r="AD177" i="9"/>
  <c r="AB177" i="9"/>
  <c r="U180" i="9"/>
  <c r="X180" i="9" s="1"/>
  <c r="Y180" i="9" s="1"/>
  <c r="R181" i="9"/>
  <c r="V264" i="9"/>
  <c r="S180" i="9"/>
  <c r="H181" i="9"/>
  <c r="W263" i="9"/>
  <c r="AC177" i="9"/>
  <c r="AE177" i="9" s="1"/>
  <c r="AF177" i="9" s="1"/>
  <c r="AA178" i="9"/>
  <c r="L182" i="9" a="1"/>
  <c r="L182" i="9" s="1"/>
  <c r="T181" i="9"/>
  <c r="AG197" i="8"/>
  <c r="Z179" i="8"/>
  <c r="W263" i="8"/>
  <c r="V264" i="8"/>
  <c r="H181" i="8"/>
  <c r="S180" i="8"/>
  <c r="AA178" i="8"/>
  <c r="AC177" i="8"/>
  <c r="AE177" i="8" s="1"/>
  <c r="L183" i="8" a="1"/>
  <c r="L183" i="8" s="1"/>
  <c r="T182" i="8"/>
  <c r="AB177" i="8"/>
  <c r="AD177" i="8"/>
  <c r="U180" i="8"/>
  <c r="X180" i="8" s="1"/>
  <c r="Y180" i="8" s="1"/>
  <c r="R181" i="8"/>
  <c r="AG197" i="7"/>
  <c r="Z179" i="7"/>
  <c r="W263" i="7"/>
  <c r="AD177" i="7"/>
  <c r="AB177" i="7"/>
  <c r="L182" i="7" a="1"/>
  <c r="L182" i="7" s="1"/>
  <c r="T181" i="7"/>
  <c r="AC177" i="7"/>
  <c r="AE177" i="7" s="1"/>
  <c r="AA178" i="7"/>
  <c r="U180" i="7"/>
  <c r="X180" i="7" s="1"/>
  <c r="Y180" i="7" s="1"/>
  <c r="R181" i="7"/>
  <c r="V264" i="7"/>
  <c r="H181" i="7"/>
  <c r="S180" i="7"/>
  <c r="AF176" i="6"/>
  <c r="AG197" i="6" s="1"/>
  <c r="Z179" i="6"/>
  <c r="AD177" i="6"/>
  <c r="AB177" i="6"/>
  <c r="V264" i="6"/>
  <c r="S180" i="6"/>
  <c r="H181" i="6"/>
  <c r="W263" i="6"/>
  <c r="T182" i="6"/>
  <c r="L183" i="6" a="1"/>
  <c r="L183" i="6" s="1"/>
  <c r="AA178" i="6"/>
  <c r="AC177" i="6"/>
  <c r="AE177" i="6" s="1"/>
  <c r="AF177" i="6" s="1"/>
  <c r="R181" i="6"/>
  <c r="U180" i="6"/>
  <c r="X180" i="6" s="1"/>
  <c r="Y180" i="6" s="1"/>
  <c r="AG197" i="5"/>
  <c r="Z179" i="5"/>
  <c r="U180" i="5"/>
  <c r="X180" i="5" s="1"/>
  <c r="Y180" i="5" s="1"/>
  <c r="R181" i="5"/>
  <c r="V264" i="5"/>
  <c r="H181" i="5"/>
  <c r="S180" i="5"/>
  <c r="W263" i="5"/>
  <c r="L183" i="5" a="1"/>
  <c r="L183" i="5" s="1"/>
  <c r="T182" i="5"/>
  <c r="AD177" i="5"/>
  <c r="AB177" i="5"/>
  <c r="AC177" i="5"/>
  <c r="AE177" i="5" s="1"/>
  <c r="AA178" i="5"/>
  <c r="AF176" i="4"/>
  <c r="AG197" i="4" s="1"/>
  <c r="Z179" i="4"/>
  <c r="U180" i="4"/>
  <c r="X180" i="4" s="1"/>
  <c r="Y180" i="4" s="1"/>
  <c r="R181" i="4"/>
  <c r="V264" i="4"/>
  <c r="S180" i="4"/>
  <c r="H181" i="4"/>
  <c r="W263" i="4"/>
  <c r="AC177" i="4"/>
  <c r="AE177" i="4" s="1"/>
  <c r="AA178" i="4"/>
  <c r="L183" i="4" a="1"/>
  <c r="L183" i="4" s="1"/>
  <c r="T182" i="4"/>
  <c r="AD177" i="4"/>
  <c r="AB177" i="4"/>
  <c r="Z179" i="1"/>
  <c r="AD177" i="1"/>
  <c r="AB177" i="1"/>
  <c r="V264" i="1"/>
  <c r="H181" i="1"/>
  <c r="S180" i="1"/>
  <c r="AF176" i="1"/>
  <c r="AG197" i="1" s="1"/>
  <c r="W263" i="1"/>
  <c r="U180" i="1"/>
  <c r="X180" i="1" s="1"/>
  <c r="Y180" i="1" s="1"/>
  <c r="R181" i="1"/>
  <c r="AA178" i="1"/>
  <c r="AC177" i="1"/>
  <c r="AE177" i="1" s="1"/>
  <c r="L183" i="1" a="1"/>
  <c r="L183" i="1" s="1"/>
  <c r="T182" i="1"/>
  <c r="AF177" i="11" l="1"/>
  <c r="AG198" i="11" s="1"/>
  <c r="Z180" i="11"/>
  <c r="W264" i="11"/>
  <c r="U181" i="11"/>
  <c r="X181" i="11" s="1"/>
  <c r="Y181" i="11" s="1"/>
  <c r="R182" i="11"/>
  <c r="L184" i="11" a="1"/>
  <c r="L184" i="11" s="1"/>
  <c r="T183" i="11"/>
  <c r="AA179" i="11"/>
  <c r="AC178" i="11"/>
  <c r="AE178" i="11" s="1"/>
  <c r="AF178" i="11" s="1"/>
  <c r="AD178" i="11"/>
  <c r="AB178" i="11"/>
  <c r="V265" i="11"/>
  <c r="H182" i="11"/>
  <c r="S181" i="11"/>
  <c r="AF177" i="10"/>
  <c r="AG198" i="10" s="1"/>
  <c r="Z180" i="10"/>
  <c r="T182" i="10"/>
  <c r="L183" i="10" a="1"/>
  <c r="L183" i="10" s="1"/>
  <c r="AA179" i="10"/>
  <c r="AC178" i="10"/>
  <c r="AE178" i="10" s="1"/>
  <c r="V265" i="10"/>
  <c r="S181" i="10"/>
  <c r="H182" i="10"/>
  <c r="W264" i="10"/>
  <c r="U181" i="10"/>
  <c r="X181" i="10" s="1"/>
  <c r="Y181" i="10" s="1"/>
  <c r="R182" i="10"/>
  <c r="AD178" i="10"/>
  <c r="AB178" i="10"/>
  <c r="AG198" i="9"/>
  <c r="Z180" i="9"/>
  <c r="V265" i="9"/>
  <c r="H182" i="9"/>
  <c r="S181" i="9"/>
  <c r="W264" i="9"/>
  <c r="U181" i="9"/>
  <c r="X181" i="9" s="1"/>
  <c r="Y181" i="9" s="1"/>
  <c r="R182" i="9"/>
  <c r="L183" i="9" a="1"/>
  <c r="L183" i="9" s="1"/>
  <c r="T182" i="9"/>
  <c r="AC178" i="9"/>
  <c r="AE178" i="9" s="1"/>
  <c r="AA179" i="9"/>
  <c r="AD178" i="9"/>
  <c r="AB178" i="9"/>
  <c r="AF177" i="8"/>
  <c r="AG198" i="8" s="1"/>
  <c r="Z180" i="8"/>
  <c r="T183" i="8"/>
  <c r="L184" i="8" a="1"/>
  <c r="L184" i="8" s="1"/>
  <c r="V265" i="8"/>
  <c r="S181" i="8"/>
  <c r="H182" i="8"/>
  <c r="AC178" i="8"/>
  <c r="AE178" i="8" s="1"/>
  <c r="AF178" i="8" s="1"/>
  <c r="AA179" i="8"/>
  <c r="AD178" i="8"/>
  <c r="AB178" i="8"/>
  <c r="W264" i="8"/>
  <c r="R182" i="8"/>
  <c r="U181" i="8"/>
  <c r="X181" i="8" s="1"/>
  <c r="Y181" i="8" s="1"/>
  <c r="AF177" i="7"/>
  <c r="AG198" i="7" s="1"/>
  <c r="Z180" i="7"/>
  <c r="AD178" i="7"/>
  <c r="AB178" i="7"/>
  <c r="U181" i="7"/>
  <c r="X181" i="7" s="1"/>
  <c r="Y181" i="7" s="1"/>
  <c r="R182" i="7"/>
  <c r="L183" i="7" a="1"/>
  <c r="L183" i="7" s="1"/>
  <c r="T182" i="7"/>
  <c r="V265" i="7"/>
  <c r="H182" i="7"/>
  <c r="S181" i="7"/>
  <c r="AC178" i="7"/>
  <c r="AE178" i="7" s="1"/>
  <c r="AF178" i="7" s="1"/>
  <c r="AA179" i="7"/>
  <c r="W264" i="7"/>
  <c r="AG198" i="6"/>
  <c r="Z180" i="6"/>
  <c r="AD178" i="6"/>
  <c r="AB178" i="6"/>
  <c r="T183" i="6"/>
  <c r="L184" i="6" a="1"/>
  <c r="L184" i="6" s="1"/>
  <c r="AC178" i="6"/>
  <c r="AE178" i="6" s="1"/>
  <c r="AA179" i="6"/>
  <c r="V265" i="6"/>
  <c r="S181" i="6"/>
  <c r="H182" i="6"/>
  <c r="W264" i="6"/>
  <c r="R182" i="6"/>
  <c r="U181" i="6"/>
  <c r="X181" i="6" s="1"/>
  <c r="Y181" i="6" s="1"/>
  <c r="AF177" i="5"/>
  <c r="AG198" i="5" s="1"/>
  <c r="Z180" i="5"/>
  <c r="L184" i="5" a="1"/>
  <c r="L184" i="5" s="1"/>
  <c r="T183" i="5"/>
  <c r="V265" i="5"/>
  <c r="H182" i="5"/>
  <c r="S181" i="5"/>
  <c r="AC178" i="5"/>
  <c r="AE178" i="5" s="1"/>
  <c r="AA179" i="5"/>
  <c r="W264" i="5"/>
  <c r="U181" i="5"/>
  <c r="X181" i="5" s="1"/>
  <c r="Y181" i="5" s="1"/>
  <c r="R182" i="5"/>
  <c r="AD178" i="5"/>
  <c r="AB178" i="5"/>
  <c r="AF177" i="4"/>
  <c r="AG198" i="4" s="1"/>
  <c r="Z180" i="4"/>
  <c r="AD178" i="4"/>
  <c r="AB178" i="4"/>
  <c r="R182" i="4"/>
  <c r="U181" i="4"/>
  <c r="X181" i="4" s="1"/>
  <c r="Y181" i="4" s="1"/>
  <c r="L184" i="4" a="1"/>
  <c r="L184" i="4" s="1"/>
  <c r="T183" i="4"/>
  <c r="V265" i="4"/>
  <c r="H182" i="4"/>
  <c r="S181" i="4"/>
  <c r="AA179" i="4"/>
  <c r="AC178" i="4"/>
  <c r="AE178" i="4" s="1"/>
  <c r="W264" i="4"/>
  <c r="Z180" i="1"/>
  <c r="AF177" i="1"/>
  <c r="V265" i="1"/>
  <c r="H182" i="1"/>
  <c r="S181" i="1"/>
  <c r="AD178" i="1"/>
  <c r="AB178" i="1"/>
  <c r="U181" i="1"/>
  <c r="X181" i="1" s="1"/>
  <c r="Y181" i="1" s="1"/>
  <c r="R182" i="1"/>
  <c r="W264" i="1"/>
  <c r="AG198" i="1"/>
  <c r="AC178" i="1"/>
  <c r="AE178" i="1" s="1"/>
  <c r="AA179" i="1"/>
  <c r="L184" i="1" a="1"/>
  <c r="L184" i="1" s="1"/>
  <c r="T183" i="1"/>
  <c r="AG199" i="11" l="1"/>
  <c r="Z181" i="11"/>
  <c r="AD179" i="11"/>
  <c r="AB179" i="11"/>
  <c r="T184" i="11"/>
  <c r="L185" i="11" a="1"/>
  <c r="L185" i="11" s="1"/>
  <c r="V266" i="11"/>
  <c r="H183" i="11"/>
  <c r="S182" i="11"/>
  <c r="R183" i="11"/>
  <c r="U182" i="11"/>
  <c r="X182" i="11" s="1"/>
  <c r="Y182" i="11" s="1"/>
  <c r="W265" i="11"/>
  <c r="AA180" i="11"/>
  <c r="AC179" i="11"/>
  <c r="AE179" i="11" s="1"/>
  <c r="AF178" i="10"/>
  <c r="AG199" i="10" s="1"/>
  <c r="Z181" i="10"/>
  <c r="R183" i="10"/>
  <c r="U182" i="10"/>
  <c r="X182" i="10" s="1"/>
  <c r="Y182" i="10" s="1"/>
  <c r="AD179" i="10"/>
  <c r="AB179" i="10"/>
  <c r="L184" i="10" a="1"/>
  <c r="L184" i="10" s="1"/>
  <c r="T183" i="10"/>
  <c r="V266" i="10"/>
  <c r="H183" i="10"/>
  <c r="S182" i="10"/>
  <c r="AC179" i="10"/>
  <c r="AE179" i="10" s="1"/>
  <c r="AA180" i="10"/>
  <c r="W265" i="10"/>
  <c r="AF178" i="9"/>
  <c r="AG199" i="9" s="1"/>
  <c r="Z181" i="9"/>
  <c r="AD179" i="9"/>
  <c r="AB179" i="9"/>
  <c r="L184" i="9" a="1"/>
  <c r="L184" i="9" s="1"/>
  <c r="T183" i="9"/>
  <c r="V266" i="9"/>
  <c r="H183" i="9"/>
  <c r="S182" i="9"/>
  <c r="W265" i="9"/>
  <c r="R183" i="9"/>
  <c r="U182" i="9"/>
  <c r="X182" i="9" s="1"/>
  <c r="Y182" i="9" s="1"/>
  <c r="AC179" i="9"/>
  <c r="AE179" i="9" s="1"/>
  <c r="AF179" i="9" s="1"/>
  <c r="AA180" i="9"/>
  <c r="AG199" i="8"/>
  <c r="Z181" i="8"/>
  <c r="L185" i="8" a="1"/>
  <c r="L185" i="8" s="1"/>
  <c r="T184" i="8"/>
  <c r="AA180" i="8"/>
  <c r="AC179" i="8"/>
  <c r="AE179" i="8" s="1"/>
  <c r="AD179" i="8"/>
  <c r="AB179" i="8"/>
  <c r="V266" i="8"/>
  <c r="S182" i="8"/>
  <c r="H183" i="8"/>
  <c r="U182" i="8"/>
  <c r="X182" i="8" s="1"/>
  <c r="Y182" i="8" s="1"/>
  <c r="R183" i="8"/>
  <c r="W265" i="8"/>
  <c r="AG199" i="7"/>
  <c r="Z181" i="7"/>
  <c r="V266" i="7"/>
  <c r="H183" i="7"/>
  <c r="S182" i="7"/>
  <c r="AB179" i="7"/>
  <c r="AD179" i="7"/>
  <c r="W265" i="7"/>
  <c r="AC179" i="7"/>
  <c r="AE179" i="7" s="1"/>
  <c r="AA180" i="7"/>
  <c r="L184" i="7" a="1"/>
  <c r="L184" i="7" s="1"/>
  <c r="T183" i="7"/>
  <c r="U182" i="7"/>
  <c r="X182" i="7" s="1"/>
  <c r="Y182" i="7" s="1"/>
  <c r="R183" i="7"/>
  <c r="AF178" i="6"/>
  <c r="AG199" i="6" s="1"/>
  <c r="Z181" i="6"/>
  <c r="W265" i="6"/>
  <c r="T184" i="6"/>
  <c r="L185" i="6" a="1"/>
  <c r="L185" i="6" s="1"/>
  <c r="AC179" i="6"/>
  <c r="AE179" i="6" s="1"/>
  <c r="AA180" i="6"/>
  <c r="V266" i="6"/>
  <c r="S182" i="6"/>
  <c r="H183" i="6"/>
  <c r="AD179" i="6"/>
  <c r="AB179" i="6"/>
  <c r="U182" i="6"/>
  <c r="X182" i="6" s="1"/>
  <c r="Y182" i="6" s="1"/>
  <c r="R183" i="6"/>
  <c r="AF178" i="5"/>
  <c r="AG199" i="5" s="1"/>
  <c r="Z181" i="5"/>
  <c r="AD179" i="5"/>
  <c r="AB179" i="5"/>
  <c r="W265" i="5"/>
  <c r="L185" i="5" a="1"/>
  <c r="L185" i="5" s="1"/>
  <c r="T184" i="5"/>
  <c r="V266" i="5"/>
  <c r="H183" i="5"/>
  <c r="S182" i="5"/>
  <c r="AC179" i="5"/>
  <c r="AE179" i="5" s="1"/>
  <c r="AA180" i="5"/>
  <c r="U182" i="5"/>
  <c r="X182" i="5" s="1"/>
  <c r="Y182" i="5" s="1"/>
  <c r="R183" i="5"/>
  <c r="AF178" i="4"/>
  <c r="AG199" i="4" s="1"/>
  <c r="Z181" i="4"/>
  <c r="L185" i="4" a="1"/>
  <c r="L185" i="4" s="1"/>
  <c r="T184" i="4"/>
  <c r="AD179" i="4"/>
  <c r="AB179" i="4"/>
  <c r="W265" i="4"/>
  <c r="AA180" i="4"/>
  <c r="AC179" i="4"/>
  <c r="AE179" i="4" s="1"/>
  <c r="V266" i="4"/>
  <c r="S182" i="4"/>
  <c r="H183" i="4"/>
  <c r="R183" i="4"/>
  <c r="U182" i="4"/>
  <c r="X182" i="4" s="1"/>
  <c r="Y182" i="4" s="1"/>
  <c r="Z181" i="1"/>
  <c r="AF178" i="1"/>
  <c r="AD179" i="1"/>
  <c r="AB179" i="1"/>
  <c r="V266" i="1"/>
  <c r="S182" i="1"/>
  <c r="H183" i="1"/>
  <c r="U182" i="1"/>
  <c r="X182" i="1" s="1"/>
  <c r="Y182" i="1" s="1"/>
  <c r="R183" i="1"/>
  <c r="AG199" i="1"/>
  <c r="W265" i="1"/>
  <c r="AA180" i="1"/>
  <c r="AC179" i="1"/>
  <c r="AE179" i="1" s="1"/>
  <c r="L185" i="1" a="1"/>
  <c r="L185" i="1" s="1"/>
  <c r="T184" i="1"/>
  <c r="AF179" i="11" l="1"/>
  <c r="AG200" i="11" s="1"/>
  <c r="Z182" i="11"/>
  <c r="AD180" i="11"/>
  <c r="AB180" i="11"/>
  <c r="V267" i="11"/>
  <c r="S183" i="11"/>
  <c r="H184" i="11"/>
  <c r="T185" i="11"/>
  <c r="L186" i="11" a="1"/>
  <c r="L186" i="11" s="1"/>
  <c r="U183" i="11"/>
  <c r="X183" i="11" s="1"/>
  <c r="Y183" i="11" s="1"/>
  <c r="R184" i="11"/>
  <c r="W266" i="11"/>
  <c r="AC180" i="11"/>
  <c r="AE180" i="11" s="1"/>
  <c r="AF180" i="11" s="1"/>
  <c r="AA181" i="11"/>
  <c r="AF179" i="10"/>
  <c r="AG200" i="10" s="1"/>
  <c r="Z182" i="10"/>
  <c r="V267" i="10"/>
  <c r="S183" i="10"/>
  <c r="H184" i="10"/>
  <c r="U183" i="10"/>
  <c r="X183" i="10" s="1"/>
  <c r="Y183" i="10" s="1"/>
  <c r="R184" i="10"/>
  <c r="W266" i="10"/>
  <c r="AC180" i="10"/>
  <c r="AE180" i="10" s="1"/>
  <c r="AF180" i="10" s="1"/>
  <c r="AA181" i="10"/>
  <c r="L185" i="10" a="1"/>
  <c r="L185" i="10" s="1"/>
  <c r="T184" i="10"/>
  <c r="AD180" i="10"/>
  <c r="AB180" i="10"/>
  <c r="AG200" i="9"/>
  <c r="Z182" i="9"/>
  <c r="V267" i="9"/>
  <c r="H184" i="9"/>
  <c r="S183" i="9"/>
  <c r="W266" i="9"/>
  <c r="R184" i="9"/>
  <c r="U183" i="9"/>
  <c r="X183" i="9" s="1"/>
  <c r="Y183" i="9" s="1"/>
  <c r="L185" i="9" a="1"/>
  <c r="L185" i="9" s="1"/>
  <c r="T184" i="9"/>
  <c r="AC180" i="9"/>
  <c r="AE180" i="9" s="1"/>
  <c r="AA181" i="9"/>
  <c r="AD180" i="9"/>
  <c r="AB180" i="9"/>
  <c r="AF179" i="8"/>
  <c r="AG200" i="8" s="1"/>
  <c r="Z182" i="8"/>
  <c r="R184" i="8"/>
  <c r="U183" i="8"/>
  <c r="X183" i="8" s="1"/>
  <c r="Y183" i="8" s="1"/>
  <c r="V267" i="8"/>
  <c r="H184" i="8"/>
  <c r="S183" i="8"/>
  <c r="W266" i="8"/>
  <c r="T185" i="8"/>
  <c r="L186" i="8" a="1"/>
  <c r="L186" i="8" s="1"/>
  <c r="AC180" i="8"/>
  <c r="AE180" i="8" s="1"/>
  <c r="AA181" i="8"/>
  <c r="AB180" i="8"/>
  <c r="AD180" i="8"/>
  <c r="AF179" i="7"/>
  <c r="AG200" i="7" s="1"/>
  <c r="Z182" i="7"/>
  <c r="AD180" i="7"/>
  <c r="AB180" i="7"/>
  <c r="L185" i="7" a="1"/>
  <c r="L185" i="7" s="1"/>
  <c r="T184" i="7"/>
  <c r="V267" i="7"/>
  <c r="S183" i="7"/>
  <c r="H184" i="7"/>
  <c r="W266" i="7"/>
  <c r="R184" i="7"/>
  <c r="U183" i="7"/>
  <c r="X183" i="7" s="1"/>
  <c r="Y183" i="7" s="1"/>
  <c r="AA181" i="7"/>
  <c r="AC180" i="7"/>
  <c r="AE180" i="7" s="1"/>
  <c r="AF179" i="6"/>
  <c r="AG200" i="6" s="1"/>
  <c r="Z182" i="6"/>
  <c r="V267" i="6"/>
  <c r="H184" i="6"/>
  <c r="S183" i="6"/>
  <c r="L186" i="6" a="1"/>
  <c r="L186" i="6" s="1"/>
  <c r="T185" i="6"/>
  <c r="W266" i="6"/>
  <c r="AC180" i="6"/>
  <c r="AE180" i="6" s="1"/>
  <c r="AA181" i="6"/>
  <c r="AD180" i="6"/>
  <c r="AB180" i="6"/>
  <c r="U183" i="6"/>
  <c r="X183" i="6" s="1"/>
  <c r="Y183" i="6" s="1"/>
  <c r="R184" i="6"/>
  <c r="AF179" i="5"/>
  <c r="AG200" i="5" s="1"/>
  <c r="Z182" i="5"/>
  <c r="AD180" i="5"/>
  <c r="AB180" i="5"/>
  <c r="W266" i="5"/>
  <c r="V267" i="5"/>
  <c r="H184" i="5"/>
  <c r="S183" i="5"/>
  <c r="U183" i="5"/>
  <c r="X183" i="5" s="1"/>
  <c r="Y183" i="5" s="1"/>
  <c r="R184" i="5"/>
  <c r="AC180" i="5"/>
  <c r="AE180" i="5" s="1"/>
  <c r="AA181" i="5"/>
  <c r="L186" i="5" a="1"/>
  <c r="L186" i="5" s="1"/>
  <c r="T185" i="5"/>
  <c r="AF179" i="4"/>
  <c r="AG200" i="4" s="1"/>
  <c r="Z182" i="4"/>
  <c r="W266" i="4"/>
  <c r="T185" i="4"/>
  <c r="L186" i="4" a="1"/>
  <c r="L186" i="4" s="1"/>
  <c r="AA181" i="4"/>
  <c r="AC180" i="4"/>
  <c r="AE180" i="4" s="1"/>
  <c r="AD180" i="4"/>
  <c r="AB180" i="4"/>
  <c r="R184" i="4"/>
  <c r="U183" i="4"/>
  <c r="X183" i="4" s="1"/>
  <c r="Y183" i="4" s="1"/>
  <c r="V267" i="4"/>
  <c r="H184" i="4"/>
  <c r="S183" i="4"/>
  <c r="Z182" i="1"/>
  <c r="AD180" i="1"/>
  <c r="AB180" i="1"/>
  <c r="R184" i="1"/>
  <c r="U183" i="1"/>
  <c r="X183" i="1" s="1"/>
  <c r="Y183" i="1" s="1"/>
  <c r="V267" i="1"/>
  <c r="H184" i="1"/>
  <c r="S183" i="1"/>
  <c r="W266" i="1"/>
  <c r="AF179" i="1"/>
  <c r="AG200" i="1" s="1"/>
  <c r="AA181" i="1"/>
  <c r="AC180" i="1"/>
  <c r="AE180" i="1" s="1"/>
  <c r="T185" i="1"/>
  <c r="L186" i="1" a="1"/>
  <c r="L186" i="1" s="1"/>
  <c r="AG201" i="11" l="1"/>
  <c r="Z183" i="11"/>
  <c r="V268" i="11"/>
  <c r="H185" i="11"/>
  <c r="S184" i="11"/>
  <c r="W267" i="11"/>
  <c r="T186" i="11"/>
  <c r="L187" i="11" a="1"/>
  <c r="L187" i="11" s="1"/>
  <c r="AD181" i="11"/>
  <c r="AB181" i="11"/>
  <c r="AA182" i="11"/>
  <c r="AC181" i="11"/>
  <c r="AE181" i="11" s="1"/>
  <c r="R185" i="11"/>
  <c r="U184" i="11"/>
  <c r="X184" i="11" s="1"/>
  <c r="Y184" i="11" s="1"/>
  <c r="AG201" i="10"/>
  <c r="Z183" i="10"/>
  <c r="V268" i="10"/>
  <c r="H185" i="10"/>
  <c r="S184" i="10"/>
  <c r="L186" i="10" a="1"/>
  <c r="L186" i="10" s="1"/>
  <c r="T185" i="10"/>
  <c r="AD181" i="10"/>
  <c r="AB181" i="10"/>
  <c r="W267" i="10"/>
  <c r="AC181" i="10"/>
  <c r="AE181" i="10" s="1"/>
  <c r="AA182" i="10"/>
  <c r="U184" i="10"/>
  <c r="X184" i="10" s="1"/>
  <c r="Y184" i="10" s="1"/>
  <c r="R185" i="10"/>
  <c r="AF180" i="9"/>
  <c r="AG201" i="9" s="1"/>
  <c r="Z183" i="9"/>
  <c r="L186" i="9" a="1"/>
  <c r="L186" i="9" s="1"/>
  <c r="T185" i="9"/>
  <c r="V268" i="9"/>
  <c r="H185" i="9"/>
  <c r="S184" i="9"/>
  <c r="W267" i="9"/>
  <c r="U184" i="9"/>
  <c r="X184" i="9" s="1"/>
  <c r="Y184" i="9" s="1"/>
  <c r="R185" i="9"/>
  <c r="AA182" i="9"/>
  <c r="AC181" i="9"/>
  <c r="AE181" i="9" s="1"/>
  <c r="AF181" i="9" s="1"/>
  <c r="AD181" i="9"/>
  <c r="AB181" i="9"/>
  <c r="AF180" i="8"/>
  <c r="AG201" i="8" s="1"/>
  <c r="Z183" i="8"/>
  <c r="AD181" i="8"/>
  <c r="AB181" i="8"/>
  <c r="L187" i="8" a="1"/>
  <c r="L187" i="8" s="1"/>
  <c r="T186" i="8"/>
  <c r="V268" i="8"/>
  <c r="S184" i="8"/>
  <c r="H185" i="8"/>
  <c r="U184" i="8"/>
  <c r="X184" i="8" s="1"/>
  <c r="Y184" i="8" s="1"/>
  <c r="R185" i="8"/>
  <c r="AC181" i="8"/>
  <c r="AE181" i="8" s="1"/>
  <c r="AF181" i="8" s="1"/>
  <c r="AA182" i="8"/>
  <c r="W267" i="8"/>
  <c r="AF180" i="7"/>
  <c r="AG201" i="7" s="1"/>
  <c r="Z183" i="7"/>
  <c r="T185" i="7"/>
  <c r="L186" i="7" a="1"/>
  <c r="L186" i="7" s="1"/>
  <c r="R185" i="7"/>
  <c r="U184" i="7"/>
  <c r="X184" i="7" s="1"/>
  <c r="Y184" i="7" s="1"/>
  <c r="V268" i="7"/>
  <c r="H185" i="7"/>
  <c r="S184" i="7"/>
  <c r="W267" i="7"/>
  <c r="AA182" i="7"/>
  <c r="AC181" i="7"/>
  <c r="AE181" i="7" s="1"/>
  <c r="AF181" i="7" s="1"/>
  <c r="AB181" i="7"/>
  <c r="AD181" i="7"/>
  <c r="AF180" i="6"/>
  <c r="AG201" i="6" s="1"/>
  <c r="Z183" i="6"/>
  <c r="L187" i="6" a="1"/>
  <c r="L187" i="6" s="1"/>
  <c r="T186" i="6"/>
  <c r="V268" i="6"/>
  <c r="H185" i="6"/>
  <c r="S184" i="6"/>
  <c r="U184" i="6"/>
  <c r="X184" i="6" s="1"/>
  <c r="Y184" i="6" s="1"/>
  <c r="R185" i="6"/>
  <c r="AC181" i="6"/>
  <c r="AE181" i="6" s="1"/>
  <c r="AA182" i="6"/>
  <c r="AD181" i="6"/>
  <c r="AB181" i="6"/>
  <c r="W267" i="6"/>
  <c r="AF180" i="5"/>
  <c r="AG201" i="5"/>
  <c r="Z183" i="5"/>
  <c r="R185" i="5"/>
  <c r="U184" i="5"/>
  <c r="X184" i="5" s="1"/>
  <c r="Y184" i="5" s="1"/>
  <c r="AA182" i="5"/>
  <c r="AC181" i="5"/>
  <c r="AE181" i="5" s="1"/>
  <c r="V268" i="5"/>
  <c r="H185" i="5"/>
  <c r="S184" i="5"/>
  <c r="AD181" i="5"/>
  <c r="AB181" i="5"/>
  <c r="W267" i="5"/>
  <c r="T186" i="5"/>
  <c r="L187" i="5" a="1"/>
  <c r="L187" i="5" s="1"/>
  <c r="AF180" i="4"/>
  <c r="AG201" i="4" s="1"/>
  <c r="Z183" i="4"/>
  <c r="R185" i="4"/>
  <c r="U184" i="4"/>
  <c r="X184" i="4" s="1"/>
  <c r="Y184" i="4" s="1"/>
  <c r="AB181" i="4"/>
  <c r="AD181" i="4"/>
  <c r="AC181" i="4"/>
  <c r="AE181" i="4" s="1"/>
  <c r="AA182" i="4"/>
  <c r="T186" i="4"/>
  <c r="L187" i="4" a="1"/>
  <c r="L187" i="4" s="1"/>
  <c r="V268" i="4"/>
  <c r="S184" i="4"/>
  <c r="H185" i="4"/>
  <c r="W267" i="4"/>
  <c r="Z183" i="1"/>
  <c r="AB181" i="1"/>
  <c r="AD181" i="1"/>
  <c r="AF180" i="1"/>
  <c r="AG201" i="1" s="1"/>
  <c r="V268" i="1"/>
  <c r="S184" i="1"/>
  <c r="H185" i="1"/>
  <c r="W267" i="1"/>
  <c r="R185" i="1"/>
  <c r="U184" i="1"/>
  <c r="X184" i="1" s="1"/>
  <c r="Y184" i="1" s="1"/>
  <c r="AC181" i="1"/>
  <c r="AE181" i="1" s="1"/>
  <c r="AA182" i="1"/>
  <c r="T186" i="1"/>
  <c r="L187" i="1" a="1"/>
  <c r="L187" i="1" s="1"/>
  <c r="AF181" i="11" l="1"/>
  <c r="AG202" i="11" s="1"/>
  <c r="Z184" i="11"/>
  <c r="AB182" i="11"/>
  <c r="AD182" i="11"/>
  <c r="V269" i="11"/>
  <c r="H186" i="11"/>
  <c r="S185" i="11"/>
  <c r="R186" i="11"/>
  <c r="U185" i="11"/>
  <c r="X185" i="11" s="1"/>
  <c r="Y185" i="11" s="1"/>
  <c r="W268" i="11"/>
  <c r="AA183" i="11"/>
  <c r="AC182" i="11"/>
  <c r="AE182" i="11" s="1"/>
  <c r="T187" i="11"/>
  <c r="L188" i="11" a="1"/>
  <c r="L188" i="11" s="1"/>
  <c r="AF181" i="10"/>
  <c r="AG202" i="10" s="1"/>
  <c r="Z184" i="10"/>
  <c r="V269" i="10"/>
  <c r="H186" i="10"/>
  <c r="S185" i="10"/>
  <c r="W268" i="10"/>
  <c r="L187" i="10" a="1"/>
  <c r="L187" i="10" s="1"/>
  <c r="T186" i="10"/>
  <c r="U185" i="10"/>
  <c r="X185" i="10" s="1"/>
  <c r="Y185" i="10" s="1"/>
  <c r="R186" i="10"/>
  <c r="AC182" i="10"/>
  <c r="AE182" i="10" s="1"/>
  <c r="AA183" i="10"/>
  <c r="AD182" i="10"/>
  <c r="AB182" i="10"/>
  <c r="AG202" i="9"/>
  <c r="Z184" i="9"/>
  <c r="R186" i="9"/>
  <c r="U185" i="9"/>
  <c r="X185" i="9" s="1"/>
  <c r="Y185" i="9" s="1"/>
  <c r="L187" i="9" a="1"/>
  <c r="L187" i="9" s="1"/>
  <c r="T186" i="9"/>
  <c r="V269" i="9"/>
  <c r="H186" i="9"/>
  <c r="S185" i="9"/>
  <c r="W268" i="9"/>
  <c r="AA183" i="9"/>
  <c r="AC182" i="9"/>
  <c r="AE182" i="9" s="1"/>
  <c r="AD182" i="9"/>
  <c r="AB182" i="9"/>
  <c r="AG202" i="8"/>
  <c r="Z184" i="8"/>
  <c r="U185" i="8"/>
  <c r="X185" i="8" s="1"/>
  <c r="Y185" i="8" s="1"/>
  <c r="R186" i="8"/>
  <c r="V269" i="8"/>
  <c r="S185" i="8"/>
  <c r="H186" i="8"/>
  <c r="W268" i="8"/>
  <c r="L188" i="8" a="1"/>
  <c r="L188" i="8" s="1"/>
  <c r="T187" i="8"/>
  <c r="AA183" i="8"/>
  <c r="AC182" i="8"/>
  <c r="AE182" i="8" s="1"/>
  <c r="AD182" i="8"/>
  <c r="AB182" i="8"/>
  <c r="AG202" i="7"/>
  <c r="Z184" i="7"/>
  <c r="AD182" i="7"/>
  <c r="AB182" i="7"/>
  <c r="V269" i="7"/>
  <c r="S185" i="7"/>
  <c r="H186" i="7"/>
  <c r="T186" i="7"/>
  <c r="L187" i="7" a="1"/>
  <c r="L187" i="7" s="1"/>
  <c r="AC182" i="7"/>
  <c r="AE182" i="7" s="1"/>
  <c r="AA183" i="7"/>
  <c r="W268" i="7"/>
  <c r="R186" i="7"/>
  <c r="U185" i="7"/>
  <c r="X185" i="7" s="1"/>
  <c r="Y185" i="7" s="1"/>
  <c r="AF181" i="6"/>
  <c r="AG202" i="6" s="1"/>
  <c r="Z184" i="6"/>
  <c r="L188" i="6" a="1"/>
  <c r="L188" i="6" s="1"/>
  <c r="T187" i="6"/>
  <c r="AD182" i="6"/>
  <c r="AB182" i="6"/>
  <c r="W268" i="6"/>
  <c r="U185" i="6"/>
  <c r="X185" i="6" s="1"/>
  <c r="Y185" i="6" s="1"/>
  <c r="R186" i="6"/>
  <c r="AA183" i="6"/>
  <c r="AC182" i="6"/>
  <c r="AE182" i="6" s="1"/>
  <c r="V269" i="6"/>
  <c r="H186" i="6"/>
  <c r="S185" i="6"/>
  <c r="AF181" i="5"/>
  <c r="AG202" i="5" s="1"/>
  <c r="Z184" i="5"/>
  <c r="V269" i="5"/>
  <c r="H186" i="5"/>
  <c r="S185" i="5"/>
  <c r="W268" i="5"/>
  <c r="AB182" i="5"/>
  <c r="AD182" i="5"/>
  <c r="R186" i="5"/>
  <c r="U185" i="5"/>
  <c r="X185" i="5" s="1"/>
  <c r="Y185" i="5" s="1"/>
  <c r="T187" i="5"/>
  <c r="L188" i="5" a="1"/>
  <c r="L188" i="5" s="1"/>
  <c r="AA183" i="5"/>
  <c r="AC182" i="5"/>
  <c r="AE182" i="5" s="1"/>
  <c r="AF181" i="4"/>
  <c r="AG202" i="4" s="1"/>
  <c r="Z184" i="4"/>
  <c r="W268" i="4"/>
  <c r="T187" i="4"/>
  <c r="L188" i="4" a="1"/>
  <c r="L188" i="4" s="1"/>
  <c r="AD182" i="4"/>
  <c r="AB182" i="4"/>
  <c r="AC182" i="4"/>
  <c r="AE182" i="4" s="1"/>
  <c r="AA183" i="4"/>
  <c r="U185" i="4"/>
  <c r="X185" i="4" s="1"/>
  <c r="Y185" i="4" s="1"/>
  <c r="R186" i="4"/>
  <c r="V269" i="4"/>
  <c r="S185" i="4"/>
  <c r="H186" i="4"/>
  <c r="Z184" i="1"/>
  <c r="AF181" i="1"/>
  <c r="AD182" i="1"/>
  <c r="AB182" i="1"/>
  <c r="V269" i="1"/>
  <c r="S185" i="1"/>
  <c r="H186" i="1"/>
  <c r="W268" i="1"/>
  <c r="U185" i="1"/>
  <c r="X185" i="1" s="1"/>
  <c r="Y185" i="1" s="1"/>
  <c r="R186" i="1"/>
  <c r="AG202" i="1"/>
  <c r="AC182" i="1"/>
  <c r="AE182" i="1" s="1"/>
  <c r="AA183" i="1"/>
  <c r="T187" i="1"/>
  <c r="L188" i="1" a="1"/>
  <c r="L188" i="1" s="1"/>
  <c r="AF182" i="11" l="1"/>
  <c r="AG203" i="11"/>
  <c r="Z185" i="11"/>
  <c r="AD183" i="11"/>
  <c r="AB183" i="11"/>
  <c r="V270" i="11"/>
  <c r="S186" i="11"/>
  <c r="H187" i="11"/>
  <c r="W269" i="11"/>
  <c r="R187" i="11"/>
  <c r="U186" i="11"/>
  <c r="X186" i="11" s="1"/>
  <c r="Y186" i="11" s="1"/>
  <c r="AA184" i="11"/>
  <c r="AC183" i="11"/>
  <c r="AE183" i="11" s="1"/>
  <c r="AF183" i="11" s="1"/>
  <c r="T188" i="11"/>
  <c r="L189" i="11" a="1"/>
  <c r="L189" i="11" s="1"/>
  <c r="AF182" i="10"/>
  <c r="AG203" i="10" s="1"/>
  <c r="Z185" i="10"/>
  <c r="L188" i="10" a="1"/>
  <c r="L188" i="10" s="1"/>
  <c r="T187" i="10"/>
  <c r="R187" i="10"/>
  <c r="U186" i="10"/>
  <c r="X186" i="10" s="1"/>
  <c r="Y186" i="10" s="1"/>
  <c r="V270" i="10"/>
  <c r="H187" i="10"/>
  <c r="S186" i="10"/>
  <c r="AD183" i="10"/>
  <c r="AB183" i="10"/>
  <c r="W269" i="10"/>
  <c r="AA184" i="10"/>
  <c r="AC183" i="10"/>
  <c r="AE183" i="10" s="1"/>
  <c r="AF183" i="10" s="1"/>
  <c r="AF182" i="9"/>
  <c r="AG203" i="9" s="1"/>
  <c r="Z185" i="9"/>
  <c r="AB183" i="9"/>
  <c r="AD183" i="9"/>
  <c r="V270" i="9"/>
  <c r="H187" i="9"/>
  <c r="S186" i="9"/>
  <c r="W269" i="9"/>
  <c r="U186" i="9"/>
  <c r="X186" i="9" s="1"/>
  <c r="Y186" i="9" s="1"/>
  <c r="R187" i="9"/>
  <c r="T187" i="9"/>
  <c r="L188" i="9" a="1"/>
  <c r="L188" i="9" s="1"/>
  <c r="AC183" i="9"/>
  <c r="AE183" i="9" s="1"/>
  <c r="AA184" i="9"/>
  <c r="AF182" i="8"/>
  <c r="AG203" i="8" s="1"/>
  <c r="Z185" i="8"/>
  <c r="AD183" i="8"/>
  <c r="AB183" i="8"/>
  <c r="R187" i="8"/>
  <c r="U186" i="8"/>
  <c r="X186" i="8" s="1"/>
  <c r="Y186" i="8" s="1"/>
  <c r="T188" i="8"/>
  <c r="L189" i="8" a="1"/>
  <c r="L189" i="8" s="1"/>
  <c r="V270" i="8"/>
  <c r="H187" i="8"/>
  <c r="S186" i="8"/>
  <c r="W269" i="8"/>
  <c r="AA184" i="8"/>
  <c r="AC183" i="8"/>
  <c r="AE183" i="8" s="1"/>
  <c r="AF183" i="8" s="1"/>
  <c r="AF182" i="7"/>
  <c r="AG203" i="7" s="1"/>
  <c r="Z185" i="7"/>
  <c r="U186" i="7"/>
  <c r="X186" i="7" s="1"/>
  <c r="Y186" i="7" s="1"/>
  <c r="R187" i="7"/>
  <c r="T187" i="7"/>
  <c r="L188" i="7" a="1"/>
  <c r="L188" i="7" s="1"/>
  <c r="V270" i="7"/>
  <c r="S186" i="7"/>
  <c r="H187" i="7"/>
  <c r="W269" i="7"/>
  <c r="AC183" i="7"/>
  <c r="AE183" i="7" s="1"/>
  <c r="AA184" i="7"/>
  <c r="AD183" i="7"/>
  <c r="AB183" i="7"/>
  <c r="AF182" i="6"/>
  <c r="AG203" i="6" s="1"/>
  <c r="Z185" i="6"/>
  <c r="W269" i="6"/>
  <c r="V270" i="6"/>
  <c r="H187" i="6"/>
  <c r="S186" i="6"/>
  <c r="U186" i="6"/>
  <c r="X186" i="6" s="1"/>
  <c r="Y186" i="6" s="1"/>
  <c r="R187" i="6"/>
  <c r="AD183" i="6"/>
  <c r="AB183" i="6"/>
  <c r="AA184" i="6"/>
  <c r="AC183" i="6"/>
  <c r="AE183" i="6" s="1"/>
  <c r="AF183" i="6" s="1"/>
  <c r="L189" i="6" a="1"/>
  <c r="L189" i="6" s="1"/>
  <c r="T188" i="6"/>
  <c r="AF182" i="5"/>
  <c r="AG203" i="5" s="1"/>
  <c r="Z185" i="5"/>
  <c r="R187" i="5"/>
  <c r="U186" i="5"/>
  <c r="X186" i="5" s="1"/>
  <c r="Y186" i="5" s="1"/>
  <c r="AC183" i="5"/>
  <c r="AE183" i="5" s="1"/>
  <c r="AA184" i="5"/>
  <c r="W269" i="5"/>
  <c r="V270" i="5"/>
  <c r="S186" i="5"/>
  <c r="H187" i="5"/>
  <c r="AD183" i="5"/>
  <c r="AB183" i="5"/>
  <c r="T188" i="5"/>
  <c r="L189" i="5" a="1"/>
  <c r="L189" i="5" s="1"/>
  <c r="AF182" i="4"/>
  <c r="AG203" i="4" s="1"/>
  <c r="Z185" i="4"/>
  <c r="U186" i="4"/>
  <c r="X186" i="4" s="1"/>
  <c r="Y186" i="4" s="1"/>
  <c r="R187" i="4"/>
  <c r="AB183" i="4"/>
  <c r="AD183" i="4"/>
  <c r="L189" i="4" a="1"/>
  <c r="L189" i="4" s="1"/>
  <c r="T188" i="4"/>
  <c r="V270" i="4"/>
  <c r="H187" i="4"/>
  <c r="S186" i="4"/>
  <c r="AA184" i="4"/>
  <c r="AC183" i="4"/>
  <c r="AE183" i="4" s="1"/>
  <c r="W269" i="4"/>
  <c r="Z185" i="1"/>
  <c r="AD183" i="1"/>
  <c r="AB183" i="1"/>
  <c r="U186" i="1"/>
  <c r="X186" i="1" s="1"/>
  <c r="Y186" i="1" s="1"/>
  <c r="R187" i="1"/>
  <c r="V270" i="1"/>
  <c r="H187" i="1"/>
  <c r="S186" i="1"/>
  <c r="AF182" i="1"/>
  <c r="AG203" i="1" s="1"/>
  <c r="W269" i="1"/>
  <c r="AC183" i="1"/>
  <c r="AE183" i="1" s="1"/>
  <c r="AA184" i="1"/>
  <c r="L189" i="1" a="1"/>
  <c r="L189" i="1" s="1"/>
  <c r="T188" i="1"/>
  <c r="AG204" i="11" l="1"/>
  <c r="Z186" i="11"/>
  <c r="U187" i="11"/>
  <c r="X187" i="11" s="1"/>
  <c r="Y187" i="11" s="1"/>
  <c r="R188" i="11"/>
  <c r="AD184" i="11"/>
  <c r="AB184" i="11"/>
  <c r="W270" i="11"/>
  <c r="V271" i="11"/>
  <c r="S187" i="11"/>
  <c r="H188" i="11"/>
  <c r="AC184" i="11"/>
  <c r="AE184" i="11" s="1"/>
  <c r="AA185" i="11"/>
  <c r="L190" i="11" a="1"/>
  <c r="L190" i="11" s="1"/>
  <c r="T189" i="11"/>
  <c r="AG204" i="10"/>
  <c r="Z186" i="10"/>
  <c r="R188" i="10"/>
  <c r="U187" i="10"/>
  <c r="X187" i="10" s="1"/>
  <c r="Y187" i="10" s="1"/>
  <c r="T188" i="10"/>
  <c r="L189" i="10" a="1"/>
  <c r="L189" i="10" s="1"/>
  <c r="AC184" i="10"/>
  <c r="AE184" i="10" s="1"/>
  <c r="AA185" i="10"/>
  <c r="V271" i="10"/>
  <c r="H188" i="10"/>
  <c r="S187" i="10"/>
  <c r="W270" i="10"/>
  <c r="AB184" i="10"/>
  <c r="AD184" i="10"/>
  <c r="AF183" i="9"/>
  <c r="AG204" i="9" s="1"/>
  <c r="Z186" i="9"/>
  <c r="R188" i="9"/>
  <c r="U187" i="9"/>
  <c r="X187" i="9" s="1"/>
  <c r="Y187" i="9" s="1"/>
  <c r="AC184" i="9"/>
  <c r="AE184" i="9" s="1"/>
  <c r="AA185" i="9"/>
  <c r="L189" i="9" a="1"/>
  <c r="L189" i="9" s="1"/>
  <c r="T188" i="9"/>
  <c r="V271" i="9"/>
  <c r="S187" i="9"/>
  <c r="H188" i="9"/>
  <c r="AD184" i="9"/>
  <c r="AB184" i="9"/>
  <c r="W270" i="9"/>
  <c r="AG204" i="8"/>
  <c r="Z186" i="8"/>
  <c r="R188" i="8"/>
  <c r="U187" i="8"/>
  <c r="X187" i="8" s="1"/>
  <c r="Y187" i="8" s="1"/>
  <c r="V271" i="8"/>
  <c r="H188" i="8"/>
  <c r="S187" i="8"/>
  <c r="W270" i="8"/>
  <c r="T189" i="8"/>
  <c r="L190" i="8" a="1"/>
  <c r="L190" i="8" s="1"/>
  <c r="AA185" i="8"/>
  <c r="AC184" i="8"/>
  <c r="AE184" i="8" s="1"/>
  <c r="AB184" i="8"/>
  <c r="AD184" i="8"/>
  <c r="AF183" i="7"/>
  <c r="AG204" i="7" s="1"/>
  <c r="Z186" i="7"/>
  <c r="L189" i="7" a="1"/>
  <c r="L189" i="7" s="1"/>
  <c r="T188" i="7"/>
  <c r="U187" i="7"/>
  <c r="X187" i="7" s="1"/>
  <c r="Y187" i="7" s="1"/>
  <c r="R188" i="7"/>
  <c r="AD184" i="7"/>
  <c r="AB184" i="7"/>
  <c r="V271" i="7"/>
  <c r="H188" i="7"/>
  <c r="S187" i="7"/>
  <c r="W270" i="7"/>
  <c r="AC184" i="7"/>
  <c r="AE184" i="7" s="1"/>
  <c r="AA185" i="7"/>
  <c r="AG204" i="6"/>
  <c r="Z186" i="6"/>
  <c r="AD184" i="6"/>
  <c r="AB184" i="6"/>
  <c r="T189" i="6"/>
  <c r="L190" i="6" a="1"/>
  <c r="L190" i="6" s="1"/>
  <c r="V271" i="6"/>
  <c r="H188" i="6"/>
  <c r="S187" i="6"/>
  <c r="AA185" i="6"/>
  <c r="AC184" i="6"/>
  <c r="AE184" i="6" s="1"/>
  <c r="U187" i="6"/>
  <c r="X187" i="6" s="1"/>
  <c r="Y187" i="6" s="1"/>
  <c r="R188" i="6"/>
  <c r="W270" i="6"/>
  <c r="AF183" i="5"/>
  <c r="AG204" i="5" s="1"/>
  <c r="Z186" i="5"/>
  <c r="W270" i="5"/>
  <c r="U187" i="5"/>
  <c r="X187" i="5" s="1"/>
  <c r="Y187" i="5" s="1"/>
  <c r="R188" i="5"/>
  <c r="V271" i="5"/>
  <c r="S187" i="5"/>
  <c r="H188" i="5"/>
  <c r="AD184" i="5"/>
  <c r="AB184" i="5"/>
  <c r="AC184" i="5"/>
  <c r="AE184" i="5" s="1"/>
  <c r="AF184" i="5" s="1"/>
  <c r="AA185" i="5"/>
  <c r="L190" i="5" a="1"/>
  <c r="L190" i="5" s="1"/>
  <c r="T189" i="5"/>
  <c r="AF183" i="4"/>
  <c r="AG204" i="4" s="1"/>
  <c r="Z186" i="4"/>
  <c r="AD184" i="4"/>
  <c r="AB184" i="4"/>
  <c r="T189" i="4"/>
  <c r="L190" i="4" a="1"/>
  <c r="L190" i="4" s="1"/>
  <c r="V271" i="4"/>
  <c r="H188" i="4"/>
  <c r="S187" i="4"/>
  <c r="W270" i="4"/>
  <c r="U187" i="4"/>
  <c r="X187" i="4" s="1"/>
  <c r="Y187" i="4" s="1"/>
  <c r="R188" i="4"/>
  <c r="AC184" i="4"/>
  <c r="AE184" i="4" s="1"/>
  <c r="AA185" i="4"/>
  <c r="Z186" i="1"/>
  <c r="AF183" i="1"/>
  <c r="W270" i="1"/>
  <c r="AD184" i="1"/>
  <c r="AB184" i="1"/>
  <c r="U187" i="1"/>
  <c r="X187" i="1" s="1"/>
  <c r="Y187" i="1" s="1"/>
  <c r="R188" i="1"/>
  <c r="V271" i="1"/>
  <c r="H188" i="1"/>
  <c r="S187" i="1"/>
  <c r="AG204" i="1"/>
  <c r="AC184" i="1"/>
  <c r="AE184" i="1" s="1"/>
  <c r="AA185" i="1"/>
  <c r="L190" i="1" a="1"/>
  <c r="L190" i="1" s="1"/>
  <c r="T189" i="1"/>
  <c r="AF184" i="11" l="1"/>
  <c r="AG205" i="11" s="1"/>
  <c r="Z187" i="11"/>
  <c r="V272" i="11"/>
  <c r="H189" i="11"/>
  <c r="S188" i="11"/>
  <c r="W271" i="11"/>
  <c r="U188" i="11"/>
  <c r="X188" i="11" s="1"/>
  <c r="Y188" i="11" s="1"/>
  <c r="R189" i="11"/>
  <c r="L191" i="11" a="1"/>
  <c r="L191" i="11" s="1"/>
  <c r="T190" i="11"/>
  <c r="AC185" i="11"/>
  <c r="AE185" i="11" s="1"/>
  <c r="AA186" i="11"/>
  <c r="AD185" i="11"/>
  <c r="AB185" i="11"/>
  <c r="AF184" i="10"/>
  <c r="AG205" i="10" s="1"/>
  <c r="Z187" i="10"/>
  <c r="AD185" i="10"/>
  <c r="AB185" i="10"/>
  <c r="V272" i="10"/>
  <c r="S188" i="10"/>
  <c r="H189" i="10"/>
  <c r="R189" i="10"/>
  <c r="U188" i="10"/>
  <c r="X188" i="10" s="1"/>
  <c r="Y188" i="10" s="1"/>
  <c r="T189" i="10"/>
  <c r="L190" i="10" a="1"/>
  <c r="L190" i="10" s="1"/>
  <c r="AC185" i="10"/>
  <c r="AE185" i="10" s="1"/>
  <c r="AF185" i="10" s="1"/>
  <c r="AA186" i="10"/>
  <c r="W271" i="10"/>
  <c r="AF184" i="9"/>
  <c r="AG205" i="9" s="1"/>
  <c r="Z187" i="9"/>
  <c r="T189" i="9"/>
  <c r="L190" i="9" a="1"/>
  <c r="L190" i="9" s="1"/>
  <c r="U188" i="9"/>
  <c r="X188" i="9" s="1"/>
  <c r="Y188" i="9" s="1"/>
  <c r="R189" i="9"/>
  <c r="W271" i="9"/>
  <c r="AA186" i="9"/>
  <c r="AC185" i="9"/>
  <c r="AE185" i="9" s="1"/>
  <c r="AF185" i="9" s="1"/>
  <c r="V272" i="9"/>
  <c r="S188" i="9"/>
  <c r="H189" i="9"/>
  <c r="AB185" i="9"/>
  <c r="AD185" i="9"/>
  <c r="AF184" i="8"/>
  <c r="AG205" i="8" s="1"/>
  <c r="Z187" i="8"/>
  <c r="AB185" i="8"/>
  <c r="AD185" i="8"/>
  <c r="V272" i="8"/>
  <c r="S188" i="8"/>
  <c r="H189" i="8"/>
  <c r="AA186" i="8"/>
  <c r="AC185" i="8"/>
  <c r="AE185" i="8" s="1"/>
  <c r="AF185" i="8" s="1"/>
  <c r="T190" i="8"/>
  <c r="L191" i="8" a="1"/>
  <c r="L191" i="8" s="1"/>
  <c r="W271" i="8"/>
  <c r="R189" i="8"/>
  <c r="U188" i="8"/>
  <c r="X188" i="8" s="1"/>
  <c r="Y188" i="8" s="1"/>
  <c r="AF184" i="7"/>
  <c r="AG205" i="7" s="1"/>
  <c r="Z187" i="7"/>
  <c r="W271" i="7"/>
  <c r="U188" i="7"/>
  <c r="X188" i="7" s="1"/>
  <c r="Y188" i="7" s="1"/>
  <c r="R189" i="7"/>
  <c r="L190" i="7" a="1"/>
  <c r="L190" i="7" s="1"/>
  <c r="T189" i="7"/>
  <c r="AD185" i="7"/>
  <c r="AB185" i="7"/>
  <c r="AC185" i="7"/>
  <c r="AE185" i="7" s="1"/>
  <c r="AA186" i="7"/>
  <c r="V272" i="7"/>
  <c r="H189" i="7"/>
  <c r="S188" i="7"/>
  <c r="AF184" i="6"/>
  <c r="AG205" i="6" s="1"/>
  <c r="Z187" i="6"/>
  <c r="W271" i="6"/>
  <c r="AD185" i="6"/>
  <c r="AB185" i="6"/>
  <c r="T190" i="6"/>
  <c r="L191" i="6" a="1"/>
  <c r="L191" i="6" s="1"/>
  <c r="AA186" i="6"/>
  <c r="AC185" i="6"/>
  <c r="AE185" i="6" s="1"/>
  <c r="V272" i="6"/>
  <c r="H189" i="6"/>
  <c r="S188" i="6"/>
  <c r="R189" i="6"/>
  <c r="U188" i="6"/>
  <c r="X188" i="6" s="1"/>
  <c r="Y188" i="6" s="1"/>
  <c r="AG205" i="5"/>
  <c r="Z187" i="5"/>
  <c r="U188" i="5"/>
  <c r="X188" i="5" s="1"/>
  <c r="Y188" i="5" s="1"/>
  <c r="R189" i="5"/>
  <c r="W271" i="5"/>
  <c r="V272" i="5"/>
  <c r="H189" i="5"/>
  <c r="S188" i="5"/>
  <c r="AD185" i="5"/>
  <c r="AB185" i="5"/>
  <c r="AC185" i="5"/>
  <c r="AE185" i="5" s="1"/>
  <c r="AA186" i="5"/>
  <c r="L191" i="5" a="1"/>
  <c r="L191" i="5" s="1"/>
  <c r="T190" i="5"/>
  <c r="AF184" i="4"/>
  <c r="AG205" i="4" s="1"/>
  <c r="Z187" i="4"/>
  <c r="V272" i="4"/>
  <c r="H189" i="4"/>
  <c r="S188" i="4"/>
  <c r="W271" i="4"/>
  <c r="AD185" i="4"/>
  <c r="AB185" i="4"/>
  <c r="AC185" i="4"/>
  <c r="AE185" i="4" s="1"/>
  <c r="AA186" i="4"/>
  <c r="L191" i="4" a="1"/>
  <c r="L191" i="4" s="1"/>
  <c r="T190" i="4"/>
  <c r="U188" i="4"/>
  <c r="X188" i="4" s="1"/>
  <c r="Y188" i="4" s="1"/>
  <c r="R189" i="4"/>
  <c r="Z187" i="1"/>
  <c r="U188" i="1"/>
  <c r="X188" i="1" s="1"/>
  <c r="Y188" i="1" s="1"/>
  <c r="R189" i="1"/>
  <c r="AF184" i="1"/>
  <c r="V272" i="1"/>
  <c r="H189" i="1"/>
  <c r="S188" i="1"/>
  <c r="W271" i="1"/>
  <c r="AG205" i="1"/>
  <c r="AD185" i="1"/>
  <c r="AB185" i="1"/>
  <c r="AC185" i="1"/>
  <c r="AE185" i="1" s="1"/>
  <c r="AA186" i="1"/>
  <c r="L191" i="1" a="1"/>
  <c r="L191" i="1" s="1"/>
  <c r="T190" i="1"/>
  <c r="AF185" i="11" l="1"/>
  <c r="AG206" i="11" s="1"/>
  <c r="Z188" i="11"/>
  <c r="AB186" i="11"/>
  <c r="AD186" i="11"/>
  <c r="U189" i="11"/>
  <c r="X189" i="11" s="1"/>
  <c r="Y189" i="11" s="1"/>
  <c r="R190" i="11"/>
  <c r="V273" i="11"/>
  <c r="H190" i="11"/>
  <c r="S189" i="11"/>
  <c r="L192" i="11" a="1"/>
  <c r="L192" i="11" s="1"/>
  <c r="T191" i="11"/>
  <c r="W272" i="11"/>
  <c r="AA187" i="11"/>
  <c r="AC186" i="11"/>
  <c r="AE186" i="11" s="1"/>
  <c r="AG206" i="10"/>
  <c r="Z188" i="10"/>
  <c r="W272" i="10"/>
  <c r="AD186" i="10"/>
  <c r="AB186" i="10"/>
  <c r="U189" i="10"/>
  <c r="X189" i="10" s="1"/>
  <c r="Y189" i="10" s="1"/>
  <c r="R190" i="10"/>
  <c r="AA187" i="10"/>
  <c r="AC186" i="10"/>
  <c r="AE186" i="10" s="1"/>
  <c r="T190" i="10"/>
  <c r="L191" i="10" a="1"/>
  <c r="L191" i="10" s="1"/>
  <c r="V273" i="10"/>
  <c r="S189" i="10"/>
  <c r="H190" i="10"/>
  <c r="AG206" i="9"/>
  <c r="Z188" i="9"/>
  <c r="W272" i="9"/>
  <c r="AD186" i="9"/>
  <c r="AB186" i="9"/>
  <c r="U189" i="9"/>
  <c r="X189" i="9" s="1"/>
  <c r="Y189" i="9" s="1"/>
  <c r="R190" i="9"/>
  <c r="L191" i="9" a="1"/>
  <c r="L191" i="9" s="1"/>
  <c r="T190" i="9"/>
  <c r="AA187" i="9"/>
  <c r="AC186" i="9"/>
  <c r="AE186" i="9" s="1"/>
  <c r="V273" i="9"/>
  <c r="H190" i="9"/>
  <c r="S189" i="9"/>
  <c r="AG206" i="8"/>
  <c r="Z188" i="8"/>
  <c r="T191" i="8"/>
  <c r="L192" i="8" a="1"/>
  <c r="L192" i="8" s="1"/>
  <c r="AD186" i="8"/>
  <c r="AB186" i="8"/>
  <c r="AC186" i="8"/>
  <c r="AE186" i="8" s="1"/>
  <c r="AA187" i="8"/>
  <c r="S189" i="8"/>
  <c r="V273" i="8"/>
  <c r="H190" i="8"/>
  <c r="W272" i="8"/>
  <c r="R190" i="8"/>
  <c r="U189" i="8"/>
  <c r="X189" i="8" s="1"/>
  <c r="Y189" i="8" s="1"/>
  <c r="AF185" i="7"/>
  <c r="AG206" i="7" s="1"/>
  <c r="Z188" i="7"/>
  <c r="W272" i="7"/>
  <c r="AD186" i="7"/>
  <c r="AB186" i="7"/>
  <c r="U189" i="7"/>
  <c r="X189" i="7" s="1"/>
  <c r="Y189" i="7" s="1"/>
  <c r="R190" i="7"/>
  <c r="AA187" i="7"/>
  <c r="AC186" i="7"/>
  <c r="AE186" i="7" s="1"/>
  <c r="AF186" i="7" s="1"/>
  <c r="L191" i="7" a="1"/>
  <c r="L191" i="7" s="1"/>
  <c r="T190" i="7"/>
  <c r="V273" i="7"/>
  <c r="H190" i="7"/>
  <c r="S189" i="7"/>
  <c r="AF185" i="6"/>
  <c r="AG206" i="6" s="1"/>
  <c r="Z188" i="6"/>
  <c r="V273" i="6"/>
  <c r="S189" i="6"/>
  <c r="H190" i="6"/>
  <c r="AB186" i="6"/>
  <c r="AD186" i="6"/>
  <c r="T191" i="6"/>
  <c r="L192" i="6" a="1"/>
  <c r="L192" i="6" s="1"/>
  <c r="W272" i="6"/>
  <c r="AC186" i="6"/>
  <c r="AE186" i="6" s="1"/>
  <c r="AA187" i="6"/>
  <c r="R190" i="6"/>
  <c r="U189" i="6"/>
  <c r="X189" i="6" s="1"/>
  <c r="Y189" i="6" s="1"/>
  <c r="AF185" i="5"/>
  <c r="AG206" i="5" s="1"/>
  <c r="Z188" i="5"/>
  <c r="W272" i="5"/>
  <c r="L192" i="5" a="1"/>
  <c r="L192" i="5" s="1"/>
  <c r="T191" i="5"/>
  <c r="AC186" i="5"/>
  <c r="AE186" i="5" s="1"/>
  <c r="AF186" i="5" s="1"/>
  <c r="AA187" i="5"/>
  <c r="V273" i="5"/>
  <c r="H190" i="5"/>
  <c r="S189" i="5"/>
  <c r="U189" i="5"/>
  <c r="X189" i="5" s="1"/>
  <c r="Y189" i="5" s="1"/>
  <c r="R190" i="5"/>
  <c r="AD186" i="5"/>
  <c r="AB186" i="5"/>
  <c r="AF185" i="4"/>
  <c r="AG206" i="4" s="1"/>
  <c r="Z188" i="4"/>
  <c r="L192" i="4" a="1"/>
  <c r="L192" i="4" s="1"/>
  <c r="T191" i="4"/>
  <c r="U189" i="4"/>
  <c r="X189" i="4" s="1"/>
  <c r="Y189" i="4" s="1"/>
  <c r="R190" i="4"/>
  <c r="V273" i="4"/>
  <c r="H190" i="4"/>
  <c r="S189" i="4"/>
  <c r="W272" i="4"/>
  <c r="AC186" i="4"/>
  <c r="AE186" i="4" s="1"/>
  <c r="AA187" i="4"/>
  <c r="AD186" i="4"/>
  <c r="AB186" i="4"/>
  <c r="Z188" i="1"/>
  <c r="V273" i="1"/>
  <c r="H190" i="1"/>
  <c r="S189" i="1"/>
  <c r="W272" i="1"/>
  <c r="U189" i="1"/>
  <c r="X189" i="1" s="1"/>
  <c r="Y189" i="1" s="1"/>
  <c r="R190" i="1"/>
  <c r="AD186" i="1"/>
  <c r="AB186" i="1"/>
  <c r="AF185" i="1"/>
  <c r="AG206" i="1" s="1"/>
  <c r="AC186" i="1"/>
  <c r="AE186" i="1" s="1"/>
  <c r="AA187" i="1"/>
  <c r="L192" i="1" a="1"/>
  <c r="L192" i="1" s="1"/>
  <c r="T191" i="1"/>
  <c r="AF186" i="11" l="1"/>
  <c r="AG207" i="11" s="1"/>
  <c r="Z189" i="11"/>
  <c r="AD187" i="11"/>
  <c r="AB187" i="11"/>
  <c r="W273" i="11"/>
  <c r="U190" i="11"/>
  <c r="X190" i="11" s="1"/>
  <c r="Y190" i="11" s="1"/>
  <c r="R191" i="11"/>
  <c r="L193" i="11" a="1"/>
  <c r="L193" i="11" s="1"/>
  <c r="T192" i="11"/>
  <c r="V274" i="11"/>
  <c r="H191" i="11"/>
  <c r="S190" i="11"/>
  <c r="AA188" i="11"/>
  <c r="AC187" i="11"/>
  <c r="AE187" i="11" s="1"/>
  <c r="AF187" i="11" s="1"/>
  <c r="AF186" i="10"/>
  <c r="AG207" i="10" s="1"/>
  <c r="Z189" i="10"/>
  <c r="AD187" i="10"/>
  <c r="AB187" i="10"/>
  <c r="W273" i="10"/>
  <c r="L192" i="10" a="1"/>
  <c r="L192" i="10" s="1"/>
  <c r="T191" i="10"/>
  <c r="R191" i="10"/>
  <c r="U190" i="10"/>
  <c r="X190" i="10" s="1"/>
  <c r="Y190" i="10" s="1"/>
  <c r="V274" i="10"/>
  <c r="H191" i="10"/>
  <c r="S190" i="10"/>
  <c r="AC187" i="10"/>
  <c r="AE187" i="10" s="1"/>
  <c r="AA188" i="10"/>
  <c r="AF186" i="9"/>
  <c r="AG207" i="9" s="1"/>
  <c r="Z189" i="9"/>
  <c r="AC187" i="9"/>
  <c r="AE187" i="9" s="1"/>
  <c r="AA188" i="9"/>
  <c r="T191" i="9"/>
  <c r="L192" i="9" a="1"/>
  <c r="L192" i="9" s="1"/>
  <c r="V274" i="9"/>
  <c r="S190" i="9"/>
  <c r="H191" i="9"/>
  <c r="AD187" i="9"/>
  <c r="AB187" i="9"/>
  <c r="U190" i="9"/>
  <c r="X190" i="9" s="1"/>
  <c r="Y190" i="9" s="1"/>
  <c r="R191" i="9"/>
  <c r="W273" i="9"/>
  <c r="AF186" i="8"/>
  <c r="AG207" i="8" s="1"/>
  <c r="Z189" i="8"/>
  <c r="V274" i="8"/>
  <c r="S190" i="8"/>
  <c r="H191" i="8"/>
  <c r="AD187" i="8"/>
  <c r="AB187" i="8"/>
  <c r="W273" i="8"/>
  <c r="U190" i="8"/>
  <c r="X190" i="8" s="1"/>
  <c r="Y190" i="8" s="1"/>
  <c r="R191" i="8"/>
  <c r="AA188" i="8"/>
  <c r="AC187" i="8"/>
  <c r="AE187" i="8" s="1"/>
  <c r="AF187" i="8" s="1"/>
  <c r="L193" i="8" a="1"/>
  <c r="L193" i="8" s="1"/>
  <c r="T192" i="8"/>
  <c r="AG207" i="7"/>
  <c r="Z189" i="7"/>
  <c r="W273" i="7"/>
  <c r="U190" i="7"/>
  <c r="X190" i="7" s="1"/>
  <c r="Y190" i="7" s="1"/>
  <c r="R191" i="7"/>
  <c r="L192" i="7" a="1"/>
  <c r="L192" i="7" s="1"/>
  <c r="T191" i="7"/>
  <c r="AC187" i="7"/>
  <c r="AE187" i="7" s="1"/>
  <c r="AA188" i="7"/>
  <c r="AB187" i="7"/>
  <c r="AD187" i="7"/>
  <c r="V274" i="7"/>
  <c r="H191" i="7"/>
  <c r="S190" i="7"/>
  <c r="AF186" i="6"/>
  <c r="AG207" i="6" s="1"/>
  <c r="Z189" i="6"/>
  <c r="T192" i="6"/>
  <c r="L193" i="6" a="1"/>
  <c r="L193" i="6" s="1"/>
  <c r="AD187" i="6"/>
  <c r="AB187" i="6"/>
  <c r="V274" i="6"/>
  <c r="S190" i="6"/>
  <c r="H191" i="6"/>
  <c r="W273" i="6"/>
  <c r="AC187" i="6"/>
  <c r="AE187" i="6" s="1"/>
  <c r="AF187" i="6" s="1"/>
  <c r="AA188" i="6"/>
  <c r="U190" i="6"/>
  <c r="X190" i="6" s="1"/>
  <c r="Y190" i="6" s="1"/>
  <c r="R191" i="6"/>
  <c r="AG207" i="5"/>
  <c r="Z189" i="5"/>
  <c r="V274" i="5"/>
  <c r="H191" i="5"/>
  <c r="S190" i="5"/>
  <c r="W273" i="5"/>
  <c r="AD187" i="5"/>
  <c r="AB187" i="5"/>
  <c r="L193" i="5" a="1"/>
  <c r="L193" i="5" s="1"/>
  <c r="T192" i="5"/>
  <c r="AC187" i="5"/>
  <c r="AE187" i="5" s="1"/>
  <c r="AA188" i="5"/>
  <c r="U190" i="5"/>
  <c r="X190" i="5" s="1"/>
  <c r="Y190" i="5" s="1"/>
  <c r="R191" i="5"/>
  <c r="AF186" i="4"/>
  <c r="AG207" i="4" s="1"/>
  <c r="Z189" i="4"/>
  <c r="V274" i="4"/>
  <c r="H191" i="4"/>
  <c r="S190" i="4"/>
  <c r="AD187" i="4"/>
  <c r="AB187" i="4"/>
  <c r="W273" i="4"/>
  <c r="R191" i="4"/>
  <c r="U190" i="4"/>
  <c r="X190" i="4" s="1"/>
  <c r="Y190" i="4" s="1"/>
  <c r="AA188" i="4"/>
  <c r="AC187" i="4"/>
  <c r="AE187" i="4" s="1"/>
  <c r="L193" i="4" a="1"/>
  <c r="L193" i="4" s="1"/>
  <c r="T192" i="4"/>
  <c r="Z189" i="1"/>
  <c r="AD187" i="1"/>
  <c r="AB187" i="1"/>
  <c r="AF186" i="1"/>
  <c r="AG207" i="1" s="1"/>
  <c r="W273" i="1"/>
  <c r="U190" i="1"/>
  <c r="X190" i="1" s="1"/>
  <c r="Y190" i="1" s="1"/>
  <c r="R191" i="1"/>
  <c r="V274" i="1"/>
  <c r="H191" i="1"/>
  <c r="S190" i="1"/>
  <c r="AA188" i="1"/>
  <c r="AC187" i="1"/>
  <c r="AE187" i="1" s="1"/>
  <c r="L193" i="1" a="1"/>
  <c r="L193" i="1" s="1"/>
  <c r="T192" i="1"/>
  <c r="AG208" i="11" l="1"/>
  <c r="Z190" i="11"/>
  <c r="U191" i="11"/>
  <c r="X191" i="11" s="1"/>
  <c r="Y191" i="11" s="1"/>
  <c r="R192" i="11"/>
  <c r="AD188" i="11"/>
  <c r="AB188" i="11"/>
  <c r="V275" i="11"/>
  <c r="H192" i="11"/>
  <c r="S191" i="11"/>
  <c r="W274" i="11"/>
  <c r="AC188" i="11"/>
  <c r="AE188" i="11" s="1"/>
  <c r="AA189" i="11"/>
  <c r="L194" i="11" a="1"/>
  <c r="L194" i="11" s="1"/>
  <c r="T193" i="11"/>
  <c r="AF187" i="10"/>
  <c r="AG208" i="10" s="1"/>
  <c r="Z190" i="10"/>
  <c r="W274" i="10"/>
  <c r="V275" i="10"/>
  <c r="S191" i="10"/>
  <c r="H192" i="10"/>
  <c r="AC188" i="10"/>
  <c r="AE188" i="10" s="1"/>
  <c r="AA189" i="10"/>
  <c r="U191" i="10"/>
  <c r="X191" i="10" s="1"/>
  <c r="Y191" i="10" s="1"/>
  <c r="R192" i="10"/>
  <c r="L193" i="10" a="1"/>
  <c r="L193" i="10" s="1"/>
  <c r="T192" i="10"/>
  <c r="AD188" i="10"/>
  <c r="AB188" i="10"/>
  <c r="AF187" i="9"/>
  <c r="AG208" i="9" s="1"/>
  <c r="Z190" i="9"/>
  <c r="U191" i="9"/>
  <c r="X191" i="9" s="1"/>
  <c r="Y191" i="9" s="1"/>
  <c r="R192" i="9"/>
  <c r="V275" i="9"/>
  <c r="H192" i="9"/>
  <c r="S191" i="9"/>
  <c r="AB188" i="9"/>
  <c r="AD188" i="9"/>
  <c r="W274" i="9"/>
  <c r="L193" i="9" a="1"/>
  <c r="L193" i="9" s="1"/>
  <c r="T192" i="9"/>
  <c r="AC188" i="9"/>
  <c r="AE188" i="9" s="1"/>
  <c r="AF188" i="9" s="1"/>
  <c r="AA189" i="9"/>
  <c r="AG208" i="8"/>
  <c r="Z190" i="8"/>
  <c r="L194" i="8" a="1"/>
  <c r="L194" i="8" s="1"/>
  <c r="T193" i="8"/>
  <c r="W274" i="8"/>
  <c r="U191" i="8"/>
  <c r="X191" i="8" s="1"/>
  <c r="Y191" i="8" s="1"/>
  <c r="R192" i="8"/>
  <c r="AA189" i="8"/>
  <c r="AC188" i="8"/>
  <c r="AE188" i="8" s="1"/>
  <c r="AD188" i="8"/>
  <c r="AB188" i="8"/>
  <c r="V275" i="8"/>
  <c r="H192" i="8"/>
  <c r="S191" i="8"/>
  <c r="AF187" i="7"/>
  <c r="AG208" i="7" s="1"/>
  <c r="Z190" i="7"/>
  <c r="AD188" i="7"/>
  <c r="AB188" i="7"/>
  <c r="R192" i="7"/>
  <c r="U191" i="7"/>
  <c r="X191" i="7" s="1"/>
  <c r="Y191" i="7" s="1"/>
  <c r="W274" i="7"/>
  <c r="L193" i="7" a="1"/>
  <c r="L193" i="7" s="1"/>
  <c r="T192" i="7"/>
  <c r="AA189" i="7"/>
  <c r="AC188" i="7"/>
  <c r="AE188" i="7" s="1"/>
  <c r="AF188" i="7" s="1"/>
  <c r="V275" i="7"/>
  <c r="H192" i="7"/>
  <c r="S191" i="7"/>
  <c r="AG208" i="6"/>
  <c r="Z190" i="6"/>
  <c r="AD188" i="6"/>
  <c r="AB188" i="6"/>
  <c r="L194" i="6" a="1"/>
  <c r="L194" i="6" s="1"/>
  <c r="T193" i="6"/>
  <c r="W274" i="6"/>
  <c r="U191" i="6"/>
  <c r="X191" i="6" s="1"/>
  <c r="Y191" i="6" s="1"/>
  <c r="R192" i="6"/>
  <c r="AC188" i="6"/>
  <c r="AE188" i="6" s="1"/>
  <c r="AA189" i="6"/>
  <c r="V275" i="6"/>
  <c r="H192" i="6"/>
  <c r="S191" i="6"/>
  <c r="AF187" i="5"/>
  <c r="AG208" i="5" s="1"/>
  <c r="Z190" i="5"/>
  <c r="AD188" i="5"/>
  <c r="AB188" i="5"/>
  <c r="L194" i="5" a="1"/>
  <c r="L194" i="5" s="1"/>
  <c r="T193" i="5"/>
  <c r="W274" i="5"/>
  <c r="AC188" i="5"/>
  <c r="AE188" i="5" s="1"/>
  <c r="AA189" i="5"/>
  <c r="V275" i="5"/>
  <c r="H192" i="5"/>
  <c r="S191" i="5"/>
  <c r="U191" i="5"/>
  <c r="X191" i="5" s="1"/>
  <c r="Y191" i="5" s="1"/>
  <c r="R192" i="5"/>
  <c r="AF187" i="4"/>
  <c r="AG208" i="4" s="1"/>
  <c r="Z190" i="4"/>
  <c r="R192" i="4"/>
  <c r="U191" i="4"/>
  <c r="X191" i="4" s="1"/>
  <c r="Y191" i="4" s="1"/>
  <c r="V275" i="4"/>
  <c r="H192" i="4"/>
  <c r="S191" i="4"/>
  <c r="W274" i="4"/>
  <c r="T193" i="4"/>
  <c r="L194" i="4" a="1"/>
  <c r="L194" i="4" s="1"/>
  <c r="AB188" i="4"/>
  <c r="AD188" i="4"/>
  <c r="AA189" i="4"/>
  <c r="AC188" i="4"/>
  <c r="AE188" i="4" s="1"/>
  <c r="Z190" i="1"/>
  <c r="V275" i="1"/>
  <c r="H192" i="1"/>
  <c r="S191" i="1"/>
  <c r="AD188" i="1"/>
  <c r="AB188" i="1"/>
  <c r="W274" i="1"/>
  <c r="AF187" i="1"/>
  <c r="R192" i="1"/>
  <c r="U191" i="1"/>
  <c r="X191" i="1" s="1"/>
  <c r="Y191" i="1" s="1"/>
  <c r="AG208" i="1"/>
  <c r="AA189" i="1"/>
  <c r="AC188" i="1"/>
  <c r="AE188" i="1" s="1"/>
  <c r="T193" i="1"/>
  <c r="L194" i="1" a="1"/>
  <c r="L194" i="1" s="1"/>
  <c r="AF188" i="11" l="1"/>
  <c r="AG209" i="11" s="1"/>
  <c r="Z191" i="11"/>
  <c r="AD189" i="11"/>
  <c r="AB189" i="11"/>
  <c r="W275" i="11"/>
  <c r="R193" i="11"/>
  <c r="U192" i="11"/>
  <c r="X192" i="11" s="1"/>
  <c r="Y192" i="11" s="1"/>
  <c r="V276" i="11"/>
  <c r="H193" i="11"/>
  <c r="S192" i="11"/>
  <c r="AA190" i="11"/>
  <c r="AC189" i="11"/>
  <c r="AE189" i="11" s="1"/>
  <c r="AF189" i="11" s="1"/>
  <c r="T194" i="11"/>
  <c r="L195" i="11" a="1"/>
  <c r="L195" i="11" s="1"/>
  <c r="AF188" i="10"/>
  <c r="AG209" i="10" s="1"/>
  <c r="Z191" i="10"/>
  <c r="L194" i="10" a="1"/>
  <c r="L194" i="10" s="1"/>
  <c r="T193" i="10"/>
  <c r="V276" i="10"/>
  <c r="H193" i="10"/>
  <c r="S192" i="10"/>
  <c r="U192" i="10"/>
  <c r="X192" i="10" s="1"/>
  <c r="Y192" i="10" s="1"/>
  <c r="R193" i="10"/>
  <c r="W275" i="10"/>
  <c r="AD189" i="10"/>
  <c r="AB189" i="10"/>
  <c r="AC189" i="10"/>
  <c r="AE189" i="10" s="1"/>
  <c r="AF189" i="10" s="1"/>
  <c r="AA190" i="10"/>
  <c r="AG209" i="9"/>
  <c r="Z191" i="9"/>
  <c r="V276" i="9"/>
  <c r="H193" i="9"/>
  <c r="S192" i="9"/>
  <c r="R193" i="9"/>
  <c r="U192" i="9"/>
  <c r="X192" i="9" s="1"/>
  <c r="Y192" i="9" s="1"/>
  <c r="AA190" i="9"/>
  <c r="AC189" i="9"/>
  <c r="AE189" i="9" s="1"/>
  <c r="L194" i="9" a="1"/>
  <c r="L194" i="9" s="1"/>
  <c r="T193" i="9"/>
  <c r="W275" i="9"/>
  <c r="AD189" i="9"/>
  <c r="AB189" i="9"/>
  <c r="AF188" i="8"/>
  <c r="AG209" i="8" s="1"/>
  <c r="Z191" i="8"/>
  <c r="W275" i="8"/>
  <c r="AD189" i="8"/>
  <c r="AB189" i="8"/>
  <c r="U192" i="8"/>
  <c r="X192" i="8" s="1"/>
  <c r="Y192" i="8" s="1"/>
  <c r="R193" i="8"/>
  <c r="L195" i="8" a="1"/>
  <c r="L195" i="8" s="1"/>
  <c r="T194" i="8"/>
  <c r="AC189" i="8"/>
  <c r="AE189" i="8" s="1"/>
  <c r="AF189" i="8" s="1"/>
  <c r="AA190" i="8"/>
  <c r="V276" i="8"/>
  <c r="H193" i="8"/>
  <c r="S192" i="8"/>
  <c r="AG209" i="7"/>
  <c r="Z191" i="7"/>
  <c r="W275" i="7"/>
  <c r="AB189" i="7"/>
  <c r="AD189" i="7"/>
  <c r="R193" i="7"/>
  <c r="U192" i="7"/>
  <c r="X192" i="7" s="1"/>
  <c r="Y192" i="7" s="1"/>
  <c r="T193" i="7"/>
  <c r="L194" i="7" a="1"/>
  <c r="L194" i="7" s="1"/>
  <c r="AA190" i="7"/>
  <c r="AC189" i="7"/>
  <c r="AE189" i="7" s="1"/>
  <c r="V276" i="7"/>
  <c r="H193" i="7"/>
  <c r="S192" i="7"/>
  <c r="AF188" i="6"/>
  <c r="AG209" i="6" s="1"/>
  <c r="Z191" i="6"/>
  <c r="AD189" i="6"/>
  <c r="AB189" i="6"/>
  <c r="W275" i="6"/>
  <c r="U192" i="6"/>
  <c r="X192" i="6" s="1"/>
  <c r="Y192" i="6" s="1"/>
  <c r="R193" i="6"/>
  <c r="L195" i="6" a="1"/>
  <c r="L195" i="6" s="1"/>
  <c r="T194" i="6"/>
  <c r="AC189" i="6"/>
  <c r="AE189" i="6" s="1"/>
  <c r="AA190" i="6"/>
  <c r="V276" i="6"/>
  <c r="H193" i="6"/>
  <c r="S192" i="6"/>
  <c r="AF188" i="5"/>
  <c r="AG209" i="5" s="1"/>
  <c r="Z191" i="5"/>
  <c r="AD189" i="5"/>
  <c r="AB189" i="5"/>
  <c r="V276" i="5"/>
  <c r="H193" i="5"/>
  <c r="S192" i="5"/>
  <c r="W275" i="5"/>
  <c r="AA190" i="5"/>
  <c r="AC189" i="5"/>
  <c r="AE189" i="5" s="1"/>
  <c r="T194" i="5"/>
  <c r="L195" i="5" a="1"/>
  <c r="L195" i="5" s="1"/>
  <c r="R193" i="5"/>
  <c r="U192" i="5"/>
  <c r="X192" i="5" s="1"/>
  <c r="Y192" i="5" s="1"/>
  <c r="AF188" i="4"/>
  <c r="AG209" i="4" s="1"/>
  <c r="Z191" i="4"/>
  <c r="T194" i="4"/>
  <c r="L195" i="4" a="1"/>
  <c r="L195" i="4" s="1"/>
  <c r="W275" i="4"/>
  <c r="V276" i="4"/>
  <c r="S192" i="4"/>
  <c r="H193" i="4"/>
  <c r="R193" i="4"/>
  <c r="U192" i="4"/>
  <c r="X192" i="4" s="1"/>
  <c r="Y192" i="4" s="1"/>
  <c r="AB189" i="4"/>
  <c r="AD189" i="4"/>
  <c r="AC189" i="4"/>
  <c r="AE189" i="4" s="1"/>
  <c r="AF189" i="4" s="1"/>
  <c r="AA190" i="4"/>
  <c r="Z191" i="1"/>
  <c r="AF188" i="1"/>
  <c r="AB189" i="1"/>
  <c r="AD189" i="1"/>
  <c r="R193" i="1"/>
  <c r="U192" i="1"/>
  <c r="X192" i="1" s="1"/>
  <c r="Y192" i="1" s="1"/>
  <c r="V276" i="1"/>
  <c r="S192" i="1"/>
  <c r="H193" i="1"/>
  <c r="AG209" i="1"/>
  <c r="W275" i="1"/>
  <c r="AC189" i="1"/>
  <c r="AE189" i="1" s="1"/>
  <c r="AA190" i="1"/>
  <c r="T194" i="1"/>
  <c r="L195" i="1" a="1"/>
  <c r="L195" i="1" s="1"/>
  <c r="AG210" i="4" l="1"/>
  <c r="AG210" i="11"/>
  <c r="Z192" i="11"/>
  <c r="AB190" i="11"/>
  <c r="AD190" i="11"/>
  <c r="V277" i="11"/>
  <c r="H194" i="11"/>
  <c r="S193" i="11"/>
  <c r="W276" i="11"/>
  <c r="AA191" i="11"/>
  <c r="AC190" i="11"/>
  <c r="AE190" i="11" s="1"/>
  <c r="T195" i="11"/>
  <c r="L196" i="11" a="1"/>
  <c r="L196" i="11" s="1"/>
  <c r="R194" i="11"/>
  <c r="U193" i="11"/>
  <c r="X193" i="11" s="1"/>
  <c r="Y193" i="11" s="1"/>
  <c r="AG210" i="10"/>
  <c r="Z192" i="10"/>
  <c r="V277" i="10"/>
  <c r="H194" i="10"/>
  <c r="S193" i="10"/>
  <c r="W276" i="10"/>
  <c r="U193" i="10"/>
  <c r="X193" i="10" s="1"/>
  <c r="Y193" i="10" s="1"/>
  <c r="R194" i="10"/>
  <c r="L195" i="10" a="1"/>
  <c r="L195" i="10" s="1"/>
  <c r="T194" i="10"/>
  <c r="AD190" i="10"/>
  <c r="AB190" i="10"/>
  <c r="AC190" i="10"/>
  <c r="AE190" i="10" s="1"/>
  <c r="AA191" i="10"/>
  <c r="AF189" i="9"/>
  <c r="AG210" i="9" s="1"/>
  <c r="Z192" i="9"/>
  <c r="AD190" i="9"/>
  <c r="AB190" i="9"/>
  <c r="V277" i="9"/>
  <c r="S193" i="9"/>
  <c r="H194" i="9"/>
  <c r="R194" i="9"/>
  <c r="U193" i="9"/>
  <c r="X193" i="9" s="1"/>
  <c r="Y193" i="9" s="1"/>
  <c r="W276" i="9"/>
  <c r="AA191" i="9"/>
  <c r="AC190" i="9"/>
  <c r="AE190" i="9" s="1"/>
  <c r="AF190" i="9" s="1"/>
  <c r="L195" i="9" a="1"/>
  <c r="L195" i="9" s="1"/>
  <c r="T194" i="9"/>
  <c r="AG210" i="8"/>
  <c r="Z192" i="8"/>
  <c r="AB190" i="8"/>
  <c r="AD190" i="8"/>
  <c r="W276" i="8"/>
  <c r="L196" i="8" a="1"/>
  <c r="L196" i="8" s="1"/>
  <c r="T195" i="8"/>
  <c r="AA191" i="8"/>
  <c r="AC190" i="8"/>
  <c r="AE190" i="8" s="1"/>
  <c r="U193" i="8"/>
  <c r="X193" i="8" s="1"/>
  <c r="Y193" i="8" s="1"/>
  <c r="R194" i="8"/>
  <c r="V277" i="8"/>
  <c r="H194" i="8"/>
  <c r="S193" i="8"/>
  <c r="AF189" i="7"/>
  <c r="AG210" i="7" s="1"/>
  <c r="Z192" i="7"/>
  <c r="W276" i="7"/>
  <c r="T194" i="7"/>
  <c r="L195" i="7" a="1"/>
  <c r="L195" i="7" s="1"/>
  <c r="AD190" i="7"/>
  <c r="AB190" i="7"/>
  <c r="R194" i="7"/>
  <c r="U193" i="7"/>
  <c r="X193" i="7" s="1"/>
  <c r="Y193" i="7" s="1"/>
  <c r="AC190" i="7"/>
  <c r="AE190" i="7" s="1"/>
  <c r="AF190" i="7" s="1"/>
  <c r="AA191" i="7"/>
  <c r="V277" i="7"/>
  <c r="S193" i="7"/>
  <c r="H194" i="7"/>
  <c r="AF189" i="6"/>
  <c r="AG210" i="6" s="1"/>
  <c r="Z192" i="6"/>
  <c r="AD190" i="6"/>
  <c r="AB190" i="6"/>
  <c r="W276" i="6"/>
  <c r="U193" i="6"/>
  <c r="X193" i="6" s="1"/>
  <c r="Y193" i="6" s="1"/>
  <c r="R194" i="6"/>
  <c r="AC190" i="6"/>
  <c r="AE190" i="6" s="1"/>
  <c r="AA191" i="6"/>
  <c r="L196" i="6" a="1"/>
  <c r="L196" i="6" s="1"/>
  <c r="T195" i="6"/>
  <c r="V277" i="6"/>
  <c r="H194" i="6"/>
  <c r="S193" i="6"/>
  <c r="AF189" i="5"/>
  <c r="AG210" i="5" s="1"/>
  <c r="Z192" i="5"/>
  <c r="T195" i="5"/>
  <c r="L196" i="5" a="1"/>
  <c r="L196" i="5" s="1"/>
  <c r="R194" i="5"/>
  <c r="U193" i="5"/>
  <c r="X193" i="5" s="1"/>
  <c r="Y193" i="5" s="1"/>
  <c r="AB190" i="5"/>
  <c r="AD190" i="5"/>
  <c r="V277" i="5"/>
  <c r="H194" i="5"/>
  <c r="S193" i="5"/>
  <c r="AA191" i="5"/>
  <c r="AC190" i="5"/>
  <c r="AE190" i="5" s="1"/>
  <c r="W276" i="5"/>
  <c r="Z192" i="4"/>
  <c r="V277" i="4"/>
  <c r="H194" i="4"/>
  <c r="S193" i="4"/>
  <c r="W276" i="4"/>
  <c r="L196" i="4" a="1"/>
  <c r="L196" i="4" s="1"/>
  <c r="T195" i="4"/>
  <c r="AC190" i="4"/>
  <c r="AE190" i="4" s="1"/>
  <c r="AA191" i="4"/>
  <c r="U193" i="4"/>
  <c r="X193" i="4" s="1"/>
  <c r="Y193" i="4" s="1"/>
  <c r="R194" i="4"/>
  <c r="AD190" i="4"/>
  <c r="AB190" i="4"/>
  <c r="Z192" i="1"/>
  <c r="AD190" i="1"/>
  <c r="AB190" i="1"/>
  <c r="V277" i="1"/>
  <c r="H194" i="1"/>
  <c r="S193" i="1"/>
  <c r="AF189" i="1"/>
  <c r="U193" i="1"/>
  <c r="X193" i="1" s="1"/>
  <c r="Y193" i="1" s="1"/>
  <c r="R194" i="1"/>
  <c r="W276" i="1"/>
  <c r="AG210" i="1"/>
  <c r="AC190" i="1"/>
  <c r="AE190" i="1" s="1"/>
  <c r="AA191" i="1"/>
  <c r="L196" i="1" a="1"/>
  <c r="L196" i="1" s="1"/>
  <c r="T195" i="1"/>
  <c r="AF190" i="11" l="1"/>
  <c r="AG211" i="11" s="1"/>
  <c r="Z193" i="11"/>
  <c r="V278" i="11"/>
  <c r="S194" i="11"/>
  <c r="H195" i="11"/>
  <c r="R195" i="11"/>
  <c r="U194" i="11"/>
  <c r="X194" i="11" s="1"/>
  <c r="Y194" i="11" s="1"/>
  <c r="W277" i="11"/>
  <c r="AD191" i="11"/>
  <c r="AB191" i="11"/>
  <c r="AC191" i="11"/>
  <c r="AE191" i="11" s="1"/>
  <c r="AA192" i="11"/>
  <c r="T196" i="11"/>
  <c r="L197" i="11" a="1"/>
  <c r="L197" i="11" s="1"/>
  <c r="AF190" i="10"/>
  <c r="AG211" i="10" s="1"/>
  <c r="Z193" i="10"/>
  <c r="L196" i="10" a="1"/>
  <c r="L196" i="10" s="1"/>
  <c r="T195" i="10"/>
  <c r="R195" i="10"/>
  <c r="U194" i="10"/>
  <c r="X194" i="10" s="1"/>
  <c r="Y194" i="10" s="1"/>
  <c r="V278" i="10"/>
  <c r="H195" i="10"/>
  <c r="S194" i="10"/>
  <c r="W277" i="10"/>
  <c r="AA192" i="10"/>
  <c r="AC191" i="10"/>
  <c r="AE191" i="10" s="1"/>
  <c r="AD191" i="10"/>
  <c r="AB191" i="10"/>
  <c r="AG211" i="9"/>
  <c r="Z193" i="9"/>
  <c r="AB191" i="9"/>
  <c r="AD191" i="9"/>
  <c r="V278" i="9"/>
  <c r="S194" i="9"/>
  <c r="H195" i="9"/>
  <c r="T195" i="9"/>
  <c r="L196" i="9" a="1"/>
  <c r="L196" i="9" s="1"/>
  <c r="R195" i="9"/>
  <c r="U194" i="9"/>
  <c r="X194" i="9" s="1"/>
  <c r="Y194" i="9" s="1"/>
  <c r="AC191" i="9"/>
  <c r="AE191" i="9" s="1"/>
  <c r="AA192" i="9"/>
  <c r="W277" i="9"/>
  <c r="AF190" i="8"/>
  <c r="AG211" i="8" s="1"/>
  <c r="Z193" i="8"/>
  <c r="R195" i="8"/>
  <c r="U194" i="8"/>
  <c r="X194" i="8" s="1"/>
  <c r="Y194" i="8" s="1"/>
  <c r="L197" i="8" a="1"/>
  <c r="L197" i="8" s="1"/>
  <c r="T196" i="8"/>
  <c r="V278" i="8"/>
  <c r="H195" i="8"/>
  <c r="S194" i="8"/>
  <c r="AA192" i="8"/>
  <c r="AC191" i="8"/>
  <c r="AE191" i="8" s="1"/>
  <c r="AD191" i="8"/>
  <c r="AB191" i="8"/>
  <c r="W277" i="8"/>
  <c r="AG211" i="7"/>
  <c r="Z193" i="7"/>
  <c r="W277" i="7"/>
  <c r="AD191" i="7"/>
  <c r="AB191" i="7"/>
  <c r="L196" i="7" a="1"/>
  <c r="L196" i="7" s="1"/>
  <c r="T195" i="7"/>
  <c r="V278" i="7"/>
  <c r="H195" i="7"/>
  <c r="S194" i="7"/>
  <c r="AC191" i="7"/>
  <c r="AE191" i="7" s="1"/>
  <c r="AA192" i="7"/>
  <c r="U194" i="7"/>
  <c r="X194" i="7" s="1"/>
  <c r="Y194" i="7" s="1"/>
  <c r="R195" i="7"/>
  <c r="AF190" i="6"/>
  <c r="AG211" i="6" s="1"/>
  <c r="Z193" i="6"/>
  <c r="L197" i="6" a="1"/>
  <c r="L197" i="6" s="1"/>
  <c r="T196" i="6"/>
  <c r="AD191" i="6"/>
  <c r="AB191" i="6"/>
  <c r="W277" i="6"/>
  <c r="AC191" i="6"/>
  <c r="AE191" i="6" s="1"/>
  <c r="AA192" i="6"/>
  <c r="U194" i="6"/>
  <c r="X194" i="6" s="1"/>
  <c r="Y194" i="6" s="1"/>
  <c r="R195" i="6"/>
  <c r="V278" i="6"/>
  <c r="H195" i="6"/>
  <c r="S194" i="6"/>
  <c r="AF190" i="5"/>
  <c r="AG211" i="5" s="1"/>
  <c r="Z193" i="5"/>
  <c r="AD191" i="5"/>
  <c r="AB191" i="5"/>
  <c r="V278" i="5"/>
  <c r="S194" i="5"/>
  <c r="H195" i="5"/>
  <c r="W277" i="5"/>
  <c r="T196" i="5"/>
  <c r="L197" i="5" a="1"/>
  <c r="L197" i="5" s="1"/>
  <c r="AC191" i="5"/>
  <c r="AE191" i="5" s="1"/>
  <c r="AF191" i="5" s="1"/>
  <c r="AA192" i="5"/>
  <c r="R195" i="5"/>
  <c r="U194" i="5"/>
  <c r="X194" i="5" s="1"/>
  <c r="Y194" i="5" s="1"/>
  <c r="AF190" i="4"/>
  <c r="AG211" i="4" s="1"/>
  <c r="Z193" i="4"/>
  <c r="L197" i="4" a="1"/>
  <c r="L197" i="4" s="1"/>
  <c r="T196" i="4"/>
  <c r="AD191" i="4"/>
  <c r="AB191" i="4"/>
  <c r="V278" i="4"/>
  <c r="H195" i="4"/>
  <c r="S194" i="4"/>
  <c r="AC191" i="4"/>
  <c r="AE191" i="4" s="1"/>
  <c r="AA192" i="4"/>
  <c r="W277" i="4"/>
  <c r="U194" i="4"/>
  <c r="X194" i="4" s="1"/>
  <c r="Y194" i="4" s="1"/>
  <c r="R195" i="4"/>
  <c r="Z193" i="1"/>
  <c r="AD191" i="1"/>
  <c r="AB191" i="1"/>
  <c r="V278" i="1"/>
  <c r="H195" i="1"/>
  <c r="S194" i="1"/>
  <c r="U194" i="1"/>
  <c r="X194" i="1" s="1"/>
  <c r="Y194" i="1" s="1"/>
  <c r="R195" i="1"/>
  <c r="AF190" i="1"/>
  <c r="AG211" i="1" s="1"/>
  <c r="W277" i="1"/>
  <c r="AC191" i="1"/>
  <c r="AE191" i="1" s="1"/>
  <c r="AA192" i="1"/>
  <c r="L197" i="1" a="1"/>
  <c r="L197" i="1" s="1"/>
  <c r="T196" i="1"/>
  <c r="AF191" i="11" l="1"/>
  <c r="AG212" i="11" s="1"/>
  <c r="Z194" i="11"/>
  <c r="U195" i="11"/>
  <c r="X195" i="11" s="1"/>
  <c r="Y195" i="11" s="1"/>
  <c r="R196" i="11"/>
  <c r="V279" i="11"/>
  <c r="S195" i="11"/>
  <c r="H196" i="11"/>
  <c r="L198" i="11" a="1"/>
  <c r="L198" i="11" s="1"/>
  <c r="T197" i="11"/>
  <c r="W278" i="11"/>
  <c r="AC192" i="11"/>
  <c r="AE192" i="11" s="1"/>
  <c r="AF192" i="11" s="1"/>
  <c r="AA193" i="11"/>
  <c r="AD192" i="11"/>
  <c r="AB192" i="11"/>
  <c r="AF191" i="10"/>
  <c r="AG212" i="10" s="1"/>
  <c r="Z194" i="10"/>
  <c r="V279" i="10"/>
  <c r="H196" i="10"/>
  <c r="S195" i="10"/>
  <c r="W278" i="10"/>
  <c r="R196" i="10"/>
  <c r="U195" i="10"/>
  <c r="X195" i="10" s="1"/>
  <c r="Y195" i="10" s="1"/>
  <c r="T196" i="10"/>
  <c r="L197" i="10" a="1"/>
  <c r="L197" i="10" s="1"/>
  <c r="AB192" i="10"/>
  <c r="AD192" i="10"/>
  <c r="AC192" i="10"/>
  <c r="AE192" i="10" s="1"/>
  <c r="AF192" i="10" s="1"/>
  <c r="AA193" i="10"/>
  <c r="AF191" i="9"/>
  <c r="AG212" i="9" s="1"/>
  <c r="Z194" i="9"/>
  <c r="W278" i="9"/>
  <c r="R196" i="9"/>
  <c r="U195" i="9"/>
  <c r="X195" i="9" s="1"/>
  <c r="Y195" i="9" s="1"/>
  <c r="AD192" i="9"/>
  <c r="AB192" i="9"/>
  <c r="V279" i="9"/>
  <c r="S195" i="9"/>
  <c r="H196" i="9"/>
  <c r="AC192" i="9"/>
  <c r="AE192" i="9" s="1"/>
  <c r="AA193" i="9"/>
  <c r="L197" i="9" a="1"/>
  <c r="L197" i="9" s="1"/>
  <c r="T196" i="9"/>
  <c r="AF191" i="8"/>
  <c r="AG212" i="8" s="1"/>
  <c r="Z194" i="8"/>
  <c r="R196" i="8"/>
  <c r="U195" i="8"/>
  <c r="X195" i="8" s="1"/>
  <c r="Y195" i="8" s="1"/>
  <c r="AA193" i="8"/>
  <c r="AC192" i="8"/>
  <c r="AE192" i="8" s="1"/>
  <c r="AD192" i="8"/>
  <c r="AB192" i="8"/>
  <c r="V279" i="8"/>
  <c r="H196" i="8"/>
  <c r="S195" i="8"/>
  <c r="W278" i="8"/>
  <c r="T197" i="8"/>
  <c r="L198" i="8" a="1"/>
  <c r="L198" i="8" s="1"/>
  <c r="AF191" i="7"/>
  <c r="AG212" i="7" s="1"/>
  <c r="Z194" i="7"/>
  <c r="V279" i="7"/>
  <c r="H196" i="7"/>
  <c r="S195" i="7"/>
  <c r="AD192" i="7"/>
  <c r="AB192" i="7"/>
  <c r="W278" i="7"/>
  <c r="U195" i="7"/>
  <c r="X195" i="7" s="1"/>
  <c r="Y195" i="7" s="1"/>
  <c r="R196" i="7"/>
  <c r="AC192" i="7"/>
  <c r="AE192" i="7" s="1"/>
  <c r="AA193" i="7"/>
  <c r="L197" i="7" a="1"/>
  <c r="L197" i="7" s="1"/>
  <c r="T196" i="7"/>
  <c r="AF191" i="6"/>
  <c r="AG212" i="6" s="1"/>
  <c r="Z194" i="6"/>
  <c r="W278" i="6"/>
  <c r="AD192" i="6"/>
  <c r="AB192" i="6"/>
  <c r="U195" i="6"/>
  <c r="X195" i="6" s="1"/>
  <c r="Y195" i="6" s="1"/>
  <c r="R196" i="6"/>
  <c r="L198" i="6" a="1"/>
  <c r="L198" i="6" s="1"/>
  <c r="T197" i="6"/>
  <c r="AA193" i="6"/>
  <c r="AC192" i="6"/>
  <c r="AE192" i="6" s="1"/>
  <c r="V279" i="6"/>
  <c r="H196" i="6"/>
  <c r="S195" i="6"/>
  <c r="AG212" i="5"/>
  <c r="Z194" i="5"/>
  <c r="V279" i="5"/>
  <c r="H196" i="5"/>
  <c r="S195" i="5"/>
  <c r="AD192" i="5"/>
  <c r="AB192" i="5"/>
  <c r="L198" i="5" a="1"/>
  <c r="L198" i="5" s="1"/>
  <c r="T197" i="5"/>
  <c r="W278" i="5"/>
  <c r="AC192" i="5"/>
  <c r="AE192" i="5" s="1"/>
  <c r="AA193" i="5"/>
  <c r="U195" i="5"/>
  <c r="X195" i="5" s="1"/>
  <c r="Y195" i="5" s="1"/>
  <c r="R196" i="5"/>
  <c r="AF191" i="4"/>
  <c r="AG212" i="4" s="1"/>
  <c r="Z194" i="4"/>
  <c r="L198" i="4" a="1"/>
  <c r="L198" i="4" s="1"/>
  <c r="T197" i="4"/>
  <c r="AD192" i="4"/>
  <c r="AB192" i="4"/>
  <c r="V279" i="4"/>
  <c r="H196" i="4"/>
  <c r="S195" i="4"/>
  <c r="U195" i="4"/>
  <c r="X195" i="4" s="1"/>
  <c r="Y195" i="4" s="1"/>
  <c r="R196" i="4"/>
  <c r="AC192" i="4"/>
  <c r="AE192" i="4" s="1"/>
  <c r="AA193" i="4"/>
  <c r="W278" i="4"/>
  <c r="L198" i="1" a="1"/>
  <c r="L198" i="1" s="1"/>
  <c r="T197" i="1"/>
  <c r="U195" i="1"/>
  <c r="X195" i="1" s="1"/>
  <c r="R196" i="1"/>
  <c r="AD192" i="1"/>
  <c r="AB192" i="1"/>
  <c r="AF191" i="1"/>
  <c r="AG212" i="1" s="1"/>
  <c r="Y195" i="1"/>
  <c r="Z194" i="1"/>
  <c r="V279" i="1"/>
  <c r="H196" i="1"/>
  <c r="S195" i="1"/>
  <c r="W278" i="1"/>
  <c r="AC192" i="1"/>
  <c r="AE192" i="1" s="1"/>
  <c r="AA193" i="1"/>
  <c r="AG213" i="11" l="1"/>
  <c r="Z195" i="11"/>
  <c r="W279" i="11"/>
  <c r="U196" i="11"/>
  <c r="X196" i="11" s="1"/>
  <c r="Y196" i="11" s="1"/>
  <c r="R197" i="11"/>
  <c r="L199" i="11" a="1"/>
  <c r="L199" i="11" s="1"/>
  <c r="T198" i="11"/>
  <c r="AC193" i="11"/>
  <c r="AE193" i="11" s="1"/>
  <c r="AA194" i="11"/>
  <c r="V280" i="11"/>
  <c r="H197" i="11"/>
  <c r="S196" i="11"/>
  <c r="AD193" i="11"/>
  <c r="AB193" i="11"/>
  <c r="AG213" i="10"/>
  <c r="Z195" i="10"/>
  <c r="T197" i="10"/>
  <c r="L198" i="10" a="1"/>
  <c r="L198" i="10" s="1"/>
  <c r="V280" i="10"/>
  <c r="S196" i="10"/>
  <c r="H197" i="10"/>
  <c r="W279" i="10"/>
  <c r="R197" i="10"/>
  <c r="U196" i="10"/>
  <c r="X196" i="10" s="1"/>
  <c r="Y196" i="10" s="1"/>
  <c r="AC193" i="10"/>
  <c r="AE193" i="10" s="1"/>
  <c r="AA194" i="10"/>
  <c r="AD193" i="10"/>
  <c r="AB193" i="10"/>
  <c r="AF192" i="9"/>
  <c r="AG213" i="9" s="1"/>
  <c r="Z195" i="9"/>
  <c r="AB193" i="9"/>
  <c r="AD193" i="9"/>
  <c r="T197" i="9"/>
  <c r="L198" i="9" a="1"/>
  <c r="L198" i="9" s="1"/>
  <c r="V280" i="9"/>
  <c r="S196" i="9"/>
  <c r="H197" i="9"/>
  <c r="W279" i="9"/>
  <c r="U196" i="9"/>
  <c r="X196" i="9" s="1"/>
  <c r="Y196" i="9" s="1"/>
  <c r="R197" i="9"/>
  <c r="AA194" i="9"/>
  <c r="AC193" i="9"/>
  <c r="AE193" i="9" s="1"/>
  <c r="AF193" i="9" s="1"/>
  <c r="AF192" i="8"/>
  <c r="AG213" i="8" s="1"/>
  <c r="Z195" i="8"/>
  <c r="AB193" i="8"/>
  <c r="AD193" i="8"/>
  <c r="V280" i="8"/>
  <c r="H197" i="8"/>
  <c r="S196" i="8"/>
  <c r="W279" i="8"/>
  <c r="R197" i="8"/>
  <c r="U196" i="8"/>
  <c r="X196" i="8" s="1"/>
  <c r="Y196" i="8" s="1"/>
  <c r="T198" i="8"/>
  <c r="L199" i="8" a="1"/>
  <c r="L199" i="8" s="1"/>
  <c r="AA194" i="8"/>
  <c r="AC193" i="8"/>
  <c r="AE193" i="8" s="1"/>
  <c r="AF192" i="7"/>
  <c r="AG213" i="7" s="1"/>
  <c r="Z195" i="7"/>
  <c r="U196" i="7"/>
  <c r="X196" i="7" s="1"/>
  <c r="Y196" i="7" s="1"/>
  <c r="R197" i="7"/>
  <c r="AD193" i="7"/>
  <c r="AB193" i="7"/>
  <c r="V280" i="7"/>
  <c r="H197" i="7"/>
  <c r="S196" i="7"/>
  <c r="W279" i="7"/>
  <c r="AC193" i="7"/>
  <c r="AE193" i="7" s="1"/>
  <c r="AA194" i="7"/>
  <c r="L198" i="7" a="1"/>
  <c r="L198" i="7" s="1"/>
  <c r="T197" i="7"/>
  <c r="AF192" i="6"/>
  <c r="AG213" i="6" s="1"/>
  <c r="Z195" i="6"/>
  <c r="W279" i="6"/>
  <c r="AD193" i="6"/>
  <c r="AB193" i="6"/>
  <c r="R197" i="6"/>
  <c r="U196" i="6"/>
  <c r="X196" i="6" s="1"/>
  <c r="Y196" i="6" s="1"/>
  <c r="T198" i="6"/>
  <c r="L199" i="6" a="1"/>
  <c r="L199" i="6" s="1"/>
  <c r="AA194" i="6"/>
  <c r="AC193" i="6"/>
  <c r="AE193" i="6" s="1"/>
  <c r="V280" i="6"/>
  <c r="H197" i="6"/>
  <c r="S196" i="6"/>
  <c r="AF192" i="5"/>
  <c r="AG213" i="5" s="1"/>
  <c r="Z195" i="5"/>
  <c r="AD193" i="5"/>
  <c r="AB193" i="5"/>
  <c r="W279" i="5"/>
  <c r="T198" i="5"/>
  <c r="L199" i="5" a="1"/>
  <c r="L199" i="5" s="1"/>
  <c r="U196" i="5"/>
  <c r="X196" i="5" s="1"/>
  <c r="Y196" i="5" s="1"/>
  <c r="R197" i="5"/>
  <c r="AC193" i="5"/>
  <c r="AE193" i="5" s="1"/>
  <c r="AA194" i="5"/>
  <c r="V280" i="5"/>
  <c r="H197" i="5"/>
  <c r="S196" i="5"/>
  <c r="AF192" i="4"/>
  <c r="AG213" i="4" s="1"/>
  <c r="Z195" i="4"/>
  <c r="AD193" i="4"/>
  <c r="AB193" i="4"/>
  <c r="V280" i="4"/>
  <c r="H197" i="4"/>
  <c r="S196" i="4"/>
  <c r="R197" i="4"/>
  <c r="U196" i="4"/>
  <c r="X196" i="4" s="1"/>
  <c r="Y196" i="4" s="1"/>
  <c r="W279" i="4"/>
  <c r="AC193" i="4"/>
  <c r="AE193" i="4" s="1"/>
  <c r="AA194" i="4"/>
  <c r="T198" i="4"/>
  <c r="L199" i="4" a="1"/>
  <c r="L199" i="4" s="1"/>
  <c r="AF192" i="1"/>
  <c r="AG213" i="1" s="1"/>
  <c r="Z195" i="1"/>
  <c r="V280" i="1"/>
  <c r="H197" i="1"/>
  <c r="S196" i="1"/>
  <c r="W279" i="1"/>
  <c r="AC193" i="1"/>
  <c r="AE193" i="1" s="1"/>
  <c r="AA194" i="1"/>
  <c r="R197" i="1"/>
  <c r="U196" i="1"/>
  <c r="X196" i="1" s="1"/>
  <c r="Y196" i="1" s="1"/>
  <c r="AD193" i="1"/>
  <c r="AB193" i="1"/>
  <c r="T198" i="1"/>
  <c r="L199" i="1" a="1"/>
  <c r="L199" i="1" s="1"/>
  <c r="AF193" i="11" l="1"/>
  <c r="AG214" i="11" s="1"/>
  <c r="Z196" i="11"/>
  <c r="L200" i="11" a="1"/>
  <c r="L200" i="11" s="1"/>
  <c r="T199" i="11"/>
  <c r="U197" i="11"/>
  <c r="X197" i="11" s="1"/>
  <c r="Y197" i="11" s="1"/>
  <c r="R198" i="11"/>
  <c r="V281" i="11"/>
  <c r="H198" i="11"/>
  <c r="S197" i="11"/>
  <c r="W280" i="11"/>
  <c r="AD194" i="11"/>
  <c r="AB194" i="11"/>
  <c r="AC194" i="11"/>
  <c r="AE194" i="11" s="1"/>
  <c r="AA195" i="11"/>
  <c r="AF193" i="10"/>
  <c r="AG214" i="10" s="1"/>
  <c r="Z196" i="10"/>
  <c r="T198" i="10"/>
  <c r="L199" i="10" a="1"/>
  <c r="L199" i="10" s="1"/>
  <c r="U197" i="10"/>
  <c r="X197" i="10" s="1"/>
  <c r="Y197" i="10" s="1"/>
  <c r="R198" i="10"/>
  <c r="AC194" i="10"/>
  <c r="AE194" i="10" s="1"/>
  <c r="AA195" i="10"/>
  <c r="AD194" i="10"/>
  <c r="AB194" i="10"/>
  <c r="V281" i="10"/>
  <c r="S197" i="10"/>
  <c r="H198" i="10"/>
  <c r="W280" i="10"/>
  <c r="AG214" i="9"/>
  <c r="Z196" i="9"/>
  <c r="L199" i="9" a="1"/>
  <c r="L199" i="9" s="1"/>
  <c r="T198" i="9"/>
  <c r="V281" i="9"/>
  <c r="H198" i="9"/>
  <c r="S197" i="9"/>
  <c r="W280" i="9"/>
  <c r="R198" i="9"/>
  <c r="U197" i="9"/>
  <c r="X197" i="9" s="1"/>
  <c r="Y197" i="9" s="1"/>
  <c r="AD194" i="9"/>
  <c r="AB194" i="9"/>
  <c r="AC194" i="9"/>
  <c r="AE194" i="9" s="1"/>
  <c r="AA195" i="9"/>
  <c r="AF193" i="8"/>
  <c r="AG214" i="8" s="1"/>
  <c r="Z196" i="8"/>
  <c r="T199" i="8"/>
  <c r="L200" i="8" a="1"/>
  <c r="L200" i="8" s="1"/>
  <c r="AD194" i="8"/>
  <c r="AB194" i="8"/>
  <c r="AC194" i="8"/>
  <c r="AE194" i="8" s="1"/>
  <c r="AA195" i="8"/>
  <c r="R198" i="8"/>
  <c r="U197" i="8"/>
  <c r="X197" i="8" s="1"/>
  <c r="Y197" i="8" s="1"/>
  <c r="W280" i="8"/>
  <c r="V281" i="8"/>
  <c r="S197" i="8"/>
  <c r="H198" i="8"/>
  <c r="AF193" i="7"/>
  <c r="AG214" i="7" s="1"/>
  <c r="Z196" i="7"/>
  <c r="AD194" i="7"/>
  <c r="AB194" i="7"/>
  <c r="V281" i="7"/>
  <c r="H198" i="7"/>
  <c r="S197" i="7"/>
  <c r="R198" i="7"/>
  <c r="U197" i="7"/>
  <c r="X197" i="7" s="1"/>
  <c r="Y197" i="7" s="1"/>
  <c r="W280" i="7"/>
  <c r="AC194" i="7"/>
  <c r="AE194" i="7" s="1"/>
  <c r="AA195" i="7"/>
  <c r="T198" i="7"/>
  <c r="L199" i="7" a="1"/>
  <c r="L199" i="7" s="1"/>
  <c r="AF193" i="6"/>
  <c r="AG214" i="6"/>
  <c r="Z196" i="6"/>
  <c r="AB194" i="6"/>
  <c r="AD194" i="6"/>
  <c r="W280" i="6"/>
  <c r="R198" i="6"/>
  <c r="U197" i="6"/>
  <c r="X197" i="6" s="1"/>
  <c r="Y197" i="6" s="1"/>
  <c r="AC194" i="6"/>
  <c r="AE194" i="6" s="1"/>
  <c r="AA195" i="6"/>
  <c r="T199" i="6"/>
  <c r="L200" i="6" a="1"/>
  <c r="L200" i="6" s="1"/>
  <c r="V281" i="6"/>
  <c r="S197" i="6"/>
  <c r="H198" i="6"/>
  <c r="AF193" i="5"/>
  <c r="AG214" i="5" s="1"/>
  <c r="Z196" i="5"/>
  <c r="AD194" i="5"/>
  <c r="AB194" i="5"/>
  <c r="R198" i="5"/>
  <c r="U197" i="5"/>
  <c r="X197" i="5" s="1"/>
  <c r="Y197" i="5" s="1"/>
  <c r="L200" i="5" a="1"/>
  <c r="L200" i="5" s="1"/>
  <c r="T199" i="5"/>
  <c r="AC194" i="5"/>
  <c r="AE194" i="5" s="1"/>
  <c r="AA195" i="5"/>
  <c r="V281" i="5"/>
  <c r="S197" i="5"/>
  <c r="H198" i="5"/>
  <c r="W280" i="5"/>
  <c r="AF193" i="4"/>
  <c r="AG214" i="4" s="1"/>
  <c r="Z196" i="4"/>
  <c r="W280" i="4"/>
  <c r="R198" i="4"/>
  <c r="U197" i="4"/>
  <c r="X197" i="4" s="1"/>
  <c r="Y197" i="4" s="1"/>
  <c r="V281" i="4"/>
  <c r="S197" i="4"/>
  <c r="H198" i="4"/>
  <c r="AA195" i="4"/>
  <c r="AC194" i="4"/>
  <c r="AE194" i="4" s="1"/>
  <c r="L200" i="4" a="1"/>
  <c r="L200" i="4" s="1"/>
  <c r="T199" i="4"/>
  <c r="AD194" i="4"/>
  <c r="AB194" i="4"/>
  <c r="Z196" i="1"/>
  <c r="AD194" i="1"/>
  <c r="AB194" i="1"/>
  <c r="R198" i="1"/>
  <c r="U197" i="1"/>
  <c r="X197" i="1" s="1"/>
  <c r="Y197" i="1" s="1"/>
  <c r="L200" i="1" a="1"/>
  <c r="L200" i="1" s="1"/>
  <c r="T199" i="1"/>
  <c r="AF193" i="1"/>
  <c r="AG214" i="1" s="1"/>
  <c r="V281" i="1"/>
  <c r="S197" i="1"/>
  <c r="H198" i="1"/>
  <c r="W280" i="1"/>
  <c r="AA195" i="1"/>
  <c r="AC194" i="1"/>
  <c r="AE194" i="1" s="1"/>
  <c r="AF194" i="11" l="1"/>
  <c r="AG215" i="11"/>
  <c r="Z197" i="11"/>
  <c r="U198" i="11"/>
  <c r="X198" i="11" s="1"/>
  <c r="Y198" i="11" s="1"/>
  <c r="R199" i="11"/>
  <c r="L201" i="11" a="1"/>
  <c r="L201" i="11" s="1"/>
  <c r="T200" i="11"/>
  <c r="W281" i="11"/>
  <c r="AD195" i="11"/>
  <c r="AB195" i="11"/>
  <c r="AC195" i="11"/>
  <c r="AE195" i="11" s="1"/>
  <c r="AF195" i="11" s="1"/>
  <c r="AA196" i="11"/>
  <c r="V282" i="11"/>
  <c r="H199" i="11"/>
  <c r="S198" i="11"/>
  <c r="AF194" i="10"/>
  <c r="AG215" i="10" s="1"/>
  <c r="Z197" i="10"/>
  <c r="V282" i="10"/>
  <c r="H199" i="10"/>
  <c r="S198" i="10"/>
  <c r="W281" i="10"/>
  <c r="L200" i="10" a="1"/>
  <c r="L200" i="10" s="1"/>
  <c r="T199" i="10"/>
  <c r="AD195" i="10"/>
  <c r="AB195" i="10"/>
  <c r="AC195" i="10"/>
  <c r="AE195" i="10" s="1"/>
  <c r="AF195" i="10" s="1"/>
  <c r="AA196" i="10"/>
  <c r="U198" i="10"/>
  <c r="X198" i="10" s="1"/>
  <c r="Y198" i="10" s="1"/>
  <c r="R199" i="10"/>
  <c r="AF194" i="9"/>
  <c r="AG215" i="9" s="1"/>
  <c r="Z197" i="9"/>
  <c r="W281" i="9"/>
  <c r="L200" i="9" a="1"/>
  <c r="L200" i="9" s="1"/>
  <c r="T199" i="9"/>
  <c r="V282" i="9"/>
  <c r="S198" i="9"/>
  <c r="H199" i="9"/>
  <c r="U198" i="9"/>
  <c r="X198" i="9" s="1"/>
  <c r="Y198" i="9" s="1"/>
  <c r="R199" i="9"/>
  <c r="AC195" i="9"/>
  <c r="AE195" i="9" s="1"/>
  <c r="AF195" i="9" s="1"/>
  <c r="AA196" i="9"/>
  <c r="AD195" i="9"/>
  <c r="AB195" i="9"/>
  <c r="AF194" i="8"/>
  <c r="AG215" i="8" s="1"/>
  <c r="Z197" i="8"/>
  <c r="W281" i="8"/>
  <c r="L201" i="8" a="1"/>
  <c r="L201" i="8" s="1"/>
  <c r="T200" i="8"/>
  <c r="U198" i="8"/>
  <c r="X198" i="8" s="1"/>
  <c r="Y198" i="8" s="1"/>
  <c r="R199" i="8"/>
  <c r="AC195" i="8"/>
  <c r="AE195" i="8" s="1"/>
  <c r="AA196" i="8"/>
  <c r="AD195" i="8"/>
  <c r="AB195" i="8"/>
  <c r="V282" i="8"/>
  <c r="S198" i="8"/>
  <c r="H199" i="8"/>
  <c r="AF194" i="7"/>
  <c r="AG215" i="7" s="1"/>
  <c r="Z197" i="7"/>
  <c r="R199" i="7"/>
  <c r="U198" i="7"/>
  <c r="X198" i="7" s="1"/>
  <c r="Y198" i="7" s="1"/>
  <c r="V282" i="7"/>
  <c r="S198" i="7"/>
  <c r="H199" i="7"/>
  <c r="AD195" i="7"/>
  <c r="AB195" i="7"/>
  <c r="L200" i="7" a="1"/>
  <c r="L200" i="7" s="1"/>
  <c r="T199" i="7"/>
  <c r="AA196" i="7"/>
  <c r="AC195" i="7"/>
  <c r="AE195" i="7" s="1"/>
  <c r="W281" i="7"/>
  <c r="AF194" i="6"/>
  <c r="AG215" i="6" s="1"/>
  <c r="Z197" i="6"/>
  <c r="W281" i="6"/>
  <c r="AD195" i="6"/>
  <c r="AB195" i="6"/>
  <c r="T200" i="6"/>
  <c r="L201" i="6" a="1"/>
  <c r="L201" i="6" s="1"/>
  <c r="U198" i="6"/>
  <c r="X198" i="6" s="1"/>
  <c r="Y198" i="6" s="1"/>
  <c r="R199" i="6"/>
  <c r="V282" i="6"/>
  <c r="S198" i="6"/>
  <c r="H199" i="6"/>
  <c r="AC195" i="6"/>
  <c r="AE195" i="6" s="1"/>
  <c r="AA196" i="6"/>
  <c r="AF194" i="5"/>
  <c r="AG215" i="5" s="1"/>
  <c r="Z197" i="5"/>
  <c r="W281" i="5"/>
  <c r="L201" i="5" a="1"/>
  <c r="L201" i="5" s="1"/>
  <c r="T200" i="5"/>
  <c r="AD195" i="5"/>
  <c r="AB195" i="5"/>
  <c r="U198" i="5"/>
  <c r="X198" i="5" s="1"/>
  <c r="Y198" i="5" s="1"/>
  <c r="R199" i="5"/>
  <c r="V282" i="5"/>
  <c r="S198" i="5"/>
  <c r="H199" i="5"/>
  <c r="AA196" i="5"/>
  <c r="AC195" i="5"/>
  <c r="AE195" i="5" s="1"/>
  <c r="AF195" i="5" s="1"/>
  <c r="AF194" i="4"/>
  <c r="AG215" i="4" s="1"/>
  <c r="Z197" i="4"/>
  <c r="L201" i="4" a="1"/>
  <c r="L201" i="4" s="1"/>
  <c r="T200" i="4"/>
  <c r="AB195" i="4"/>
  <c r="AD195" i="4"/>
  <c r="W281" i="4"/>
  <c r="U198" i="4"/>
  <c r="X198" i="4" s="1"/>
  <c r="Y198" i="4" s="1"/>
  <c r="R199" i="4"/>
  <c r="AC195" i="4"/>
  <c r="AE195" i="4" s="1"/>
  <c r="AF195" i="4" s="1"/>
  <c r="AA196" i="4"/>
  <c r="V282" i="4"/>
  <c r="H199" i="4"/>
  <c r="S198" i="4"/>
  <c r="Z197" i="1"/>
  <c r="T200" i="1"/>
  <c r="L201" i="1" a="1"/>
  <c r="L201" i="1" s="1"/>
  <c r="V282" i="1"/>
  <c r="H199" i="1"/>
  <c r="S198" i="1"/>
  <c r="W281" i="1"/>
  <c r="AC195" i="1"/>
  <c r="AE195" i="1" s="1"/>
  <c r="AA196" i="1"/>
  <c r="R199" i="1"/>
  <c r="U198" i="1"/>
  <c r="X198" i="1" s="1"/>
  <c r="Y198" i="1" s="1"/>
  <c r="AF194" i="1"/>
  <c r="AG215" i="1" s="1"/>
  <c r="AB195" i="1"/>
  <c r="AD195" i="1"/>
  <c r="AG216" i="11" l="1"/>
  <c r="Z198" i="11"/>
  <c r="U199" i="11"/>
  <c r="X199" i="11" s="1"/>
  <c r="Y199" i="11" s="1"/>
  <c r="R200" i="11"/>
  <c r="AD196" i="11"/>
  <c r="AB196" i="11"/>
  <c r="L202" i="11" a="1"/>
  <c r="L202" i="11" s="1"/>
  <c r="T201" i="11"/>
  <c r="W282" i="11"/>
  <c r="AC196" i="11"/>
  <c r="AE196" i="11" s="1"/>
  <c r="AA197" i="11"/>
  <c r="V283" i="11"/>
  <c r="H200" i="11"/>
  <c r="S199" i="11"/>
  <c r="AG216" i="10"/>
  <c r="Z198" i="10"/>
  <c r="AD196" i="10"/>
  <c r="AB196" i="10"/>
  <c r="L201" i="10" a="1"/>
  <c r="L201" i="10" s="1"/>
  <c r="T200" i="10"/>
  <c r="V283" i="10"/>
  <c r="H200" i="10"/>
  <c r="S199" i="10"/>
  <c r="W282" i="10"/>
  <c r="U199" i="10"/>
  <c r="X199" i="10" s="1"/>
  <c r="Y199" i="10" s="1"/>
  <c r="R200" i="10"/>
  <c r="AC196" i="10"/>
  <c r="AE196" i="10" s="1"/>
  <c r="AA197" i="10"/>
  <c r="AG216" i="9"/>
  <c r="Z198" i="9"/>
  <c r="L201" i="9" a="1"/>
  <c r="L201" i="9" s="1"/>
  <c r="T200" i="9"/>
  <c r="V283" i="9"/>
  <c r="H200" i="9"/>
  <c r="S199" i="9"/>
  <c r="W282" i="9"/>
  <c r="AA197" i="9"/>
  <c r="AC196" i="9"/>
  <c r="AE196" i="9" s="1"/>
  <c r="AD196" i="9"/>
  <c r="AB196" i="9"/>
  <c r="U199" i="9"/>
  <c r="X199" i="9" s="1"/>
  <c r="Y199" i="9" s="1"/>
  <c r="R200" i="9"/>
  <c r="AF195" i="8"/>
  <c r="AG216" i="8" s="1"/>
  <c r="Z198" i="8"/>
  <c r="AD196" i="8"/>
  <c r="AB196" i="8"/>
  <c r="U199" i="8"/>
  <c r="X199" i="8" s="1"/>
  <c r="Y199" i="8" s="1"/>
  <c r="R200" i="8"/>
  <c r="V283" i="8"/>
  <c r="H200" i="8"/>
  <c r="S199" i="8"/>
  <c r="AC196" i="8"/>
  <c r="AE196" i="8" s="1"/>
  <c r="AA197" i="8"/>
  <c r="L202" i="8" a="1"/>
  <c r="L202" i="8" s="1"/>
  <c r="T201" i="8"/>
  <c r="W282" i="8"/>
  <c r="AF195" i="7"/>
  <c r="AG216" i="7" s="1"/>
  <c r="Z198" i="7"/>
  <c r="AD196" i="7"/>
  <c r="AB196" i="7"/>
  <c r="W282" i="7"/>
  <c r="V283" i="7"/>
  <c r="H200" i="7"/>
  <c r="S199" i="7"/>
  <c r="AA197" i="7"/>
  <c r="AC196" i="7"/>
  <c r="AE196" i="7" s="1"/>
  <c r="L201" i="7" a="1"/>
  <c r="L201" i="7" s="1"/>
  <c r="T200" i="7"/>
  <c r="U199" i="7"/>
  <c r="X199" i="7" s="1"/>
  <c r="Y199" i="7" s="1"/>
  <c r="R200" i="7"/>
  <c r="AF195" i="6"/>
  <c r="AG216" i="6" s="1"/>
  <c r="Z198" i="6"/>
  <c r="V283" i="6"/>
  <c r="H200" i="6"/>
  <c r="S199" i="6"/>
  <c r="W282" i="6"/>
  <c r="U199" i="6"/>
  <c r="X199" i="6" s="1"/>
  <c r="Y199" i="6" s="1"/>
  <c r="R200" i="6"/>
  <c r="AD196" i="6"/>
  <c r="AB196" i="6"/>
  <c r="AC196" i="6"/>
  <c r="AE196" i="6" s="1"/>
  <c r="AA197" i="6"/>
  <c r="L202" i="6" a="1"/>
  <c r="L202" i="6" s="1"/>
  <c r="T201" i="6"/>
  <c r="AG216" i="5"/>
  <c r="Z198" i="5"/>
  <c r="AB196" i="5"/>
  <c r="AD196" i="5"/>
  <c r="T201" i="5"/>
  <c r="L202" i="5" a="1"/>
  <c r="L202" i="5" s="1"/>
  <c r="V283" i="5"/>
  <c r="H200" i="5"/>
  <c r="S199" i="5"/>
  <c r="W282" i="5"/>
  <c r="AA197" i="5"/>
  <c r="AC196" i="5"/>
  <c r="AE196" i="5" s="1"/>
  <c r="U199" i="5"/>
  <c r="X199" i="5" s="1"/>
  <c r="Y199" i="5" s="1"/>
  <c r="R200" i="5"/>
  <c r="AG216" i="4"/>
  <c r="Z198" i="4"/>
  <c r="V283" i="4"/>
  <c r="H200" i="4"/>
  <c r="S199" i="4"/>
  <c r="W282" i="4"/>
  <c r="U199" i="4"/>
  <c r="X199" i="4" s="1"/>
  <c r="Y199" i="4" s="1"/>
  <c r="R200" i="4"/>
  <c r="AD196" i="4"/>
  <c r="AB196" i="4"/>
  <c r="AC196" i="4"/>
  <c r="AE196" i="4" s="1"/>
  <c r="AA197" i="4"/>
  <c r="L202" i="4" a="1"/>
  <c r="L202" i="4" s="1"/>
  <c r="T201" i="4"/>
  <c r="Z198" i="1"/>
  <c r="AF195" i="1"/>
  <c r="AG216" i="1" s="1"/>
  <c r="L202" i="1" a="1"/>
  <c r="L202" i="1" s="1"/>
  <c r="T201" i="1"/>
  <c r="AC196" i="1"/>
  <c r="AE196" i="1" s="1"/>
  <c r="AA197" i="1"/>
  <c r="U199" i="1"/>
  <c r="X199" i="1" s="1"/>
  <c r="Y199" i="1" s="1"/>
  <c r="R200" i="1"/>
  <c r="AB196" i="1"/>
  <c r="AD196" i="1"/>
  <c r="V283" i="1"/>
  <c r="H200" i="1"/>
  <c r="S199" i="1"/>
  <c r="W282" i="1"/>
  <c r="AF196" i="11" l="1"/>
  <c r="AG217" i="11" s="1"/>
  <c r="Z199" i="11"/>
  <c r="W283" i="11"/>
  <c r="AD197" i="11"/>
  <c r="AB197" i="11"/>
  <c r="R201" i="11"/>
  <c r="U200" i="11"/>
  <c r="X200" i="11" s="1"/>
  <c r="Y200" i="11" s="1"/>
  <c r="T202" i="11"/>
  <c r="L203" i="11" a="1"/>
  <c r="L203" i="11" s="1"/>
  <c r="AA198" i="11"/>
  <c r="AC197" i="11"/>
  <c r="AE197" i="11" s="1"/>
  <c r="AF197" i="11" s="1"/>
  <c r="V284" i="11"/>
  <c r="H201" i="11"/>
  <c r="S200" i="11"/>
  <c r="AF196" i="10"/>
  <c r="AG217" i="10" s="1"/>
  <c r="Z199" i="10"/>
  <c r="W283" i="10"/>
  <c r="L202" i="10" a="1"/>
  <c r="L202" i="10" s="1"/>
  <c r="T201" i="10"/>
  <c r="V284" i="10"/>
  <c r="H201" i="10"/>
  <c r="S200" i="10"/>
  <c r="AD197" i="10"/>
  <c r="AB197" i="10"/>
  <c r="AC197" i="10"/>
  <c r="AE197" i="10" s="1"/>
  <c r="AA198" i="10"/>
  <c r="U200" i="10"/>
  <c r="X200" i="10" s="1"/>
  <c r="Y200" i="10" s="1"/>
  <c r="R201" i="10"/>
  <c r="AF196" i="9"/>
  <c r="AG217" i="9" s="1"/>
  <c r="Z199" i="9"/>
  <c r="V284" i="9"/>
  <c r="H201" i="9"/>
  <c r="S200" i="9"/>
  <c r="AB197" i="9"/>
  <c r="AD197" i="9"/>
  <c r="W283" i="9"/>
  <c r="U200" i="9"/>
  <c r="X200" i="9" s="1"/>
  <c r="Y200" i="9" s="1"/>
  <c r="R201" i="9"/>
  <c r="L202" i="9" a="1"/>
  <c r="L202" i="9" s="1"/>
  <c r="T201" i="9"/>
  <c r="AC197" i="9"/>
  <c r="AE197" i="9" s="1"/>
  <c r="AA198" i="9"/>
  <c r="AF196" i="8"/>
  <c r="AG217" i="8" s="1"/>
  <c r="Z199" i="8"/>
  <c r="L203" i="8" a="1"/>
  <c r="L203" i="8" s="1"/>
  <c r="T202" i="8"/>
  <c r="AD197" i="8"/>
  <c r="AB197" i="8"/>
  <c r="V284" i="8"/>
  <c r="H201" i="8"/>
  <c r="S200" i="8"/>
  <c r="U200" i="8"/>
  <c r="X200" i="8" s="1"/>
  <c r="Y200" i="8" s="1"/>
  <c r="R201" i="8"/>
  <c r="W283" i="8"/>
  <c r="AC197" i="8"/>
  <c r="AE197" i="8" s="1"/>
  <c r="AF197" i="8" s="1"/>
  <c r="AA198" i="8"/>
  <c r="AF196" i="7"/>
  <c r="AG217" i="7" s="1"/>
  <c r="AC197" i="7"/>
  <c r="AE197" i="7" s="1"/>
  <c r="AA198" i="7"/>
  <c r="Z199" i="7"/>
  <c r="T201" i="7"/>
  <c r="L202" i="7" a="1"/>
  <c r="L202" i="7" s="1"/>
  <c r="V284" i="7"/>
  <c r="H201" i="7"/>
  <c r="S200" i="7"/>
  <c r="AD197" i="7"/>
  <c r="AB197" i="7"/>
  <c r="W283" i="7"/>
  <c r="R201" i="7"/>
  <c r="U200" i="7"/>
  <c r="X200" i="7" s="1"/>
  <c r="Y200" i="7" s="1"/>
  <c r="AF196" i="6"/>
  <c r="AG217" i="6" s="1"/>
  <c r="Z199" i="6"/>
  <c r="AD197" i="6"/>
  <c r="AB197" i="6"/>
  <c r="V284" i="6"/>
  <c r="H201" i="6"/>
  <c r="S200" i="6"/>
  <c r="U200" i="6"/>
  <c r="X200" i="6" s="1"/>
  <c r="Y200" i="6" s="1"/>
  <c r="R201" i="6"/>
  <c r="W283" i="6"/>
  <c r="AC197" i="6"/>
  <c r="AE197" i="6" s="1"/>
  <c r="AA198" i="6"/>
  <c r="L203" i="6" a="1"/>
  <c r="L203" i="6" s="1"/>
  <c r="T202" i="6"/>
  <c r="AF196" i="5"/>
  <c r="AG217" i="5" s="1"/>
  <c r="Z199" i="5"/>
  <c r="V284" i="5"/>
  <c r="H201" i="5"/>
  <c r="S200" i="5"/>
  <c r="AD197" i="5"/>
  <c r="AB197" i="5"/>
  <c r="W283" i="5"/>
  <c r="AC197" i="5"/>
  <c r="AE197" i="5" s="1"/>
  <c r="AA198" i="5"/>
  <c r="L203" i="5" a="1"/>
  <c r="L203" i="5" s="1"/>
  <c r="T202" i="5"/>
  <c r="R201" i="5"/>
  <c r="U200" i="5"/>
  <c r="X200" i="5" s="1"/>
  <c r="Y200" i="5" s="1"/>
  <c r="AF196" i="4"/>
  <c r="AG217" i="4" s="1"/>
  <c r="Z199" i="4"/>
  <c r="R201" i="4"/>
  <c r="U200" i="4"/>
  <c r="X200" i="4" s="1"/>
  <c r="Y200" i="4" s="1"/>
  <c r="T202" i="4"/>
  <c r="L203" i="4" a="1"/>
  <c r="L203" i="4" s="1"/>
  <c r="AC197" i="4"/>
  <c r="AE197" i="4" s="1"/>
  <c r="AA198" i="4"/>
  <c r="V284" i="4"/>
  <c r="H201" i="4"/>
  <c r="S200" i="4"/>
  <c r="W283" i="4"/>
  <c r="AD197" i="4"/>
  <c r="AB197" i="4"/>
  <c r="Z199" i="1"/>
  <c r="R201" i="1"/>
  <c r="U200" i="1"/>
  <c r="X200" i="1" s="1"/>
  <c r="Y200" i="1" s="1"/>
  <c r="AD197" i="1"/>
  <c r="AB197" i="1"/>
  <c r="T202" i="1"/>
  <c r="L203" i="1" a="1"/>
  <c r="L203" i="1" s="1"/>
  <c r="AC197" i="1"/>
  <c r="AE197" i="1" s="1"/>
  <c r="AA198" i="1"/>
  <c r="V284" i="1"/>
  <c r="H201" i="1"/>
  <c r="S200" i="1"/>
  <c r="W283" i="1"/>
  <c r="AF196" i="1"/>
  <c r="AG217" i="1" s="1"/>
  <c r="AG218" i="11" l="1"/>
  <c r="Z200" i="11"/>
  <c r="R202" i="11"/>
  <c r="U201" i="11"/>
  <c r="X201" i="11" s="1"/>
  <c r="Y201" i="11" s="1"/>
  <c r="W284" i="11"/>
  <c r="AB198" i="11"/>
  <c r="AD198" i="11"/>
  <c r="AA199" i="11"/>
  <c r="AC198" i="11"/>
  <c r="AE198" i="11" s="1"/>
  <c r="T203" i="11"/>
  <c r="L204" i="11" a="1"/>
  <c r="L204" i="11" s="1"/>
  <c r="V285" i="11"/>
  <c r="H202" i="11"/>
  <c r="S201" i="11"/>
  <c r="AF197" i="10"/>
  <c r="AG218" i="10" s="1"/>
  <c r="Z200" i="10"/>
  <c r="L203" i="10" a="1"/>
  <c r="L203" i="10" s="1"/>
  <c r="T202" i="10"/>
  <c r="V285" i="10"/>
  <c r="H202" i="10"/>
  <c r="S201" i="10"/>
  <c r="AD198" i="10"/>
  <c r="AB198" i="10"/>
  <c r="W284" i="10"/>
  <c r="U201" i="10"/>
  <c r="X201" i="10" s="1"/>
  <c r="Y201" i="10" s="1"/>
  <c r="R202" i="10"/>
  <c r="AC198" i="10"/>
  <c r="AE198" i="10" s="1"/>
  <c r="AA199" i="10"/>
  <c r="AF197" i="9"/>
  <c r="AG218" i="9" s="1"/>
  <c r="Z200" i="9"/>
  <c r="AD198" i="9"/>
  <c r="AB198" i="9"/>
  <c r="L203" i="9" a="1"/>
  <c r="L203" i="9" s="1"/>
  <c r="T202" i="9"/>
  <c r="V285" i="9"/>
  <c r="S201" i="9"/>
  <c r="H202" i="9"/>
  <c r="W284" i="9"/>
  <c r="AA199" i="9"/>
  <c r="AC198" i="9"/>
  <c r="AE198" i="9" s="1"/>
  <c r="AF198" i="9" s="1"/>
  <c r="R202" i="9"/>
  <c r="U201" i="9"/>
  <c r="X201" i="9" s="1"/>
  <c r="Y201" i="9" s="1"/>
  <c r="AG218" i="8"/>
  <c r="Z200" i="8"/>
  <c r="L204" i="8" a="1"/>
  <c r="L204" i="8" s="1"/>
  <c r="T203" i="8"/>
  <c r="AC198" i="8"/>
  <c r="AE198" i="8" s="1"/>
  <c r="AA199" i="8"/>
  <c r="U201" i="8"/>
  <c r="X201" i="8" s="1"/>
  <c r="Y201" i="8" s="1"/>
  <c r="R202" i="8"/>
  <c r="W284" i="8"/>
  <c r="V285" i="8"/>
  <c r="H202" i="8"/>
  <c r="S201" i="8"/>
  <c r="AD198" i="8"/>
  <c r="AB198" i="8"/>
  <c r="AF197" i="7"/>
  <c r="AG218" i="7" s="1"/>
  <c r="Z200" i="7"/>
  <c r="L203" i="7" a="1"/>
  <c r="L203" i="7" s="1"/>
  <c r="T202" i="7"/>
  <c r="AD198" i="7"/>
  <c r="AB198" i="7"/>
  <c r="R202" i="7"/>
  <c r="U201" i="7"/>
  <c r="X201" i="7" s="1"/>
  <c r="Y201" i="7" s="1"/>
  <c r="V285" i="7"/>
  <c r="S201" i="7"/>
  <c r="H202" i="7"/>
  <c r="W284" i="7"/>
  <c r="AC198" i="7"/>
  <c r="AE198" i="7" s="1"/>
  <c r="AA199" i="7"/>
  <c r="AF197" i="6"/>
  <c r="AG218" i="6" s="1"/>
  <c r="Z200" i="6"/>
  <c r="AD198" i="6"/>
  <c r="AB198" i="6"/>
  <c r="U201" i="6"/>
  <c r="X201" i="6" s="1"/>
  <c r="Y201" i="6" s="1"/>
  <c r="R202" i="6"/>
  <c r="V285" i="6"/>
  <c r="H202" i="6"/>
  <c r="S201" i="6"/>
  <c r="W284" i="6"/>
  <c r="AC198" i="6"/>
  <c r="AE198" i="6" s="1"/>
  <c r="AA199" i="6"/>
  <c r="L204" i="6" a="1"/>
  <c r="L204" i="6" s="1"/>
  <c r="T203" i="6"/>
  <c r="AF197" i="5"/>
  <c r="AG218" i="5" s="1"/>
  <c r="Z200" i="5"/>
  <c r="L204" i="5" a="1"/>
  <c r="L204" i="5" s="1"/>
  <c r="T203" i="5"/>
  <c r="W284" i="5"/>
  <c r="AA199" i="5"/>
  <c r="AC198" i="5"/>
  <c r="AE198" i="5" s="1"/>
  <c r="AF198" i="5" s="1"/>
  <c r="AD198" i="5"/>
  <c r="AB198" i="5"/>
  <c r="V285" i="5"/>
  <c r="S201" i="5"/>
  <c r="H202" i="5"/>
  <c r="R202" i="5"/>
  <c r="U201" i="5"/>
  <c r="X201" i="5" s="1"/>
  <c r="Y201" i="5" s="1"/>
  <c r="AF197" i="4"/>
  <c r="AG218" i="4" s="1"/>
  <c r="Z200" i="4"/>
  <c r="T203" i="4"/>
  <c r="L204" i="4" a="1"/>
  <c r="L204" i="4" s="1"/>
  <c r="V285" i="4"/>
  <c r="H202" i="4"/>
  <c r="S201" i="4"/>
  <c r="AB198" i="4"/>
  <c r="AD198" i="4"/>
  <c r="AC198" i="4"/>
  <c r="AE198" i="4" s="1"/>
  <c r="AA199" i="4"/>
  <c r="W284" i="4"/>
  <c r="R202" i="4"/>
  <c r="U201" i="4"/>
  <c r="X201" i="4" s="1"/>
  <c r="Y201" i="4" s="1"/>
  <c r="Z200" i="1"/>
  <c r="V285" i="1"/>
  <c r="S201" i="1"/>
  <c r="H202" i="1"/>
  <c r="W284" i="1"/>
  <c r="T203" i="1"/>
  <c r="L204" i="1" a="1"/>
  <c r="L204" i="1" s="1"/>
  <c r="AF197" i="1"/>
  <c r="AG218" i="1" s="1"/>
  <c r="AA199" i="1"/>
  <c r="AC198" i="1"/>
  <c r="AE198" i="1" s="1"/>
  <c r="AD198" i="1"/>
  <c r="AB198" i="1"/>
  <c r="R202" i="1"/>
  <c r="U201" i="1"/>
  <c r="X201" i="1" s="1"/>
  <c r="Y201" i="1" s="1"/>
  <c r="AF198" i="11" l="1"/>
  <c r="AG219" i="11" s="1"/>
  <c r="Z201" i="11"/>
  <c r="T204" i="11"/>
  <c r="L205" i="11" a="1"/>
  <c r="L205" i="11" s="1"/>
  <c r="R203" i="11"/>
  <c r="U202" i="11"/>
  <c r="X202" i="11" s="1"/>
  <c r="Y202" i="11" s="1"/>
  <c r="AC199" i="11"/>
  <c r="AE199" i="11" s="1"/>
  <c r="AA200" i="11"/>
  <c r="AD199" i="11"/>
  <c r="AB199" i="11"/>
  <c r="V286" i="11"/>
  <c r="S202" i="11"/>
  <c r="H203" i="11"/>
  <c r="W285" i="11"/>
  <c r="AF198" i="10"/>
  <c r="AG219" i="10" s="1"/>
  <c r="Z201" i="10"/>
  <c r="R203" i="10"/>
  <c r="U202" i="10"/>
  <c r="X202" i="10" s="1"/>
  <c r="Y202" i="10" s="1"/>
  <c r="L204" i="10" a="1"/>
  <c r="L204" i="10" s="1"/>
  <c r="T203" i="10"/>
  <c r="W285" i="10"/>
  <c r="V286" i="10"/>
  <c r="H203" i="10"/>
  <c r="S202" i="10"/>
  <c r="AD199" i="10"/>
  <c r="AB199" i="10"/>
  <c r="AA200" i="10"/>
  <c r="AC199" i="10"/>
  <c r="AE199" i="10" s="1"/>
  <c r="AF199" i="10" s="1"/>
  <c r="AG219" i="9"/>
  <c r="T203" i="9"/>
  <c r="L204" i="9" a="1"/>
  <c r="L204" i="9" s="1"/>
  <c r="V286" i="9"/>
  <c r="S202" i="9"/>
  <c r="H203" i="9"/>
  <c r="W285" i="9"/>
  <c r="Z201" i="9"/>
  <c r="AB199" i="9"/>
  <c r="AD199" i="9"/>
  <c r="R203" i="9"/>
  <c r="U202" i="9"/>
  <c r="X202" i="9" s="1"/>
  <c r="Y202" i="9" s="1"/>
  <c r="AA200" i="9"/>
  <c r="AC199" i="9"/>
  <c r="AE199" i="9" s="1"/>
  <c r="AF198" i="8"/>
  <c r="AG219" i="8" s="1"/>
  <c r="Z201" i="8"/>
  <c r="L205" i="8" a="1"/>
  <c r="L205" i="8" s="1"/>
  <c r="T204" i="8"/>
  <c r="W285" i="8"/>
  <c r="V286" i="8"/>
  <c r="H203" i="8"/>
  <c r="S202" i="8"/>
  <c r="AC199" i="8"/>
  <c r="AE199" i="8" s="1"/>
  <c r="AF199" i="8" s="1"/>
  <c r="AA200" i="8"/>
  <c r="U202" i="8"/>
  <c r="X202" i="8" s="1"/>
  <c r="Y202" i="8" s="1"/>
  <c r="R203" i="8"/>
  <c r="AD199" i="8"/>
  <c r="AB199" i="8"/>
  <c r="AF198" i="7"/>
  <c r="AG219" i="7" s="1"/>
  <c r="Z201" i="7"/>
  <c r="L204" i="7" a="1"/>
  <c r="L204" i="7" s="1"/>
  <c r="T203" i="7"/>
  <c r="U202" i="7"/>
  <c r="X202" i="7" s="1"/>
  <c r="Y202" i="7" s="1"/>
  <c r="R203" i="7"/>
  <c r="AA200" i="7"/>
  <c r="AC199" i="7"/>
  <c r="AE199" i="7" s="1"/>
  <c r="V286" i="7"/>
  <c r="H203" i="7"/>
  <c r="S202" i="7"/>
  <c r="W285" i="7"/>
  <c r="AD199" i="7"/>
  <c r="AB199" i="7"/>
  <c r="AF198" i="6"/>
  <c r="AG219" i="6" s="1"/>
  <c r="Z201" i="6"/>
  <c r="V286" i="6"/>
  <c r="H203" i="6"/>
  <c r="S202" i="6"/>
  <c r="W285" i="6"/>
  <c r="AC199" i="6"/>
  <c r="AE199" i="6" s="1"/>
  <c r="AA200" i="6"/>
  <c r="U202" i="6"/>
  <c r="X202" i="6" s="1"/>
  <c r="Y202" i="6" s="1"/>
  <c r="R203" i="6"/>
  <c r="L205" i="6" a="1"/>
  <c r="L205" i="6" s="1"/>
  <c r="T204" i="6"/>
  <c r="AD199" i="6"/>
  <c r="AB199" i="6"/>
  <c r="AG219" i="5"/>
  <c r="Z201" i="5"/>
  <c r="V286" i="5"/>
  <c r="H203" i="5"/>
  <c r="S202" i="5"/>
  <c r="T204" i="5"/>
  <c r="L205" i="5" a="1"/>
  <c r="L205" i="5" s="1"/>
  <c r="R203" i="5"/>
  <c r="U202" i="5"/>
  <c r="X202" i="5" s="1"/>
  <c r="Y202" i="5" s="1"/>
  <c r="AA200" i="5"/>
  <c r="AC199" i="5"/>
  <c r="AE199" i="5" s="1"/>
  <c r="W285" i="5"/>
  <c r="AB199" i="5"/>
  <c r="AD199" i="5"/>
  <c r="AF198" i="4"/>
  <c r="AG219" i="4" s="1"/>
  <c r="Z201" i="4"/>
  <c r="AD199" i="4"/>
  <c r="AB199" i="4"/>
  <c r="V286" i="4"/>
  <c r="S202" i="4"/>
  <c r="H203" i="4"/>
  <c r="W285" i="4"/>
  <c r="AA200" i="4"/>
  <c r="AC199" i="4"/>
  <c r="AE199" i="4" s="1"/>
  <c r="T204" i="4"/>
  <c r="L205" i="4" a="1"/>
  <c r="L205" i="4" s="1"/>
  <c r="R203" i="4"/>
  <c r="U202" i="4"/>
  <c r="X202" i="4" s="1"/>
  <c r="Y202" i="4" s="1"/>
  <c r="Z201" i="1"/>
  <c r="AF198" i="1"/>
  <c r="AG219" i="1" s="1"/>
  <c r="AB199" i="1"/>
  <c r="AD199" i="1"/>
  <c r="AA200" i="1"/>
  <c r="AC199" i="1"/>
  <c r="AE199" i="1" s="1"/>
  <c r="T204" i="1"/>
  <c r="L205" i="1" a="1"/>
  <c r="L205" i="1" s="1"/>
  <c r="V286" i="1"/>
  <c r="H203" i="1"/>
  <c r="S202" i="1"/>
  <c r="W285" i="1"/>
  <c r="U202" i="1"/>
  <c r="X202" i="1" s="1"/>
  <c r="Y202" i="1" s="1"/>
  <c r="R203" i="1"/>
  <c r="AF199" i="11" l="1"/>
  <c r="AG220" i="11"/>
  <c r="Z202" i="11"/>
  <c r="U203" i="11"/>
  <c r="X203" i="11" s="1"/>
  <c r="Y203" i="11" s="1"/>
  <c r="R204" i="11"/>
  <c r="L206" i="11" a="1"/>
  <c r="L206" i="11" s="1"/>
  <c r="T205" i="11"/>
  <c r="AD200" i="11"/>
  <c r="AB200" i="11"/>
  <c r="W286" i="11"/>
  <c r="AC200" i="11"/>
  <c r="AE200" i="11" s="1"/>
  <c r="AF200" i="11" s="1"/>
  <c r="AA201" i="11"/>
  <c r="V287" i="11"/>
  <c r="S203" i="11"/>
  <c r="H204" i="11"/>
  <c r="AG220" i="10"/>
  <c r="Z202" i="10"/>
  <c r="V287" i="10"/>
  <c r="H204" i="10"/>
  <c r="S203" i="10"/>
  <c r="W286" i="10"/>
  <c r="R204" i="10"/>
  <c r="U203" i="10"/>
  <c r="X203" i="10" s="1"/>
  <c r="Y203" i="10" s="1"/>
  <c r="T204" i="10"/>
  <c r="L205" i="10" a="1"/>
  <c r="L205" i="10" s="1"/>
  <c r="AA201" i="10"/>
  <c r="AC200" i="10"/>
  <c r="AE200" i="10" s="1"/>
  <c r="AB200" i="10"/>
  <c r="AD200" i="10"/>
  <c r="AF199" i="9"/>
  <c r="AG220" i="9" s="1"/>
  <c r="R204" i="9"/>
  <c r="U203" i="9"/>
  <c r="X203" i="9" s="1"/>
  <c r="Y203" i="9" s="1"/>
  <c r="W286" i="9"/>
  <c r="AC200" i="9"/>
  <c r="AE200" i="9" s="1"/>
  <c r="AA201" i="9"/>
  <c r="V287" i="9"/>
  <c r="S203" i="9"/>
  <c r="H204" i="9"/>
  <c r="T204" i="9"/>
  <c r="L205" i="9" a="1"/>
  <c r="L205" i="9" s="1"/>
  <c r="Z202" i="9"/>
  <c r="AD200" i="9"/>
  <c r="AB200" i="9"/>
  <c r="AG220" i="8"/>
  <c r="Z202" i="8"/>
  <c r="AD200" i="8"/>
  <c r="AB200" i="8"/>
  <c r="R204" i="8"/>
  <c r="U203" i="8"/>
  <c r="X203" i="8" s="1"/>
  <c r="Y203" i="8" s="1"/>
  <c r="T205" i="8"/>
  <c r="L206" i="8" a="1"/>
  <c r="L206" i="8" s="1"/>
  <c r="AA201" i="8"/>
  <c r="AC200" i="8"/>
  <c r="AE200" i="8" s="1"/>
  <c r="V287" i="8"/>
  <c r="H204" i="8"/>
  <c r="S203" i="8"/>
  <c r="W286" i="8"/>
  <c r="AF199" i="7"/>
  <c r="AG220" i="7" s="1"/>
  <c r="Z202" i="7"/>
  <c r="V287" i="7"/>
  <c r="H204" i="7"/>
  <c r="S203" i="7"/>
  <c r="AB200" i="7"/>
  <c r="AD200" i="7"/>
  <c r="R204" i="7"/>
  <c r="U203" i="7"/>
  <c r="X203" i="7" s="1"/>
  <c r="Y203" i="7" s="1"/>
  <c r="W286" i="7"/>
  <c r="AC200" i="7"/>
  <c r="AE200" i="7" s="1"/>
  <c r="AA201" i="7"/>
  <c r="T204" i="7"/>
  <c r="L205" i="7" a="1"/>
  <c r="L205" i="7" s="1"/>
  <c r="AF199" i="6"/>
  <c r="AG220" i="6" s="1"/>
  <c r="Z202" i="6"/>
  <c r="T205" i="6"/>
  <c r="L206" i="6" a="1"/>
  <c r="L206" i="6" s="1"/>
  <c r="AD200" i="6"/>
  <c r="AB200" i="6"/>
  <c r="W286" i="6"/>
  <c r="AA201" i="6"/>
  <c r="AC200" i="6"/>
  <c r="AE200" i="6" s="1"/>
  <c r="R204" i="6"/>
  <c r="U203" i="6"/>
  <c r="X203" i="6" s="1"/>
  <c r="Y203" i="6" s="1"/>
  <c r="V287" i="6"/>
  <c r="H204" i="6"/>
  <c r="S203" i="6"/>
  <c r="AF199" i="5"/>
  <c r="AG220" i="5" s="1"/>
  <c r="Z202" i="5"/>
  <c r="L206" i="5" a="1"/>
  <c r="L206" i="5" s="1"/>
  <c r="T205" i="5"/>
  <c r="W286" i="5"/>
  <c r="AB200" i="5"/>
  <c r="AD200" i="5"/>
  <c r="AC200" i="5"/>
  <c r="AE200" i="5" s="1"/>
  <c r="AF200" i="5" s="1"/>
  <c r="AA201" i="5"/>
  <c r="R204" i="5"/>
  <c r="U203" i="5"/>
  <c r="X203" i="5" s="1"/>
  <c r="Y203" i="5" s="1"/>
  <c r="V287" i="5"/>
  <c r="H204" i="5"/>
  <c r="S203" i="5"/>
  <c r="AF199" i="4"/>
  <c r="AG220" i="4" s="1"/>
  <c r="Z202" i="4"/>
  <c r="L206" i="4" a="1"/>
  <c r="L206" i="4" s="1"/>
  <c r="T205" i="4"/>
  <c r="U203" i="4"/>
  <c r="X203" i="4" s="1"/>
  <c r="Y203" i="4" s="1"/>
  <c r="R204" i="4"/>
  <c r="V287" i="4"/>
  <c r="H204" i="4"/>
  <c r="S203" i="4"/>
  <c r="W286" i="4"/>
  <c r="AC200" i="4"/>
  <c r="AE200" i="4" s="1"/>
  <c r="AA201" i="4"/>
  <c r="AB200" i="4"/>
  <c r="AD200" i="4"/>
  <c r="Z202" i="1"/>
  <c r="W286" i="1"/>
  <c r="V287" i="1"/>
  <c r="H204" i="1"/>
  <c r="S203" i="1"/>
  <c r="AF199" i="1"/>
  <c r="AG220" i="1" s="1"/>
  <c r="AC200" i="1"/>
  <c r="AE200" i="1" s="1"/>
  <c r="AA201" i="1"/>
  <c r="L206" i="1" a="1"/>
  <c r="L206" i="1" s="1"/>
  <c r="T205" i="1"/>
  <c r="AD200" i="1"/>
  <c r="AB200" i="1"/>
  <c r="R204" i="1"/>
  <c r="U203" i="1"/>
  <c r="X203" i="1" s="1"/>
  <c r="Y203" i="1" s="1"/>
  <c r="AG221" i="11" l="1"/>
  <c r="Z203" i="11"/>
  <c r="W287" i="11"/>
  <c r="L207" i="11" a="1"/>
  <c r="L207" i="11" s="1"/>
  <c r="T206" i="11"/>
  <c r="U204" i="11"/>
  <c r="X204" i="11" s="1"/>
  <c r="Y204" i="11" s="1"/>
  <c r="R205" i="11"/>
  <c r="V288" i="11"/>
  <c r="H205" i="11"/>
  <c r="S204" i="11"/>
  <c r="AC201" i="11"/>
  <c r="AE201" i="11" s="1"/>
  <c r="AA202" i="11"/>
  <c r="AD201" i="11"/>
  <c r="AB201" i="11"/>
  <c r="AF200" i="10"/>
  <c r="AG221" i="10" s="1"/>
  <c r="Z203" i="10"/>
  <c r="AD201" i="10"/>
  <c r="AB201" i="10"/>
  <c r="R205" i="10"/>
  <c r="U204" i="10"/>
  <c r="X204" i="10" s="1"/>
  <c r="Y204" i="10" s="1"/>
  <c r="V288" i="10"/>
  <c r="H205" i="10"/>
  <c r="S204" i="10"/>
  <c r="W287" i="10"/>
  <c r="L206" i="10" a="1"/>
  <c r="L206" i="10" s="1"/>
  <c r="T205" i="10"/>
  <c r="AC201" i="10"/>
  <c r="AE201" i="10" s="1"/>
  <c r="AA202" i="10"/>
  <c r="AF200" i="9"/>
  <c r="AG221" i="9" s="1"/>
  <c r="Z203" i="9"/>
  <c r="V288" i="9"/>
  <c r="S204" i="9"/>
  <c r="H205" i="9"/>
  <c r="T205" i="9"/>
  <c r="L206" i="9" a="1"/>
  <c r="L206" i="9" s="1"/>
  <c r="U204" i="9"/>
  <c r="X204" i="9" s="1"/>
  <c r="Y204" i="9" s="1"/>
  <c r="R205" i="9"/>
  <c r="AD201" i="9"/>
  <c r="AB201" i="9"/>
  <c r="W287" i="9"/>
  <c r="AC201" i="9"/>
  <c r="AE201" i="9" s="1"/>
  <c r="AF201" i="9" s="1"/>
  <c r="AA202" i="9"/>
  <c r="AF200" i="8"/>
  <c r="AG221" i="8" s="1"/>
  <c r="Z203" i="8"/>
  <c r="W287" i="8"/>
  <c r="T206" i="8"/>
  <c r="L207" i="8" a="1"/>
  <c r="L207" i="8" s="1"/>
  <c r="R205" i="8"/>
  <c r="U204" i="8"/>
  <c r="X204" i="8" s="1"/>
  <c r="Y204" i="8" s="1"/>
  <c r="AA202" i="8"/>
  <c r="AC201" i="8"/>
  <c r="AE201" i="8" s="1"/>
  <c r="V288" i="8"/>
  <c r="H205" i="8"/>
  <c r="S204" i="8"/>
  <c r="AB201" i="8"/>
  <c r="AD201" i="8"/>
  <c r="AF200" i="7"/>
  <c r="AG221" i="7" s="1"/>
  <c r="Z203" i="7"/>
  <c r="V288" i="7"/>
  <c r="H205" i="7"/>
  <c r="S204" i="7"/>
  <c r="AD201" i="7"/>
  <c r="AB201" i="7"/>
  <c r="U204" i="7"/>
  <c r="X204" i="7" s="1"/>
  <c r="Y204" i="7" s="1"/>
  <c r="R205" i="7"/>
  <c r="W287" i="7"/>
  <c r="T205" i="7"/>
  <c r="L206" i="7" a="1"/>
  <c r="L206" i="7" s="1"/>
  <c r="AC201" i="7"/>
  <c r="AE201" i="7" s="1"/>
  <c r="AA202" i="7"/>
  <c r="AF200" i="6"/>
  <c r="AG221" i="6" s="1"/>
  <c r="Z203" i="6"/>
  <c r="R205" i="6"/>
  <c r="U204" i="6"/>
  <c r="X204" i="6" s="1"/>
  <c r="Y204" i="6" s="1"/>
  <c r="L207" i="6" a="1"/>
  <c r="L207" i="6" s="1"/>
  <c r="T206" i="6"/>
  <c r="AD201" i="6"/>
  <c r="AB201" i="6"/>
  <c r="V288" i="6"/>
  <c r="H205" i="6"/>
  <c r="S204" i="6"/>
  <c r="AA202" i="6"/>
  <c r="AC201" i="6"/>
  <c r="AE201" i="6" s="1"/>
  <c r="W287" i="6"/>
  <c r="AG221" i="5"/>
  <c r="Z203" i="5"/>
  <c r="V288" i="5"/>
  <c r="H205" i="5"/>
  <c r="S204" i="5"/>
  <c r="R205" i="5"/>
  <c r="U204" i="5"/>
  <c r="X204" i="5" s="1"/>
  <c r="Y204" i="5" s="1"/>
  <c r="W287" i="5"/>
  <c r="AD201" i="5"/>
  <c r="AB201" i="5"/>
  <c r="L207" i="5" a="1"/>
  <c r="L207" i="5" s="1"/>
  <c r="T206" i="5"/>
  <c r="AA202" i="5"/>
  <c r="AC201" i="5"/>
  <c r="AE201" i="5" s="1"/>
  <c r="AF200" i="4"/>
  <c r="AG221" i="4" s="1"/>
  <c r="Z203" i="4"/>
  <c r="U204" i="4"/>
  <c r="X204" i="4" s="1"/>
  <c r="Y204" i="4" s="1"/>
  <c r="R205" i="4"/>
  <c r="V288" i="4"/>
  <c r="H205" i="4"/>
  <c r="S204" i="4"/>
  <c r="W287" i="4"/>
  <c r="AD201" i="4"/>
  <c r="AB201" i="4"/>
  <c r="AC201" i="4"/>
  <c r="AE201" i="4" s="1"/>
  <c r="AA202" i="4"/>
  <c r="T206" i="4"/>
  <c r="L207" i="4" a="1"/>
  <c r="L207" i="4" s="1"/>
  <c r="Z203" i="1"/>
  <c r="L207" i="1" a="1"/>
  <c r="L207" i="1" s="1"/>
  <c r="T206" i="1"/>
  <c r="W287" i="1"/>
  <c r="AF200" i="1"/>
  <c r="AG221" i="1" s="1"/>
  <c r="V288" i="1"/>
  <c r="H205" i="1"/>
  <c r="S204" i="1"/>
  <c r="AA202" i="1"/>
  <c r="AC201" i="1"/>
  <c r="AE201" i="1" s="1"/>
  <c r="AD201" i="1"/>
  <c r="AB201" i="1"/>
  <c r="R205" i="1"/>
  <c r="U204" i="1"/>
  <c r="X204" i="1" s="1"/>
  <c r="Y204" i="1" s="1"/>
  <c r="AF201" i="11" l="1"/>
  <c r="AG222" i="11" s="1"/>
  <c r="Z204" i="11"/>
  <c r="V289" i="11"/>
  <c r="H206" i="11"/>
  <c r="S205" i="11"/>
  <c r="L208" i="11" a="1"/>
  <c r="L208" i="11" s="1"/>
  <c r="T207" i="11"/>
  <c r="AD202" i="11"/>
  <c r="AB202" i="11"/>
  <c r="W288" i="11"/>
  <c r="U205" i="11"/>
  <c r="X205" i="11" s="1"/>
  <c r="Y205" i="11" s="1"/>
  <c r="R206" i="11"/>
  <c r="AC202" i="11"/>
  <c r="AE202" i="11" s="1"/>
  <c r="AA203" i="11"/>
  <c r="AF201" i="10"/>
  <c r="AG222" i="10" s="1"/>
  <c r="Z204" i="10"/>
  <c r="V289" i="10"/>
  <c r="H206" i="10"/>
  <c r="S205" i="10"/>
  <c r="T206" i="10"/>
  <c r="L207" i="10" a="1"/>
  <c r="L207" i="10" s="1"/>
  <c r="R206" i="10"/>
  <c r="U205" i="10"/>
  <c r="X205" i="10" s="1"/>
  <c r="Y205" i="10" s="1"/>
  <c r="AC202" i="10"/>
  <c r="AE202" i="10" s="1"/>
  <c r="AF202" i="10" s="1"/>
  <c r="AA203" i="10"/>
  <c r="W288" i="10"/>
  <c r="AD202" i="10"/>
  <c r="AB202" i="10"/>
  <c r="AG222" i="9"/>
  <c r="Z204" i="9"/>
  <c r="U205" i="9"/>
  <c r="X205" i="9" s="1"/>
  <c r="Y205" i="9" s="1"/>
  <c r="R206" i="9"/>
  <c r="W288" i="9"/>
  <c r="AC202" i="9"/>
  <c r="AE202" i="9" s="1"/>
  <c r="AA203" i="9"/>
  <c r="L207" i="9" a="1"/>
  <c r="L207" i="9" s="1"/>
  <c r="T206" i="9"/>
  <c r="V289" i="9"/>
  <c r="H206" i="9"/>
  <c r="S205" i="9"/>
  <c r="AD202" i="9"/>
  <c r="AB202" i="9"/>
  <c r="AF201" i="8"/>
  <c r="AG222" i="8" s="1"/>
  <c r="Z204" i="8"/>
  <c r="W288" i="8"/>
  <c r="V289" i="8"/>
  <c r="S205" i="8"/>
  <c r="H206" i="8"/>
  <c r="AD202" i="8"/>
  <c r="AB202" i="8"/>
  <c r="R206" i="8"/>
  <c r="U205" i="8"/>
  <c r="X205" i="8" s="1"/>
  <c r="Y205" i="8" s="1"/>
  <c r="T207" i="8"/>
  <c r="L208" i="8" a="1"/>
  <c r="L208" i="8" s="1"/>
  <c r="AC202" i="8"/>
  <c r="AE202" i="8" s="1"/>
  <c r="AA203" i="8"/>
  <c r="AF201" i="7"/>
  <c r="AG222" i="7" s="1"/>
  <c r="Z204" i="7"/>
  <c r="R206" i="7"/>
  <c r="U205" i="7"/>
  <c r="X205" i="7" s="1"/>
  <c r="Y205" i="7" s="1"/>
  <c r="AA203" i="7"/>
  <c r="AC202" i="7"/>
  <c r="AE202" i="7" s="1"/>
  <c r="L207" i="7" a="1"/>
  <c r="L207" i="7" s="1"/>
  <c r="T206" i="7"/>
  <c r="H206" i="7"/>
  <c r="S205" i="7"/>
  <c r="V289" i="7"/>
  <c r="W288" i="7"/>
  <c r="AD202" i="7"/>
  <c r="AB202" i="7"/>
  <c r="AF201" i="6"/>
  <c r="AG222" i="6" s="1"/>
  <c r="Z204" i="6"/>
  <c r="V289" i="6"/>
  <c r="H206" i="6"/>
  <c r="S205" i="6"/>
  <c r="AB202" i="6"/>
  <c r="AD202" i="6"/>
  <c r="U205" i="6"/>
  <c r="X205" i="6" s="1"/>
  <c r="Y205" i="6" s="1"/>
  <c r="R206" i="6"/>
  <c r="W288" i="6"/>
  <c r="AC202" i="6"/>
  <c r="AE202" i="6" s="1"/>
  <c r="AA203" i="6"/>
  <c r="T207" i="6"/>
  <c r="L208" i="6" a="1"/>
  <c r="L208" i="6" s="1"/>
  <c r="AF201" i="5"/>
  <c r="AG222" i="5" s="1"/>
  <c r="Z204" i="5"/>
  <c r="AD202" i="5"/>
  <c r="AB202" i="5"/>
  <c r="W288" i="5"/>
  <c r="AA203" i="5"/>
  <c r="AC202" i="5"/>
  <c r="AE202" i="5" s="1"/>
  <c r="L208" i="5" a="1"/>
  <c r="L208" i="5" s="1"/>
  <c r="T207" i="5"/>
  <c r="U205" i="5"/>
  <c r="X205" i="5" s="1"/>
  <c r="Y205" i="5" s="1"/>
  <c r="R206" i="5"/>
  <c r="V289" i="5"/>
  <c r="H206" i="5"/>
  <c r="S205" i="5"/>
  <c r="AF201" i="4"/>
  <c r="AG222" i="4" s="1"/>
  <c r="Z204" i="4"/>
  <c r="AD202" i="4"/>
  <c r="AB202" i="4"/>
  <c r="R206" i="4"/>
  <c r="U205" i="4"/>
  <c r="X205" i="4" s="1"/>
  <c r="Y205" i="4" s="1"/>
  <c r="V289" i="4"/>
  <c r="H206" i="4"/>
  <c r="S205" i="4"/>
  <c r="W288" i="4"/>
  <c r="AC202" i="4"/>
  <c r="AE202" i="4" s="1"/>
  <c r="AF202" i="4" s="1"/>
  <c r="AA203" i="4"/>
  <c r="L208" i="4" a="1"/>
  <c r="L208" i="4" s="1"/>
  <c r="T207" i="4"/>
  <c r="Z204" i="1"/>
  <c r="T207" i="1"/>
  <c r="L208" i="1" a="1"/>
  <c r="L208" i="1" s="1"/>
  <c r="AD202" i="1"/>
  <c r="AB202" i="1"/>
  <c r="V289" i="1"/>
  <c r="H206" i="1"/>
  <c r="S205" i="1"/>
  <c r="W288" i="1"/>
  <c r="AA203" i="1"/>
  <c r="AC202" i="1"/>
  <c r="AE202" i="1" s="1"/>
  <c r="AF201" i="1"/>
  <c r="AG222" i="1" s="1"/>
  <c r="U205" i="1"/>
  <c r="X205" i="1" s="1"/>
  <c r="Y205" i="1" s="1"/>
  <c r="R206" i="1"/>
  <c r="AF202" i="11" l="1"/>
  <c r="AG223" i="11"/>
  <c r="Z205" i="11"/>
  <c r="U206" i="11"/>
  <c r="X206" i="11" s="1"/>
  <c r="Y206" i="11" s="1"/>
  <c r="R207" i="11"/>
  <c r="L209" i="11" a="1"/>
  <c r="L209" i="11" s="1"/>
  <c r="T208" i="11"/>
  <c r="V290" i="11"/>
  <c r="H207" i="11"/>
  <c r="S206" i="11"/>
  <c r="W289" i="11"/>
  <c r="AD203" i="11"/>
  <c r="AB203" i="11"/>
  <c r="AC203" i="11"/>
  <c r="AE203" i="11" s="1"/>
  <c r="AF203" i="11" s="1"/>
  <c r="AA204" i="11"/>
  <c r="AG223" i="10"/>
  <c r="Z205" i="10"/>
  <c r="U206" i="10"/>
  <c r="X206" i="10" s="1"/>
  <c r="Y206" i="10" s="1"/>
  <c r="R207" i="10"/>
  <c r="T207" i="10"/>
  <c r="L208" i="10" a="1"/>
  <c r="L208" i="10" s="1"/>
  <c r="AD203" i="10"/>
  <c r="AB203" i="10"/>
  <c r="V290" i="10"/>
  <c r="H207" i="10"/>
  <c r="S206" i="10"/>
  <c r="W289" i="10"/>
  <c r="AC203" i="10"/>
  <c r="AE203" i="10" s="1"/>
  <c r="AA204" i="10"/>
  <c r="AF202" i="9"/>
  <c r="AG223" i="9" s="1"/>
  <c r="W289" i="9"/>
  <c r="AD203" i="9"/>
  <c r="AB203" i="9"/>
  <c r="U206" i="9"/>
  <c r="X206" i="9" s="1"/>
  <c r="Y206" i="9" s="1"/>
  <c r="R207" i="9"/>
  <c r="L208" i="9" a="1"/>
  <c r="L208" i="9" s="1"/>
  <c r="T207" i="9"/>
  <c r="V290" i="9"/>
  <c r="H207" i="9"/>
  <c r="S206" i="9"/>
  <c r="AC203" i="9"/>
  <c r="AE203" i="9" s="1"/>
  <c r="AF203" i="9" s="1"/>
  <c r="AA204" i="9"/>
  <c r="Z205" i="9"/>
  <c r="AF202" i="8"/>
  <c r="AG223" i="8" s="1"/>
  <c r="Z205" i="8"/>
  <c r="U206" i="8"/>
  <c r="X206" i="8" s="1"/>
  <c r="Y206" i="8" s="1"/>
  <c r="R207" i="8"/>
  <c r="AD203" i="8"/>
  <c r="AB203" i="8"/>
  <c r="V290" i="8"/>
  <c r="S206" i="8"/>
  <c r="H207" i="8"/>
  <c r="W289" i="8"/>
  <c r="AC203" i="8"/>
  <c r="AE203" i="8" s="1"/>
  <c r="AF203" i="8" s="1"/>
  <c r="AA204" i="8"/>
  <c r="L209" i="8" a="1"/>
  <c r="L209" i="8" s="1"/>
  <c r="T208" i="8"/>
  <c r="AF202" i="7"/>
  <c r="AG223" i="7" s="1"/>
  <c r="Z205" i="7"/>
  <c r="L208" i="7" a="1"/>
  <c r="L208" i="7" s="1"/>
  <c r="T207" i="7"/>
  <c r="V290" i="7"/>
  <c r="S206" i="7"/>
  <c r="H207" i="7"/>
  <c r="U206" i="7"/>
  <c r="X206" i="7" s="1"/>
  <c r="Y206" i="7" s="1"/>
  <c r="R207" i="7"/>
  <c r="W289" i="7"/>
  <c r="AC203" i="7"/>
  <c r="AE203" i="7" s="1"/>
  <c r="AA204" i="7"/>
  <c r="AD203" i="7"/>
  <c r="AB203" i="7"/>
  <c r="AF202" i="6"/>
  <c r="AG223" i="6" s="1"/>
  <c r="Z205" i="6"/>
  <c r="R207" i="6"/>
  <c r="U206" i="6"/>
  <c r="X206" i="6" s="1"/>
  <c r="Y206" i="6" s="1"/>
  <c r="V290" i="6"/>
  <c r="H207" i="6"/>
  <c r="S206" i="6"/>
  <c r="AD203" i="6"/>
  <c r="AB203" i="6"/>
  <c r="L209" i="6" a="1"/>
  <c r="L209" i="6" s="1"/>
  <c r="T208" i="6"/>
  <c r="AC203" i="6"/>
  <c r="AE203" i="6" s="1"/>
  <c r="AA204" i="6"/>
  <c r="W289" i="6"/>
  <c r="AF202" i="5"/>
  <c r="AG223" i="5" s="1"/>
  <c r="Z205" i="5"/>
  <c r="U206" i="5"/>
  <c r="X206" i="5" s="1"/>
  <c r="Y206" i="5" s="1"/>
  <c r="R207" i="5"/>
  <c r="T208" i="5"/>
  <c r="L209" i="5" a="1"/>
  <c r="L209" i="5" s="1"/>
  <c r="V290" i="5"/>
  <c r="S206" i="5"/>
  <c r="H207" i="5"/>
  <c r="AC203" i="5"/>
  <c r="AE203" i="5" s="1"/>
  <c r="AF203" i="5" s="1"/>
  <c r="AA204" i="5"/>
  <c r="AD203" i="5"/>
  <c r="AB203" i="5"/>
  <c r="W289" i="5"/>
  <c r="AG223" i="4"/>
  <c r="Z205" i="4"/>
  <c r="U206" i="4"/>
  <c r="X206" i="4" s="1"/>
  <c r="Y206" i="4" s="1"/>
  <c r="R207" i="4"/>
  <c r="W289" i="4"/>
  <c r="V290" i="4"/>
  <c r="H207" i="4"/>
  <c r="S206" i="4"/>
  <c r="AA204" i="4"/>
  <c r="AC203" i="4"/>
  <c r="AE203" i="4" s="1"/>
  <c r="L209" i="4" a="1"/>
  <c r="L209" i="4" s="1"/>
  <c r="T208" i="4"/>
  <c r="AD203" i="4"/>
  <c r="AB203" i="4"/>
  <c r="Z205" i="1"/>
  <c r="AF202" i="1"/>
  <c r="AG223" i="1" s="1"/>
  <c r="AD203" i="1"/>
  <c r="AB203" i="1"/>
  <c r="V290" i="1"/>
  <c r="H207" i="1"/>
  <c r="S206" i="1"/>
  <c r="W289" i="1"/>
  <c r="AC203" i="1"/>
  <c r="AE203" i="1" s="1"/>
  <c r="AA204" i="1"/>
  <c r="T208" i="1"/>
  <c r="L209" i="1" a="1"/>
  <c r="L209" i="1" s="1"/>
  <c r="R207" i="1"/>
  <c r="U206" i="1"/>
  <c r="X206" i="1" s="1"/>
  <c r="Y206" i="1" s="1"/>
  <c r="AG224" i="11" l="1"/>
  <c r="Z206" i="11"/>
  <c r="T209" i="11"/>
  <c r="L210" i="11" a="1"/>
  <c r="L210" i="11" s="1"/>
  <c r="U207" i="11"/>
  <c r="X207" i="11" s="1"/>
  <c r="Y207" i="11" s="1"/>
  <c r="R208" i="11"/>
  <c r="V291" i="11"/>
  <c r="H208" i="11"/>
  <c r="S207" i="11"/>
  <c r="AC204" i="11"/>
  <c r="AE204" i="11" s="1"/>
  <c r="AA205" i="11"/>
  <c r="AD204" i="11"/>
  <c r="AB204" i="11"/>
  <c r="W290" i="11"/>
  <c r="AF203" i="10"/>
  <c r="AG224" i="10" s="1"/>
  <c r="Z206" i="10"/>
  <c r="W290" i="10"/>
  <c r="T208" i="10"/>
  <c r="L209" i="10" a="1"/>
  <c r="L209" i="10" s="1"/>
  <c r="V291" i="10"/>
  <c r="H208" i="10"/>
  <c r="S207" i="10"/>
  <c r="R208" i="10"/>
  <c r="U207" i="10"/>
  <c r="X207" i="10" s="1"/>
  <c r="Y207" i="10" s="1"/>
  <c r="AD204" i="10"/>
  <c r="AB204" i="10"/>
  <c r="AC204" i="10"/>
  <c r="AE204" i="10" s="1"/>
  <c r="AF204" i="10" s="1"/>
  <c r="AA205" i="10"/>
  <c r="AG224" i="9"/>
  <c r="Z206" i="9"/>
  <c r="W290" i="9"/>
  <c r="L209" i="9" a="1"/>
  <c r="L209" i="9" s="1"/>
  <c r="T208" i="9"/>
  <c r="U207" i="9"/>
  <c r="X207" i="9" s="1"/>
  <c r="Y207" i="9" s="1"/>
  <c r="R208" i="9"/>
  <c r="V291" i="9"/>
  <c r="H208" i="9"/>
  <c r="S207" i="9"/>
  <c r="AC204" i="9"/>
  <c r="AE204" i="9" s="1"/>
  <c r="AA205" i="9"/>
  <c r="AD204" i="9"/>
  <c r="AB204" i="9"/>
  <c r="AG224" i="8"/>
  <c r="Z206" i="8"/>
  <c r="U207" i="8"/>
  <c r="X207" i="8" s="1"/>
  <c r="Y207" i="8" s="1"/>
  <c r="R208" i="8"/>
  <c r="V291" i="8"/>
  <c r="H208" i="8"/>
  <c r="S207" i="8"/>
  <c r="W290" i="8"/>
  <c r="L210" i="8" a="1"/>
  <c r="L210" i="8" s="1"/>
  <c r="T209" i="8"/>
  <c r="AC204" i="8"/>
  <c r="AE204" i="8" s="1"/>
  <c r="AA205" i="8"/>
  <c r="AD204" i="8"/>
  <c r="AB204" i="8"/>
  <c r="AF203" i="7"/>
  <c r="AG224" i="7" s="1"/>
  <c r="Z206" i="7"/>
  <c r="AD204" i="7"/>
  <c r="AB204" i="7"/>
  <c r="W290" i="7"/>
  <c r="L209" i="7" a="1"/>
  <c r="L209" i="7" s="1"/>
  <c r="T208" i="7"/>
  <c r="AA205" i="7"/>
  <c r="AC204" i="7"/>
  <c r="AE204" i="7" s="1"/>
  <c r="AF204" i="7" s="1"/>
  <c r="U207" i="7"/>
  <c r="X207" i="7" s="1"/>
  <c r="Y207" i="7" s="1"/>
  <c r="R208" i="7"/>
  <c r="V291" i="7"/>
  <c r="H208" i="7"/>
  <c r="S207" i="7"/>
  <c r="AF203" i="6"/>
  <c r="AG224" i="6" s="1"/>
  <c r="Z206" i="6"/>
  <c r="AD204" i="6"/>
  <c r="AB204" i="6"/>
  <c r="U207" i="6"/>
  <c r="X207" i="6" s="1"/>
  <c r="Y207" i="6" s="1"/>
  <c r="R208" i="6"/>
  <c r="L210" i="6" a="1"/>
  <c r="L210" i="6" s="1"/>
  <c r="T209" i="6"/>
  <c r="V291" i="6"/>
  <c r="S207" i="6"/>
  <c r="H208" i="6"/>
  <c r="W290" i="6"/>
  <c r="AC204" i="6"/>
  <c r="AE204" i="6" s="1"/>
  <c r="AA205" i="6"/>
  <c r="AG224" i="5"/>
  <c r="Z206" i="5"/>
  <c r="AD204" i="5"/>
  <c r="AB204" i="5"/>
  <c r="V291" i="5"/>
  <c r="H208" i="5"/>
  <c r="S207" i="5"/>
  <c r="W290" i="5"/>
  <c r="U207" i="5"/>
  <c r="X207" i="5" s="1"/>
  <c r="Y207" i="5" s="1"/>
  <c r="R208" i="5"/>
  <c r="AC204" i="5"/>
  <c r="AE204" i="5" s="1"/>
  <c r="AA205" i="5"/>
  <c r="L210" i="5" a="1"/>
  <c r="L210" i="5" s="1"/>
  <c r="T209" i="5"/>
  <c r="AF203" i="4"/>
  <c r="AG224" i="4" s="1"/>
  <c r="Z206" i="4"/>
  <c r="T209" i="4"/>
  <c r="L210" i="4" a="1"/>
  <c r="L210" i="4" s="1"/>
  <c r="AB204" i="4"/>
  <c r="AD204" i="4"/>
  <c r="W290" i="4"/>
  <c r="V291" i="4"/>
  <c r="H208" i="4"/>
  <c r="S207" i="4"/>
  <c r="U207" i="4"/>
  <c r="X207" i="4" s="1"/>
  <c r="Y207" i="4" s="1"/>
  <c r="R208" i="4"/>
  <c r="AC204" i="4"/>
  <c r="AE204" i="4" s="1"/>
  <c r="AA205" i="4"/>
  <c r="Z206" i="1"/>
  <c r="AF203" i="1"/>
  <c r="W290" i="1"/>
  <c r="AB204" i="1"/>
  <c r="AD204" i="1"/>
  <c r="V291" i="1"/>
  <c r="H208" i="1"/>
  <c r="S207" i="1"/>
  <c r="AG224" i="1"/>
  <c r="AA205" i="1"/>
  <c r="AC204" i="1"/>
  <c r="AE204" i="1" s="1"/>
  <c r="L210" i="1" a="1"/>
  <c r="L210" i="1" s="1"/>
  <c r="T209" i="1"/>
  <c r="U207" i="1"/>
  <c r="X207" i="1" s="1"/>
  <c r="Y207" i="1" s="1"/>
  <c r="R208" i="1"/>
  <c r="AF204" i="11" l="1"/>
  <c r="AG225" i="11" s="1"/>
  <c r="Z207" i="11"/>
  <c r="AD205" i="11"/>
  <c r="AB205" i="11"/>
  <c r="V292" i="11"/>
  <c r="S208" i="11"/>
  <c r="H209" i="11"/>
  <c r="W291" i="11"/>
  <c r="R209" i="11"/>
  <c r="U208" i="11"/>
  <c r="X208" i="11" s="1"/>
  <c r="Y208" i="11" s="1"/>
  <c r="L211" i="11" a="1"/>
  <c r="L211" i="11" s="1"/>
  <c r="T210" i="11"/>
  <c r="AA206" i="11"/>
  <c r="AC205" i="11"/>
  <c r="AE205" i="11" s="1"/>
  <c r="AF205" i="11" s="1"/>
  <c r="AG225" i="10"/>
  <c r="Z207" i="10"/>
  <c r="L210" i="10" a="1"/>
  <c r="L210" i="10" s="1"/>
  <c r="T209" i="10"/>
  <c r="V292" i="10"/>
  <c r="H209" i="10"/>
  <c r="S208" i="10"/>
  <c r="W291" i="10"/>
  <c r="AA206" i="10"/>
  <c r="AC205" i="10"/>
  <c r="AE205" i="10" s="1"/>
  <c r="U208" i="10"/>
  <c r="X208" i="10" s="1"/>
  <c r="Y208" i="10" s="1"/>
  <c r="R209" i="10"/>
  <c r="AD205" i="10"/>
  <c r="AB205" i="10"/>
  <c r="AF204" i="9"/>
  <c r="AG225" i="9" s="1"/>
  <c r="Z207" i="9"/>
  <c r="L210" i="9" a="1"/>
  <c r="L210" i="9" s="1"/>
  <c r="T209" i="9"/>
  <c r="U208" i="9"/>
  <c r="X208" i="9" s="1"/>
  <c r="Y208" i="9" s="1"/>
  <c r="R209" i="9"/>
  <c r="AC205" i="9"/>
  <c r="AE205" i="9" s="1"/>
  <c r="AA206" i="9"/>
  <c r="AD205" i="9"/>
  <c r="AB205" i="9"/>
  <c r="V292" i="9"/>
  <c r="H209" i="9"/>
  <c r="S208" i="9"/>
  <c r="W291" i="9"/>
  <c r="AF204" i="8"/>
  <c r="AG225" i="8" s="1"/>
  <c r="Z207" i="8"/>
  <c r="V292" i="8"/>
  <c r="H209" i="8"/>
  <c r="S208" i="8"/>
  <c r="U208" i="8"/>
  <c r="X208" i="8" s="1"/>
  <c r="Y208" i="8" s="1"/>
  <c r="R209" i="8"/>
  <c r="L211" i="8" a="1"/>
  <c r="L211" i="8" s="1"/>
  <c r="T210" i="8"/>
  <c r="W291" i="8"/>
  <c r="AC205" i="8"/>
  <c r="AE205" i="8" s="1"/>
  <c r="AF205" i="8" s="1"/>
  <c r="AA206" i="8"/>
  <c r="AD205" i="8"/>
  <c r="AB205" i="8"/>
  <c r="AG225" i="7"/>
  <c r="Z207" i="7"/>
  <c r="W291" i="7"/>
  <c r="U208" i="7"/>
  <c r="X208" i="7" s="1"/>
  <c r="Y208" i="7" s="1"/>
  <c r="R209" i="7"/>
  <c r="L210" i="7" a="1"/>
  <c r="L210" i="7" s="1"/>
  <c r="T209" i="7"/>
  <c r="V292" i="7"/>
  <c r="S208" i="7"/>
  <c r="H209" i="7"/>
  <c r="AA206" i="7"/>
  <c r="AC205" i="7"/>
  <c r="AE205" i="7" s="1"/>
  <c r="AD205" i="7"/>
  <c r="AB205" i="7"/>
  <c r="AF204" i="6"/>
  <c r="AG225" i="6" s="1"/>
  <c r="Z207" i="6"/>
  <c r="V292" i="6"/>
  <c r="S208" i="6"/>
  <c r="H209" i="6"/>
  <c r="L211" i="6" a="1"/>
  <c r="L211" i="6" s="1"/>
  <c r="T210" i="6"/>
  <c r="AA206" i="6"/>
  <c r="AC205" i="6"/>
  <c r="AE205" i="6" s="1"/>
  <c r="W291" i="6"/>
  <c r="U208" i="6"/>
  <c r="X208" i="6" s="1"/>
  <c r="Y208" i="6" s="1"/>
  <c r="R209" i="6"/>
  <c r="AD205" i="6"/>
  <c r="AB205" i="6"/>
  <c r="AF204" i="5"/>
  <c r="AG225" i="5" s="1"/>
  <c r="Z207" i="5"/>
  <c r="W291" i="5"/>
  <c r="L211" i="5" a="1"/>
  <c r="L211" i="5" s="1"/>
  <c r="T210" i="5"/>
  <c r="AA206" i="5"/>
  <c r="AC205" i="5"/>
  <c r="AE205" i="5" s="1"/>
  <c r="U208" i="5"/>
  <c r="X208" i="5" s="1"/>
  <c r="Y208" i="5" s="1"/>
  <c r="R209" i="5"/>
  <c r="V292" i="5"/>
  <c r="H209" i="5"/>
  <c r="S208" i="5"/>
  <c r="AD205" i="5"/>
  <c r="AB205" i="5"/>
  <c r="AF204" i="4"/>
  <c r="AG225" i="4" s="1"/>
  <c r="Z207" i="4"/>
  <c r="V292" i="4"/>
  <c r="H209" i="4"/>
  <c r="S208" i="4"/>
  <c r="W291" i="4"/>
  <c r="T210" i="4"/>
  <c r="L211" i="4" a="1"/>
  <c r="L211" i="4" s="1"/>
  <c r="AC205" i="4"/>
  <c r="AE205" i="4" s="1"/>
  <c r="AF205" i="4" s="1"/>
  <c r="AA206" i="4"/>
  <c r="AD205" i="4"/>
  <c r="AB205" i="4"/>
  <c r="R209" i="4"/>
  <c r="U208" i="4"/>
  <c r="X208" i="4" s="1"/>
  <c r="Y208" i="4" s="1"/>
  <c r="Z207" i="1"/>
  <c r="T210" i="1"/>
  <c r="L211" i="1" a="1"/>
  <c r="L211" i="1" s="1"/>
  <c r="AF204" i="1"/>
  <c r="V292" i="1"/>
  <c r="H209" i="1"/>
  <c r="S208" i="1"/>
  <c r="AD205" i="1"/>
  <c r="AB205" i="1"/>
  <c r="W291" i="1"/>
  <c r="AA206" i="1"/>
  <c r="AC205" i="1"/>
  <c r="AE205" i="1" s="1"/>
  <c r="AG225" i="1"/>
  <c r="R209" i="1"/>
  <c r="U208" i="1"/>
  <c r="X208" i="1" s="1"/>
  <c r="Y208" i="1" s="1"/>
  <c r="AG226" i="11" l="1"/>
  <c r="Z208" i="11"/>
  <c r="V293" i="11"/>
  <c r="H210" i="11"/>
  <c r="S209" i="11"/>
  <c r="W292" i="11"/>
  <c r="L212" i="11" a="1"/>
  <c r="L212" i="11" s="1"/>
  <c r="T211" i="11"/>
  <c r="AB206" i="11"/>
  <c r="AD206" i="11"/>
  <c r="AA207" i="11"/>
  <c r="AC206" i="11"/>
  <c r="AE206" i="11" s="1"/>
  <c r="U209" i="11"/>
  <c r="X209" i="11" s="1"/>
  <c r="Y209" i="11" s="1"/>
  <c r="R210" i="11"/>
  <c r="AF205" i="10"/>
  <c r="AG226" i="10" s="1"/>
  <c r="Z208" i="10"/>
  <c r="AD206" i="10"/>
  <c r="AB206" i="10"/>
  <c r="W292" i="10"/>
  <c r="L211" i="10" a="1"/>
  <c r="L211" i="10" s="1"/>
  <c r="T210" i="10"/>
  <c r="V293" i="10"/>
  <c r="H210" i="10"/>
  <c r="S209" i="10"/>
  <c r="AC206" i="10"/>
  <c r="AE206" i="10" s="1"/>
  <c r="AA207" i="10"/>
  <c r="R210" i="10"/>
  <c r="U209" i="10"/>
  <c r="X209" i="10" s="1"/>
  <c r="Y209" i="10" s="1"/>
  <c r="AF205" i="9"/>
  <c r="AG226" i="9" s="1"/>
  <c r="Z208" i="9"/>
  <c r="V293" i="9"/>
  <c r="H210" i="9"/>
  <c r="S209" i="9"/>
  <c r="AD206" i="9"/>
  <c r="AB206" i="9"/>
  <c r="W292" i="9"/>
  <c r="R210" i="9"/>
  <c r="U209" i="9"/>
  <c r="X209" i="9" s="1"/>
  <c r="Y209" i="9" s="1"/>
  <c r="AA207" i="9"/>
  <c r="AC206" i="9"/>
  <c r="AE206" i="9" s="1"/>
  <c r="AF206" i="9" s="1"/>
  <c r="L211" i="9" a="1"/>
  <c r="L211" i="9" s="1"/>
  <c r="T210" i="9"/>
  <c r="AG226" i="8"/>
  <c r="Z208" i="8"/>
  <c r="U209" i="8"/>
  <c r="X209" i="8" s="1"/>
  <c r="Y209" i="8" s="1"/>
  <c r="R210" i="8"/>
  <c r="W292" i="8"/>
  <c r="AD206" i="8"/>
  <c r="AB206" i="8"/>
  <c r="V293" i="8"/>
  <c r="H210" i="8"/>
  <c r="S209" i="8"/>
  <c r="AC206" i="8"/>
  <c r="AE206" i="8" s="1"/>
  <c r="AA207" i="8"/>
  <c r="L212" i="8" a="1"/>
  <c r="L212" i="8" s="1"/>
  <c r="T211" i="8"/>
  <c r="AF205" i="7"/>
  <c r="AG226" i="7" s="1"/>
  <c r="Z208" i="7"/>
  <c r="AD206" i="7"/>
  <c r="AB206" i="7"/>
  <c r="L211" i="7" a="1"/>
  <c r="L211" i="7" s="1"/>
  <c r="T210" i="7"/>
  <c r="V293" i="7"/>
  <c r="S209" i="7"/>
  <c r="H210" i="7"/>
  <c r="R210" i="7"/>
  <c r="U209" i="7"/>
  <c r="X209" i="7" s="1"/>
  <c r="Y209" i="7" s="1"/>
  <c r="AC206" i="7"/>
  <c r="AE206" i="7" s="1"/>
  <c r="AA207" i="7"/>
  <c r="W292" i="7"/>
  <c r="AF205" i="6"/>
  <c r="AG226" i="6" s="1"/>
  <c r="Z208" i="6"/>
  <c r="AD206" i="6"/>
  <c r="AB206" i="6"/>
  <c r="AC206" i="6"/>
  <c r="AE206" i="6" s="1"/>
  <c r="AF206" i="6" s="1"/>
  <c r="AA207" i="6"/>
  <c r="V293" i="6"/>
  <c r="H210" i="6"/>
  <c r="S209" i="6"/>
  <c r="W292" i="6"/>
  <c r="L212" i="6" a="1"/>
  <c r="L212" i="6" s="1"/>
  <c r="T211" i="6"/>
  <c r="R210" i="6"/>
  <c r="U209" i="6"/>
  <c r="X209" i="6" s="1"/>
  <c r="Y209" i="6" s="1"/>
  <c r="AF205" i="5"/>
  <c r="AG226" i="5" s="1"/>
  <c r="Z208" i="5"/>
  <c r="H210" i="5"/>
  <c r="S209" i="5"/>
  <c r="V293" i="5"/>
  <c r="W292" i="5"/>
  <c r="U209" i="5"/>
  <c r="X209" i="5" s="1"/>
  <c r="Y209" i="5" s="1"/>
  <c r="R210" i="5"/>
  <c r="L212" i="5" a="1"/>
  <c r="L212" i="5" s="1"/>
  <c r="T211" i="5"/>
  <c r="AC206" i="5"/>
  <c r="AE206" i="5" s="1"/>
  <c r="AA207" i="5"/>
  <c r="AD206" i="5"/>
  <c r="AB206" i="5"/>
  <c r="AG226" i="4"/>
  <c r="Z208" i="4"/>
  <c r="L212" i="4" a="1"/>
  <c r="L212" i="4" s="1"/>
  <c r="T211" i="4"/>
  <c r="AB206" i="4"/>
  <c r="AD206" i="4"/>
  <c r="W292" i="4"/>
  <c r="V293" i="4"/>
  <c r="S209" i="4"/>
  <c r="H210" i="4"/>
  <c r="AC206" i="4"/>
  <c r="AE206" i="4" s="1"/>
  <c r="AA207" i="4"/>
  <c r="R210" i="4"/>
  <c r="U209" i="4"/>
  <c r="X209" i="4" s="1"/>
  <c r="Y209" i="4" s="1"/>
  <c r="Z208" i="1"/>
  <c r="AB206" i="1"/>
  <c r="AD206" i="1"/>
  <c r="V293" i="1"/>
  <c r="H210" i="1"/>
  <c r="S209" i="1"/>
  <c r="T211" i="1"/>
  <c r="L212" i="1" a="1"/>
  <c r="L212" i="1" s="1"/>
  <c r="AC206" i="1"/>
  <c r="AE206" i="1" s="1"/>
  <c r="AA207" i="1"/>
  <c r="AF205" i="1"/>
  <c r="AG226" i="1" s="1"/>
  <c r="W292" i="1"/>
  <c r="R210" i="1"/>
  <c r="U209" i="1"/>
  <c r="X209" i="1" s="1"/>
  <c r="Y209" i="1" s="1"/>
  <c r="AF206" i="11" l="1"/>
  <c r="AG227" i="11" s="1"/>
  <c r="Z209" i="11"/>
  <c r="AD207" i="11"/>
  <c r="AB207" i="11"/>
  <c r="V294" i="11"/>
  <c r="H211" i="11"/>
  <c r="S210" i="11"/>
  <c r="U210" i="11"/>
  <c r="X210" i="11" s="1"/>
  <c r="Y210" i="11" s="1"/>
  <c r="R211" i="11"/>
  <c r="W293" i="11"/>
  <c r="T212" i="11"/>
  <c r="L213" i="11" a="1"/>
  <c r="L213" i="11" s="1"/>
  <c r="AC207" i="11"/>
  <c r="AE207" i="11" s="1"/>
  <c r="AA208" i="11"/>
  <c r="AF206" i="10"/>
  <c r="AG227" i="10" s="1"/>
  <c r="Z209" i="10"/>
  <c r="L212" i="10" a="1"/>
  <c r="L212" i="10" s="1"/>
  <c r="T211" i="10"/>
  <c r="W293" i="10"/>
  <c r="V294" i="10"/>
  <c r="H211" i="10"/>
  <c r="S210" i="10"/>
  <c r="R211" i="10"/>
  <c r="U210" i="10"/>
  <c r="X210" i="10" s="1"/>
  <c r="Y210" i="10" s="1"/>
  <c r="AC207" i="10"/>
  <c r="AE207" i="10" s="1"/>
  <c r="AA208" i="10"/>
  <c r="AD207" i="10"/>
  <c r="AB207" i="10"/>
  <c r="AG227" i="9"/>
  <c r="Z209" i="9"/>
  <c r="AB207" i="9"/>
  <c r="AD207" i="9"/>
  <c r="V294" i="9"/>
  <c r="H211" i="9"/>
  <c r="S210" i="9"/>
  <c r="R211" i="9"/>
  <c r="U210" i="9"/>
  <c r="X210" i="9" s="1"/>
  <c r="Y210" i="9" s="1"/>
  <c r="W293" i="9"/>
  <c r="T211" i="9"/>
  <c r="L212" i="9" a="1"/>
  <c r="L212" i="9" s="1"/>
  <c r="AA208" i="9"/>
  <c r="AC207" i="9"/>
  <c r="AE207" i="9" s="1"/>
  <c r="AF206" i="8"/>
  <c r="AG227" i="8" s="1"/>
  <c r="Z209" i="8"/>
  <c r="U210" i="8"/>
  <c r="X210" i="8" s="1"/>
  <c r="Y210" i="8" s="1"/>
  <c r="R211" i="8"/>
  <c r="V294" i="8"/>
  <c r="H211" i="8"/>
  <c r="S210" i="8"/>
  <c r="W293" i="8"/>
  <c r="AC207" i="8"/>
  <c r="AE207" i="8" s="1"/>
  <c r="AA208" i="8"/>
  <c r="L213" i="8" a="1"/>
  <c r="L213" i="8" s="1"/>
  <c r="T212" i="8"/>
  <c r="AD207" i="8"/>
  <c r="AB207" i="8"/>
  <c r="AF206" i="7"/>
  <c r="AG227" i="7" s="1"/>
  <c r="Z209" i="7"/>
  <c r="W293" i="7"/>
  <c r="AB207" i="7"/>
  <c r="AD207" i="7"/>
  <c r="V294" i="7"/>
  <c r="S210" i="7"/>
  <c r="H211" i="7"/>
  <c r="U210" i="7"/>
  <c r="X210" i="7" s="1"/>
  <c r="Y210" i="7" s="1"/>
  <c r="R211" i="7"/>
  <c r="AC207" i="7"/>
  <c r="AE207" i="7" s="1"/>
  <c r="AA208" i="7"/>
  <c r="T211" i="7"/>
  <c r="L212" i="7" a="1"/>
  <c r="L212" i="7" s="1"/>
  <c r="AG227" i="6"/>
  <c r="Z209" i="6"/>
  <c r="R211" i="6"/>
  <c r="U210" i="6"/>
  <c r="X210" i="6" s="1"/>
  <c r="Y210" i="6" s="1"/>
  <c r="V294" i="6"/>
  <c r="S210" i="6"/>
  <c r="H211" i="6"/>
  <c r="W293" i="6"/>
  <c r="AD207" i="6"/>
  <c r="AB207" i="6"/>
  <c r="AA208" i="6"/>
  <c r="AC207" i="6"/>
  <c r="AE207" i="6" s="1"/>
  <c r="L213" i="6" a="1"/>
  <c r="L213" i="6" s="1"/>
  <c r="T212" i="6"/>
  <c r="AF206" i="5"/>
  <c r="AG227" i="5" s="1"/>
  <c r="Z209" i="5"/>
  <c r="T212" i="5"/>
  <c r="L213" i="5" a="1"/>
  <c r="L213" i="5" s="1"/>
  <c r="AD207" i="5"/>
  <c r="AB207" i="5"/>
  <c r="AC207" i="5"/>
  <c r="AE207" i="5" s="1"/>
  <c r="AF207" i="5" s="1"/>
  <c r="AA208" i="5"/>
  <c r="R211" i="5"/>
  <c r="U210" i="5"/>
  <c r="X210" i="5" s="1"/>
  <c r="Y210" i="5" s="1"/>
  <c r="W293" i="5"/>
  <c r="V294" i="5"/>
  <c r="H211" i="5"/>
  <c r="S210" i="5"/>
  <c r="AF206" i="4"/>
  <c r="AG227" i="4" s="1"/>
  <c r="Z209" i="4"/>
  <c r="W293" i="4"/>
  <c r="V294" i="4"/>
  <c r="H211" i="4"/>
  <c r="S210" i="4"/>
  <c r="AD207" i="4"/>
  <c r="AB207" i="4"/>
  <c r="R211" i="4"/>
  <c r="U210" i="4"/>
  <c r="X210" i="4" s="1"/>
  <c r="Y210" i="4" s="1"/>
  <c r="AA208" i="4"/>
  <c r="AC207" i="4"/>
  <c r="AE207" i="4" s="1"/>
  <c r="AF207" i="4" s="1"/>
  <c r="T212" i="4"/>
  <c r="L213" i="4" a="1"/>
  <c r="L213" i="4" s="1"/>
  <c r="Z209" i="1"/>
  <c r="T212" i="1"/>
  <c r="L213" i="1" a="1"/>
  <c r="L213" i="1" s="1"/>
  <c r="V294" i="1"/>
  <c r="H211" i="1"/>
  <c r="S210" i="1"/>
  <c r="AD207" i="1"/>
  <c r="AB207" i="1"/>
  <c r="AA208" i="1"/>
  <c r="AC207" i="1"/>
  <c r="AE207" i="1" s="1"/>
  <c r="AF206" i="1"/>
  <c r="AG227" i="1" s="1"/>
  <c r="W293" i="1"/>
  <c r="U210" i="1"/>
  <c r="X210" i="1" s="1"/>
  <c r="Y210" i="1" s="1"/>
  <c r="R211" i="1"/>
  <c r="AF207" i="11" l="1"/>
  <c r="AG228" i="11" s="1"/>
  <c r="Z210" i="11"/>
  <c r="V295" i="11"/>
  <c r="H212" i="11"/>
  <c r="S211" i="11"/>
  <c r="AD208" i="11"/>
  <c r="AB208" i="11"/>
  <c r="W294" i="11"/>
  <c r="T213" i="11"/>
  <c r="L214" i="11" a="1"/>
  <c r="L214" i="11" s="1"/>
  <c r="AC208" i="11"/>
  <c r="AE208" i="11" s="1"/>
  <c r="AF208" i="11" s="1"/>
  <c r="AA209" i="11"/>
  <c r="R212" i="11"/>
  <c r="U211" i="11"/>
  <c r="X211" i="11" s="1"/>
  <c r="Y211" i="11" s="1"/>
  <c r="AF207" i="10"/>
  <c r="AG228" i="10" s="1"/>
  <c r="Z210" i="10"/>
  <c r="W294" i="10"/>
  <c r="R212" i="10"/>
  <c r="U211" i="10"/>
  <c r="X211" i="10" s="1"/>
  <c r="Y211" i="10" s="1"/>
  <c r="V295" i="10"/>
  <c r="S211" i="10"/>
  <c r="H212" i="10"/>
  <c r="L213" i="10" a="1"/>
  <c r="L213" i="10" s="1"/>
  <c r="T212" i="10"/>
  <c r="AA209" i="10"/>
  <c r="AC208" i="10"/>
  <c r="AE208" i="10" s="1"/>
  <c r="AF208" i="10" s="1"/>
  <c r="AD208" i="10"/>
  <c r="AB208" i="10"/>
  <c r="AF207" i="9"/>
  <c r="AG228" i="9" s="1"/>
  <c r="Z210" i="9"/>
  <c r="R212" i="9"/>
  <c r="U211" i="9"/>
  <c r="X211" i="9" s="1"/>
  <c r="Y211" i="9" s="1"/>
  <c r="V295" i="9"/>
  <c r="S211" i="9"/>
  <c r="H212" i="9"/>
  <c r="W294" i="9"/>
  <c r="AD208" i="9"/>
  <c r="AB208" i="9"/>
  <c r="AC208" i="9"/>
  <c r="AE208" i="9" s="1"/>
  <c r="AA209" i="9"/>
  <c r="T212" i="9"/>
  <c r="L213" i="9" a="1"/>
  <c r="L213" i="9" s="1"/>
  <c r="AF207" i="8"/>
  <c r="AG228" i="8" s="1"/>
  <c r="Z210" i="8"/>
  <c r="AD208" i="8"/>
  <c r="AB208" i="8"/>
  <c r="W294" i="8"/>
  <c r="T213" i="8"/>
  <c r="L214" i="8" a="1"/>
  <c r="L214" i="8" s="1"/>
  <c r="R212" i="8"/>
  <c r="U211" i="8"/>
  <c r="X211" i="8" s="1"/>
  <c r="Y211" i="8" s="1"/>
  <c r="V295" i="8"/>
  <c r="H212" i="8"/>
  <c r="S211" i="8"/>
  <c r="AA209" i="8"/>
  <c r="AC208" i="8"/>
  <c r="AE208" i="8" s="1"/>
  <c r="AF208" i="8" s="1"/>
  <c r="AF207" i="7"/>
  <c r="AG228" i="7" s="1"/>
  <c r="Z210" i="7"/>
  <c r="V295" i="7"/>
  <c r="H212" i="7"/>
  <c r="S211" i="7"/>
  <c r="W294" i="7"/>
  <c r="T212" i="7"/>
  <c r="L213" i="7" a="1"/>
  <c r="L213" i="7" s="1"/>
  <c r="AC208" i="7"/>
  <c r="AE208" i="7" s="1"/>
  <c r="AF208" i="7" s="1"/>
  <c r="AA209" i="7"/>
  <c r="U211" i="7"/>
  <c r="X211" i="7" s="1"/>
  <c r="Y211" i="7" s="1"/>
  <c r="R212" i="7"/>
  <c r="AD208" i="7"/>
  <c r="AB208" i="7"/>
  <c r="AF207" i="6"/>
  <c r="AG228" i="6" s="1"/>
  <c r="Z210" i="6"/>
  <c r="T213" i="6"/>
  <c r="L214" i="6" a="1"/>
  <c r="L214" i="6" s="1"/>
  <c r="AD208" i="6"/>
  <c r="AB208" i="6"/>
  <c r="R212" i="6"/>
  <c r="U211" i="6"/>
  <c r="X211" i="6" s="1"/>
  <c r="Y211" i="6" s="1"/>
  <c r="V295" i="6"/>
  <c r="S211" i="6"/>
  <c r="H212" i="6"/>
  <c r="W294" i="6"/>
  <c r="AC208" i="6"/>
  <c r="AE208" i="6" s="1"/>
  <c r="AA209" i="6"/>
  <c r="AG228" i="5"/>
  <c r="Z210" i="5"/>
  <c r="W294" i="5"/>
  <c r="U211" i="5"/>
  <c r="X211" i="5" s="1"/>
  <c r="Y211" i="5" s="1"/>
  <c r="R212" i="5"/>
  <c r="V295" i="5"/>
  <c r="H212" i="5"/>
  <c r="S211" i="5"/>
  <c r="AB208" i="5"/>
  <c r="AD208" i="5"/>
  <c r="T213" i="5"/>
  <c r="L214" i="5" a="1"/>
  <c r="L214" i="5" s="1"/>
  <c r="AA209" i="5"/>
  <c r="AC208" i="5"/>
  <c r="AE208" i="5" s="1"/>
  <c r="AG228" i="4"/>
  <c r="Z210" i="4"/>
  <c r="AB208" i="4"/>
  <c r="AD208" i="4"/>
  <c r="R212" i="4"/>
  <c r="U211" i="4"/>
  <c r="X211" i="4" s="1"/>
  <c r="Y211" i="4" s="1"/>
  <c r="V295" i="4"/>
  <c r="H212" i="4"/>
  <c r="S211" i="4"/>
  <c r="W294" i="4"/>
  <c r="AA209" i="4"/>
  <c r="AC208" i="4"/>
  <c r="AE208" i="4" s="1"/>
  <c r="L214" i="4" a="1"/>
  <c r="L214" i="4" s="1"/>
  <c r="T213" i="4"/>
  <c r="Z210" i="1"/>
  <c r="AF207" i="1"/>
  <c r="L214" i="1" a="1"/>
  <c r="L214" i="1" s="1"/>
  <c r="T213" i="1"/>
  <c r="AA209" i="1"/>
  <c r="AC208" i="1"/>
  <c r="AE208" i="1" s="1"/>
  <c r="AD208" i="1"/>
  <c r="AB208" i="1"/>
  <c r="AG228" i="1"/>
  <c r="V295" i="1"/>
  <c r="S211" i="1"/>
  <c r="H212" i="1"/>
  <c r="W294" i="1"/>
  <c r="R212" i="1"/>
  <c r="U211" i="1"/>
  <c r="X211" i="1" s="1"/>
  <c r="Y211" i="1" s="1"/>
  <c r="AG229" i="11" l="1"/>
  <c r="Z211" i="11"/>
  <c r="AB209" i="11"/>
  <c r="AD209" i="11"/>
  <c r="V296" i="11"/>
  <c r="H213" i="11"/>
  <c r="S212" i="11"/>
  <c r="L215" i="11" a="1"/>
  <c r="L215" i="11" s="1"/>
  <c r="T214" i="11"/>
  <c r="W295" i="11"/>
  <c r="AA210" i="11"/>
  <c r="AC209" i="11"/>
  <c r="AE209" i="11" s="1"/>
  <c r="U212" i="11"/>
  <c r="X212" i="11" s="1"/>
  <c r="Y212" i="11" s="1"/>
  <c r="R213" i="11"/>
  <c r="AG229" i="10"/>
  <c r="Z211" i="10"/>
  <c r="T213" i="10"/>
  <c r="L214" i="10" a="1"/>
  <c r="L214" i="10" s="1"/>
  <c r="W295" i="10"/>
  <c r="R213" i="10"/>
  <c r="U212" i="10"/>
  <c r="X212" i="10" s="1"/>
  <c r="Y212" i="10" s="1"/>
  <c r="AD209" i="10"/>
  <c r="AB209" i="10"/>
  <c r="V296" i="10"/>
  <c r="S212" i="10"/>
  <c r="H213" i="10"/>
  <c r="AC209" i="10"/>
  <c r="AE209" i="10" s="1"/>
  <c r="AA210" i="10"/>
  <c r="AF208" i="9"/>
  <c r="AG229" i="9" s="1"/>
  <c r="Z211" i="9"/>
  <c r="W295" i="9"/>
  <c r="U212" i="9"/>
  <c r="X212" i="9" s="1"/>
  <c r="Y212" i="9" s="1"/>
  <c r="R213" i="9"/>
  <c r="T213" i="9"/>
  <c r="L214" i="9" a="1"/>
  <c r="L214" i="9" s="1"/>
  <c r="V296" i="9"/>
  <c r="S212" i="9"/>
  <c r="H213" i="9"/>
  <c r="AC209" i="9"/>
  <c r="AE209" i="9" s="1"/>
  <c r="AF209" i="9" s="1"/>
  <c r="AA210" i="9"/>
  <c r="AD209" i="9"/>
  <c r="AB209" i="9"/>
  <c r="AG229" i="8"/>
  <c r="Z211" i="8"/>
  <c r="W295" i="8"/>
  <c r="AB209" i="8"/>
  <c r="AD209" i="8"/>
  <c r="R213" i="8"/>
  <c r="U212" i="8"/>
  <c r="X212" i="8" s="1"/>
  <c r="Y212" i="8" s="1"/>
  <c r="V296" i="8"/>
  <c r="H213" i="8"/>
  <c r="S212" i="8"/>
  <c r="T214" i="8"/>
  <c r="L215" i="8" a="1"/>
  <c r="L215" i="8" s="1"/>
  <c r="AA210" i="8"/>
  <c r="AC209" i="8"/>
  <c r="AE209" i="8" s="1"/>
  <c r="AG229" i="7"/>
  <c r="Z211" i="7"/>
  <c r="AD209" i="7"/>
  <c r="AB209" i="7"/>
  <c r="W295" i="7"/>
  <c r="AC209" i="7"/>
  <c r="AE209" i="7" s="1"/>
  <c r="AA210" i="7"/>
  <c r="T213" i="7"/>
  <c r="L214" i="7" a="1"/>
  <c r="L214" i="7" s="1"/>
  <c r="V296" i="7"/>
  <c r="H213" i="7"/>
  <c r="S212" i="7"/>
  <c r="U212" i="7"/>
  <c r="X212" i="7" s="1"/>
  <c r="Y212" i="7" s="1"/>
  <c r="R213" i="7"/>
  <c r="AF208" i="6"/>
  <c r="AG229" i="6" s="1"/>
  <c r="Z211" i="6"/>
  <c r="V296" i="6"/>
  <c r="S212" i="6"/>
  <c r="H213" i="6"/>
  <c r="W295" i="6"/>
  <c r="L215" i="6" a="1"/>
  <c r="L215" i="6" s="1"/>
  <c r="T214" i="6"/>
  <c r="AC209" i="6"/>
  <c r="AE209" i="6" s="1"/>
  <c r="AF209" i="6" s="1"/>
  <c r="AA210" i="6"/>
  <c r="R213" i="6"/>
  <c r="U212" i="6"/>
  <c r="X212" i="6" s="1"/>
  <c r="Y212" i="6" s="1"/>
  <c r="AB209" i="6"/>
  <c r="AD209" i="6"/>
  <c r="AF208" i="5"/>
  <c r="AG229" i="5" s="1"/>
  <c r="Z211" i="5"/>
  <c r="AD209" i="5"/>
  <c r="AB209" i="5"/>
  <c r="T214" i="5"/>
  <c r="L215" i="5" a="1"/>
  <c r="L215" i="5" s="1"/>
  <c r="R213" i="5"/>
  <c r="U212" i="5"/>
  <c r="X212" i="5" s="1"/>
  <c r="Y212" i="5" s="1"/>
  <c r="AA210" i="5"/>
  <c r="AC209" i="5"/>
  <c r="AE209" i="5" s="1"/>
  <c r="V296" i="5"/>
  <c r="S212" i="5"/>
  <c r="H213" i="5"/>
  <c r="W295" i="5"/>
  <c r="AF208" i="4"/>
  <c r="AG229" i="4" s="1"/>
  <c r="Z211" i="4"/>
  <c r="V296" i="4"/>
  <c r="H213" i="4"/>
  <c r="S212" i="4"/>
  <c r="L215" i="4" a="1"/>
  <c r="L215" i="4" s="1"/>
  <c r="T214" i="4"/>
  <c r="AC209" i="4"/>
  <c r="AE209" i="4" s="1"/>
  <c r="AA210" i="4"/>
  <c r="AD209" i="4"/>
  <c r="AB209" i="4"/>
  <c r="W295" i="4"/>
  <c r="U212" i="4"/>
  <c r="X212" i="4" s="1"/>
  <c r="Y212" i="4" s="1"/>
  <c r="R213" i="4"/>
  <c r="Z211" i="1"/>
  <c r="AD209" i="1"/>
  <c r="AB209" i="1"/>
  <c r="V296" i="1"/>
  <c r="S212" i="1"/>
  <c r="H213" i="1"/>
  <c r="T214" i="1"/>
  <c r="L215" i="1" a="1"/>
  <c r="L215" i="1" s="1"/>
  <c r="AC209" i="1"/>
  <c r="AE209" i="1" s="1"/>
  <c r="AA210" i="1"/>
  <c r="W295" i="1"/>
  <c r="AF208" i="1"/>
  <c r="AG229" i="1" s="1"/>
  <c r="U212" i="1"/>
  <c r="X212" i="1" s="1"/>
  <c r="Y212" i="1" s="1"/>
  <c r="R213" i="1"/>
  <c r="AF209" i="11" l="1"/>
  <c r="AG230" i="11"/>
  <c r="Z212" i="11"/>
  <c r="T215" i="11"/>
  <c r="L216" i="11" a="1"/>
  <c r="L216" i="11" s="1"/>
  <c r="V297" i="11"/>
  <c r="H214" i="11"/>
  <c r="S213" i="11"/>
  <c r="W296" i="11"/>
  <c r="AD210" i="11"/>
  <c r="AB210" i="11"/>
  <c r="AA211" i="11"/>
  <c r="AC210" i="11"/>
  <c r="AE210" i="11" s="1"/>
  <c r="AF210" i="11" s="1"/>
  <c r="R214" i="11"/>
  <c r="U213" i="11"/>
  <c r="X213" i="11" s="1"/>
  <c r="Y213" i="11" s="1"/>
  <c r="AF209" i="10"/>
  <c r="AG230" i="10" s="1"/>
  <c r="Z212" i="10"/>
  <c r="R214" i="10"/>
  <c r="U213" i="10"/>
  <c r="X213" i="10" s="1"/>
  <c r="Y213" i="10" s="1"/>
  <c r="V297" i="10"/>
  <c r="S213" i="10"/>
  <c r="H214" i="10"/>
  <c r="W296" i="10"/>
  <c r="T214" i="10"/>
  <c r="L215" i="10" a="1"/>
  <c r="L215" i="10" s="1"/>
  <c r="AB210" i="10"/>
  <c r="AD210" i="10"/>
  <c r="AA211" i="10"/>
  <c r="AC210" i="10"/>
  <c r="AE210" i="10" s="1"/>
  <c r="AG230" i="9"/>
  <c r="Z212" i="9"/>
  <c r="V297" i="9"/>
  <c r="H214" i="9"/>
  <c r="S213" i="9"/>
  <c r="U213" i="9"/>
  <c r="X213" i="9" s="1"/>
  <c r="Y213" i="9" s="1"/>
  <c r="R214" i="9"/>
  <c r="AD210" i="9"/>
  <c r="AB210" i="9"/>
  <c r="W296" i="9"/>
  <c r="AC210" i="9"/>
  <c r="AE210" i="9" s="1"/>
  <c r="AA211" i="9"/>
  <c r="L215" i="9" a="1"/>
  <c r="L215" i="9" s="1"/>
  <c r="T214" i="9"/>
  <c r="AF209" i="8"/>
  <c r="AG230" i="8" s="1"/>
  <c r="Z212" i="8"/>
  <c r="V297" i="8"/>
  <c r="S213" i="8"/>
  <c r="H214" i="8"/>
  <c r="W296" i="8"/>
  <c r="R214" i="8"/>
  <c r="U213" i="8"/>
  <c r="X213" i="8" s="1"/>
  <c r="Y213" i="8" s="1"/>
  <c r="AD210" i="8"/>
  <c r="AB210" i="8"/>
  <c r="AC210" i="8"/>
  <c r="AE210" i="8" s="1"/>
  <c r="AA211" i="8"/>
  <c r="T215" i="8"/>
  <c r="L216" i="8" a="1"/>
  <c r="L216" i="8" s="1"/>
  <c r="AF209" i="7"/>
  <c r="AG230" i="7" s="1"/>
  <c r="Z212" i="7"/>
  <c r="W296" i="7"/>
  <c r="V297" i="7"/>
  <c r="H214" i="7"/>
  <c r="S213" i="7"/>
  <c r="L215" i="7" a="1"/>
  <c r="L215" i="7" s="1"/>
  <c r="T214" i="7"/>
  <c r="R214" i="7"/>
  <c r="U213" i="7"/>
  <c r="X213" i="7" s="1"/>
  <c r="Y213" i="7" s="1"/>
  <c r="AD210" i="7"/>
  <c r="AB210" i="7"/>
  <c r="AC210" i="7"/>
  <c r="AE210" i="7" s="1"/>
  <c r="AA211" i="7"/>
  <c r="AG230" i="6"/>
  <c r="Z212" i="6"/>
  <c r="U213" i="6"/>
  <c r="X213" i="6" s="1"/>
  <c r="Y213" i="6" s="1"/>
  <c r="R214" i="6"/>
  <c r="T215" i="6"/>
  <c r="L216" i="6" a="1"/>
  <c r="L216" i="6" s="1"/>
  <c r="AD210" i="6"/>
  <c r="AB210" i="6"/>
  <c r="W296" i="6"/>
  <c r="V297" i="6"/>
  <c r="S213" i="6"/>
  <c r="H214" i="6"/>
  <c r="AA211" i="6"/>
  <c r="AC210" i="6"/>
  <c r="AE210" i="6" s="1"/>
  <c r="AF209" i="5"/>
  <c r="AG230" i="5" s="1"/>
  <c r="Z212" i="5"/>
  <c r="AD210" i="5"/>
  <c r="AB210" i="5"/>
  <c r="U213" i="5"/>
  <c r="X213" i="5" s="1"/>
  <c r="Y213" i="5" s="1"/>
  <c r="R214" i="5"/>
  <c r="W296" i="5"/>
  <c r="AC210" i="5"/>
  <c r="AE210" i="5" s="1"/>
  <c r="AF210" i="5" s="1"/>
  <c r="AA211" i="5"/>
  <c r="L216" i="5" a="1"/>
  <c r="L216" i="5" s="1"/>
  <c r="T215" i="5"/>
  <c r="V297" i="5"/>
  <c r="S213" i="5"/>
  <c r="H214" i="5"/>
  <c r="AF209" i="4"/>
  <c r="AG230" i="4" s="1"/>
  <c r="Z212" i="4"/>
  <c r="AD210" i="4"/>
  <c r="AB210" i="4"/>
  <c r="W296" i="4"/>
  <c r="R214" i="4"/>
  <c r="U213" i="4"/>
  <c r="X213" i="4" s="1"/>
  <c r="Y213" i="4" s="1"/>
  <c r="L216" i="4" a="1"/>
  <c r="L216" i="4" s="1"/>
  <c r="T215" i="4"/>
  <c r="V297" i="4"/>
  <c r="H214" i="4"/>
  <c r="S213" i="4"/>
  <c r="AC210" i="4"/>
  <c r="AE210" i="4" s="1"/>
  <c r="AA211" i="4"/>
  <c r="Z212" i="1"/>
  <c r="L216" i="1" a="1"/>
  <c r="L216" i="1" s="1"/>
  <c r="T215" i="1"/>
  <c r="AD210" i="1"/>
  <c r="AB210" i="1"/>
  <c r="AF209" i="1"/>
  <c r="AG230" i="1" s="1"/>
  <c r="V297" i="1"/>
  <c r="H214" i="1"/>
  <c r="S213" i="1"/>
  <c r="W296" i="1"/>
  <c r="R214" i="1"/>
  <c r="U213" i="1"/>
  <c r="X213" i="1" s="1"/>
  <c r="Y213" i="1" s="1"/>
  <c r="AA211" i="1"/>
  <c r="AC210" i="1"/>
  <c r="AE210" i="1" s="1"/>
  <c r="AG231" i="11" l="1"/>
  <c r="Z213" i="11"/>
  <c r="V298" i="11"/>
  <c r="H215" i="11"/>
  <c r="S214" i="11"/>
  <c r="W297" i="11"/>
  <c r="L217" i="11" a="1"/>
  <c r="L217" i="11" s="1"/>
  <c r="T216" i="11"/>
  <c r="AB211" i="11"/>
  <c r="AD211" i="11"/>
  <c r="R215" i="11"/>
  <c r="U214" i="11"/>
  <c r="X214" i="11" s="1"/>
  <c r="Y214" i="11" s="1"/>
  <c r="AC211" i="11"/>
  <c r="AE211" i="11" s="1"/>
  <c r="AA212" i="11"/>
  <c r="AF210" i="10"/>
  <c r="AG231" i="10" s="1"/>
  <c r="Z213" i="10"/>
  <c r="AD211" i="10"/>
  <c r="AB211" i="10"/>
  <c r="V298" i="10"/>
  <c r="S214" i="10"/>
  <c r="H215" i="10"/>
  <c r="W297" i="10"/>
  <c r="T215" i="10"/>
  <c r="L216" i="10" a="1"/>
  <c r="L216" i="10" s="1"/>
  <c r="U214" i="10"/>
  <c r="X214" i="10" s="1"/>
  <c r="Y214" i="10" s="1"/>
  <c r="R215" i="10"/>
  <c r="AA212" i="10"/>
  <c r="AC211" i="10"/>
  <c r="AE211" i="10" s="1"/>
  <c r="AF210" i="9"/>
  <c r="AG231" i="9" s="1"/>
  <c r="Z213" i="9"/>
  <c r="V298" i="9"/>
  <c r="H215" i="9"/>
  <c r="S214" i="9"/>
  <c r="W297" i="9"/>
  <c r="U214" i="9"/>
  <c r="X214" i="9" s="1"/>
  <c r="Y214" i="9" s="1"/>
  <c r="R215" i="9"/>
  <c r="L216" i="9" a="1"/>
  <c r="L216" i="9" s="1"/>
  <c r="T215" i="9"/>
  <c r="AC211" i="9"/>
  <c r="AE211" i="9" s="1"/>
  <c r="AF211" i="9" s="1"/>
  <c r="AA212" i="9"/>
  <c r="AD211" i="9"/>
  <c r="AB211" i="9"/>
  <c r="AF210" i="8"/>
  <c r="AG231" i="8" s="1"/>
  <c r="Z213" i="8"/>
  <c r="W297" i="8"/>
  <c r="U214" i="8"/>
  <c r="X214" i="8" s="1"/>
  <c r="Y214" i="8" s="1"/>
  <c r="R215" i="8"/>
  <c r="V298" i="8"/>
  <c r="S214" i="8"/>
  <c r="H215" i="8"/>
  <c r="L217" i="8" a="1"/>
  <c r="L217" i="8" s="1"/>
  <c r="T216" i="8"/>
  <c r="AC211" i="8"/>
  <c r="AE211" i="8" s="1"/>
  <c r="AF211" i="8" s="1"/>
  <c r="AA212" i="8"/>
  <c r="AD211" i="8"/>
  <c r="AB211" i="8"/>
  <c r="AF210" i="7"/>
  <c r="AG231" i="7" s="1"/>
  <c r="Z213" i="7"/>
  <c r="AD211" i="7"/>
  <c r="AB211" i="7"/>
  <c r="U214" i="7"/>
  <c r="X214" i="7" s="1"/>
  <c r="Y214" i="7" s="1"/>
  <c r="R215" i="7"/>
  <c r="W297" i="7"/>
  <c r="AC211" i="7"/>
  <c r="AE211" i="7" s="1"/>
  <c r="AF211" i="7" s="1"/>
  <c r="AA212" i="7"/>
  <c r="L216" i="7" a="1"/>
  <c r="L216" i="7" s="1"/>
  <c r="T215" i="7"/>
  <c r="V298" i="7"/>
  <c r="H215" i="7"/>
  <c r="S214" i="7"/>
  <c r="AF210" i="6"/>
  <c r="AG231" i="6"/>
  <c r="Z213" i="6"/>
  <c r="V298" i="6"/>
  <c r="H215" i="6"/>
  <c r="S214" i="6"/>
  <c r="W297" i="6"/>
  <c r="R215" i="6"/>
  <c r="U214" i="6"/>
  <c r="X214" i="6" s="1"/>
  <c r="Y214" i="6" s="1"/>
  <c r="AB211" i="6"/>
  <c r="AD211" i="6"/>
  <c r="AA212" i="6"/>
  <c r="AC211" i="6"/>
  <c r="AE211" i="6" s="1"/>
  <c r="L217" i="6" a="1"/>
  <c r="L217" i="6" s="1"/>
  <c r="T216" i="6"/>
  <c r="AG231" i="5"/>
  <c r="Z213" i="5"/>
  <c r="AD211" i="5"/>
  <c r="AB211" i="5"/>
  <c r="V298" i="5"/>
  <c r="H215" i="5"/>
  <c r="S214" i="5"/>
  <c r="L217" i="5" a="1"/>
  <c r="L217" i="5" s="1"/>
  <c r="T216" i="5"/>
  <c r="AC211" i="5"/>
  <c r="AE211" i="5" s="1"/>
  <c r="AA212" i="5"/>
  <c r="U214" i="5"/>
  <c r="X214" i="5" s="1"/>
  <c r="Y214" i="5" s="1"/>
  <c r="R215" i="5"/>
  <c r="W297" i="5"/>
  <c r="AF210" i="4"/>
  <c r="AG231" i="4" s="1"/>
  <c r="Z213" i="4"/>
  <c r="V298" i="4"/>
  <c r="S214" i="4"/>
  <c r="H215" i="4"/>
  <c r="U214" i="4"/>
  <c r="X214" i="4" s="1"/>
  <c r="Y214" i="4" s="1"/>
  <c r="R215" i="4"/>
  <c r="W297" i="4"/>
  <c r="L217" i="4" a="1"/>
  <c r="L217" i="4" s="1"/>
  <c r="T216" i="4"/>
  <c r="AC211" i="4"/>
  <c r="AE211" i="4" s="1"/>
  <c r="AA212" i="4"/>
  <c r="AD211" i="4"/>
  <c r="AB211" i="4"/>
  <c r="Z213" i="1"/>
  <c r="V298" i="1"/>
  <c r="H215" i="1"/>
  <c r="S214" i="1"/>
  <c r="R215" i="1"/>
  <c r="U214" i="1"/>
  <c r="X214" i="1" s="1"/>
  <c r="Y214" i="1" s="1"/>
  <c r="W297" i="1"/>
  <c r="AF210" i="1"/>
  <c r="AG231" i="1" s="1"/>
  <c r="AC211" i="1"/>
  <c r="AE211" i="1" s="1"/>
  <c r="AA212" i="1"/>
  <c r="T216" i="1"/>
  <c r="L217" i="1" a="1"/>
  <c r="L217" i="1" s="1"/>
  <c r="AD211" i="1"/>
  <c r="AB211" i="1"/>
  <c r="AF211" i="11" l="1"/>
  <c r="AG232" i="11"/>
  <c r="AF211" i="10"/>
  <c r="AG232" i="10"/>
  <c r="Z214" i="11"/>
  <c r="U215" i="11"/>
  <c r="X215" i="11" s="1"/>
  <c r="Y215" i="11" s="1"/>
  <c r="R216" i="11"/>
  <c r="V299" i="11"/>
  <c r="H216" i="11"/>
  <c r="S215" i="11"/>
  <c r="W298" i="11"/>
  <c r="L218" i="11" a="1"/>
  <c r="L218" i="11" s="1"/>
  <c r="T217" i="11"/>
  <c r="AC212" i="11"/>
  <c r="AE212" i="11" s="1"/>
  <c r="AF212" i="11" s="1"/>
  <c r="AA213" i="11"/>
  <c r="AD212" i="11"/>
  <c r="AB212" i="11"/>
  <c r="Z214" i="10"/>
  <c r="W298" i="10"/>
  <c r="L217" i="10" a="1"/>
  <c r="L217" i="10" s="1"/>
  <c r="T216" i="10"/>
  <c r="V299" i="10"/>
  <c r="H216" i="10"/>
  <c r="S215" i="10"/>
  <c r="AD212" i="10"/>
  <c r="AB212" i="10"/>
  <c r="AC212" i="10"/>
  <c r="AE212" i="10" s="1"/>
  <c r="AF212" i="10" s="1"/>
  <c r="AA213" i="10"/>
  <c r="R216" i="10"/>
  <c r="U215" i="10"/>
  <c r="X215" i="10" s="1"/>
  <c r="Y215" i="10" s="1"/>
  <c r="AG232" i="9"/>
  <c r="Z214" i="9"/>
  <c r="V299" i="9"/>
  <c r="H216" i="9"/>
  <c r="S215" i="9"/>
  <c r="W298" i="9"/>
  <c r="U215" i="9"/>
  <c r="X215" i="9" s="1"/>
  <c r="Y215" i="9" s="1"/>
  <c r="R216" i="9"/>
  <c r="L217" i="9" a="1"/>
  <c r="L217" i="9" s="1"/>
  <c r="T216" i="9"/>
  <c r="AC212" i="9"/>
  <c r="AE212" i="9" s="1"/>
  <c r="AA213" i="9"/>
  <c r="AD212" i="9"/>
  <c r="AB212" i="9"/>
  <c r="AG232" i="8"/>
  <c r="Z214" i="8"/>
  <c r="W298" i="8"/>
  <c r="U215" i="8"/>
  <c r="X215" i="8" s="1"/>
  <c r="Y215" i="8" s="1"/>
  <c r="R216" i="8"/>
  <c r="L218" i="8" a="1"/>
  <c r="L218" i="8" s="1"/>
  <c r="T217" i="8"/>
  <c r="AD212" i="8"/>
  <c r="AB212" i="8"/>
  <c r="V299" i="8"/>
  <c r="H216" i="8"/>
  <c r="S215" i="8"/>
  <c r="AC212" i="8"/>
  <c r="AE212" i="8" s="1"/>
  <c r="AA213" i="8"/>
  <c r="AG232" i="7"/>
  <c r="Z214" i="7"/>
  <c r="W298" i="7"/>
  <c r="V299" i="7"/>
  <c r="H216" i="7"/>
  <c r="S215" i="7"/>
  <c r="AD212" i="7"/>
  <c r="AB212" i="7"/>
  <c r="U215" i="7"/>
  <c r="X215" i="7" s="1"/>
  <c r="Y215" i="7" s="1"/>
  <c r="R216" i="7"/>
  <c r="AA213" i="7"/>
  <c r="AC212" i="7"/>
  <c r="AE212" i="7" s="1"/>
  <c r="L217" i="7" a="1"/>
  <c r="L217" i="7" s="1"/>
  <c r="T216" i="7"/>
  <c r="AF211" i="6"/>
  <c r="AG232" i="6" s="1"/>
  <c r="Z214" i="6"/>
  <c r="AD212" i="6"/>
  <c r="AB212" i="6"/>
  <c r="L218" i="6" a="1"/>
  <c r="L218" i="6" s="1"/>
  <c r="T217" i="6"/>
  <c r="V299" i="6"/>
  <c r="S215" i="6"/>
  <c r="H216" i="6"/>
  <c r="W298" i="6"/>
  <c r="AC212" i="6"/>
  <c r="AE212" i="6" s="1"/>
  <c r="AA213" i="6"/>
  <c r="U215" i="6"/>
  <c r="X215" i="6" s="1"/>
  <c r="Y215" i="6" s="1"/>
  <c r="R216" i="6"/>
  <c r="AF211" i="5"/>
  <c r="AG232" i="5" s="1"/>
  <c r="Z214" i="5"/>
  <c r="AD212" i="5"/>
  <c r="AB212" i="5"/>
  <c r="L218" i="5" a="1"/>
  <c r="L218" i="5" s="1"/>
  <c r="T217" i="5"/>
  <c r="AA213" i="5"/>
  <c r="AC212" i="5"/>
  <c r="AE212" i="5" s="1"/>
  <c r="H216" i="5"/>
  <c r="V299" i="5"/>
  <c r="S215" i="5"/>
  <c r="W298" i="5"/>
  <c r="U215" i="5"/>
  <c r="X215" i="5" s="1"/>
  <c r="Y215" i="5" s="1"/>
  <c r="R216" i="5"/>
  <c r="AF211" i="4"/>
  <c r="AG232" i="4" s="1"/>
  <c r="Z214" i="4"/>
  <c r="AD212" i="4"/>
  <c r="AB212" i="4"/>
  <c r="U215" i="4"/>
  <c r="X215" i="4" s="1"/>
  <c r="Y215" i="4" s="1"/>
  <c r="R216" i="4"/>
  <c r="V299" i="4"/>
  <c r="H216" i="4"/>
  <c r="S215" i="4"/>
  <c r="AC212" i="4"/>
  <c r="AE212" i="4" s="1"/>
  <c r="AA213" i="4"/>
  <c r="L218" i="4" a="1"/>
  <c r="L218" i="4" s="1"/>
  <c r="T217" i="4"/>
  <c r="W298" i="4"/>
  <c r="Z214" i="1"/>
  <c r="AF211" i="1"/>
  <c r="AG232" i="1" s="1"/>
  <c r="AB212" i="1"/>
  <c r="AD212" i="1"/>
  <c r="AA213" i="1"/>
  <c r="AC212" i="1"/>
  <c r="AE212" i="1" s="1"/>
  <c r="T217" i="1"/>
  <c r="L218" i="1" a="1"/>
  <c r="L218" i="1" s="1"/>
  <c r="R216" i="1"/>
  <c r="U215" i="1"/>
  <c r="X215" i="1" s="1"/>
  <c r="Y215" i="1" s="1"/>
  <c r="V299" i="1"/>
  <c r="H216" i="1"/>
  <c r="S215" i="1"/>
  <c r="W298" i="1"/>
  <c r="AE214" i="10" l="1"/>
  <c r="AF214" i="10" s="1"/>
  <c r="AG233" i="11"/>
  <c r="AE214" i="11"/>
  <c r="AG233" i="10"/>
  <c r="AF212" i="9"/>
  <c r="AG233" i="9"/>
  <c r="Z215" i="11"/>
  <c r="V300" i="11"/>
  <c r="H217" i="11"/>
  <c r="S216" i="11"/>
  <c r="W299" i="11"/>
  <c r="R217" i="11"/>
  <c r="U216" i="11"/>
  <c r="X216" i="11" s="1"/>
  <c r="Y216" i="11" s="1"/>
  <c r="L219" i="11" a="1"/>
  <c r="L219" i="11" s="1"/>
  <c r="T218" i="11"/>
  <c r="AA214" i="11"/>
  <c r="AC213" i="11"/>
  <c r="AE213" i="11" s="1"/>
  <c r="AD213" i="11"/>
  <c r="AB213" i="11"/>
  <c r="AE216" i="10"/>
  <c r="Z215" i="10"/>
  <c r="L218" i="10" a="1"/>
  <c r="L218" i="10" s="1"/>
  <c r="T217" i="10"/>
  <c r="V300" i="10"/>
  <c r="S216" i="10"/>
  <c r="H217" i="10"/>
  <c r="U216" i="10"/>
  <c r="X216" i="10" s="1"/>
  <c r="Y216" i="10" s="1"/>
  <c r="R217" i="10"/>
  <c r="AC213" i="10"/>
  <c r="AE213" i="10" s="1"/>
  <c r="AA214" i="10"/>
  <c r="W299" i="10"/>
  <c r="AD213" i="10"/>
  <c r="AB213" i="10"/>
  <c r="Z215" i="9"/>
  <c r="T217" i="9"/>
  <c r="L218" i="9" a="1"/>
  <c r="L218" i="9" s="1"/>
  <c r="V300" i="9"/>
  <c r="H217" i="9"/>
  <c r="S216" i="9"/>
  <c r="AD213" i="9"/>
  <c r="AB213" i="9"/>
  <c r="R217" i="9"/>
  <c r="U216" i="9"/>
  <c r="X216" i="9" s="1"/>
  <c r="Y216" i="9" s="1"/>
  <c r="W299" i="9"/>
  <c r="AA214" i="9"/>
  <c r="AC213" i="9"/>
  <c r="AE213" i="9" s="1"/>
  <c r="AF213" i="9" s="1"/>
  <c r="AF212" i="8"/>
  <c r="AG233" i="8" s="1"/>
  <c r="Z215" i="8"/>
  <c r="V300" i="8"/>
  <c r="H217" i="8"/>
  <c r="S216" i="8"/>
  <c r="W299" i="8"/>
  <c r="L219" i="8" a="1"/>
  <c r="L219" i="8" s="1"/>
  <c r="T218" i="8"/>
  <c r="U216" i="8"/>
  <c r="X216" i="8" s="1"/>
  <c r="Y216" i="8" s="1"/>
  <c r="R217" i="8"/>
  <c r="AC213" i="8"/>
  <c r="AE213" i="8" s="1"/>
  <c r="AA214" i="8"/>
  <c r="AD213" i="8"/>
  <c r="AB213" i="8"/>
  <c r="AF212" i="7"/>
  <c r="AG233" i="7" s="1"/>
  <c r="Z215" i="7"/>
  <c r="R217" i="7"/>
  <c r="U216" i="7"/>
  <c r="X216" i="7" s="1"/>
  <c r="Y216" i="7" s="1"/>
  <c r="AD213" i="7"/>
  <c r="AB213" i="7"/>
  <c r="V300" i="7"/>
  <c r="H217" i="7"/>
  <c r="S216" i="7"/>
  <c r="W299" i="7"/>
  <c r="L218" i="7" a="1"/>
  <c r="L218" i="7" s="1"/>
  <c r="T217" i="7"/>
  <c r="AA214" i="7"/>
  <c r="AC213" i="7"/>
  <c r="AE213" i="7" s="1"/>
  <c r="AF212" i="6"/>
  <c r="AG233" i="6" s="1"/>
  <c r="Z215" i="6"/>
  <c r="V300" i="6"/>
  <c r="S216" i="6"/>
  <c r="H217" i="6"/>
  <c r="AD213" i="6"/>
  <c r="AB213" i="6"/>
  <c r="W299" i="6"/>
  <c r="AA214" i="6"/>
  <c r="AC213" i="6"/>
  <c r="AE213" i="6" s="1"/>
  <c r="L219" i="6" a="1"/>
  <c r="L219" i="6" s="1"/>
  <c r="T218" i="6"/>
  <c r="U216" i="6"/>
  <c r="X216" i="6" s="1"/>
  <c r="Y216" i="6" s="1"/>
  <c r="R217" i="6"/>
  <c r="AF212" i="5"/>
  <c r="AG233" i="5" s="1"/>
  <c r="Z215" i="5"/>
  <c r="W299" i="5"/>
  <c r="AD213" i="5"/>
  <c r="AB213" i="5"/>
  <c r="U216" i="5"/>
  <c r="X216" i="5" s="1"/>
  <c r="Y216" i="5" s="1"/>
  <c r="R217" i="5"/>
  <c r="V300" i="5"/>
  <c r="H217" i="5"/>
  <c r="S216" i="5"/>
  <c r="AA214" i="5"/>
  <c r="AC213" i="5"/>
  <c r="AE213" i="5" s="1"/>
  <c r="AF213" i="5" s="1"/>
  <c r="L219" i="5" a="1"/>
  <c r="L219" i="5" s="1"/>
  <c r="T218" i="5"/>
  <c r="AF212" i="4"/>
  <c r="AG233" i="4" s="1"/>
  <c r="Z215" i="4"/>
  <c r="AD213" i="4"/>
  <c r="AB213" i="4"/>
  <c r="T218" i="4"/>
  <c r="L219" i="4" a="1"/>
  <c r="L219" i="4" s="1"/>
  <c r="V300" i="4"/>
  <c r="S216" i="4"/>
  <c r="H217" i="4"/>
  <c r="W299" i="4"/>
  <c r="AA214" i="4"/>
  <c r="AC213" i="4"/>
  <c r="AE213" i="4" s="1"/>
  <c r="R217" i="4"/>
  <c r="U216" i="4"/>
  <c r="X216" i="4" s="1"/>
  <c r="Y216" i="4" s="1"/>
  <c r="Z215" i="1"/>
  <c r="T218" i="1"/>
  <c r="L219" i="1" a="1"/>
  <c r="L219" i="1" s="1"/>
  <c r="R217" i="1"/>
  <c r="U216" i="1"/>
  <c r="X216" i="1" s="1"/>
  <c r="Y216" i="1" s="1"/>
  <c r="V300" i="1"/>
  <c r="S216" i="1"/>
  <c r="H217" i="1"/>
  <c r="W299" i="1"/>
  <c r="AF212" i="1"/>
  <c r="AG233" i="1" s="1"/>
  <c r="AC213" i="1"/>
  <c r="AE213" i="1" s="1"/>
  <c r="AA214" i="1"/>
  <c r="AD213" i="1"/>
  <c r="AB213" i="1"/>
  <c r="AG234" i="9" l="1"/>
  <c r="AE215" i="9"/>
  <c r="AF213" i="11"/>
  <c r="AG234" i="11" s="1"/>
  <c r="AE215" i="11"/>
  <c r="AF213" i="10"/>
  <c r="AE215" i="10"/>
  <c r="AG234" i="10"/>
  <c r="AE216" i="11"/>
  <c r="AF214" i="11"/>
  <c r="Z216" i="11"/>
  <c r="L220" i="11" a="1"/>
  <c r="L220" i="11" s="1"/>
  <c r="T219" i="11"/>
  <c r="AD214" i="11"/>
  <c r="AG235" i="11" s="1"/>
  <c r="AB214" i="11"/>
  <c r="V301" i="11"/>
  <c r="S217" i="11"/>
  <c r="H218" i="11"/>
  <c r="W300" i="11"/>
  <c r="R218" i="11"/>
  <c r="U217" i="11"/>
  <c r="X217" i="11" s="1"/>
  <c r="Y217" i="11" s="1"/>
  <c r="AC214" i="11"/>
  <c r="AA215" i="11"/>
  <c r="AF216" i="10"/>
  <c r="AE218" i="10"/>
  <c r="Z216" i="10"/>
  <c r="W300" i="10"/>
  <c r="U217" i="10"/>
  <c r="X217" i="10" s="1"/>
  <c r="Y217" i="10" s="1"/>
  <c r="R218" i="10"/>
  <c r="L219" i="10" a="1"/>
  <c r="L219" i="10" s="1"/>
  <c r="T218" i="10"/>
  <c r="AD214" i="10"/>
  <c r="AG235" i="10" s="1"/>
  <c r="AB214" i="10"/>
  <c r="AA215" i="10"/>
  <c r="AC214" i="10"/>
  <c r="V301" i="10"/>
  <c r="H218" i="10"/>
  <c r="S217" i="10"/>
  <c r="AF215" i="9"/>
  <c r="AE217" i="9"/>
  <c r="Z216" i="9"/>
  <c r="AD214" i="9"/>
  <c r="AB214" i="9"/>
  <c r="W300" i="9"/>
  <c r="L219" i="9" a="1"/>
  <c r="L219" i="9" s="1"/>
  <c r="T218" i="9"/>
  <c r="H218" i="9"/>
  <c r="S217" i="9"/>
  <c r="V301" i="9"/>
  <c r="R218" i="9"/>
  <c r="U217" i="9"/>
  <c r="X217" i="9" s="1"/>
  <c r="Y217" i="9" s="1"/>
  <c r="AA215" i="9"/>
  <c r="AC214" i="9"/>
  <c r="AE214" i="9" s="1"/>
  <c r="AF214" i="9" s="1"/>
  <c r="AF213" i="8"/>
  <c r="AG234" i="8" s="1"/>
  <c r="Z216" i="8"/>
  <c r="AD214" i="8"/>
  <c r="AB214" i="8"/>
  <c r="U217" i="8"/>
  <c r="X217" i="8" s="1"/>
  <c r="Y217" i="8" s="1"/>
  <c r="R218" i="8"/>
  <c r="V301" i="8"/>
  <c r="H218" i="8"/>
  <c r="S217" i="8"/>
  <c r="L220" i="8" a="1"/>
  <c r="L220" i="8" s="1"/>
  <c r="T219" i="8"/>
  <c r="W300" i="8"/>
  <c r="AC214" i="8"/>
  <c r="AE214" i="8" s="1"/>
  <c r="AF214" i="8" s="1"/>
  <c r="AA215" i="8"/>
  <c r="AF213" i="7"/>
  <c r="AG234" i="7" s="1"/>
  <c r="Z216" i="7"/>
  <c r="W300" i="7"/>
  <c r="R218" i="7"/>
  <c r="U217" i="7"/>
  <c r="X217" i="7" s="1"/>
  <c r="Y217" i="7" s="1"/>
  <c r="T218" i="7"/>
  <c r="L219" i="7" a="1"/>
  <c r="L219" i="7" s="1"/>
  <c r="V301" i="7"/>
  <c r="S217" i="7"/>
  <c r="H218" i="7"/>
  <c r="AD214" i="7"/>
  <c r="AB214" i="7"/>
  <c r="AC214" i="7"/>
  <c r="AE214" i="7" s="1"/>
  <c r="AF214" i="7" s="1"/>
  <c r="AA215" i="7"/>
  <c r="AF213" i="6"/>
  <c r="AG234" i="6" s="1"/>
  <c r="Z216" i="6"/>
  <c r="L220" i="6" a="1"/>
  <c r="L220" i="6" s="1"/>
  <c r="T219" i="6"/>
  <c r="AD214" i="6"/>
  <c r="AB214" i="6"/>
  <c r="V301" i="6"/>
  <c r="H218" i="6"/>
  <c r="S217" i="6"/>
  <c r="R218" i="6"/>
  <c r="U217" i="6"/>
  <c r="X217" i="6" s="1"/>
  <c r="Y217" i="6" s="1"/>
  <c r="AA215" i="6"/>
  <c r="AC214" i="6"/>
  <c r="AE214" i="6" s="1"/>
  <c r="AF214" i="6" s="1"/>
  <c r="W300" i="6"/>
  <c r="AG234" i="5"/>
  <c r="Z216" i="5"/>
  <c r="L220" i="5" a="1"/>
  <c r="L220" i="5" s="1"/>
  <c r="T219" i="5"/>
  <c r="W300" i="5"/>
  <c r="V301" i="5"/>
  <c r="H218" i="5"/>
  <c r="S217" i="5"/>
  <c r="AC214" i="5"/>
  <c r="AE214" i="5" s="1"/>
  <c r="AA215" i="5"/>
  <c r="AB214" i="5"/>
  <c r="AD214" i="5"/>
  <c r="R218" i="5"/>
  <c r="U217" i="5"/>
  <c r="X217" i="5" s="1"/>
  <c r="Y217" i="5" s="1"/>
  <c r="AF213" i="4"/>
  <c r="AG234" i="4" s="1"/>
  <c r="Z216" i="4"/>
  <c r="V301" i="4"/>
  <c r="H218" i="4"/>
  <c r="S217" i="4"/>
  <c r="AB214" i="4"/>
  <c r="AD214" i="4"/>
  <c r="W300" i="4"/>
  <c r="T219" i="4"/>
  <c r="L220" i="4" a="1"/>
  <c r="L220" i="4" s="1"/>
  <c r="R218" i="4"/>
  <c r="U217" i="4"/>
  <c r="X217" i="4" s="1"/>
  <c r="Y217" i="4" s="1"/>
  <c r="AA215" i="4"/>
  <c r="AC214" i="4"/>
  <c r="AE214" i="4" s="1"/>
  <c r="Z216" i="1"/>
  <c r="AB214" i="1"/>
  <c r="AD214" i="1"/>
  <c r="V301" i="1"/>
  <c r="S217" i="1"/>
  <c r="H218" i="1"/>
  <c r="W300" i="1"/>
  <c r="AF213" i="1"/>
  <c r="AG234" i="1" s="1"/>
  <c r="U217" i="1"/>
  <c r="X217" i="1" s="1"/>
  <c r="Y217" i="1" s="1"/>
  <c r="R218" i="1"/>
  <c r="AA215" i="1"/>
  <c r="AC214" i="1"/>
  <c r="AE214" i="1" s="1"/>
  <c r="T219" i="1"/>
  <c r="L220" i="1" a="1"/>
  <c r="L220" i="1" s="1"/>
  <c r="AE217" i="11" l="1"/>
  <c r="AF215" i="11"/>
  <c r="AF215" i="10"/>
  <c r="AE217" i="10"/>
  <c r="AF217" i="10" s="1"/>
  <c r="AG235" i="9"/>
  <c r="AE216" i="9"/>
  <c r="AF216" i="9" s="1"/>
  <c r="AF216" i="11"/>
  <c r="AE218" i="11"/>
  <c r="Z217" i="11"/>
  <c r="R219" i="11"/>
  <c r="U218" i="11"/>
  <c r="X218" i="11" s="1"/>
  <c r="Y218" i="11" s="1"/>
  <c r="W301" i="11"/>
  <c r="V302" i="11"/>
  <c r="S218" i="11"/>
  <c r="H219" i="11"/>
  <c r="L221" i="11" a="1"/>
  <c r="L221" i="11" s="1"/>
  <c r="T220" i="11"/>
  <c r="AA216" i="11"/>
  <c r="AC215" i="11"/>
  <c r="AD215" i="11"/>
  <c r="AG236" i="11" s="1"/>
  <c r="AB215" i="11"/>
  <c r="AE219" i="10"/>
  <c r="AF219" i="10" s="1"/>
  <c r="AE220" i="10"/>
  <c r="AF218" i="10"/>
  <c r="Z217" i="10"/>
  <c r="L220" i="10" a="1"/>
  <c r="L220" i="10" s="1"/>
  <c r="T219" i="10"/>
  <c r="AD215" i="10"/>
  <c r="AG236" i="10" s="1"/>
  <c r="AB215" i="10"/>
  <c r="V302" i="10"/>
  <c r="H219" i="10"/>
  <c r="S218" i="10"/>
  <c r="AC215" i="10"/>
  <c r="AA216" i="10"/>
  <c r="U218" i="10"/>
  <c r="X218" i="10" s="1"/>
  <c r="Y218" i="10" s="1"/>
  <c r="R219" i="10"/>
  <c r="W301" i="10"/>
  <c r="AE218" i="9"/>
  <c r="AE219" i="9"/>
  <c r="AF217" i="9"/>
  <c r="Z217" i="9"/>
  <c r="V302" i="9"/>
  <c r="S218" i="9"/>
  <c r="H219" i="9"/>
  <c r="W301" i="9"/>
  <c r="U218" i="9"/>
  <c r="X218" i="9" s="1"/>
  <c r="Y218" i="9" s="1"/>
  <c r="R219" i="9"/>
  <c r="AB215" i="9"/>
  <c r="AD215" i="9"/>
  <c r="AG236" i="9" s="1"/>
  <c r="AC215" i="9"/>
  <c r="AA216" i="9"/>
  <c r="L220" i="9" a="1"/>
  <c r="L220" i="9" s="1"/>
  <c r="T219" i="9"/>
  <c r="AG235" i="8"/>
  <c r="Z217" i="8"/>
  <c r="U218" i="8"/>
  <c r="X218" i="8" s="1"/>
  <c r="Y218" i="8" s="1"/>
  <c r="R219" i="8"/>
  <c r="T220" i="8"/>
  <c r="L221" i="8" a="1"/>
  <c r="L221" i="8" s="1"/>
  <c r="V302" i="8"/>
  <c r="H219" i="8"/>
  <c r="S218" i="8"/>
  <c r="AC215" i="8"/>
  <c r="AE215" i="8" s="1"/>
  <c r="AA216" i="8"/>
  <c r="W301" i="8"/>
  <c r="AD215" i="8"/>
  <c r="AB215" i="8"/>
  <c r="AG235" i="7"/>
  <c r="Z217" i="7"/>
  <c r="W301" i="7"/>
  <c r="U218" i="7"/>
  <c r="X218" i="7" s="1"/>
  <c r="Y218" i="7" s="1"/>
  <c r="R219" i="7"/>
  <c r="T219" i="7"/>
  <c r="L220" i="7" a="1"/>
  <c r="L220" i="7" s="1"/>
  <c r="AC215" i="7"/>
  <c r="AE215" i="7" s="1"/>
  <c r="AA216" i="7"/>
  <c r="V302" i="7"/>
  <c r="S218" i="7"/>
  <c r="H219" i="7"/>
  <c r="AB215" i="7"/>
  <c r="AD215" i="7"/>
  <c r="AG235" i="6"/>
  <c r="Z217" i="6"/>
  <c r="AB215" i="6"/>
  <c r="AD215" i="6"/>
  <c r="V302" i="6"/>
  <c r="S218" i="6"/>
  <c r="H219" i="6"/>
  <c r="T220" i="6"/>
  <c r="L221" i="6" a="1"/>
  <c r="L221" i="6" s="1"/>
  <c r="R219" i="6"/>
  <c r="U218" i="6"/>
  <c r="X218" i="6" s="1"/>
  <c r="Y218" i="6" s="1"/>
  <c r="W301" i="6"/>
  <c r="AA216" i="6"/>
  <c r="AC215" i="6"/>
  <c r="AE215" i="6" s="1"/>
  <c r="AF214" i="5"/>
  <c r="AG235" i="5" s="1"/>
  <c r="Z217" i="5"/>
  <c r="AD215" i="5"/>
  <c r="AB215" i="5"/>
  <c r="T220" i="5"/>
  <c r="L221" i="5" a="1"/>
  <c r="L221" i="5" s="1"/>
  <c r="V302" i="5"/>
  <c r="S218" i="5"/>
  <c r="H219" i="5"/>
  <c r="AA216" i="5"/>
  <c r="AC215" i="5"/>
  <c r="AE215" i="5" s="1"/>
  <c r="AF215" i="5" s="1"/>
  <c r="W301" i="5"/>
  <c r="R219" i="5"/>
  <c r="U218" i="5"/>
  <c r="X218" i="5" s="1"/>
  <c r="Y218" i="5" s="1"/>
  <c r="AF214" i="4"/>
  <c r="AG235" i="4" s="1"/>
  <c r="Z217" i="4"/>
  <c r="T220" i="4"/>
  <c r="L221" i="4" a="1"/>
  <c r="L221" i="4" s="1"/>
  <c r="R219" i="4"/>
  <c r="U218" i="4"/>
  <c r="X218" i="4" s="1"/>
  <c r="Y218" i="4" s="1"/>
  <c r="W301" i="4"/>
  <c r="V302" i="4"/>
  <c r="S218" i="4"/>
  <c r="H219" i="4"/>
  <c r="AC215" i="4"/>
  <c r="AE215" i="4" s="1"/>
  <c r="AF215" i="4" s="1"/>
  <c r="AA216" i="4"/>
  <c r="AD215" i="4"/>
  <c r="AB215" i="4"/>
  <c r="Z217" i="1"/>
  <c r="AF214" i="1"/>
  <c r="AG235" i="1" s="1"/>
  <c r="AD215" i="1"/>
  <c r="AB215" i="1"/>
  <c r="U218" i="1"/>
  <c r="X218" i="1" s="1"/>
  <c r="Y218" i="1" s="1"/>
  <c r="R219" i="1"/>
  <c r="V302" i="1"/>
  <c r="H219" i="1"/>
  <c r="S218" i="1"/>
  <c r="W301" i="1"/>
  <c r="AC215" i="1"/>
  <c r="AE215" i="1" s="1"/>
  <c r="AA216" i="1"/>
  <c r="L221" i="1" a="1"/>
  <c r="L221" i="1" s="1"/>
  <c r="T220" i="1"/>
  <c r="AF217" i="11" l="1"/>
  <c r="AE219" i="11"/>
  <c r="AF218" i="11"/>
  <c r="AE220" i="11"/>
  <c r="AG236" i="4"/>
  <c r="Z218" i="11"/>
  <c r="T221" i="11"/>
  <c r="L222" i="11" a="1"/>
  <c r="L222" i="11" s="1"/>
  <c r="AD216" i="11"/>
  <c r="AG237" i="11" s="1"/>
  <c r="AB216" i="11"/>
  <c r="V303" i="11"/>
  <c r="S219" i="11"/>
  <c r="H220" i="11"/>
  <c r="R220" i="11"/>
  <c r="U219" i="11"/>
  <c r="X219" i="11" s="1"/>
  <c r="Y219" i="11" s="1"/>
  <c r="AA217" i="11"/>
  <c r="AC216" i="11"/>
  <c r="W302" i="11"/>
  <c r="AE221" i="10"/>
  <c r="AE222" i="10"/>
  <c r="AF220" i="10"/>
  <c r="Z218" i="10"/>
  <c r="AB216" i="10"/>
  <c r="AD216" i="10"/>
  <c r="AG237" i="10" s="1"/>
  <c r="L221" i="10" a="1"/>
  <c r="L221" i="10" s="1"/>
  <c r="T220" i="10"/>
  <c r="V303" i="10"/>
  <c r="H220" i="10"/>
  <c r="S219" i="10"/>
  <c r="AA217" i="10"/>
  <c r="AC216" i="10"/>
  <c r="W302" i="10"/>
  <c r="R220" i="10"/>
  <c r="U219" i="10"/>
  <c r="X219" i="10" s="1"/>
  <c r="Y219" i="10" s="1"/>
  <c r="AF219" i="9"/>
  <c r="AE221" i="9"/>
  <c r="AF218" i="9"/>
  <c r="AE220" i="9"/>
  <c r="AD216" i="9"/>
  <c r="AG237" i="9" s="1"/>
  <c r="AB216" i="9"/>
  <c r="U219" i="9"/>
  <c r="X219" i="9" s="1"/>
  <c r="Y219" i="9" s="1"/>
  <c r="R220" i="9"/>
  <c r="L221" i="9" a="1"/>
  <c r="L221" i="9" s="1"/>
  <c r="T220" i="9"/>
  <c r="H220" i="9"/>
  <c r="S219" i="9"/>
  <c r="V303" i="9"/>
  <c r="W302" i="9"/>
  <c r="Z218" i="9"/>
  <c r="AC216" i="9"/>
  <c r="AA217" i="9"/>
  <c r="AF215" i="8"/>
  <c r="AG236" i="8" s="1"/>
  <c r="Z218" i="8"/>
  <c r="AD216" i="8"/>
  <c r="AB216" i="8"/>
  <c r="R220" i="8"/>
  <c r="U219" i="8"/>
  <c r="X219" i="8" s="1"/>
  <c r="Y219" i="8" s="1"/>
  <c r="L222" i="8" a="1"/>
  <c r="L222" i="8" s="1"/>
  <c r="T221" i="8"/>
  <c r="W302" i="8"/>
  <c r="S219" i="8"/>
  <c r="V303" i="8"/>
  <c r="H220" i="8"/>
  <c r="AA217" i="8"/>
  <c r="AC216" i="8"/>
  <c r="AE216" i="8" s="1"/>
  <c r="AF215" i="7"/>
  <c r="AG236" i="7" s="1"/>
  <c r="Z218" i="7"/>
  <c r="W302" i="7"/>
  <c r="T220" i="7"/>
  <c r="L221" i="7" a="1"/>
  <c r="L221" i="7" s="1"/>
  <c r="AD216" i="7"/>
  <c r="AB216" i="7"/>
  <c r="U219" i="7"/>
  <c r="X219" i="7" s="1"/>
  <c r="Y219" i="7" s="1"/>
  <c r="R220" i="7"/>
  <c r="AC216" i="7"/>
  <c r="AE216" i="7" s="1"/>
  <c r="AA217" i="7"/>
  <c r="V303" i="7"/>
  <c r="H220" i="7"/>
  <c r="S219" i="7"/>
  <c r="AF215" i="6"/>
  <c r="AG236" i="6" s="1"/>
  <c r="Z218" i="6"/>
  <c r="T221" i="6"/>
  <c r="L222" i="6" a="1"/>
  <c r="L222" i="6" s="1"/>
  <c r="W302" i="6"/>
  <c r="AD216" i="6"/>
  <c r="AB216" i="6"/>
  <c r="V303" i="6"/>
  <c r="H220" i="6"/>
  <c r="S219" i="6"/>
  <c r="R220" i="6"/>
  <c r="U219" i="6"/>
  <c r="X219" i="6" s="1"/>
  <c r="Y219" i="6" s="1"/>
  <c r="AA217" i="6"/>
  <c r="AC216" i="6"/>
  <c r="AE216" i="6" s="1"/>
  <c r="AG236" i="5"/>
  <c r="Z218" i="5"/>
  <c r="V303" i="5"/>
  <c r="H220" i="5"/>
  <c r="S219" i="5"/>
  <c r="T221" i="5"/>
  <c r="L222" i="5" a="1"/>
  <c r="L222" i="5" s="1"/>
  <c r="AA217" i="5"/>
  <c r="AC216" i="5"/>
  <c r="AE216" i="5" s="1"/>
  <c r="AB216" i="5"/>
  <c r="AD216" i="5"/>
  <c r="W302" i="5"/>
  <c r="R220" i="5"/>
  <c r="U219" i="5"/>
  <c r="X219" i="5" s="1"/>
  <c r="Y219" i="5" s="1"/>
  <c r="Z218" i="4"/>
  <c r="V303" i="4"/>
  <c r="S219" i="4"/>
  <c r="H220" i="4"/>
  <c r="U219" i="4"/>
  <c r="X219" i="4" s="1"/>
  <c r="Y219" i="4" s="1"/>
  <c r="R220" i="4"/>
  <c r="W302" i="4"/>
  <c r="AC216" i="4"/>
  <c r="AE216" i="4" s="1"/>
  <c r="AA217" i="4"/>
  <c r="L222" i="4" a="1"/>
  <c r="L222" i="4" s="1"/>
  <c r="T221" i="4"/>
  <c r="AD216" i="4"/>
  <c r="AB216" i="4"/>
  <c r="Z218" i="1"/>
  <c r="AF215" i="1"/>
  <c r="AG236" i="1" s="1"/>
  <c r="W302" i="1"/>
  <c r="V303" i="1"/>
  <c r="H220" i="1"/>
  <c r="S219" i="1"/>
  <c r="AD216" i="1"/>
  <c r="AB216" i="1"/>
  <c r="R220" i="1"/>
  <c r="U219" i="1"/>
  <c r="X219" i="1" s="1"/>
  <c r="Y219" i="1" s="1"/>
  <c r="AC216" i="1"/>
  <c r="AE216" i="1" s="1"/>
  <c r="AA217" i="1"/>
  <c r="L222" i="1" a="1"/>
  <c r="L222" i="1" s="1"/>
  <c r="T221" i="1"/>
  <c r="AF219" i="11" l="1"/>
  <c r="AE221" i="11"/>
  <c r="AE222" i="11"/>
  <c r="AF220" i="11"/>
  <c r="Z219" i="11"/>
  <c r="AB217" i="11"/>
  <c r="AD217" i="11"/>
  <c r="AG238" i="11" s="1"/>
  <c r="T222" i="11"/>
  <c r="L223" i="11" a="1"/>
  <c r="L223" i="11" s="1"/>
  <c r="V304" i="11"/>
  <c r="S220" i="11"/>
  <c r="H221" i="11"/>
  <c r="R221" i="11"/>
  <c r="U220" i="11"/>
  <c r="X220" i="11" s="1"/>
  <c r="Y220" i="11" s="1"/>
  <c r="W303" i="11"/>
  <c r="AA218" i="11"/>
  <c r="AC217" i="11"/>
  <c r="AF222" i="10"/>
  <c r="AE224" i="10"/>
  <c r="AF221" i="10"/>
  <c r="AE223" i="10"/>
  <c r="Z219" i="10"/>
  <c r="AB217" i="10"/>
  <c r="AD217" i="10"/>
  <c r="AG238" i="10" s="1"/>
  <c r="T221" i="10"/>
  <c r="L222" i="10" a="1"/>
  <c r="L222" i="10" s="1"/>
  <c r="W303" i="10"/>
  <c r="V304" i="10"/>
  <c r="H221" i="10"/>
  <c r="S220" i="10"/>
  <c r="R221" i="10"/>
  <c r="U220" i="10"/>
  <c r="X220" i="10" s="1"/>
  <c r="Y220" i="10" s="1"/>
  <c r="AA218" i="10"/>
  <c r="AC217" i="10"/>
  <c r="AF220" i="9"/>
  <c r="AE222" i="9"/>
  <c r="AE223" i="9"/>
  <c r="AF221" i="9"/>
  <c r="Z219" i="9"/>
  <c r="W303" i="9"/>
  <c r="L222" i="9" a="1"/>
  <c r="L222" i="9" s="1"/>
  <c r="T221" i="9"/>
  <c r="V304" i="9"/>
  <c r="H221" i="9"/>
  <c r="S220" i="9"/>
  <c r="R221" i="9"/>
  <c r="U220" i="9"/>
  <c r="X220" i="9" s="1"/>
  <c r="Y220" i="9" s="1"/>
  <c r="AD217" i="9"/>
  <c r="AG238" i="9" s="1"/>
  <c r="AB217" i="9"/>
  <c r="AA218" i="9"/>
  <c r="AC217" i="9"/>
  <c r="AF216" i="8"/>
  <c r="AG237" i="8" s="1"/>
  <c r="Z219" i="8"/>
  <c r="L223" i="8" a="1"/>
  <c r="L223" i="8" s="1"/>
  <c r="T222" i="8"/>
  <c r="U220" i="8"/>
  <c r="X220" i="8" s="1"/>
  <c r="Y220" i="8" s="1"/>
  <c r="R221" i="8"/>
  <c r="V304" i="8"/>
  <c r="H221" i="8"/>
  <c r="S220" i="8"/>
  <c r="W303" i="8"/>
  <c r="AB217" i="8"/>
  <c r="AD217" i="8"/>
  <c r="AA218" i="8"/>
  <c r="AC217" i="8"/>
  <c r="AE217" i="8" s="1"/>
  <c r="AF216" i="7"/>
  <c r="AG237" i="7" s="1"/>
  <c r="Z219" i="7"/>
  <c r="AD217" i="7"/>
  <c r="AB217" i="7"/>
  <c r="U220" i="7"/>
  <c r="X220" i="7" s="1"/>
  <c r="Y220" i="7" s="1"/>
  <c r="R221" i="7"/>
  <c r="V304" i="7"/>
  <c r="H221" i="7"/>
  <c r="S220" i="7"/>
  <c r="AA218" i="7"/>
  <c r="AC217" i="7"/>
  <c r="AE217" i="7" s="1"/>
  <c r="AF217" i="7" s="1"/>
  <c r="L222" i="7" a="1"/>
  <c r="L222" i="7" s="1"/>
  <c r="T221" i="7"/>
  <c r="W303" i="7"/>
  <c r="AF216" i="6"/>
  <c r="AG237" i="6" s="1"/>
  <c r="Z219" i="6"/>
  <c r="V304" i="6"/>
  <c r="S220" i="6"/>
  <c r="H221" i="6"/>
  <c r="T222" i="6"/>
  <c r="L223" i="6" a="1"/>
  <c r="L223" i="6" s="1"/>
  <c r="R221" i="6"/>
  <c r="U220" i="6"/>
  <c r="X220" i="6" s="1"/>
  <c r="Y220" i="6" s="1"/>
  <c r="W303" i="6"/>
  <c r="AC217" i="6"/>
  <c r="AE217" i="6" s="1"/>
  <c r="AA218" i="6"/>
  <c r="AB217" i="6"/>
  <c r="AD217" i="6"/>
  <c r="AF216" i="5"/>
  <c r="AG237" i="5" s="1"/>
  <c r="Z219" i="5"/>
  <c r="T222" i="5"/>
  <c r="L223" i="5" a="1"/>
  <c r="L223" i="5" s="1"/>
  <c r="W303" i="5"/>
  <c r="AD217" i="5"/>
  <c r="AB217" i="5"/>
  <c r="R221" i="5"/>
  <c r="U220" i="5"/>
  <c r="X220" i="5" s="1"/>
  <c r="Y220" i="5" s="1"/>
  <c r="AC217" i="5"/>
  <c r="AE217" i="5" s="1"/>
  <c r="AA218" i="5"/>
  <c r="V304" i="5"/>
  <c r="S220" i="5"/>
  <c r="H221" i="5"/>
  <c r="AF216" i="4"/>
  <c r="AG237" i="4" s="1"/>
  <c r="Z219" i="4"/>
  <c r="L223" i="4" a="1"/>
  <c r="L223" i="4" s="1"/>
  <c r="T222" i="4"/>
  <c r="W303" i="4"/>
  <c r="AA218" i="4"/>
  <c r="AC217" i="4"/>
  <c r="AE217" i="4" s="1"/>
  <c r="AD217" i="4"/>
  <c r="AB217" i="4"/>
  <c r="U220" i="4"/>
  <c r="X220" i="4" s="1"/>
  <c r="Y220" i="4" s="1"/>
  <c r="R221" i="4"/>
  <c r="V304" i="4"/>
  <c r="H221" i="4"/>
  <c r="S220" i="4"/>
  <c r="Z219" i="1"/>
  <c r="AD217" i="1"/>
  <c r="AB217" i="1"/>
  <c r="U220" i="1"/>
  <c r="X220" i="1" s="1"/>
  <c r="Y220" i="1" s="1"/>
  <c r="R221" i="1"/>
  <c r="W303" i="1"/>
  <c r="AF216" i="1"/>
  <c r="AG237" i="1" s="1"/>
  <c r="V304" i="1"/>
  <c r="H221" i="1"/>
  <c r="S220" i="1"/>
  <c r="AA218" i="1"/>
  <c r="AC217" i="1"/>
  <c r="AE217" i="1" s="1"/>
  <c r="L223" i="1" a="1"/>
  <c r="L223" i="1" s="1"/>
  <c r="T222" i="1"/>
  <c r="AF221" i="11" l="1"/>
  <c r="AE223" i="11"/>
  <c r="AF222" i="11"/>
  <c r="AE224" i="11"/>
  <c r="Z220" i="11"/>
  <c r="V305" i="11"/>
  <c r="S221" i="11"/>
  <c r="H222" i="11"/>
  <c r="W304" i="11"/>
  <c r="R222" i="11"/>
  <c r="U221" i="11"/>
  <c r="X221" i="11" s="1"/>
  <c r="Y221" i="11" s="1"/>
  <c r="AD218" i="11"/>
  <c r="AG239" i="11" s="1"/>
  <c r="AB218" i="11"/>
  <c r="AC218" i="11"/>
  <c r="AA219" i="11"/>
  <c r="T223" i="11"/>
  <c r="L224" i="11" a="1"/>
  <c r="L224" i="11" s="1"/>
  <c r="AF223" i="10"/>
  <c r="AE225" i="10"/>
  <c r="AF224" i="10"/>
  <c r="AE226" i="10"/>
  <c r="Z220" i="10"/>
  <c r="V305" i="10"/>
  <c r="S221" i="10"/>
  <c r="H222" i="10"/>
  <c r="T222" i="10"/>
  <c r="L223" i="10" a="1"/>
  <c r="L223" i="10" s="1"/>
  <c r="R222" i="10"/>
  <c r="U221" i="10"/>
  <c r="X221" i="10" s="1"/>
  <c r="Y221" i="10" s="1"/>
  <c r="AD218" i="10"/>
  <c r="AG239" i="10" s="1"/>
  <c r="AB218" i="10"/>
  <c r="AC218" i="10"/>
  <c r="AA219" i="10"/>
  <c r="W304" i="10"/>
  <c r="AF223" i="9"/>
  <c r="AE225" i="9"/>
  <c r="AE224" i="9"/>
  <c r="AF222" i="9"/>
  <c r="Z220" i="9"/>
  <c r="L223" i="9" a="1"/>
  <c r="L223" i="9" s="1"/>
  <c r="T222" i="9"/>
  <c r="U221" i="9"/>
  <c r="X221" i="9" s="1"/>
  <c r="Y221" i="9" s="1"/>
  <c r="R222" i="9"/>
  <c r="V305" i="9"/>
  <c r="H222" i="9"/>
  <c r="S221" i="9"/>
  <c r="AD218" i="9"/>
  <c r="AG239" i="9" s="1"/>
  <c r="AB218" i="9"/>
  <c r="AA219" i="9"/>
  <c r="AC218" i="9"/>
  <c r="W304" i="9"/>
  <c r="AF217" i="8"/>
  <c r="AG238" i="8" s="1"/>
  <c r="Z220" i="8"/>
  <c r="V305" i="8"/>
  <c r="H222" i="8"/>
  <c r="S221" i="8"/>
  <c r="W304" i="8"/>
  <c r="U221" i="8"/>
  <c r="X221" i="8" s="1"/>
  <c r="Y221" i="8" s="1"/>
  <c r="R222" i="8"/>
  <c r="AD218" i="8"/>
  <c r="AB218" i="8"/>
  <c r="L224" i="8" a="1"/>
  <c r="L224" i="8" s="1"/>
  <c r="T223" i="8"/>
  <c r="AC218" i="8"/>
  <c r="AE218" i="8" s="1"/>
  <c r="AA219" i="8"/>
  <c r="AG238" i="7"/>
  <c r="Z220" i="7"/>
  <c r="L223" i="7" a="1"/>
  <c r="L223" i="7" s="1"/>
  <c r="T222" i="7"/>
  <c r="V305" i="7"/>
  <c r="H222" i="7"/>
  <c r="S221" i="7"/>
  <c r="W304" i="7"/>
  <c r="R222" i="7"/>
  <c r="U221" i="7"/>
  <c r="X221" i="7" s="1"/>
  <c r="Y221" i="7" s="1"/>
  <c r="AC218" i="7"/>
  <c r="AE218" i="7" s="1"/>
  <c r="AA219" i="7"/>
  <c r="AD218" i="7"/>
  <c r="AB218" i="7"/>
  <c r="AF217" i="6"/>
  <c r="AG238" i="6" s="1"/>
  <c r="Z220" i="6"/>
  <c r="V305" i="6"/>
  <c r="S221" i="6"/>
  <c r="H222" i="6"/>
  <c r="U221" i="6"/>
  <c r="X221" i="6" s="1"/>
  <c r="Y221" i="6" s="1"/>
  <c r="R222" i="6"/>
  <c r="T223" i="6"/>
  <c r="L224" i="6" a="1"/>
  <c r="L224" i="6" s="1"/>
  <c r="W304" i="6"/>
  <c r="AD218" i="6"/>
  <c r="AB218" i="6"/>
  <c r="AC218" i="6"/>
  <c r="AE218" i="6" s="1"/>
  <c r="AA219" i="6"/>
  <c r="AF217" i="5"/>
  <c r="AG238" i="5" s="1"/>
  <c r="Z220" i="5"/>
  <c r="AD218" i="5"/>
  <c r="AB218" i="5"/>
  <c r="L224" i="5" a="1"/>
  <c r="L224" i="5" s="1"/>
  <c r="T223" i="5"/>
  <c r="V305" i="5"/>
  <c r="S221" i="5"/>
  <c r="H222" i="5"/>
  <c r="U221" i="5"/>
  <c r="X221" i="5" s="1"/>
  <c r="Y221" i="5" s="1"/>
  <c r="R222" i="5"/>
  <c r="AC218" i="5"/>
  <c r="AE218" i="5" s="1"/>
  <c r="AA219" i="5"/>
  <c r="W304" i="5"/>
  <c r="AF217" i="4"/>
  <c r="AG238" i="4" s="1"/>
  <c r="Z220" i="4"/>
  <c r="R222" i="4"/>
  <c r="U221" i="4"/>
  <c r="X221" i="4" s="1"/>
  <c r="Y221" i="4" s="1"/>
  <c r="L224" i="4" a="1"/>
  <c r="L224" i="4" s="1"/>
  <c r="T223" i="4"/>
  <c r="AC218" i="4"/>
  <c r="AE218" i="4" s="1"/>
  <c r="AF218" i="4" s="1"/>
  <c r="AA219" i="4"/>
  <c r="AD218" i="4"/>
  <c r="AB218" i="4"/>
  <c r="V305" i="4"/>
  <c r="H222" i="4"/>
  <c r="S221" i="4"/>
  <c r="W304" i="4"/>
  <c r="Z220" i="1"/>
  <c r="AB218" i="1"/>
  <c r="AD218" i="1"/>
  <c r="W304" i="1"/>
  <c r="AF217" i="1"/>
  <c r="AG238" i="1" s="1"/>
  <c r="V305" i="1"/>
  <c r="H222" i="1"/>
  <c r="S221" i="1"/>
  <c r="R222" i="1"/>
  <c r="U221" i="1"/>
  <c r="X221" i="1" s="1"/>
  <c r="Y221" i="1" s="1"/>
  <c r="AC218" i="1"/>
  <c r="AE218" i="1" s="1"/>
  <c r="AA219" i="1"/>
  <c r="L224" i="1" a="1"/>
  <c r="L224" i="1" s="1"/>
  <c r="T223" i="1"/>
  <c r="AF223" i="11" l="1"/>
  <c r="AE225" i="11"/>
  <c r="AE226" i="11"/>
  <c r="AF224" i="11"/>
  <c r="AG239" i="4"/>
  <c r="Z221" i="11"/>
  <c r="W305" i="11"/>
  <c r="U222" i="11"/>
  <c r="X222" i="11" s="1"/>
  <c r="Y222" i="11" s="1"/>
  <c r="R223" i="11"/>
  <c r="L225" i="11" a="1"/>
  <c r="L225" i="11" s="1"/>
  <c r="T224" i="11"/>
  <c r="AC219" i="11"/>
  <c r="AA220" i="11"/>
  <c r="H223" i="11"/>
  <c r="S222" i="11"/>
  <c r="V306" i="11"/>
  <c r="AD219" i="11"/>
  <c r="AG240" i="11" s="1"/>
  <c r="AB219" i="11"/>
  <c r="AF226" i="10"/>
  <c r="AE228" i="10"/>
  <c r="AF225" i="10"/>
  <c r="AE227" i="10"/>
  <c r="Z221" i="10"/>
  <c r="V306" i="10"/>
  <c r="H223" i="10"/>
  <c r="S222" i="10"/>
  <c r="AD219" i="10"/>
  <c r="AG240" i="10" s="1"/>
  <c r="AB219" i="10"/>
  <c r="W305" i="10"/>
  <c r="U222" i="10"/>
  <c r="X222" i="10" s="1"/>
  <c r="Y222" i="10" s="1"/>
  <c r="R223" i="10"/>
  <c r="T223" i="10"/>
  <c r="L224" i="10" a="1"/>
  <c r="L224" i="10" s="1"/>
  <c r="AA220" i="10"/>
  <c r="AC219" i="10"/>
  <c r="AF224" i="9"/>
  <c r="AE226" i="9"/>
  <c r="AF225" i="9"/>
  <c r="AE227" i="9"/>
  <c r="Z221" i="9"/>
  <c r="AD219" i="9"/>
  <c r="AG240" i="9" s="1"/>
  <c r="AB219" i="9"/>
  <c r="V306" i="9"/>
  <c r="H223" i="9"/>
  <c r="S222" i="9"/>
  <c r="W305" i="9"/>
  <c r="R223" i="9"/>
  <c r="U222" i="9"/>
  <c r="X222" i="9" s="1"/>
  <c r="Y222" i="9" s="1"/>
  <c r="L224" i="9" a="1"/>
  <c r="L224" i="9" s="1"/>
  <c r="T223" i="9"/>
  <c r="AC219" i="9"/>
  <c r="AA220" i="9"/>
  <c r="AF218" i="8"/>
  <c r="AG239" i="8" s="1"/>
  <c r="Z221" i="8"/>
  <c r="L225" i="8" a="1"/>
  <c r="L225" i="8" s="1"/>
  <c r="T224" i="8"/>
  <c r="V306" i="8"/>
  <c r="H223" i="8"/>
  <c r="S222" i="8"/>
  <c r="U222" i="8"/>
  <c r="X222" i="8" s="1"/>
  <c r="Y222" i="8" s="1"/>
  <c r="R223" i="8"/>
  <c r="AD219" i="8"/>
  <c r="AB219" i="8"/>
  <c r="W305" i="8"/>
  <c r="AC219" i="8"/>
  <c r="AE219" i="8" s="1"/>
  <c r="AA220" i="8"/>
  <c r="AF218" i="7"/>
  <c r="AG239" i="7" s="1"/>
  <c r="Z221" i="7"/>
  <c r="AD219" i="7"/>
  <c r="AB219" i="7"/>
  <c r="L224" i="7" a="1"/>
  <c r="L224" i="7" s="1"/>
  <c r="T223" i="7"/>
  <c r="V306" i="7"/>
  <c r="S222" i="7"/>
  <c r="H223" i="7"/>
  <c r="AC219" i="7"/>
  <c r="AE219" i="7" s="1"/>
  <c r="AA220" i="7"/>
  <c r="U222" i="7"/>
  <c r="X222" i="7" s="1"/>
  <c r="Y222" i="7" s="1"/>
  <c r="R223" i="7"/>
  <c r="W305" i="7"/>
  <c r="AF218" i="6"/>
  <c r="AG239" i="6" s="1"/>
  <c r="Z221" i="6"/>
  <c r="U222" i="6"/>
  <c r="X222" i="6" s="1"/>
  <c r="Y222" i="6" s="1"/>
  <c r="R223" i="6"/>
  <c r="W305" i="6"/>
  <c r="V306" i="6"/>
  <c r="H223" i="6"/>
  <c r="S222" i="6"/>
  <c r="L225" i="6" a="1"/>
  <c r="L225" i="6" s="1"/>
  <c r="T224" i="6"/>
  <c r="AC219" i="6"/>
  <c r="AE219" i="6" s="1"/>
  <c r="AF219" i="6" s="1"/>
  <c r="AA220" i="6"/>
  <c r="AD219" i="6"/>
  <c r="AB219" i="6"/>
  <c r="AF218" i="5"/>
  <c r="AG239" i="5" s="1"/>
  <c r="Z221" i="5"/>
  <c r="U222" i="5"/>
  <c r="X222" i="5" s="1"/>
  <c r="Y222" i="5" s="1"/>
  <c r="R223" i="5"/>
  <c r="L225" i="5" a="1"/>
  <c r="L225" i="5" s="1"/>
  <c r="T224" i="5"/>
  <c r="AC219" i="5"/>
  <c r="AE219" i="5" s="1"/>
  <c r="AA220" i="5"/>
  <c r="V306" i="5"/>
  <c r="H223" i="5"/>
  <c r="S222" i="5"/>
  <c r="W305" i="5"/>
  <c r="AD219" i="5"/>
  <c r="AB219" i="5"/>
  <c r="Z221" i="4"/>
  <c r="V306" i="4"/>
  <c r="S222" i="4"/>
  <c r="H223" i="4"/>
  <c r="AD219" i="4"/>
  <c r="AB219" i="4"/>
  <c r="U222" i="4"/>
  <c r="X222" i="4" s="1"/>
  <c r="Y222" i="4" s="1"/>
  <c r="R223" i="4"/>
  <c r="W305" i="4"/>
  <c r="AC219" i="4"/>
  <c r="AE219" i="4" s="1"/>
  <c r="AA220" i="4"/>
  <c r="L225" i="4" a="1"/>
  <c r="L225" i="4" s="1"/>
  <c r="T224" i="4"/>
  <c r="Z221" i="1"/>
  <c r="AD219" i="1"/>
  <c r="AB219" i="1"/>
  <c r="R223" i="1"/>
  <c r="U222" i="1"/>
  <c r="X222" i="1" s="1"/>
  <c r="Y222" i="1" s="1"/>
  <c r="AF218" i="1"/>
  <c r="AG239" i="1" s="1"/>
  <c r="V306" i="1"/>
  <c r="S222" i="1"/>
  <c r="H223" i="1"/>
  <c r="W305" i="1"/>
  <c r="AA220" i="1"/>
  <c r="AC219" i="1"/>
  <c r="AE219" i="1" s="1"/>
  <c r="T224" i="1"/>
  <c r="L225" i="1" a="1"/>
  <c r="L225" i="1" s="1"/>
  <c r="AE227" i="11" l="1"/>
  <c r="AF225" i="11"/>
  <c r="AE228" i="11"/>
  <c r="AF226" i="11"/>
  <c r="AG240" i="6"/>
  <c r="Z222" i="11"/>
  <c r="V307" i="11"/>
  <c r="H224" i="11"/>
  <c r="S223" i="11"/>
  <c r="AD220" i="11"/>
  <c r="AG241" i="11" s="1"/>
  <c r="AB220" i="11"/>
  <c r="L226" i="11" a="1"/>
  <c r="L226" i="11" s="1"/>
  <c r="T225" i="11"/>
  <c r="U223" i="11"/>
  <c r="X223" i="11" s="1"/>
  <c r="Y223" i="11" s="1"/>
  <c r="R224" i="11"/>
  <c r="AC220" i="11"/>
  <c r="AA221" i="11"/>
  <c r="W306" i="11"/>
  <c r="AE229" i="10"/>
  <c r="AF227" i="10"/>
  <c r="AE230" i="10"/>
  <c r="AF228" i="10"/>
  <c r="Z222" i="10"/>
  <c r="L225" i="10" a="1"/>
  <c r="L225" i="10" s="1"/>
  <c r="T224" i="10"/>
  <c r="V307" i="10"/>
  <c r="H224" i="10"/>
  <c r="S223" i="10"/>
  <c r="W306" i="10"/>
  <c r="AD220" i="10"/>
  <c r="AG241" i="10" s="1"/>
  <c r="AB220" i="10"/>
  <c r="AC220" i="10"/>
  <c r="AA221" i="10"/>
  <c r="R224" i="10"/>
  <c r="U223" i="10"/>
  <c r="X223" i="10" s="1"/>
  <c r="Y223" i="10" s="1"/>
  <c r="AE229" i="9"/>
  <c r="AF227" i="9"/>
  <c r="AF226" i="9"/>
  <c r="AE228" i="9"/>
  <c r="Z222" i="9"/>
  <c r="L225" i="9" a="1"/>
  <c r="L225" i="9" s="1"/>
  <c r="T224" i="9"/>
  <c r="V307" i="9"/>
  <c r="S223" i="9"/>
  <c r="H224" i="9"/>
  <c r="W306" i="9"/>
  <c r="R224" i="9"/>
  <c r="U223" i="9"/>
  <c r="X223" i="9" s="1"/>
  <c r="Y223" i="9" s="1"/>
  <c r="AD220" i="9"/>
  <c r="AG241" i="9" s="1"/>
  <c r="AB220" i="9"/>
  <c r="AC220" i="9"/>
  <c r="AA221" i="9"/>
  <c r="AF219" i="8"/>
  <c r="AG240" i="8" s="1"/>
  <c r="Z222" i="8"/>
  <c r="L226" i="8" a="1"/>
  <c r="L226" i="8" s="1"/>
  <c r="T225" i="8"/>
  <c r="U223" i="8"/>
  <c r="X223" i="8" s="1"/>
  <c r="Y223" i="8" s="1"/>
  <c r="R224" i="8"/>
  <c r="AD220" i="8"/>
  <c r="AB220" i="8"/>
  <c r="W306" i="8"/>
  <c r="AA221" i="8"/>
  <c r="AC220" i="8"/>
  <c r="AE220" i="8" s="1"/>
  <c r="V307" i="8"/>
  <c r="H224" i="8"/>
  <c r="S223" i="8"/>
  <c r="AF219" i="7"/>
  <c r="AG240" i="7" s="1"/>
  <c r="Z222" i="7"/>
  <c r="V307" i="7"/>
  <c r="H224" i="7"/>
  <c r="S223" i="7"/>
  <c r="W306" i="7"/>
  <c r="U223" i="7"/>
  <c r="X223" i="7" s="1"/>
  <c r="Y223" i="7" s="1"/>
  <c r="R224" i="7"/>
  <c r="L225" i="7" a="1"/>
  <c r="L225" i="7" s="1"/>
  <c r="T224" i="7"/>
  <c r="AA221" i="7"/>
  <c r="AC220" i="7"/>
  <c r="AE220" i="7" s="1"/>
  <c r="AF220" i="7" s="1"/>
  <c r="AD220" i="7"/>
  <c r="AB220" i="7"/>
  <c r="Z222" i="6"/>
  <c r="L226" i="6" a="1"/>
  <c r="L226" i="6" s="1"/>
  <c r="T225" i="6"/>
  <c r="V307" i="6"/>
  <c r="H224" i="6"/>
  <c r="S223" i="6"/>
  <c r="U223" i="6"/>
  <c r="X223" i="6" s="1"/>
  <c r="Y223" i="6" s="1"/>
  <c r="R224" i="6"/>
  <c r="W306" i="6"/>
  <c r="AC220" i="6"/>
  <c r="AE220" i="6" s="1"/>
  <c r="AA221" i="6"/>
  <c r="AD220" i="6"/>
  <c r="AB220" i="6"/>
  <c r="AF219" i="5"/>
  <c r="AG240" i="5" s="1"/>
  <c r="Z222" i="5"/>
  <c r="V307" i="5"/>
  <c r="H224" i="5"/>
  <c r="S223" i="5"/>
  <c r="AD220" i="5"/>
  <c r="AB220" i="5"/>
  <c r="W306" i="5"/>
  <c r="U223" i="5"/>
  <c r="X223" i="5" s="1"/>
  <c r="Y223" i="5" s="1"/>
  <c r="R224" i="5"/>
  <c r="L226" i="5" a="1"/>
  <c r="L226" i="5" s="1"/>
  <c r="T225" i="5"/>
  <c r="AC220" i="5"/>
  <c r="AE220" i="5" s="1"/>
  <c r="AA221" i="5"/>
  <c r="AF219" i="4"/>
  <c r="AG240" i="4" s="1"/>
  <c r="Z222" i="4"/>
  <c r="V307" i="4"/>
  <c r="H224" i="4"/>
  <c r="S223" i="4"/>
  <c r="W306" i="4"/>
  <c r="T225" i="4"/>
  <c r="L226" i="4" a="1"/>
  <c r="L226" i="4" s="1"/>
  <c r="AC220" i="4"/>
  <c r="AE220" i="4" s="1"/>
  <c r="AA221" i="4"/>
  <c r="U223" i="4"/>
  <c r="X223" i="4" s="1"/>
  <c r="Y223" i="4" s="1"/>
  <c r="R224" i="4"/>
  <c r="AD220" i="4"/>
  <c r="AB220" i="4"/>
  <c r="Z222" i="1"/>
  <c r="AB220" i="1"/>
  <c r="AD220" i="1"/>
  <c r="AF219" i="1"/>
  <c r="AG240" i="1" s="1"/>
  <c r="V307" i="1"/>
  <c r="H224" i="1"/>
  <c r="S223" i="1"/>
  <c r="R224" i="1"/>
  <c r="U223" i="1"/>
  <c r="X223" i="1" s="1"/>
  <c r="Y223" i="1" s="1"/>
  <c r="W306" i="1"/>
  <c r="T225" i="1"/>
  <c r="L226" i="1" a="1"/>
  <c r="L226" i="1" s="1"/>
  <c r="AA221" i="1"/>
  <c r="AC220" i="1"/>
  <c r="AE220" i="1" s="1"/>
  <c r="AE229" i="11" l="1"/>
  <c r="AF227" i="11"/>
  <c r="AF228" i="11"/>
  <c r="AE230" i="11"/>
  <c r="Z223" i="11"/>
  <c r="U224" i="11"/>
  <c r="X224" i="11" s="1"/>
  <c r="Y224" i="11" s="1"/>
  <c r="R225" i="11"/>
  <c r="V308" i="11"/>
  <c r="H225" i="11"/>
  <c r="S224" i="11"/>
  <c r="W307" i="11"/>
  <c r="AA222" i="11"/>
  <c r="AC221" i="11"/>
  <c r="L227" i="11" a="1"/>
  <c r="L227" i="11" s="1"/>
  <c r="T226" i="11"/>
  <c r="AD221" i="11"/>
  <c r="AG242" i="11" s="1"/>
  <c r="AB221" i="11"/>
  <c r="AF230" i="10"/>
  <c r="AE232" i="10"/>
  <c r="AF229" i="10"/>
  <c r="AE231" i="10"/>
  <c r="Z223" i="10"/>
  <c r="W307" i="10"/>
  <c r="L226" i="10" a="1"/>
  <c r="L226" i="10" s="1"/>
  <c r="T225" i="10"/>
  <c r="AD221" i="10"/>
  <c r="AG242" i="10" s="1"/>
  <c r="AB221" i="10"/>
  <c r="V308" i="10"/>
  <c r="S224" i="10"/>
  <c r="H225" i="10"/>
  <c r="U224" i="10"/>
  <c r="X224" i="10" s="1"/>
  <c r="Y224" i="10" s="1"/>
  <c r="R225" i="10"/>
  <c r="AC221" i="10"/>
  <c r="AA222" i="10"/>
  <c r="AE230" i="9"/>
  <c r="AF228" i="9"/>
  <c r="AF229" i="9"/>
  <c r="AE231" i="9"/>
  <c r="Z223" i="9"/>
  <c r="U224" i="9"/>
  <c r="X224" i="9" s="1"/>
  <c r="Y224" i="9" s="1"/>
  <c r="R225" i="9"/>
  <c r="T225" i="9"/>
  <c r="L226" i="9" a="1"/>
  <c r="L226" i="9" s="1"/>
  <c r="V308" i="9"/>
  <c r="H225" i="9"/>
  <c r="S224" i="9"/>
  <c r="AB221" i="9"/>
  <c r="AD221" i="9"/>
  <c r="AG242" i="9" s="1"/>
  <c r="AA222" i="9"/>
  <c r="AC221" i="9"/>
  <c r="W307" i="9"/>
  <c r="AF220" i="8"/>
  <c r="AG241" i="8" s="1"/>
  <c r="Z223" i="8"/>
  <c r="AB221" i="8"/>
  <c r="AD221" i="8"/>
  <c r="R225" i="8"/>
  <c r="U224" i="8"/>
  <c r="X224" i="8" s="1"/>
  <c r="Y224" i="8" s="1"/>
  <c r="T226" i="8"/>
  <c r="L227" i="8" a="1"/>
  <c r="L227" i="8" s="1"/>
  <c r="V308" i="8"/>
  <c r="S224" i="8"/>
  <c r="H225" i="8"/>
  <c r="AC221" i="8"/>
  <c r="AE221" i="8" s="1"/>
  <c r="AA222" i="8"/>
  <c r="W307" i="8"/>
  <c r="AG241" i="7"/>
  <c r="Z223" i="7"/>
  <c r="AD221" i="7"/>
  <c r="AB221" i="7"/>
  <c r="L226" i="7" a="1"/>
  <c r="L226" i="7" s="1"/>
  <c r="T225" i="7"/>
  <c r="V308" i="7"/>
  <c r="H225" i="7"/>
  <c r="S224" i="7"/>
  <c r="W307" i="7"/>
  <c r="AA222" i="7"/>
  <c r="AC221" i="7"/>
  <c r="AE221" i="7" s="1"/>
  <c r="R225" i="7"/>
  <c r="U224" i="7"/>
  <c r="X224" i="7" s="1"/>
  <c r="Y224" i="7" s="1"/>
  <c r="AF220" i="6"/>
  <c r="AG241" i="6" s="1"/>
  <c r="Z223" i="6"/>
  <c r="L227" i="6" a="1"/>
  <c r="L227" i="6" s="1"/>
  <c r="T226" i="6"/>
  <c r="AA222" i="6"/>
  <c r="AC221" i="6"/>
  <c r="AE221" i="6" s="1"/>
  <c r="U224" i="6"/>
  <c r="X224" i="6" s="1"/>
  <c r="Y224" i="6" s="1"/>
  <c r="R225" i="6"/>
  <c r="V308" i="6"/>
  <c r="H225" i="6"/>
  <c r="S224" i="6"/>
  <c r="W307" i="6"/>
  <c r="AD221" i="6"/>
  <c r="AB221" i="6"/>
  <c r="AF220" i="5"/>
  <c r="AG241" i="5" s="1"/>
  <c r="L227" i="5" a="1"/>
  <c r="L227" i="5" s="1"/>
  <c r="T226" i="5"/>
  <c r="U224" i="5"/>
  <c r="X224" i="5" s="1"/>
  <c r="Y224" i="5" s="1"/>
  <c r="R225" i="5"/>
  <c r="H225" i="5"/>
  <c r="V308" i="5"/>
  <c r="S224" i="5"/>
  <c r="Z223" i="5"/>
  <c r="AD221" i="5"/>
  <c r="AB221" i="5"/>
  <c r="W307" i="5"/>
  <c r="AC221" i="5"/>
  <c r="AE221" i="5" s="1"/>
  <c r="AA222" i="5"/>
  <c r="AF220" i="4"/>
  <c r="AG241" i="4" s="1"/>
  <c r="Z223" i="4"/>
  <c r="T226" i="4"/>
  <c r="L227" i="4" a="1"/>
  <c r="L227" i="4" s="1"/>
  <c r="R225" i="4"/>
  <c r="U224" i="4"/>
  <c r="X224" i="4" s="1"/>
  <c r="Y224" i="4" s="1"/>
  <c r="W307" i="4"/>
  <c r="AD221" i="4"/>
  <c r="AB221" i="4"/>
  <c r="AA222" i="4"/>
  <c r="AC221" i="4"/>
  <c r="AE221" i="4" s="1"/>
  <c r="V308" i="4"/>
  <c r="H225" i="4"/>
  <c r="S224" i="4"/>
  <c r="Z223" i="1"/>
  <c r="R225" i="1"/>
  <c r="U224" i="1"/>
  <c r="X224" i="1" s="1"/>
  <c r="Y224" i="1" s="1"/>
  <c r="W307" i="1"/>
  <c r="AC221" i="1"/>
  <c r="AE221" i="1" s="1"/>
  <c r="AA222" i="1"/>
  <c r="T226" i="1"/>
  <c r="L227" i="1" a="1"/>
  <c r="L227" i="1" s="1"/>
  <c r="V308" i="1"/>
  <c r="S224" i="1"/>
  <c r="H225" i="1"/>
  <c r="AF220" i="1"/>
  <c r="AG241" i="1" s="1"/>
  <c r="AD221" i="1"/>
  <c r="AB221" i="1"/>
  <c r="AF229" i="11" l="1"/>
  <c r="AE231" i="11"/>
  <c r="AF230" i="11"/>
  <c r="AE232" i="11"/>
  <c r="Z224" i="11"/>
  <c r="AD222" i="11"/>
  <c r="AG243" i="11" s="1"/>
  <c r="AB222" i="11"/>
  <c r="L228" i="11" a="1"/>
  <c r="L228" i="11" s="1"/>
  <c r="T227" i="11"/>
  <c r="V309" i="11"/>
  <c r="H226" i="11"/>
  <c r="S225" i="11"/>
  <c r="U225" i="11"/>
  <c r="X225" i="11" s="1"/>
  <c r="Y225" i="11" s="1"/>
  <c r="R226" i="11"/>
  <c r="W308" i="11"/>
  <c r="AC222" i="11"/>
  <c r="AA223" i="11"/>
  <c r="AE233" i="10"/>
  <c r="AF231" i="10"/>
  <c r="AE234" i="10"/>
  <c r="AF232" i="10"/>
  <c r="Z224" i="10"/>
  <c r="L227" i="10" a="1"/>
  <c r="L227" i="10" s="1"/>
  <c r="T226" i="10"/>
  <c r="V309" i="10"/>
  <c r="H226" i="10"/>
  <c r="S225" i="10"/>
  <c r="W308" i="10"/>
  <c r="U225" i="10"/>
  <c r="X225" i="10" s="1"/>
  <c r="Y225" i="10" s="1"/>
  <c r="R226" i="10"/>
  <c r="AC222" i="10"/>
  <c r="AA223" i="10"/>
  <c r="AD222" i="10"/>
  <c r="AG243" i="10" s="1"/>
  <c r="AB222" i="10"/>
  <c r="AE233" i="9"/>
  <c r="AF231" i="9"/>
  <c r="AF230" i="9"/>
  <c r="AE232" i="9"/>
  <c r="Z224" i="9"/>
  <c r="T226" i="9"/>
  <c r="L227" i="9" a="1"/>
  <c r="L227" i="9" s="1"/>
  <c r="W308" i="9"/>
  <c r="H226" i="9"/>
  <c r="V309" i="9"/>
  <c r="S225" i="9"/>
  <c r="U225" i="9"/>
  <c r="X225" i="9" s="1"/>
  <c r="Y225" i="9" s="1"/>
  <c r="R226" i="9"/>
  <c r="AD222" i="9"/>
  <c r="AG243" i="9" s="1"/>
  <c r="AB222" i="9"/>
  <c r="AC222" i="9"/>
  <c r="AA223" i="9"/>
  <c r="AF221" i="8"/>
  <c r="AG242" i="8" s="1"/>
  <c r="Z224" i="8"/>
  <c r="W308" i="8"/>
  <c r="R226" i="8"/>
  <c r="U225" i="8"/>
  <c r="X225" i="8" s="1"/>
  <c r="Y225" i="8" s="1"/>
  <c r="L228" i="8" a="1"/>
  <c r="L228" i="8" s="1"/>
  <c r="T227" i="8"/>
  <c r="AA223" i="8"/>
  <c r="AC222" i="8"/>
  <c r="AE222" i="8" s="1"/>
  <c r="V309" i="8"/>
  <c r="S225" i="8"/>
  <c r="H226" i="8"/>
  <c r="AD222" i="8"/>
  <c r="AB222" i="8"/>
  <c r="AF221" i="7"/>
  <c r="AG242" i="7" s="1"/>
  <c r="Z224" i="7"/>
  <c r="AB222" i="7"/>
  <c r="AD222" i="7"/>
  <c r="T226" i="7"/>
  <c r="L227" i="7" a="1"/>
  <c r="L227" i="7" s="1"/>
  <c r="R226" i="7"/>
  <c r="U225" i="7"/>
  <c r="X225" i="7" s="1"/>
  <c r="Y225" i="7" s="1"/>
  <c r="AC222" i="7"/>
  <c r="AE222" i="7" s="1"/>
  <c r="AF222" i="7" s="1"/>
  <c r="AA223" i="7"/>
  <c r="V309" i="7"/>
  <c r="S225" i="7"/>
  <c r="H226" i="7"/>
  <c r="W308" i="7"/>
  <c r="AF221" i="6"/>
  <c r="AG242" i="6" s="1"/>
  <c r="Z224" i="6"/>
  <c r="AD222" i="6"/>
  <c r="AB222" i="6"/>
  <c r="L228" i="6" a="1"/>
  <c r="L228" i="6" s="1"/>
  <c r="T227" i="6"/>
  <c r="W308" i="6"/>
  <c r="U225" i="6"/>
  <c r="X225" i="6" s="1"/>
  <c r="Y225" i="6" s="1"/>
  <c r="R226" i="6"/>
  <c r="AC222" i="6"/>
  <c r="AE222" i="6" s="1"/>
  <c r="AF222" i="6" s="1"/>
  <c r="AA223" i="6"/>
  <c r="V309" i="6"/>
  <c r="H226" i="6"/>
  <c r="S225" i="6"/>
  <c r="AF221" i="5"/>
  <c r="AG242" i="5" s="1"/>
  <c r="AC222" i="5"/>
  <c r="AE222" i="5" s="1"/>
  <c r="AA223" i="5"/>
  <c r="W308" i="5"/>
  <c r="U225" i="5"/>
  <c r="X225" i="5" s="1"/>
  <c r="Y225" i="5" s="1"/>
  <c r="R226" i="5"/>
  <c r="Z224" i="5"/>
  <c r="V309" i="5"/>
  <c r="H226" i="5"/>
  <c r="S225" i="5"/>
  <c r="AD222" i="5"/>
  <c r="AB222" i="5"/>
  <c r="L228" i="5" a="1"/>
  <c r="L228" i="5" s="1"/>
  <c r="T227" i="5"/>
  <c r="AF221" i="4"/>
  <c r="AG242" i="4" s="1"/>
  <c r="Z224" i="4"/>
  <c r="V309" i="4"/>
  <c r="H226" i="4"/>
  <c r="S225" i="4"/>
  <c r="AB222" i="4"/>
  <c r="AD222" i="4"/>
  <c r="W308" i="4"/>
  <c r="T227" i="4"/>
  <c r="L228" i="4" a="1"/>
  <c r="L228" i="4" s="1"/>
  <c r="AA223" i="4"/>
  <c r="AC222" i="4"/>
  <c r="AE222" i="4" s="1"/>
  <c r="AF222" i="4" s="1"/>
  <c r="R226" i="4"/>
  <c r="U225" i="4"/>
  <c r="X225" i="4" s="1"/>
  <c r="Y225" i="4" s="1"/>
  <c r="Z224" i="1"/>
  <c r="V309" i="1"/>
  <c r="S225" i="1"/>
  <c r="H226" i="1"/>
  <c r="W308" i="1"/>
  <c r="AD222" i="1"/>
  <c r="AB222" i="1"/>
  <c r="U225" i="1"/>
  <c r="X225" i="1" s="1"/>
  <c r="Y225" i="1" s="1"/>
  <c r="R226" i="1"/>
  <c r="T227" i="1"/>
  <c r="L228" i="1" a="1"/>
  <c r="L228" i="1" s="1"/>
  <c r="AC222" i="1"/>
  <c r="AE222" i="1" s="1"/>
  <c r="AA223" i="1"/>
  <c r="AF221" i="1"/>
  <c r="AG242" i="1" s="1"/>
  <c r="AE233" i="11" l="1"/>
  <c r="AF231" i="11"/>
  <c r="AE234" i="11"/>
  <c r="AF232" i="11"/>
  <c r="AG243" i="4"/>
  <c r="Z225" i="11"/>
  <c r="U226" i="11"/>
  <c r="X226" i="11" s="1"/>
  <c r="Y226" i="11" s="1"/>
  <c r="R227" i="11"/>
  <c r="L229" i="11" a="1"/>
  <c r="L229" i="11" s="1"/>
  <c r="T228" i="11"/>
  <c r="V310" i="11"/>
  <c r="H227" i="11"/>
  <c r="S226" i="11"/>
  <c r="AD223" i="11"/>
  <c r="AG244" i="11" s="1"/>
  <c r="AB223" i="11"/>
  <c r="AA224" i="11"/>
  <c r="AC223" i="11"/>
  <c r="W309" i="11"/>
  <c r="AE236" i="10"/>
  <c r="AF234" i="10"/>
  <c r="AF233" i="10"/>
  <c r="AE235" i="10"/>
  <c r="Z225" i="10"/>
  <c r="V310" i="10"/>
  <c r="H227" i="10"/>
  <c r="S226" i="10"/>
  <c r="W309" i="10"/>
  <c r="L228" i="10" a="1"/>
  <c r="L228" i="10" s="1"/>
  <c r="T227" i="10"/>
  <c r="U226" i="10"/>
  <c r="X226" i="10" s="1"/>
  <c r="Y226" i="10" s="1"/>
  <c r="R227" i="10"/>
  <c r="AC223" i="10"/>
  <c r="AA224" i="10"/>
  <c r="AD223" i="10"/>
  <c r="AG244" i="10" s="1"/>
  <c r="AB223" i="10"/>
  <c r="AF232" i="9"/>
  <c r="AE234" i="9"/>
  <c r="AF233" i="9"/>
  <c r="AE235" i="9"/>
  <c r="Z225" i="9"/>
  <c r="U226" i="9"/>
  <c r="X226" i="9" s="1"/>
  <c r="Y226" i="9" s="1"/>
  <c r="R227" i="9"/>
  <c r="V310" i="9"/>
  <c r="S226" i="9"/>
  <c r="H227" i="9"/>
  <c r="L228" i="9" a="1"/>
  <c r="L228" i="9" s="1"/>
  <c r="T227" i="9"/>
  <c r="AC223" i="9"/>
  <c r="AA224" i="9"/>
  <c r="W309" i="9"/>
  <c r="AD223" i="9"/>
  <c r="AG244" i="9" s="1"/>
  <c r="AB223" i="9"/>
  <c r="AF222" i="8"/>
  <c r="AG243" i="8" s="1"/>
  <c r="Z225" i="8"/>
  <c r="V310" i="8"/>
  <c r="S226" i="8"/>
  <c r="H227" i="8"/>
  <c r="W309" i="8"/>
  <c r="T228" i="8"/>
  <c r="L229" i="8" a="1"/>
  <c r="L229" i="8" s="1"/>
  <c r="AA224" i="8"/>
  <c r="AC223" i="8"/>
  <c r="AE223" i="8" s="1"/>
  <c r="AB223" i="8"/>
  <c r="AD223" i="8"/>
  <c r="R227" i="8"/>
  <c r="U226" i="8"/>
  <c r="X226" i="8" s="1"/>
  <c r="Y226" i="8" s="1"/>
  <c r="AG243" i="7"/>
  <c r="Z225" i="7"/>
  <c r="W309" i="7"/>
  <c r="AD223" i="7"/>
  <c r="AB223" i="7"/>
  <c r="U226" i="7"/>
  <c r="X226" i="7" s="1"/>
  <c r="Y226" i="7" s="1"/>
  <c r="R227" i="7"/>
  <c r="T227" i="7"/>
  <c r="L228" i="7" a="1"/>
  <c r="L228" i="7" s="1"/>
  <c r="AC223" i="7"/>
  <c r="AE223" i="7" s="1"/>
  <c r="AA224" i="7"/>
  <c r="V310" i="7"/>
  <c r="S226" i="7"/>
  <c r="H227" i="7"/>
  <c r="AG243" i="6"/>
  <c r="Z225" i="6"/>
  <c r="U226" i="6"/>
  <c r="X226" i="6" s="1"/>
  <c r="Y226" i="6" s="1"/>
  <c r="R227" i="6"/>
  <c r="AD223" i="6"/>
  <c r="AB223" i="6"/>
  <c r="V310" i="6"/>
  <c r="H227" i="6"/>
  <c r="S226" i="6"/>
  <c r="AA224" i="6"/>
  <c r="AC223" i="6"/>
  <c r="AE223" i="6" s="1"/>
  <c r="AF223" i="6" s="1"/>
  <c r="L229" i="6" a="1"/>
  <c r="L229" i="6" s="1"/>
  <c r="T228" i="6"/>
  <c r="W309" i="6"/>
  <c r="AF222" i="5"/>
  <c r="AG243" i="5" s="1"/>
  <c r="Z225" i="5"/>
  <c r="V310" i="5"/>
  <c r="H227" i="5"/>
  <c r="S226" i="5"/>
  <c r="R227" i="5"/>
  <c r="U226" i="5"/>
  <c r="X226" i="5" s="1"/>
  <c r="Y226" i="5" s="1"/>
  <c r="AA224" i="5"/>
  <c r="AC223" i="5"/>
  <c r="AE223" i="5" s="1"/>
  <c r="AD223" i="5"/>
  <c r="AB223" i="5"/>
  <c r="W309" i="5"/>
  <c r="T228" i="5"/>
  <c r="L229" i="5" a="1"/>
  <c r="L229" i="5" s="1"/>
  <c r="Z225" i="4"/>
  <c r="AD223" i="4"/>
  <c r="AB223" i="4"/>
  <c r="T228" i="4"/>
  <c r="L229" i="4" a="1"/>
  <c r="L229" i="4" s="1"/>
  <c r="R227" i="4"/>
  <c r="U226" i="4"/>
  <c r="X226" i="4" s="1"/>
  <c r="Y226" i="4" s="1"/>
  <c r="AC223" i="4"/>
  <c r="AE223" i="4" s="1"/>
  <c r="AA224" i="4"/>
  <c r="V310" i="4"/>
  <c r="S226" i="4"/>
  <c r="H227" i="4"/>
  <c r="W309" i="4"/>
  <c r="Z225" i="1"/>
  <c r="AD223" i="1"/>
  <c r="AB223" i="1"/>
  <c r="L229" i="1" a="1"/>
  <c r="L229" i="1" s="1"/>
  <c r="T228" i="1"/>
  <c r="U226" i="1"/>
  <c r="X226" i="1" s="1"/>
  <c r="Y226" i="1" s="1"/>
  <c r="R227" i="1"/>
  <c r="V310" i="1"/>
  <c r="H227" i="1"/>
  <c r="S226" i="1"/>
  <c r="W309" i="1"/>
  <c r="AC223" i="1"/>
  <c r="AE223" i="1" s="1"/>
  <c r="AA224" i="1"/>
  <c r="AF222" i="1"/>
  <c r="AG243" i="1" s="1"/>
  <c r="AF233" i="11" l="1"/>
  <c r="AE235" i="11"/>
  <c r="AE236" i="11"/>
  <c r="AF234" i="11"/>
  <c r="AF223" i="4"/>
  <c r="AE224" i="4"/>
  <c r="AG244" i="4"/>
  <c r="Z226" i="11"/>
  <c r="AD224" i="11"/>
  <c r="AG245" i="11" s="1"/>
  <c r="AB224" i="11"/>
  <c r="R228" i="11"/>
  <c r="U227" i="11"/>
  <c r="X227" i="11" s="1"/>
  <c r="Y227" i="11" s="1"/>
  <c r="T229" i="11"/>
  <c r="L230" i="11" a="1"/>
  <c r="L230" i="11" s="1"/>
  <c r="W310" i="11"/>
  <c r="AA225" i="11"/>
  <c r="AC224" i="11"/>
  <c r="V311" i="11"/>
  <c r="H228" i="11"/>
  <c r="S227" i="11"/>
  <c r="AE237" i="10"/>
  <c r="AF235" i="10"/>
  <c r="AF236" i="10"/>
  <c r="AE238" i="10"/>
  <c r="Z226" i="10"/>
  <c r="R228" i="10"/>
  <c r="U227" i="10"/>
  <c r="X227" i="10" s="1"/>
  <c r="Y227" i="10" s="1"/>
  <c r="V311" i="10"/>
  <c r="H228" i="10"/>
  <c r="S227" i="10"/>
  <c r="W310" i="10"/>
  <c r="AA225" i="10"/>
  <c r="AC224" i="10"/>
  <c r="L229" i="10" a="1"/>
  <c r="L229" i="10" s="1"/>
  <c r="T228" i="10"/>
  <c r="AD224" i="10"/>
  <c r="AG245" i="10" s="1"/>
  <c r="AB224" i="10"/>
  <c r="AE237" i="9"/>
  <c r="AF235" i="9"/>
  <c r="AE236" i="9"/>
  <c r="AF234" i="9"/>
  <c r="Z226" i="9"/>
  <c r="AD224" i="9"/>
  <c r="AG245" i="9" s="1"/>
  <c r="AB224" i="9"/>
  <c r="W310" i="9"/>
  <c r="U227" i="9"/>
  <c r="X227" i="9" s="1"/>
  <c r="Y227" i="9" s="1"/>
  <c r="R228" i="9"/>
  <c r="V311" i="9"/>
  <c r="H228" i="9"/>
  <c r="S227" i="9"/>
  <c r="AC224" i="9"/>
  <c r="AA225" i="9"/>
  <c r="L229" i="9" a="1"/>
  <c r="L229" i="9" s="1"/>
  <c r="T228" i="9"/>
  <c r="AF223" i="8"/>
  <c r="AG244" i="8" s="1"/>
  <c r="Z226" i="8"/>
  <c r="T229" i="8"/>
  <c r="L230" i="8" a="1"/>
  <c r="L230" i="8" s="1"/>
  <c r="V311" i="8"/>
  <c r="S227" i="8"/>
  <c r="H228" i="8"/>
  <c r="AB224" i="8"/>
  <c r="AD224" i="8"/>
  <c r="W310" i="8"/>
  <c r="R228" i="8"/>
  <c r="U227" i="8"/>
  <c r="X227" i="8" s="1"/>
  <c r="Y227" i="8" s="1"/>
  <c r="AC224" i="8"/>
  <c r="AE224" i="8" s="1"/>
  <c r="AA225" i="8"/>
  <c r="AF223" i="7"/>
  <c r="AG244" i="7" s="1"/>
  <c r="Z226" i="7"/>
  <c r="V311" i="7"/>
  <c r="H228" i="7"/>
  <c r="S227" i="7"/>
  <c r="T228" i="7"/>
  <c r="L229" i="7" a="1"/>
  <c r="L229" i="7" s="1"/>
  <c r="AC224" i="7"/>
  <c r="AE224" i="7" s="1"/>
  <c r="AF224" i="7" s="1"/>
  <c r="AA225" i="7"/>
  <c r="AD224" i="7"/>
  <c r="AB224" i="7"/>
  <c r="U227" i="7"/>
  <c r="X227" i="7" s="1"/>
  <c r="Y227" i="7" s="1"/>
  <c r="R228" i="7"/>
  <c r="W310" i="7"/>
  <c r="AG244" i="6"/>
  <c r="Z226" i="6"/>
  <c r="AB224" i="6"/>
  <c r="AD224" i="6"/>
  <c r="W310" i="6"/>
  <c r="R228" i="6"/>
  <c r="U227" i="6"/>
  <c r="X227" i="6" s="1"/>
  <c r="Y227" i="6" s="1"/>
  <c r="T229" i="6"/>
  <c r="L230" i="6" a="1"/>
  <c r="L230" i="6" s="1"/>
  <c r="V311" i="6"/>
  <c r="H228" i="6"/>
  <c r="S227" i="6"/>
  <c r="AA225" i="6"/>
  <c r="AC224" i="6"/>
  <c r="AE224" i="6" s="1"/>
  <c r="AF223" i="5"/>
  <c r="AG244" i="5" s="1"/>
  <c r="Z226" i="5"/>
  <c r="V311" i="5"/>
  <c r="H228" i="5"/>
  <c r="S227" i="5"/>
  <c r="T229" i="5"/>
  <c r="L230" i="5" a="1"/>
  <c r="L230" i="5" s="1"/>
  <c r="W310" i="5"/>
  <c r="AB224" i="5"/>
  <c r="AD224" i="5"/>
  <c r="AA225" i="5"/>
  <c r="AC224" i="5"/>
  <c r="AE224" i="5" s="1"/>
  <c r="R228" i="5"/>
  <c r="U227" i="5"/>
  <c r="X227" i="5" s="1"/>
  <c r="Y227" i="5" s="1"/>
  <c r="AF224" i="4"/>
  <c r="AE225" i="4"/>
  <c r="AE226" i="4" s="1"/>
  <c r="Z226" i="4"/>
  <c r="W310" i="4"/>
  <c r="AD224" i="4"/>
  <c r="AB224" i="4"/>
  <c r="L230" i="4" a="1"/>
  <c r="L230" i="4" s="1"/>
  <c r="T229" i="4"/>
  <c r="AC224" i="4"/>
  <c r="AA225" i="4"/>
  <c r="U227" i="4"/>
  <c r="X227" i="4" s="1"/>
  <c r="Y227" i="4" s="1"/>
  <c r="R228" i="4"/>
  <c r="V311" i="4"/>
  <c r="S227" i="4"/>
  <c r="H228" i="4"/>
  <c r="Z226" i="1"/>
  <c r="AD224" i="1"/>
  <c r="AB224" i="1"/>
  <c r="AF223" i="1"/>
  <c r="AG244" i="1" s="1"/>
  <c r="U227" i="1"/>
  <c r="X227" i="1" s="1"/>
  <c r="Y227" i="1" s="1"/>
  <c r="R228" i="1"/>
  <c r="W310" i="1"/>
  <c r="L230" i="1" a="1"/>
  <c r="L230" i="1" s="1"/>
  <c r="T229" i="1"/>
  <c r="AC224" i="1"/>
  <c r="AE224" i="1" s="1"/>
  <c r="AA225" i="1"/>
  <c r="V311" i="1"/>
  <c r="H228" i="1"/>
  <c r="S227" i="1"/>
  <c r="AF235" i="11" l="1"/>
  <c r="AE237" i="11"/>
  <c r="AE238" i="11"/>
  <c r="AF236" i="11"/>
  <c r="AG245" i="4"/>
  <c r="Z227" i="11"/>
  <c r="AB225" i="11"/>
  <c r="AD225" i="11"/>
  <c r="AG246" i="11" s="1"/>
  <c r="R229" i="11"/>
  <c r="U228" i="11"/>
  <c r="X228" i="11" s="1"/>
  <c r="Y228" i="11" s="1"/>
  <c r="V312" i="11"/>
  <c r="S228" i="11"/>
  <c r="H229" i="11"/>
  <c r="AC225" i="11"/>
  <c r="AA226" i="11"/>
  <c r="T230" i="11"/>
  <c r="L231" i="11" a="1"/>
  <c r="L231" i="11" s="1"/>
  <c r="W311" i="11"/>
  <c r="AF238" i="10"/>
  <c r="AE240" i="10"/>
  <c r="AF237" i="10"/>
  <c r="AE239" i="10"/>
  <c r="Z227" i="10"/>
  <c r="AB225" i="10"/>
  <c r="AD225" i="10"/>
  <c r="AG246" i="10" s="1"/>
  <c r="T229" i="10"/>
  <c r="L230" i="10" a="1"/>
  <c r="L230" i="10" s="1"/>
  <c r="V312" i="10"/>
  <c r="H229" i="10"/>
  <c r="S228" i="10"/>
  <c r="R229" i="10"/>
  <c r="U228" i="10"/>
  <c r="X228" i="10" s="1"/>
  <c r="Y228" i="10" s="1"/>
  <c r="W311" i="10"/>
  <c r="AA226" i="10"/>
  <c r="AC225" i="10"/>
  <c r="AE238" i="9"/>
  <c r="AF236" i="9"/>
  <c r="AE239" i="9"/>
  <c r="AF237" i="9"/>
  <c r="Z227" i="9"/>
  <c r="V312" i="9"/>
  <c r="H229" i="9"/>
  <c r="S228" i="9"/>
  <c r="W311" i="9"/>
  <c r="L230" i="9" a="1"/>
  <c r="L230" i="9" s="1"/>
  <c r="T229" i="9"/>
  <c r="AA226" i="9"/>
  <c r="AC225" i="9"/>
  <c r="U228" i="9"/>
  <c r="X228" i="9" s="1"/>
  <c r="Y228" i="9" s="1"/>
  <c r="R229" i="9"/>
  <c r="AB225" i="9"/>
  <c r="AD225" i="9"/>
  <c r="AG246" i="9" s="1"/>
  <c r="AF224" i="8"/>
  <c r="AG245" i="8" s="1"/>
  <c r="Z227" i="8"/>
  <c r="U228" i="8"/>
  <c r="X228" i="8" s="1"/>
  <c r="Y228" i="8" s="1"/>
  <c r="R229" i="8"/>
  <c r="W311" i="8"/>
  <c r="T230" i="8"/>
  <c r="L231" i="8" a="1"/>
  <c r="L231" i="8" s="1"/>
  <c r="AD225" i="8"/>
  <c r="AB225" i="8"/>
  <c r="AC225" i="8"/>
  <c r="AE225" i="8" s="1"/>
  <c r="AA226" i="8"/>
  <c r="V312" i="8"/>
  <c r="S228" i="8"/>
  <c r="H229" i="8"/>
  <c r="AG245" i="7"/>
  <c r="Z227" i="7"/>
  <c r="W311" i="7"/>
  <c r="AD225" i="7"/>
  <c r="AB225" i="7"/>
  <c r="AA226" i="7"/>
  <c r="AC225" i="7"/>
  <c r="AE225" i="7" s="1"/>
  <c r="AF225" i="7" s="1"/>
  <c r="L230" i="7" a="1"/>
  <c r="L230" i="7" s="1"/>
  <c r="T229" i="7"/>
  <c r="V312" i="7"/>
  <c r="H229" i="7"/>
  <c r="S228" i="7"/>
  <c r="U228" i="7"/>
  <c r="X228" i="7" s="1"/>
  <c r="Y228" i="7" s="1"/>
  <c r="R229" i="7"/>
  <c r="AF224" i="6"/>
  <c r="AG245" i="6" s="1"/>
  <c r="Z227" i="6"/>
  <c r="V312" i="6"/>
  <c r="S228" i="6"/>
  <c r="H229" i="6"/>
  <c r="T230" i="6"/>
  <c r="L231" i="6" a="1"/>
  <c r="L231" i="6" s="1"/>
  <c r="AB225" i="6"/>
  <c r="AD225" i="6"/>
  <c r="R229" i="6"/>
  <c r="U228" i="6"/>
  <c r="X228" i="6" s="1"/>
  <c r="Y228" i="6" s="1"/>
  <c r="AC225" i="6"/>
  <c r="AE225" i="6" s="1"/>
  <c r="AA226" i="6"/>
  <c r="W311" i="6"/>
  <c r="AF224" i="5"/>
  <c r="AG245" i="5" s="1"/>
  <c r="Z227" i="5"/>
  <c r="T230" i="5"/>
  <c r="L231" i="5" a="1"/>
  <c r="L231" i="5" s="1"/>
  <c r="V312" i="5"/>
  <c r="S228" i="5"/>
  <c r="H229" i="5"/>
  <c r="W311" i="5"/>
  <c r="AC225" i="5"/>
  <c r="AE225" i="5" s="1"/>
  <c r="AA226" i="5"/>
  <c r="AD225" i="5"/>
  <c r="AB225" i="5"/>
  <c r="R229" i="5"/>
  <c r="U228" i="5"/>
  <c r="X228" i="5" s="1"/>
  <c r="Y228" i="5" s="1"/>
  <c r="AF226" i="4"/>
  <c r="AF225" i="4"/>
  <c r="AE227" i="4"/>
  <c r="Z227" i="4"/>
  <c r="AD225" i="4"/>
  <c r="AB225" i="4"/>
  <c r="L231" i="4" a="1"/>
  <c r="L231" i="4" s="1"/>
  <c r="T230" i="4"/>
  <c r="V312" i="4"/>
  <c r="H229" i="4"/>
  <c r="S228" i="4"/>
  <c r="AA226" i="4"/>
  <c r="AC225" i="4"/>
  <c r="U228" i="4"/>
  <c r="X228" i="4" s="1"/>
  <c r="Y228" i="4" s="1"/>
  <c r="R229" i="4"/>
  <c r="W311" i="4"/>
  <c r="AD225" i="1"/>
  <c r="AB225" i="1"/>
  <c r="AF224" i="1"/>
  <c r="AG245" i="1" s="1"/>
  <c r="L231" i="1" a="1"/>
  <c r="L231" i="1" s="1"/>
  <c r="T230" i="1"/>
  <c r="Z227" i="1"/>
  <c r="W311" i="1"/>
  <c r="U228" i="1"/>
  <c r="X228" i="1" s="1"/>
  <c r="Y228" i="1" s="1"/>
  <c r="R229" i="1"/>
  <c r="V312" i="1"/>
  <c r="H229" i="1"/>
  <c r="S228" i="1"/>
  <c r="AC225" i="1"/>
  <c r="AE225" i="1" s="1"/>
  <c r="AA226" i="1"/>
  <c r="AE239" i="11" l="1"/>
  <c r="AF237" i="11"/>
  <c r="AE240" i="11"/>
  <c r="AF238" i="11"/>
  <c r="AG246" i="4"/>
  <c r="Z228" i="11"/>
  <c r="AD226" i="11"/>
  <c r="AG247" i="11" s="1"/>
  <c r="AB226" i="11"/>
  <c r="U229" i="11"/>
  <c r="X229" i="11" s="1"/>
  <c r="Y229" i="11" s="1"/>
  <c r="R230" i="11"/>
  <c r="V313" i="11"/>
  <c r="S229" i="11"/>
  <c r="H230" i="11"/>
  <c r="W312" i="11"/>
  <c r="T231" i="11"/>
  <c r="L232" i="11" a="1"/>
  <c r="L232" i="11" s="1"/>
  <c r="AC226" i="11"/>
  <c r="AA227" i="11"/>
  <c r="AF239" i="10"/>
  <c r="AE241" i="10"/>
  <c r="AE242" i="10"/>
  <c r="AF240" i="10"/>
  <c r="Z228" i="10"/>
  <c r="V313" i="10"/>
  <c r="S229" i="10"/>
  <c r="H230" i="10"/>
  <c r="W312" i="10"/>
  <c r="T230" i="10"/>
  <c r="L231" i="10" a="1"/>
  <c r="L231" i="10" s="1"/>
  <c r="AD226" i="10"/>
  <c r="AG247" i="10" s="1"/>
  <c r="AB226" i="10"/>
  <c r="R230" i="10"/>
  <c r="U229" i="10"/>
  <c r="X229" i="10" s="1"/>
  <c r="Y229" i="10" s="1"/>
  <c r="AC226" i="10"/>
  <c r="AA227" i="10"/>
  <c r="AE241" i="9"/>
  <c r="AF239" i="9"/>
  <c r="AF238" i="9"/>
  <c r="AE240" i="9"/>
  <c r="Z228" i="9"/>
  <c r="U229" i="9"/>
  <c r="X229" i="9" s="1"/>
  <c r="Y229" i="9" s="1"/>
  <c r="R230" i="9"/>
  <c r="V313" i="9"/>
  <c r="H230" i="9"/>
  <c r="S229" i="9"/>
  <c r="AD226" i="9"/>
  <c r="AG247" i="9" s="1"/>
  <c r="AB226" i="9"/>
  <c r="W312" i="9"/>
  <c r="AA227" i="9"/>
  <c r="AC226" i="9"/>
  <c r="T230" i="9"/>
  <c r="L231" i="9" a="1"/>
  <c r="L231" i="9" s="1"/>
  <c r="AF225" i="8"/>
  <c r="AG246" i="8" s="1"/>
  <c r="Z228" i="8"/>
  <c r="AD226" i="8"/>
  <c r="AB226" i="8"/>
  <c r="U229" i="8"/>
  <c r="X229" i="8" s="1"/>
  <c r="Y229" i="8" s="1"/>
  <c r="R230" i="8"/>
  <c r="V313" i="8"/>
  <c r="H230" i="8"/>
  <c r="S229" i="8"/>
  <c r="AC226" i="8"/>
  <c r="AE226" i="8" s="1"/>
  <c r="AA227" i="8"/>
  <c r="L232" i="8" a="1"/>
  <c r="L232" i="8" s="1"/>
  <c r="T231" i="8"/>
  <c r="W312" i="8"/>
  <c r="AG246" i="7"/>
  <c r="Z228" i="7"/>
  <c r="V313" i="7"/>
  <c r="H230" i="7"/>
  <c r="S229" i="7"/>
  <c r="L231" i="7" a="1"/>
  <c r="L231" i="7" s="1"/>
  <c r="T230" i="7"/>
  <c r="W312" i="7"/>
  <c r="AC226" i="7"/>
  <c r="AE226" i="7" s="1"/>
  <c r="AF226" i="7" s="1"/>
  <c r="AA227" i="7"/>
  <c r="AD226" i="7"/>
  <c r="AB226" i="7"/>
  <c r="R230" i="7"/>
  <c r="U229" i="7"/>
  <c r="X229" i="7" s="1"/>
  <c r="Y229" i="7" s="1"/>
  <c r="AF225" i="6"/>
  <c r="AG246" i="6" s="1"/>
  <c r="Z228" i="6"/>
  <c r="T231" i="6"/>
  <c r="L232" i="6" a="1"/>
  <c r="L232" i="6" s="1"/>
  <c r="U229" i="6"/>
  <c r="X229" i="6" s="1"/>
  <c r="Y229" i="6" s="1"/>
  <c r="R230" i="6"/>
  <c r="V313" i="6"/>
  <c r="S229" i="6"/>
  <c r="H230" i="6"/>
  <c r="W312" i="6"/>
  <c r="AC226" i="6"/>
  <c r="AE226" i="6" s="1"/>
  <c r="AA227" i="6"/>
  <c r="AD226" i="6"/>
  <c r="AB226" i="6"/>
  <c r="AF225" i="5"/>
  <c r="AG246" i="5" s="1"/>
  <c r="Z228" i="5"/>
  <c r="L232" i="5" a="1"/>
  <c r="L232" i="5" s="1"/>
  <c r="T231" i="5"/>
  <c r="AC226" i="5"/>
  <c r="AE226" i="5" s="1"/>
  <c r="AA227" i="5"/>
  <c r="AD226" i="5"/>
  <c r="AB226" i="5"/>
  <c r="V313" i="5"/>
  <c r="S229" i="5"/>
  <c r="H230" i="5"/>
  <c r="W312" i="5"/>
  <c r="U229" i="5"/>
  <c r="X229" i="5" s="1"/>
  <c r="Y229" i="5" s="1"/>
  <c r="R230" i="5"/>
  <c r="AF227" i="4"/>
  <c r="AE228" i="4"/>
  <c r="Z228" i="4"/>
  <c r="V313" i="4"/>
  <c r="H230" i="4"/>
  <c r="S229" i="4"/>
  <c r="AD226" i="4"/>
  <c r="AG247" i="4" s="1"/>
  <c r="AB226" i="4"/>
  <c r="W312" i="4"/>
  <c r="L232" i="4" a="1"/>
  <c r="L232" i="4" s="1"/>
  <c r="T231" i="4"/>
  <c r="AC226" i="4"/>
  <c r="AA227" i="4"/>
  <c r="R230" i="4"/>
  <c r="U229" i="4"/>
  <c r="X229" i="4" s="1"/>
  <c r="Y229" i="4" s="1"/>
  <c r="Z228" i="1"/>
  <c r="AF225" i="1"/>
  <c r="AG246" i="1" s="1"/>
  <c r="W312" i="1"/>
  <c r="R230" i="1"/>
  <c r="U229" i="1"/>
  <c r="X229" i="1" s="1"/>
  <c r="Y229" i="1" s="1"/>
  <c r="V313" i="1"/>
  <c r="H230" i="1"/>
  <c r="S229" i="1"/>
  <c r="AC226" i="1"/>
  <c r="AA227" i="1"/>
  <c r="AE226" i="1"/>
  <c r="L232" i="1" a="1"/>
  <c r="L232" i="1" s="1"/>
  <c r="T231" i="1"/>
  <c r="AD226" i="1"/>
  <c r="AB226" i="1"/>
  <c r="AF239" i="11" l="1"/>
  <c r="AE241" i="11"/>
  <c r="AE242" i="11"/>
  <c r="AF240" i="11"/>
  <c r="AG247" i="7"/>
  <c r="Z229" i="11"/>
  <c r="V314" i="11"/>
  <c r="H231" i="11"/>
  <c r="S230" i="11"/>
  <c r="W313" i="11"/>
  <c r="U230" i="11"/>
  <c r="X230" i="11" s="1"/>
  <c r="Y230" i="11" s="1"/>
  <c r="R231" i="11"/>
  <c r="AD227" i="11"/>
  <c r="AG248" i="11" s="1"/>
  <c r="AB227" i="11"/>
  <c r="AC227" i="11"/>
  <c r="AA228" i="11"/>
  <c r="L233" i="11" a="1"/>
  <c r="L233" i="11" s="1"/>
  <c r="T232" i="11"/>
  <c r="AE244" i="10"/>
  <c r="AF242" i="10"/>
  <c r="AE243" i="10"/>
  <c r="AF241" i="10"/>
  <c r="Z229" i="10"/>
  <c r="U230" i="10"/>
  <c r="X230" i="10" s="1"/>
  <c r="Y230" i="10" s="1"/>
  <c r="R231" i="10"/>
  <c r="V314" i="10"/>
  <c r="S230" i="10"/>
  <c r="H231" i="10"/>
  <c r="AD227" i="10"/>
  <c r="AG248" i="10" s="1"/>
  <c r="AB227" i="10"/>
  <c r="W313" i="10"/>
  <c r="AC227" i="10"/>
  <c r="AA228" i="10"/>
  <c r="T231" i="10"/>
  <c r="L232" i="10" a="1"/>
  <c r="L232" i="10" s="1"/>
  <c r="AE242" i="9"/>
  <c r="AF240" i="9"/>
  <c r="AE243" i="9"/>
  <c r="AF241" i="9"/>
  <c r="Z229" i="9"/>
  <c r="W313" i="9"/>
  <c r="R231" i="9"/>
  <c r="U230" i="9"/>
  <c r="X230" i="9" s="1"/>
  <c r="Y230" i="9" s="1"/>
  <c r="V314" i="9"/>
  <c r="S230" i="9"/>
  <c r="H231" i="9"/>
  <c r="AB227" i="9"/>
  <c r="AD227" i="9"/>
  <c r="AG248" i="9" s="1"/>
  <c r="AA228" i="9"/>
  <c r="AC227" i="9"/>
  <c r="T231" i="9"/>
  <c r="L232" i="9" a="1"/>
  <c r="L232" i="9" s="1"/>
  <c r="AF226" i="8"/>
  <c r="AG247" i="8"/>
  <c r="Z229" i="8"/>
  <c r="AD227" i="8"/>
  <c r="AB227" i="8"/>
  <c r="V314" i="8"/>
  <c r="H231" i="8"/>
  <c r="S230" i="8"/>
  <c r="U230" i="8"/>
  <c r="X230" i="8" s="1"/>
  <c r="Y230" i="8" s="1"/>
  <c r="R231" i="8"/>
  <c r="L233" i="8" a="1"/>
  <c r="L233" i="8" s="1"/>
  <c r="T232" i="8"/>
  <c r="AA228" i="8"/>
  <c r="AC227" i="8"/>
  <c r="AE227" i="8" s="1"/>
  <c r="W313" i="8"/>
  <c r="Z229" i="7"/>
  <c r="U230" i="7"/>
  <c r="X230" i="7" s="1"/>
  <c r="Y230" i="7" s="1"/>
  <c r="R231" i="7"/>
  <c r="V314" i="7"/>
  <c r="S230" i="7"/>
  <c r="H231" i="7"/>
  <c r="W313" i="7"/>
  <c r="AD227" i="7"/>
  <c r="AB227" i="7"/>
  <c r="AC227" i="7"/>
  <c r="AE227" i="7" s="1"/>
  <c r="AF227" i="7" s="1"/>
  <c r="AA228" i="7"/>
  <c r="L232" i="7" a="1"/>
  <c r="L232" i="7" s="1"/>
  <c r="T231" i="7"/>
  <c r="AF226" i="6"/>
  <c r="AG247" i="6" s="1"/>
  <c r="Z229" i="6"/>
  <c r="AD227" i="6"/>
  <c r="AB227" i="6"/>
  <c r="L233" i="6" a="1"/>
  <c r="L233" i="6" s="1"/>
  <c r="T232" i="6"/>
  <c r="W313" i="6"/>
  <c r="U230" i="6"/>
  <c r="X230" i="6" s="1"/>
  <c r="Y230" i="6" s="1"/>
  <c r="R231" i="6"/>
  <c r="AC227" i="6"/>
  <c r="AE227" i="6" s="1"/>
  <c r="AA228" i="6"/>
  <c r="V314" i="6"/>
  <c r="H231" i="6"/>
  <c r="S230" i="6"/>
  <c r="AF226" i="5"/>
  <c r="AG247" i="5" s="1"/>
  <c r="Z229" i="5"/>
  <c r="V314" i="5"/>
  <c r="H231" i="5"/>
  <c r="S230" i="5"/>
  <c r="L233" i="5" a="1"/>
  <c r="L233" i="5" s="1"/>
  <c r="T232" i="5"/>
  <c r="AD227" i="5"/>
  <c r="AB227" i="5"/>
  <c r="AC227" i="5"/>
  <c r="AE227" i="5" s="1"/>
  <c r="AA228" i="5"/>
  <c r="W313" i="5"/>
  <c r="U230" i="5"/>
  <c r="X230" i="5" s="1"/>
  <c r="Y230" i="5" s="1"/>
  <c r="R231" i="5"/>
  <c r="AF228" i="4"/>
  <c r="AE229" i="4"/>
  <c r="Z229" i="4"/>
  <c r="AB227" i="4"/>
  <c r="AD227" i="4"/>
  <c r="AG248" i="4" s="1"/>
  <c r="U230" i="4"/>
  <c r="X230" i="4" s="1"/>
  <c r="Y230" i="4" s="1"/>
  <c r="R231" i="4"/>
  <c r="AC227" i="4"/>
  <c r="AA228" i="4"/>
  <c r="L233" i="4" a="1"/>
  <c r="L233" i="4" s="1"/>
  <c r="T232" i="4"/>
  <c r="V314" i="4"/>
  <c r="S230" i="4"/>
  <c r="H231" i="4"/>
  <c r="W313" i="4"/>
  <c r="Z229" i="1"/>
  <c r="T232" i="1"/>
  <c r="L233" i="1" a="1"/>
  <c r="L233" i="1" s="1"/>
  <c r="V314" i="1"/>
  <c r="H231" i="1"/>
  <c r="S230" i="1"/>
  <c r="AF226" i="1"/>
  <c r="AG247" i="1" s="1"/>
  <c r="R231" i="1"/>
  <c r="U230" i="1"/>
  <c r="X230" i="1" s="1"/>
  <c r="Y230" i="1" s="1"/>
  <c r="AA228" i="1"/>
  <c r="AC227" i="1"/>
  <c r="AE227" i="1" s="1"/>
  <c r="AD227" i="1"/>
  <c r="AB227" i="1"/>
  <c r="W313" i="1"/>
  <c r="AF241" i="11" l="1"/>
  <c r="AE243" i="11"/>
  <c r="AE244" i="11"/>
  <c r="AF242" i="11"/>
  <c r="Z230" i="11"/>
  <c r="V315" i="11"/>
  <c r="H232" i="11"/>
  <c r="S231" i="11"/>
  <c r="W314" i="11"/>
  <c r="L234" i="11" a="1"/>
  <c r="L234" i="11" s="1"/>
  <c r="T233" i="11"/>
  <c r="AC228" i="11"/>
  <c r="AA229" i="11"/>
  <c r="U231" i="11"/>
  <c r="X231" i="11" s="1"/>
  <c r="Y231" i="11" s="1"/>
  <c r="R232" i="11"/>
  <c r="AD228" i="11"/>
  <c r="AG249" i="11" s="1"/>
  <c r="AB228" i="11"/>
  <c r="AE245" i="10"/>
  <c r="AF243" i="10"/>
  <c r="AE246" i="10"/>
  <c r="AF244" i="10"/>
  <c r="Z230" i="10"/>
  <c r="W314" i="10"/>
  <c r="U231" i="10"/>
  <c r="X231" i="10" s="1"/>
  <c r="Y231" i="10" s="1"/>
  <c r="R232" i="10"/>
  <c r="L233" i="10" a="1"/>
  <c r="L233" i="10" s="1"/>
  <c r="T232" i="10"/>
  <c r="AC228" i="10"/>
  <c r="AA229" i="10"/>
  <c r="V315" i="10"/>
  <c r="H232" i="10"/>
  <c r="S231" i="10"/>
  <c r="AD228" i="10"/>
  <c r="AG249" i="10" s="1"/>
  <c r="AB228" i="10"/>
  <c r="AE245" i="9"/>
  <c r="AF243" i="9"/>
  <c r="AF242" i="9"/>
  <c r="AE244" i="9"/>
  <c r="Z230" i="9"/>
  <c r="R232" i="9"/>
  <c r="U231" i="9"/>
  <c r="X231" i="9" s="1"/>
  <c r="Y231" i="9" s="1"/>
  <c r="W314" i="9"/>
  <c r="T232" i="9"/>
  <c r="L233" i="9" a="1"/>
  <c r="L233" i="9" s="1"/>
  <c r="V315" i="9"/>
  <c r="S231" i="9"/>
  <c r="H232" i="9"/>
  <c r="AC228" i="9"/>
  <c r="AA229" i="9"/>
  <c r="AB228" i="9"/>
  <c r="AD228" i="9"/>
  <c r="AG249" i="9" s="1"/>
  <c r="AF227" i="8"/>
  <c r="AG248" i="8" s="1"/>
  <c r="Z230" i="8"/>
  <c r="AB228" i="8"/>
  <c r="AD228" i="8"/>
  <c r="L234" i="8" a="1"/>
  <c r="L234" i="8" s="1"/>
  <c r="T233" i="8"/>
  <c r="W314" i="8"/>
  <c r="AC228" i="8"/>
  <c r="AE228" i="8" s="1"/>
  <c r="AA229" i="8"/>
  <c r="U231" i="8"/>
  <c r="X231" i="8" s="1"/>
  <c r="Y231" i="8" s="1"/>
  <c r="R232" i="8"/>
  <c r="V315" i="8"/>
  <c r="H232" i="8"/>
  <c r="S231" i="8"/>
  <c r="AG248" i="7"/>
  <c r="Z230" i="7"/>
  <c r="V315" i="7"/>
  <c r="H232" i="7"/>
  <c r="S231" i="7"/>
  <c r="W314" i="7"/>
  <c r="U231" i="7"/>
  <c r="X231" i="7" s="1"/>
  <c r="Y231" i="7" s="1"/>
  <c r="R232" i="7"/>
  <c r="L233" i="7" a="1"/>
  <c r="L233" i="7" s="1"/>
  <c r="T232" i="7"/>
  <c r="AA229" i="7"/>
  <c r="AC228" i="7"/>
  <c r="AE228" i="7" s="1"/>
  <c r="AF228" i="7" s="1"/>
  <c r="AD228" i="7"/>
  <c r="AB228" i="7"/>
  <c r="AF227" i="6"/>
  <c r="AG248" i="6" s="1"/>
  <c r="Z230" i="6"/>
  <c r="W314" i="6"/>
  <c r="V315" i="6"/>
  <c r="H232" i="6"/>
  <c r="S231" i="6"/>
  <c r="L234" i="6" a="1"/>
  <c r="L234" i="6" s="1"/>
  <c r="T233" i="6"/>
  <c r="U231" i="6"/>
  <c r="X231" i="6" s="1"/>
  <c r="Y231" i="6" s="1"/>
  <c r="R232" i="6"/>
  <c r="AC228" i="6"/>
  <c r="AE228" i="6" s="1"/>
  <c r="AA229" i="6"/>
  <c r="AD228" i="6"/>
  <c r="AB228" i="6"/>
  <c r="AF227" i="5"/>
  <c r="AG248" i="5" s="1"/>
  <c r="Z230" i="5"/>
  <c r="AD228" i="5"/>
  <c r="AB228" i="5"/>
  <c r="V315" i="5"/>
  <c r="H232" i="5"/>
  <c r="S231" i="5"/>
  <c r="U231" i="5"/>
  <c r="X231" i="5" s="1"/>
  <c r="Y231" i="5" s="1"/>
  <c r="R232" i="5"/>
  <c r="W314" i="5"/>
  <c r="L234" i="5" a="1"/>
  <c r="L234" i="5" s="1"/>
  <c r="T233" i="5"/>
  <c r="AC228" i="5"/>
  <c r="AE228" i="5" s="1"/>
  <c r="AF228" i="5" s="1"/>
  <c r="AA229" i="5"/>
  <c r="AF229" i="4"/>
  <c r="AE230" i="4"/>
  <c r="AE231" i="4" s="1"/>
  <c r="Z230" i="4"/>
  <c r="AD228" i="4"/>
  <c r="AG249" i="4" s="1"/>
  <c r="AB228" i="4"/>
  <c r="L234" i="4" a="1"/>
  <c r="L234" i="4" s="1"/>
  <c r="T233" i="4"/>
  <c r="V315" i="4"/>
  <c r="H232" i="4"/>
  <c r="S231" i="4"/>
  <c r="AC228" i="4"/>
  <c r="AA229" i="4"/>
  <c r="W314" i="4"/>
  <c r="U231" i="4"/>
  <c r="X231" i="4" s="1"/>
  <c r="Y231" i="4" s="1"/>
  <c r="R232" i="4"/>
  <c r="Z230" i="1"/>
  <c r="AB228" i="1"/>
  <c r="AD228" i="1"/>
  <c r="R232" i="1"/>
  <c r="U231" i="1"/>
  <c r="X231" i="1" s="1"/>
  <c r="Y231" i="1" s="1"/>
  <c r="T233" i="1"/>
  <c r="L234" i="1" a="1"/>
  <c r="L234" i="1" s="1"/>
  <c r="AA229" i="1"/>
  <c r="AC228" i="1"/>
  <c r="AF227" i="1"/>
  <c r="AG248" i="1" s="1"/>
  <c r="AE228" i="1"/>
  <c r="V315" i="1"/>
  <c r="H232" i="1"/>
  <c r="S231" i="1"/>
  <c r="W314" i="1"/>
  <c r="AF243" i="11" l="1"/>
  <c r="AE245" i="11"/>
  <c r="AF244" i="11"/>
  <c r="AE246" i="11"/>
  <c r="Z231" i="11"/>
  <c r="AD229" i="11"/>
  <c r="AG250" i="11" s="1"/>
  <c r="AB229" i="11"/>
  <c r="V316" i="11"/>
  <c r="H233" i="11"/>
  <c r="S232" i="11"/>
  <c r="W315" i="11"/>
  <c r="L235" i="11" a="1"/>
  <c r="L235" i="11" s="1"/>
  <c r="T234" i="11"/>
  <c r="AC229" i="11"/>
  <c r="AA230" i="11"/>
  <c r="U232" i="11"/>
  <c r="X232" i="11" s="1"/>
  <c r="Y232" i="11" s="1"/>
  <c r="R233" i="11"/>
  <c r="AE248" i="10"/>
  <c r="AF246" i="10"/>
  <c r="AE247" i="10"/>
  <c r="AF245" i="10"/>
  <c r="Z231" i="10"/>
  <c r="U232" i="10"/>
  <c r="X232" i="10" s="1"/>
  <c r="Y232" i="10" s="1"/>
  <c r="R233" i="10"/>
  <c r="V316" i="10"/>
  <c r="H233" i="10"/>
  <c r="S232" i="10"/>
  <c r="AD229" i="10"/>
  <c r="AG250" i="10" s="1"/>
  <c r="AB229" i="10"/>
  <c r="L234" i="10" a="1"/>
  <c r="L234" i="10" s="1"/>
  <c r="T233" i="10"/>
  <c r="W315" i="10"/>
  <c r="AC229" i="10"/>
  <c r="AA230" i="10"/>
  <c r="AE246" i="9"/>
  <c r="AF244" i="9"/>
  <c r="AF245" i="9"/>
  <c r="AE247" i="9"/>
  <c r="Z231" i="9"/>
  <c r="W315" i="9"/>
  <c r="U232" i="9"/>
  <c r="X232" i="9" s="1"/>
  <c r="Y232" i="9" s="1"/>
  <c r="R233" i="9"/>
  <c r="V316" i="9"/>
  <c r="S232" i="9"/>
  <c r="H233" i="9"/>
  <c r="AC229" i="9"/>
  <c r="AA230" i="9"/>
  <c r="T233" i="9"/>
  <c r="L234" i="9" a="1"/>
  <c r="L234" i="9" s="1"/>
  <c r="AD229" i="9"/>
  <c r="AG250" i="9" s="1"/>
  <c r="AB229" i="9"/>
  <c r="AF228" i="8"/>
  <c r="AG249" i="8"/>
  <c r="Z231" i="8"/>
  <c r="L235" i="8" a="1"/>
  <c r="L235" i="8" s="1"/>
  <c r="T234" i="8"/>
  <c r="U232" i="8"/>
  <c r="X232" i="8" s="1"/>
  <c r="Y232" i="8" s="1"/>
  <c r="R233" i="8"/>
  <c r="V316" i="8"/>
  <c r="H233" i="8"/>
  <c r="S232" i="8"/>
  <c r="AA230" i="8"/>
  <c r="AC229" i="8"/>
  <c r="AE229" i="8" s="1"/>
  <c r="AF229" i="8" s="1"/>
  <c r="AD229" i="8"/>
  <c r="AB229" i="8"/>
  <c r="W315" i="8"/>
  <c r="AG249" i="7"/>
  <c r="Z231" i="7"/>
  <c r="L234" i="7" a="1"/>
  <c r="L234" i="7" s="1"/>
  <c r="T233" i="7"/>
  <c r="AD229" i="7"/>
  <c r="AB229" i="7"/>
  <c r="R233" i="7"/>
  <c r="U232" i="7"/>
  <c r="X232" i="7" s="1"/>
  <c r="Y232" i="7" s="1"/>
  <c r="W315" i="7"/>
  <c r="AA230" i="7"/>
  <c r="AC229" i="7"/>
  <c r="AE229" i="7" s="1"/>
  <c r="AF229" i="7" s="1"/>
  <c r="V316" i="7"/>
  <c r="H233" i="7"/>
  <c r="S232" i="7"/>
  <c r="AF228" i="6"/>
  <c r="AG249" i="6" s="1"/>
  <c r="Z231" i="6"/>
  <c r="U232" i="6"/>
  <c r="X232" i="6" s="1"/>
  <c r="Y232" i="6" s="1"/>
  <c r="R233" i="6"/>
  <c r="L235" i="6" a="1"/>
  <c r="L235" i="6" s="1"/>
  <c r="T234" i="6"/>
  <c r="W315" i="6"/>
  <c r="AC229" i="6"/>
  <c r="AE229" i="6" s="1"/>
  <c r="AA230" i="6"/>
  <c r="V316" i="6"/>
  <c r="H233" i="6"/>
  <c r="S232" i="6"/>
  <c r="AD229" i="6"/>
  <c r="AB229" i="6"/>
  <c r="AG249" i="5"/>
  <c r="Z231" i="5"/>
  <c r="U232" i="5"/>
  <c r="X232" i="5" s="1"/>
  <c r="Y232" i="5" s="1"/>
  <c r="R233" i="5"/>
  <c r="L235" i="5" a="1"/>
  <c r="L235" i="5" s="1"/>
  <c r="T234" i="5"/>
  <c r="AD229" i="5"/>
  <c r="AB229" i="5"/>
  <c r="W315" i="5"/>
  <c r="AC229" i="5"/>
  <c r="AE229" i="5" s="1"/>
  <c r="AF229" i="5" s="1"/>
  <c r="AA230" i="5"/>
  <c r="V316" i="5"/>
  <c r="H233" i="5"/>
  <c r="S232" i="5"/>
  <c r="AF231" i="4"/>
  <c r="AF230" i="4"/>
  <c r="AE232" i="4"/>
  <c r="Z231" i="4"/>
  <c r="AD229" i="4"/>
  <c r="AG250" i="4" s="1"/>
  <c r="AB229" i="4"/>
  <c r="V316" i="4"/>
  <c r="H233" i="4"/>
  <c r="S232" i="4"/>
  <c r="T234" i="4"/>
  <c r="L235" i="4" a="1"/>
  <c r="L235" i="4" s="1"/>
  <c r="AA230" i="4"/>
  <c r="AC229" i="4"/>
  <c r="W315" i="4"/>
  <c r="R233" i="4"/>
  <c r="U232" i="4"/>
  <c r="X232" i="4" s="1"/>
  <c r="Y232" i="4" s="1"/>
  <c r="Z231" i="1"/>
  <c r="AF228" i="1"/>
  <c r="AG249" i="1" s="1"/>
  <c r="AD229" i="1"/>
  <c r="AB229" i="1"/>
  <c r="T234" i="1"/>
  <c r="L235" i="1" a="1"/>
  <c r="L235" i="1" s="1"/>
  <c r="AC229" i="1"/>
  <c r="AE229" i="1" s="1"/>
  <c r="AA230" i="1"/>
  <c r="V316" i="1"/>
  <c r="S232" i="1"/>
  <c r="H233" i="1"/>
  <c r="W315" i="1"/>
  <c r="R233" i="1"/>
  <c r="U232" i="1"/>
  <c r="X232" i="1" s="1"/>
  <c r="Y232" i="1" s="1"/>
  <c r="AF245" i="11" l="1"/>
  <c r="AE247" i="11"/>
  <c r="AF246" i="11"/>
  <c r="AE248" i="11"/>
  <c r="Z232" i="11"/>
  <c r="V317" i="11"/>
  <c r="H234" i="11"/>
  <c r="S233" i="11"/>
  <c r="W316" i="11"/>
  <c r="U233" i="11"/>
  <c r="X233" i="11" s="1"/>
  <c r="Y233" i="11" s="1"/>
  <c r="R234" i="11"/>
  <c r="AC230" i="11"/>
  <c r="AA231" i="11"/>
  <c r="L236" i="11" a="1"/>
  <c r="L236" i="11" s="1"/>
  <c r="T235" i="11"/>
  <c r="AD230" i="11"/>
  <c r="AG251" i="11" s="1"/>
  <c r="AB230" i="11"/>
  <c r="AF247" i="10"/>
  <c r="AE249" i="10"/>
  <c r="AE250" i="10"/>
  <c r="AF248" i="10"/>
  <c r="Z232" i="10"/>
  <c r="W316" i="10"/>
  <c r="U233" i="10"/>
  <c r="X233" i="10" s="1"/>
  <c r="Y233" i="10" s="1"/>
  <c r="R234" i="10"/>
  <c r="L235" i="10" a="1"/>
  <c r="L235" i="10" s="1"/>
  <c r="T234" i="10"/>
  <c r="V317" i="10"/>
  <c r="H234" i="10"/>
  <c r="S233" i="10"/>
  <c r="AD230" i="10"/>
  <c r="AG251" i="10" s="1"/>
  <c r="AB230" i="10"/>
  <c r="AC230" i="10"/>
  <c r="AA231" i="10"/>
  <c r="AF247" i="9"/>
  <c r="AE249" i="9"/>
  <c r="AF246" i="9"/>
  <c r="AE248" i="9"/>
  <c r="Z232" i="9"/>
  <c r="V317" i="9"/>
  <c r="H234" i="9"/>
  <c r="S233" i="9"/>
  <c r="W316" i="9"/>
  <c r="U233" i="9"/>
  <c r="X233" i="9" s="1"/>
  <c r="Y233" i="9" s="1"/>
  <c r="R234" i="9"/>
  <c r="AD230" i="9"/>
  <c r="AG251" i="9" s="1"/>
  <c r="AB230" i="9"/>
  <c r="AC230" i="9"/>
  <c r="AA231" i="9"/>
  <c r="T234" i="9"/>
  <c r="L235" i="9" a="1"/>
  <c r="L235" i="9" s="1"/>
  <c r="AG250" i="8"/>
  <c r="Z232" i="8"/>
  <c r="U233" i="8"/>
  <c r="X233" i="8" s="1"/>
  <c r="Y233" i="8" s="1"/>
  <c r="R234" i="8"/>
  <c r="W316" i="8"/>
  <c r="L236" i="8" a="1"/>
  <c r="L236" i="8" s="1"/>
  <c r="T235" i="8"/>
  <c r="V317" i="8"/>
  <c r="H234" i="8"/>
  <c r="S233" i="8"/>
  <c r="AA231" i="8"/>
  <c r="AC230" i="8"/>
  <c r="AE230" i="8" s="1"/>
  <c r="AD230" i="8"/>
  <c r="AB230" i="8"/>
  <c r="AG250" i="7"/>
  <c r="Z232" i="7"/>
  <c r="V317" i="7"/>
  <c r="S233" i="7"/>
  <c r="H234" i="7"/>
  <c r="AB230" i="7"/>
  <c r="AD230" i="7"/>
  <c r="W316" i="7"/>
  <c r="R234" i="7"/>
  <c r="U233" i="7"/>
  <c r="X233" i="7" s="1"/>
  <c r="Y233" i="7" s="1"/>
  <c r="AC230" i="7"/>
  <c r="AE230" i="7" s="1"/>
  <c r="AF230" i="7" s="1"/>
  <c r="AA231" i="7"/>
  <c r="T234" i="7"/>
  <c r="L235" i="7" a="1"/>
  <c r="L235" i="7" s="1"/>
  <c r="AF229" i="6"/>
  <c r="AG250" i="6" s="1"/>
  <c r="Z232" i="6"/>
  <c r="V317" i="6"/>
  <c r="H234" i="6"/>
  <c r="S233" i="6"/>
  <c r="W316" i="6"/>
  <c r="AD230" i="6"/>
  <c r="AB230" i="6"/>
  <c r="U233" i="6"/>
  <c r="X233" i="6" s="1"/>
  <c r="Y233" i="6" s="1"/>
  <c r="R234" i="6"/>
  <c r="AC230" i="6"/>
  <c r="AE230" i="6" s="1"/>
  <c r="AA231" i="6"/>
  <c r="L236" i="6" a="1"/>
  <c r="L236" i="6" s="1"/>
  <c r="T235" i="6"/>
  <c r="AG250" i="5"/>
  <c r="Z232" i="5"/>
  <c r="AD230" i="5"/>
  <c r="AB230" i="5"/>
  <c r="V317" i="5"/>
  <c r="H234" i="5"/>
  <c r="S233" i="5"/>
  <c r="W316" i="5"/>
  <c r="AC230" i="5"/>
  <c r="AE230" i="5" s="1"/>
  <c r="AF230" i="5" s="1"/>
  <c r="AA231" i="5"/>
  <c r="L236" i="5" a="1"/>
  <c r="L236" i="5" s="1"/>
  <c r="T235" i="5"/>
  <c r="U233" i="5"/>
  <c r="X233" i="5" s="1"/>
  <c r="Y233" i="5" s="1"/>
  <c r="R234" i="5"/>
  <c r="AF232" i="4"/>
  <c r="AE233" i="4"/>
  <c r="AE234" i="4" s="1"/>
  <c r="Z232" i="4"/>
  <c r="AB230" i="4"/>
  <c r="AD230" i="4"/>
  <c r="AG251" i="4" s="1"/>
  <c r="V317" i="4"/>
  <c r="S233" i="4"/>
  <c r="H234" i="4"/>
  <c r="W316" i="4"/>
  <c r="AC230" i="4"/>
  <c r="AA231" i="4"/>
  <c r="T235" i="4"/>
  <c r="L236" i="4" a="1"/>
  <c r="L236" i="4" s="1"/>
  <c r="R234" i="4"/>
  <c r="U233" i="4"/>
  <c r="X233" i="4" s="1"/>
  <c r="Y233" i="4" s="1"/>
  <c r="Z232" i="1"/>
  <c r="AD230" i="1"/>
  <c r="AB230" i="1"/>
  <c r="T235" i="1"/>
  <c r="L236" i="1" a="1"/>
  <c r="L236" i="1" s="1"/>
  <c r="AF229" i="1"/>
  <c r="AG250" i="1" s="1"/>
  <c r="AC230" i="1"/>
  <c r="AA231" i="1"/>
  <c r="V317" i="1"/>
  <c r="S233" i="1"/>
  <c r="H234" i="1"/>
  <c r="W316" i="1"/>
  <c r="AE230" i="1"/>
  <c r="U233" i="1"/>
  <c r="X233" i="1" s="1"/>
  <c r="Y233" i="1" s="1"/>
  <c r="R234" i="1"/>
  <c r="AE249" i="11" l="1"/>
  <c r="AF247" i="11"/>
  <c r="AF248" i="11"/>
  <c r="AE250" i="11"/>
  <c r="AF230" i="6"/>
  <c r="AG251" i="6"/>
  <c r="Z233" i="11"/>
  <c r="AD231" i="11"/>
  <c r="AG252" i="11" s="1"/>
  <c r="AB231" i="11"/>
  <c r="U234" i="11"/>
  <c r="X234" i="11" s="1"/>
  <c r="Y234" i="11" s="1"/>
  <c r="R235" i="11"/>
  <c r="V318" i="11"/>
  <c r="H235" i="11"/>
  <c r="S234" i="11"/>
  <c r="W317" i="11"/>
  <c r="L237" i="11" a="1"/>
  <c r="L237" i="11" s="1"/>
  <c r="T236" i="11"/>
  <c r="AA232" i="11"/>
  <c r="AC231" i="11"/>
  <c r="AE252" i="10"/>
  <c r="AF250" i="10"/>
  <c r="AF249" i="10"/>
  <c r="AE251" i="10"/>
  <c r="Z233" i="10"/>
  <c r="L236" i="10" a="1"/>
  <c r="L236" i="10" s="1"/>
  <c r="T235" i="10"/>
  <c r="V318" i="10"/>
  <c r="H235" i="10"/>
  <c r="S234" i="10"/>
  <c r="U234" i="10"/>
  <c r="X234" i="10" s="1"/>
  <c r="Y234" i="10" s="1"/>
  <c r="R235" i="10"/>
  <c r="W317" i="10"/>
  <c r="AC231" i="10"/>
  <c r="AA232" i="10"/>
  <c r="AD231" i="10"/>
  <c r="AG252" i="10" s="1"/>
  <c r="AB231" i="10"/>
  <c r="AE251" i="9"/>
  <c r="AF249" i="9"/>
  <c r="AF248" i="9"/>
  <c r="AE250" i="9"/>
  <c r="Z233" i="9"/>
  <c r="H235" i="9"/>
  <c r="S234" i="9"/>
  <c r="V318" i="9"/>
  <c r="L236" i="9" a="1"/>
  <c r="L236" i="9" s="1"/>
  <c r="T235" i="9"/>
  <c r="W317" i="9"/>
  <c r="AC231" i="9"/>
  <c r="AA232" i="9"/>
  <c r="U234" i="9"/>
  <c r="X234" i="9" s="1"/>
  <c r="Y234" i="9" s="1"/>
  <c r="R235" i="9"/>
  <c r="AD231" i="9"/>
  <c r="AG252" i="9" s="1"/>
  <c r="AB231" i="9"/>
  <c r="AE231" i="8"/>
  <c r="AF230" i="8"/>
  <c r="AG251" i="8" s="1"/>
  <c r="AE232" i="8"/>
  <c r="Z233" i="8"/>
  <c r="AD231" i="8"/>
  <c r="AB231" i="8"/>
  <c r="W317" i="8"/>
  <c r="R235" i="8"/>
  <c r="U234" i="8"/>
  <c r="X234" i="8" s="1"/>
  <c r="Y234" i="8" s="1"/>
  <c r="V318" i="8"/>
  <c r="H235" i="8"/>
  <c r="S234" i="8"/>
  <c r="AA232" i="8"/>
  <c r="AC231" i="8"/>
  <c r="T236" i="8"/>
  <c r="L237" i="8" a="1"/>
  <c r="L237" i="8" s="1"/>
  <c r="AG251" i="7"/>
  <c r="Z233" i="7"/>
  <c r="U234" i="7"/>
  <c r="X234" i="7" s="1"/>
  <c r="Y234" i="7" s="1"/>
  <c r="R235" i="7"/>
  <c r="L236" i="7" a="1"/>
  <c r="L236" i="7" s="1"/>
  <c r="T235" i="7"/>
  <c r="W317" i="7"/>
  <c r="AC231" i="7"/>
  <c r="AE231" i="7" s="1"/>
  <c r="AF231" i="7" s="1"/>
  <c r="AA232" i="7"/>
  <c r="V318" i="7"/>
  <c r="H235" i="7"/>
  <c r="S234" i="7"/>
  <c r="AD231" i="7"/>
  <c r="AB231" i="7"/>
  <c r="Z233" i="6"/>
  <c r="U234" i="6"/>
  <c r="X234" i="6" s="1"/>
  <c r="Y234" i="6" s="1"/>
  <c r="R235" i="6"/>
  <c r="W317" i="6"/>
  <c r="L237" i="6" a="1"/>
  <c r="L237" i="6" s="1"/>
  <c r="T236" i="6"/>
  <c r="AA232" i="6"/>
  <c r="AC231" i="6"/>
  <c r="AE231" i="6" s="1"/>
  <c r="V318" i="6"/>
  <c r="H235" i="6"/>
  <c r="S234" i="6"/>
  <c r="AD231" i="6"/>
  <c r="AB231" i="6"/>
  <c r="AG251" i="5"/>
  <c r="Z233" i="5"/>
  <c r="T236" i="5"/>
  <c r="L237" i="5" a="1"/>
  <c r="L237" i="5" s="1"/>
  <c r="AA232" i="5"/>
  <c r="AC231" i="5"/>
  <c r="AE231" i="5" s="1"/>
  <c r="AF231" i="5" s="1"/>
  <c r="AD231" i="5"/>
  <c r="AB231" i="5"/>
  <c r="V318" i="5"/>
  <c r="H235" i="5"/>
  <c r="S234" i="5"/>
  <c r="W317" i="5"/>
  <c r="R235" i="5"/>
  <c r="U234" i="5"/>
  <c r="X234" i="5" s="1"/>
  <c r="Y234" i="5" s="1"/>
  <c r="AF234" i="4"/>
  <c r="AF233" i="4"/>
  <c r="AE235" i="4"/>
  <c r="Z233" i="4"/>
  <c r="AD231" i="4"/>
  <c r="AG252" i="4" s="1"/>
  <c r="AB231" i="4"/>
  <c r="V318" i="4"/>
  <c r="S234" i="4"/>
  <c r="H235" i="4"/>
  <c r="W317" i="4"/>
  <c r="U234" i="4"/>
  <c r="X234" i="4" s="1"/>
  <c r="Y234" i="4" s="1"/>
  <c r="R235" i="4"/>
  <c r="AC231" i="4"/>
  <c r="AA232" i="4"/>
  <c r="T236" i="4"/>
  <c r="L237" i="4" a="1"/>
  <c r="L237" i="4" s="1"/>
  <c r="Z233" i="1"/>
  <c r="AD231" i="1"/>
  <c r="AB231" i="1"/>
  <c r="AF230" i="1"/>
  <c r="AG251" i="1" s="1"/>
  <c r="L237" i="1" a="1"/>
  <c r="L237" i="1" s="1"/>
  <c r="T236" i="1"/>
  <c r="V318" i="1"/>
  <c r="H235" i="1"/>
  <c r="S234" i="1"/>
  <c r="W317" i="1"/>
  <c r="U234" i="1"/>
  <c r="X234" i="1" s="1"/>
  <c r="Y234" i="1" s="1"/>
  <c r="R235" i="1"/>
  <c r="AC231" i="1"/>
  <c r="AE231" i="1" s="1"/>
  <c r="AA232" i="1"/>
  <c r="AE251" i="11" l="1"/>
  <c r="AF249" i="11"/>
  <c r="AF231" i="6"/>
  <c r="AE232" i="6"/>
  <c r="AG252" i="6"/>
  <c r="AF250" i="11"/>
  <c r="AE252" i="11"/>
  <c r="Z234" i="11"/>
  <c r="T237" i="11"/>
  <c r="L238" i="11" a="1"/>
  <c r="L238" i="11" s="1"/>
  <c r="V319" i="11"/>
  <c r="H236" i="11"/>
  <c r="S235" i="11"/>
  <c r="R236" i="11"/>
  <c r="U235" i="11"/>
  <c r="X235" i="11" s="1"/>
  <c r="Y235" i="11" s="1"/>
  <c r="W318" i="11"/>
  <c r="AD232" i="11"/>
  <c r="AG253" i="11" s="1"/>
  <c r="AB232" i="11"/>
  <c r="AA233" i="11"/>
  <c r="AC232" i="11"/>
  <c r="AE253" i="10"/>
  <c r="AF251" i="10"/>
  <c r="AF252" i="10"/>
  <c r="AE254" i="10"/>
  <c r="Z234" i="10"/>
  <c r="R236" i="10"/>
  <c r="U235" i="10"/>
  <c r="X235" i="10" s="1"/>
  <c r="Y235" i="10" s="1"/>
  <c r="V319" i="10"/>
  <c r="H236" i="10"/>
  <c r="S235" i="10"/>
  <c r="W318" i="10"/>
  <c r="L237" i="10" a="1"/>
  <c r="L237" i="10" s="1"/>
  <c r="T236" i="10"/>
  <c r="AA233" i="10"/>
  <c r="AC232" i="10"/>
  <c r="AD232" i="10"/>
  <c r="AG253" i="10" s="1"/>
  <c r="AB232" i="10"/>
  <c r="AF250" i="9"/>
  <c r="AE252" i="9"/>
  <c r="AE253" i="9"/>
  <c r="AF251" i="9"/>
  <c r="Z234" i="9"/>
  <c r="AD232" i="9"/>
  <c r="AG253" i="9" s="1"/>
  <c r="AB232" i="9"/>
  <c r="V319" i="9"/>
  <c r="H236" i="9"/>
  <c r="S235" i="9"/>
  <c r="AC232" i="9"/>
  <c r="AA233" i="9"/>
  <c r="L237" i="9" a="1"/>
  <c r="L237" i="9" s="1"/>
  <c r="T236" i="9"/>
  <c r="W318" i="9"/>
  <c r="U235" i="9"/>
  <c r="X235" i="9" s="1"/>
  <c r="Y235" i="9" s="1"/>
  <c r="R236" i="9"/>
  <c r="AF232" i="8"/>
  <c r="AF231" i="8"/>
  <c r="AG252" i="8" s="1"/>
  <c r="AE233" i="8"/>
  <c r="AF233" i="8" s="1"/>
  <c r="Z234" i="8"/>
  <c r="AB232" i="8"/>
  <c r="AD232" i="8"/>
  <c r="AG253" i="8" s="1"/>
  <c r="V319" i="8"/>
  <c r="S235" i="8"/>
  <c r="H236" i="8"/>
  <c r="T237" i="8"/>
  <c r="L238" i="8" a="1"/>
  <c r="L238" i="8" s="1"/>
  <c r="W318" i="8"/>
  <c r="AC232" i="8"/>
  <c r="AA233" i="8"/>
  <c r="R236" i="8"/>
  <c r="U235" i="8"/>
  <c r="X235" i="8" s="1"/>
  <c r="Y235" i="8" s="1"/>
  <c r="AG252" i="7"/>
  <c r="Z234" i="7"/>
  <c r="V319" i="7"/>
  <c r="H236" i="7"/>
  <c r="S235" i="7"/>
  <c r="W318" i="7"/>
  <c r="AD232" i="7"/>
  <c r="AB232" i="7"/>
  <c r="R236" i="7"/>
  <c r="U235" i="7"/>
  <c r="X235" i="7" s="1"/>
  <c r="Y235" i="7" s="1"/>
  <c r="L237" i="7" a="1"/>
  <c r="L237" i="7" s="1"/>
  <c r="T236" i="7"/>
  <c r="AC232" i="7"/>
  <c r="AE232" i="7" s="1"/>
  <c r="AA233" i="7"/>
  <c r="AE233" i="6"/>
  <c r="AE234" i="6" s="1"/>
  <c r="AF232" i="6"/>
  <c r="Z234" i="6"/>
  <c r="W318" i="6"/>
  <c r="V319" i="6"/>
  <c r="H236" i="6"/>
  <c r="S235" i="6"/>
  <c r="R236" i="6"/>
  <c r="U235" i="6"/>
  <c r="X235" i="6" s="1"/>
  <c r="Y235" i="6" s="1"/>
  <c r="T237" i="6"/>
  <c r="L238" i="6" a="1"/>
  <c r="L238" i="6" s="1"/>
  <c r="AB232" i="6"/>
  <c r="AD232" i="6"/>
  <c r="AA233" i="6"/>
  <c r="AC232" i="6"/>
  <c r="AG252" i="5"/>
  <c r="Z234" i="5"/>
  <c r="W318" i="5"/>
  <c r="V319" i="5"/>
  <c r="H236" i="5"/>
  <c r="S235" i="5"/>
  <c r="T237" i="5"/>
  <c r="L238" i="5" a="1"/>
  <c r="L238" i="5" s="1"/>
  <c r="R236" i="5"/>
  <c r="U235" i="5"/>
  <c r="X235" i="5" s="1"/>
  <c r="Y235" i="5" s="1"/>
  <c r="AA233" i="5"/>
  <c r="AC232" i="5"/>
  <c r="AE232" i="5" s="1"/>
  <c r="AB232" i="5"/>
  <c r="AD232" i="5"/>
  <c r="AF235" i="4"/>
  <c r="AE236" i="4"/>
  <c r="Z234" i="4"/>
  <c r="V319" i="4"/>
  <c r="H236" i="4"/>
  <c r="S235" i="4"/>
  <c r="W318" i="4"/>
  <c r="U235" i="4"/>
  <c r="X235" i="4" s="1"/>
  <c r="Y235" i="4" s="1"/>
  <c r="R236" i="4"/>
  <c r="AC232" i="4"/>
  <c r="AA233" i="4"/>
  <c r="L238" i="4" a="1"/>
  <c r="L238" i="4" s="1"/>
  <c r="T237" i="4"/>
  <c r="AD232" i="4"/>
  <c r="AG253" i="4" s="1"/>
  <c r="AB232" i="4"/>
  <c r="Z234" i="1"/>
  <c r="V319" i="1"/>
  <c r="H236" i="1"/>
  <c r="S235" i="1"/>
  <c r="W318" i="1"/>
  <c r="AF231" i="1"/>
  <c r="AG252" i="1" s="1"/>
  <c r="AC232" i="1"/>
  <c r="AA233" i="1"/>
  <c r="L238" i="1" a="1"/>
  <c r="L238" i="1" s="1"/>
  <c r="T237" i="1"/>
  <c r="AE232" i="1"/>
  <c r="AE233" i="1" s="1"/>
  <c r="AD232" i="1"/>
  <c r="AB232" i="1"/>
  <c r="U235" i="1"/>
  <c r="X235" i="1" s="1"/>
  <c r="Y235" i="1" s="1"/>
  <c r="R236" i="1"/>
  <c r="AE253" i="11" l="1"/>
  <c r="AF251" i="11"/>
  <c r="AE254" i="11"/>
  <c r="AF252" i="11"/>
  <c r="AG253" i="6"/>
  <c r="Z235" i="11"/>
  <c r="V320" i="11"/>
  <c r="S236" i="11"/>
  <c r="H237" i="11"/>
  <c r="W319" i="11"/>
  <c r="AB233" i="11"/>
  <c r="AD233" i="11"/>
  <c r="AG254" i="11" s="1"/>
  <c r="T238" i="11"/>
  <c r="L239" i="11" a="1"/>
  <c r="L239" i="11" s="1"/>
  <c r="R237" i="11"/>
  <c r="U236" i="11"/>
  <c r="X236" i="11" s="1"/>
  <c r="Y236" i="11" s="1"/>
  <c r="AC233" i="11"/>
  <c r="AA234" i="11"/>
  <c r="AE256" i="10"/>
  <c r="AF254" i="10"/>
  <c r="AF253" i="10"/>
  <c r="AE255" i="10"/>
  <c r="Z235" i="10"/>
  <c r="T237" i="10"/>
  <c r="L238" i="10" a="1"/>
  <c r="L238" i="10" s="1"/>
  <c r="AB233" i="10"/>
  <c r="AD233" i="10"/>
  <c r="AG254" i="10" s="1"/>
  <c r="V320" i="10"/>
  <c r="H237" i="10"/>
  <c r="S236" i="10"/>
  <c r="W319" i="10"/>
  <c r="R237" i="10"/>
  <c r="U236" i="10"/>
  <c r="X236" i="10" s="1"/>
  <c r="Y236" i="10" s="1"/>
  <c r="AA234" i="10"/>
  <c r="AC233" i="10"/>
  <c r="AF253" i="9"/>
  <c r="AE255" i="9"/>
  <c r="AE254" i="9"/>
  <c r="AF252" i="9"/>
  <c r="Z235" i="9"/>
  <c r="L238" i="9" a="1"/>
  <c r="L238" i="9" s="1"/>
  <c r="T237" i="9"/>
  <c r="V320" i="9"/>
  <c r="H237" i="9"/>
  <c r="S236" i="9"/>
  <c r="U236" i="9"/>
  <c r="X236" i="9" s="1"/>
  <c r="Y236" i="9" s="1"/>
  <c r="R237" i="9"/>
  <c r="AD233" i="9"/>
  <c r="AG254" i="9" s="1"/>
  <c r="AB233" i="9"/>
  <c r="W319" i="9"/>
  <c r="AA234" i="9"/>
  <c r="AC233" i="9"/>
  <c r="AE234" i="8"/>
  <c r="Z235" i="8"/>
  <c r="AD233" i="8"/>
  <c r="AG254" i="8" s="1"/>
  <c r="AB233" i="8"/>
  <c r="T238" i="8"/>
  <c r="L239" i="8" a="1"/>
  <c r="L239" i="8" s="1"/>
  <c r="V320" i="8"/>
  <c r="S236" i="8"/>
  <c r="H237" i="8"/>
  <c r="U236" i="8"/>
  <c r="X236" i="8" s="1"/>
  <c r="Y236" i="8" s="1"/>
  <c r="R237" i="8"/>
  <c r="AC233" i="8"/>
  <c r="AA234" i="8"/>
  <c r="W319" i="8"/>
  <c r="AF232" i="7"/>
  <c r="AG253" i="7" s="1"/>
  <c r="Z235" i="7"/>
  <c r="L238" i="7" a="1"/>
  <c r="L238" i="7" s="1"/>
  <c r="T237" i="7"/>
  <c r="U236" i="7"/>
  <c r="X236" i="7" s="1"/>
  <c r="Y236" i="7" s="1"/>
  <c r="R237" i="7"/>
  <c r="V320" i="7"/>
  <c r="H237" i="7"/>
  <c r="S236" i="7"/>
  <c r="AB233" i="7"/>
  <c r="AD233" i="7"/>
  <c r="W319" i="7"/>
  <c r="AC233" i="7"/>
  <c r="AE233" i="7" s="1"/>
  <c r="AA234" i="7"/>
  <c r="AF234" i="6"/>
  <c r="AF233" i="6"/>
  <c r="AE235" i="6"/>
  <c r="V320" i="6"/>
  <c r="S236" i="6"/>
  <c r="H237" i="6"/>
  <c r="W319" i="6"/>
  <c r="T238" i="6"/>
  <c r="L239" i="6" a="1"/>
  <c r="L239" i="6" s="1"/>
  <c r="Z235" i="6"/>
  <c r="R237" i="6"/>
  <c r="U236" i="6"/>
  <c r="X236" i="6" s="1"/>
  <c r="Y236" i="6" s="1"/>
  <c r="AB233" i="6"/>
  <c r="AD233" i="6"/>
  <c r="AG254" i="6" s="1"/>
  <c r="AC233" i="6"/>
  <c r="AA234" i="6"/>
  <c r="AF232" i="5"/>
  <c r="AG253" i="5" s="1"/>
  <c r="Z235" i="5"/>
  <c r="AD233" i="5"/>
  <c r="AB233" i="5"/>
  <c r="R237" i="5"/>
  <c r="U236" i="5"/>
  <c r="X236" i="5" s="1"/>
  <c r="Y236" i="5" s="1"/>
  <c r="T238" i="5"/>
  <c r="L239" i="5" a="1"/>
  <c r="L239" i="5" s="1"/>
  <c r="V320" i="5"/>
  <c r="S236" i="5"/>
  <c r="H237" i="5"/>
  <c r="W319" i="5"/>
  <c r="AC233" i="5"/>
  <c r="AE233" i="5" s="1"/>
  <c r="AA234" i="5"/>
  <c r="AF236" i="4"/>
  <c r="AE237" i="4"/>
  <c r="Z235" i="4"/>
  <c r="L239" i="4" a="1"/>
  <c r="L239" i="4" s="1"/>
  <c r="T238" i="4"/>
  <c r="V320" i="4"/>
  <c r="H237" i="4"/>
  <c r="S236" i="4"/>
  <c r="AD233" i="4"/>
  <c r="AG254" i="4" s="1"/>
  <c r="AB233" i="4"/>
  <c r="U236" i="4"/>
  <c r="X236" i="4" s="1"/>
  <c r="Y236" i="4" s="1"/>
  <c r="R237" i="4"/>
  <c r="AA234" i="4"/>
  <c r="AC233" i="4"/>
  <c r="W319" i="4"/>
  <c r="AF233" i="1"/>
  <c r="Z235" i="1"/>
  <c r="L239" i="1" a="1"/>
  <c r="L239" i="1" s="1"/>
  <c r="T238" i="1"/>
  <c r="AF232" i="1"/>
  <c r="AG253" i="1" s="1"/>
  <c r="AE234" i="1"/>
  <c r="AD233" i="1"/>
  <c r="AB233" i="1"/>
  <c r="U236" i="1"/>
  <c r="X236" i="1" s="1"/>
  <c r="Y236" i="1" s="1"/>
  <c r="R237" i="1"/>
  <c r="AC233" i="1"/>
  <c r="AA234" i="1"/>
  <c r="V320" i="1"/>
  <c r="H237" i="1"/>
  <c r="S236" i="1"/>
  <c r="W319" i="1"/>
  <c r="AF253" i="11" l="1"/>
  <c r="AE255" i="11"/>
  <c r="AF254" i="11"/>
  <c r="AE256" i="11"/>
  <c r="AF233" i="7"/>
  <c r="AG254" i="7"/>
  <c r="AG254" i="1"/>
  <c r="Z236" i="11"/>
  <c r="T239" i="11"/>
  <c r="L240" i="11" a="1"/>
  <c r="L240" i="11" s="1"/>
  <c r="V321" i="11"/>
  <c r="S237" i="11"/>
  <c r="H238" i="11"/>
  <c r="AD234" i="11"/>
  <c r="AG255" i="11" s="1"/>
  <c r="AB234" i="11"/>
  <c r="W320" i="11"/>
  <c r="AC234" i="11"/>
  <c r="AA235" i="11"/>
  <c r="U237" i="11"/>
  <c r="X237" i="11" s="1"/>
  <c r="Y237" i="11" s="1"/>
  <c r="R238" i="11"/>
  <c r="AF255" i="10"/>
  <c r="AE257" i="10"/>
  <c r="AE258" i="10"/>
  <c r="AF256" i="10"/>
  <c r="Z236" i="10"/>
  <c r="V321" i="10"/>
  <c r="S237" i="10"/>
  <c r="H238" i="10"/>
  <c r="R238" i="10"/>
  <c r="U237" i="10"/>
  <c r="X237" i="10" s="1"/>
  <c r="Y237" i="10" s="1"/>
  <c r="W320" i="10"/>
  <c r="AD234" i="10"/>
  <c r="AG255" i="10" s="1"/>
  <c r="AB234" i="10"/>
  <c r="AC234" i="10"/>
  <c r="AA235" i="10"/>
  <c r="T238" i="10"/>
  <c r="L239" i="10" a="1"/>
  <c r="L239" i="10" s="1"/>
  <c r="AF254" i="9"/>
  <c r="AE256" i="9"/>
  <c r="AE257" i="9"/>
  <c r="AF255" i="9"/>
  <c r="Z236" i="9"/>
  <c r="W320" i="9"/>
  <c r="L239" i="9" a="1"/>
  <c r="L239" i="9" s="1"/>
  <c r="T238" i="9"/>
  <c r="AB234" i="9"/>
  <c r="AD234" i="9"/>
  <c r="AG255" i="9" s="1"/>
  <c r="AA235" i="9"/>
  <c r="AC234" i="9"/>
  <c r="U237" i="9"/>
  <c r="X237" i="9" s="1"/>
  <c r="Y237" i="9" s="1"/>
  <c r="R238" i="9"/>
  <c r="V321" i="9"/>
  <c r="H238" i="9"/>
  <c r="S237" i="9"/>
  <c r="AE235" i="8"/>
  <c r="AE236" i="8"/>
  <c r="AF234" i="8"/>
  <c r="Z236" i="8"/>
  <c r="U237" i="8"/>
  <c r="X237" i="8" s="1"/>
  <c r="Y237" i="8" s="1"/>
  <c r="R238" i="8"/>
  <c r="AD234" i="8"/>
  <c r="AG255" i="8" s="1"/>
  <c r="AB234" i="8"/>
  <c r="L240" i="8" a="1"/>
  <c r="L240" i="8" s="1"/>
  <c r="T239" i="8"/>
  <c r="AC234" i="8"/>
  <c r="AA235" i="8"/>
  <c r="V321" i="8"/>
  <c r="H238" i="8"/>
  <c r="S237" i="8"/>
  <c r="W320" i="8"/>
  <c r="Z236" i="7"/>
  <c r="T238" i="7"/>
  <c r="L239" i="7" a="1"/>
  <c r="L239" i="7" s="1"/>
  <c r="W320" i="7"/>
  <c r="R238" i="7"/>
  <c r="U237" i="7"/>
  <c r="X237" i="7" s="1"/>
  <c r="Y237" i="7" s="1"/>
  <c r="AC234" i="7"/>
  <c r="AE234" i="7" s="1"/>
  <c r="AA235" i="7"/>
  <c r="V321" i="7"/>
  <c r="H238" i="7"/>
  <c r="S237" i="7"/>
  <c r="AD234" i="7"/>
  <c r="AB234" i="7"/>
  <c r="AF235" i="6"/>
  <c r="AE236" i="6"/>
  <c r="Z236" i="6"/>
  <c r="AC234" i="6"/>
  <c r="AA235" i="6"/>
  <c r="U237" i="6"/>
  <c r="X237" i="6" s="1"/>
  <c r="Y237" i="6" s="1"/>
  <c r="R238" i="6"/>
  <c r="W320" i="6"/>
  <c r="T239" i="6"/>
  <c r="L240" i="6" a="1"/>
  <c r="L240" i="6" s="1"/>
  <c r="AD234" i="6"/>
  <c r="AG255" i="6" s="1"/>
  <c r="AB234" i="6"/>
  <c r="V321" i="6"/>
  <c r="S237" i="6"/>
  <c r="H238" i="6"/>
  <c r="AF233" i="5"/>
  <c r="AG254" i="5" s="1"/>
  <c r="Z236" i="5"/>
  <c r="V321" i="5"/>
  <c r="S237" i="5"/>
  <c r="H238" i="5"/>
  <c r="L240" i="5" a="1"/>
  <c r="L240" i="5" s="1"/>
  <c r="T239" i="5"/>
  <c r="W320" i="5"/>
  <c r="U237" i="5"/>
  <c r="X237" i="5" s="1"/>
  <c r="Y237" i="5" s="1"/>
  <c r="R238" i="5"/>
  <c r="AC234" i="5"/>
  <c r="AE234" i="5" s="1"/>
  <c r="AF234" i="5" s="1"/>
  <c r="AA235" i="5"/>
  <c r="AD234" i="5"/>
  <c r="AB234" i="5"/>
  <c r="AF237" i="4"/>
  <c r="AE238" i="4"/>
  <c r="Z236" i="4"/>
  <c r="R238" i="4"/>
  <c r="U237" i="4"/>
  <c r="X237" i="4" s="1"/>
  <c r="Y237" i="4" s="1"/>
  <c r="AD234" i="4"/>
  <c r="AG255" i="4" s="1"/>
  <c r="AB234" i="4"/>
  <c r="W320" i="4"/>
  <c r="V321" i="4"/>
  <c r="H238" i="4"/>
  <c r="S237" i="4"/>
  <c r="L240" i="4" a="1"/>
  <c r="L240" i="4" s="1"/>
  <c r="T239" i="4"/>
  <c r="AC234" i="4"/>
  <c r="AA235" i="4"/>
  <c r="Z236" i="1"/>
  <c r="W320" i="1"/>
  <c r="U237" i="1"/>
  <c r="X237" i="1" s="1"/>
  <c r="Y237" i="1" s="1"/>
  <c r="R238" i="1"/>
  <c r="AF234" i="1"/>
  <c r="AD234" i="1"/>
  <c r="AB234" i="1"/>
  <c r="L240" i="1" a="1"/>
  <c r="L240" i="1" s="1"/>
  <c r="T239" i="1"/>
  <c r="AC234" i="1"/>
  <c r="AA235" i="1"/>
  <c r="AE235" i="1"/>
  <c r="V321" i="1"/>
  <c r="H238" i="1"/>
  <c r="S237" i="1"/>
  <c r="AF255" i="11" l="1"/>
  <c r="AE257" i="11"/>
  <c r="AE258" i="11"/>
  <c r="AF256" i="11"/>
  <c r="AF234" i="7"/>
  <c r="AG255" i="1"/>
  <c r="AG255" i="7"/>
  <c r="Z237" i="11"/>
  <c r="W321" i="11"/>
  <c r="L241" i="11" a="1"/>
  <c r="L241" i="11" s="1"/>
  <c r="T240" i="11"/>
  <c r="U238" i="11"/>
  <c r="X238" i="11" s="1"/>
  <c r="Y238" i="11" s="1"/>
  <c r="R239" i="11"/>
  <c r="AC235" i="11"/>
  <c r="AA236" i="11"/>
  <c r="V322" i="11"/>
  <c r="H239" i="11"/>
  <c r="S238" i="11"/>
  <c r="AD235" i="11"/>
  <c r="AG256" i="11" s="1"/>
  <c r="AB235" i="11"/>
  <c r="AF258" i="10"/>
  <c r="AE260" i="10"/>
  <c r="AE259" i="10"/>
  <c r="AF257" i="10"/>
  <c r="Z237" i="10"/>
  <c r="AD235" i="10"/>
  <c r="AG256" i="10" s="1"/>
  <c r="AB235" i="10"/>
  <c r="V322" i="10"/>
  <c r="S238" i="10"/>
  <c r="H239" i="10"/>
  <c r="W321" i="10"/>
  <c r="U238" i="10"/>
  <c r="X238" i="10" s="1"/>
  <c r="Y238" i="10" s="1"/>
  <c r="R239" i="10"/>
  <c r="AC235" i="10"/>
  <c r="AA236" i="10"/>
  <c r="T239" i="10"/>
  <c r="L240" i="10" a="1"/>
  <c r="L240" i="10" s="1"/>
  <c r="AF257" i="9"/>
  <c r="AE259" i="9"/>
  <c r="AE258" i="9"/>
  <c r="AF256" i="9"/>
  <c r="Z237" i="9"/>
  <c r="R239" i="9"/>
  <c r="U238" i="9"/>
  <c r="X238" i="9" s="1"/>
  <c r="Y238" i="9" s="1"/>
  <c r="AD235" i="9"/>
  <c r="AG256" i="9" s="1"/>
  <c r="AB235" i="9"/>
  <c r="L240" i="9" a="1"/>
  <c r="L240" i="9" s="1"/>
  <c r="T239" i="9"/>
  <c r="V322" i="9"/>
  <c r="H239" i="9"/>
  <c r="S238" i="9"/>
  <c r="AA236" i="9"/>
  <c r="AC235" i="9"/>
  <c r="W321" i="9"/>
  <c r="AF236" i="8"/>
  <c r="AE238" i="8"/>
  <c r="AE237" i="8"/>
  <c r="AF235" i="8"/>
  <c r="Z237" i="8"/>
  <c r="AD235" i="8"/>
  <c r="AG256" i="8" s="1"/>
  <c r="AB235" i="8"/>
  <c r="V322" i="8"/>
  <c r="H239" i="8"/>
  <c r="S238" i="8"/>
  <c r="L241" i="8" a="1"/>
  <c r="L241" i="8" s="1"/>
  <c r="T240" i="8"/>
  <c r="U238" i="8"/>
  <c r="X238" i="8" s="1"/>
  <c r="Y238" i="8" s="1"/>
  <c r="R239" i="8"/>
  <c r="W321" i="8"/>
  <c r="AC235" i="8"/>
  <c r="AA236" i="8"/>
  <c r="Z237" i="7"/>
  <c r="W321" i="7"/>
  <c r="V322" i="7"/>
  <c r="H239" i="7"/>
  <c r="S238" i="7"/>
  <c r="U238" i="7"/>
  <c r="X238" i="7" s="1"/>
  <c r="Y238" i="7" s="1"/>
  <c r="R239" i="7"/>
  <c r="AD235" i="7"/>
  <c r="AB235" i="7"/>
  <c r="AA236" i="7"/>
  <c r="AC235" i="7"/>
  <c r="AE235" i="7" s="1"/>
  <c r="L240" i="7" a="1"/>
  <c r="L240" i="7" s="1"/>
  <c r="T239" i="7"/>
  <c r="AF236" i="6"/>
  <c r="AE237" i="6"/>
  <c r="Z237" i="6"/>
  <c r="L241" i="6" a="1"/>
  <c r="L241" i="6" s="1"/>
  <c r="T240" i="6"/>
  <c r="AD235" i="6"/>
  <c r="AG256" i="6" s="1"/>
  <c r="AB235" i="6"/>
  <c r="AC235" i="6"/>
  <c r="AA236" i="6"/>
  <c r="W321" i="6"/>
  <c r="U238" i="6"/>
  <c r="X238" i="6" s="1"/>
  <c r="Y238" i="6" s="1"/>
  <c r="R239" i="6"/>
  <c r="V322" i="6"/>
  <c r="H239" i="6"/>
  <c r="S238" i="6"/>
  <c r="AG255" i="5"/>
  <c r="Z237" i="5"/>
  <c r="AD235" i="5"/>
  <c r="AB235" i="5"/>
  <c r="U238" i="5"/>
  <c r="X238" i="5" s="1"/>
  <c r="Y238" i="5" s="1"/>
  <c r="R239" i="5"/>
  <c r="V322" i="5"/>
  <c r="H239" i="5"/>
  <c r="S238" i="5"/>
  <c r="AC235" i="5"/>
  <c r="AE235" i="5" s="1"/>
  <c r="AA236" i="5"/>
  <c r="L241" i="5" a="1"/>
  <c r="L241" i="5" s="1"/>
  <c r="T240" i="5"/>
  <c r="W321" i="5"/>
  <c r="AF238" i="4"/>
  <c r="AE239" i="4"/>
  <c r="Z237" i="4"/>
  <c r="T240" i="4"/>
  <c r="L241" i="4" a="1"/>
  <c r="L241" i="4" s="1"/>
  <c r="W321" i="4"/>
  <c r="AD235" i="4"/>
  <c r="AG256" i="4" s="1"/>
  <c r="AB235" i="4"/>
  <c r="U238" i="4"/>
  <c r="X238" i="4" s="1"/>
  <c r="Y238" i="4" s="1"/>
  <c r="R239" i="4"/>
  <c r="AC235" i="4"/>
  <c r="AA236" i="4"/>
  <c r="V322" i="4"/>
  <c r="S238" i="4"/>
  <c r="H239" i="4"/>
  <c r="Z237" i="1"/>
  <c r="AF235" i="1"/>
  <c r="AB235" i="1"/>
  <c r="AD235" i="1"/>
  <c r="T240" i="1"/>
  <c r="L241" i="1" a="1"/>
  <c r="L241" i="1" s="1"/>
  <c r="R239" i="1"/>
  <c r="U238" i="1"/>
  <c r="X238" i="1" s="1"/>
  <c r="Y238" i="1" s="1"/>
  <c r="AA236" i="1"/>
  <c r="AC235" i="1"/>
  <c r="W321" i="1"/>
  <c r="AE236" i="1"/>
  <c r="V322" i="1"/>
  <c r="H239" i="1"/>
  <c r="S238" i="1"/>
  <c r="AF257" i="11" l="1"/>
  <c r="AE259" i="11"/>
  <c r="AE236" i="7"/>
  <c r="AF236" i="7" s="1"/>
  <c r="AE237" i="7"/>
  <c r="AE238" i="7" s="1"/>
  <c r="AF235" i="7"/>
  <c r="AE260" i="11"/>
  <c r="AF258" i="11"/>
  <c r="AG256" i="1"/>
  <c r="AG256" i="7"/>
  <c r="Z238" i="11"/>
  <c r="U239" i="11"/>
  <c r="X239" i="11" s="1"/>
  <c r="Y239" i="11" s="1"/>
  <c r="R240" i="11"/>
  <c r="W322" i="11"/>
  <c r="V323" i="11"/>
  <c r="H240" i="11"/>
  <c r="S239" i="11"/>
  <c r="L242" i="11" a="1"/>
  <c r="L242" i="11" s="1"/>
  <c r="T241" i="11"/>
  <c r="AC236" i="11"/>
  <c r="AA237" i="11"/>
  <c r="AD236" i="11"/>
  <c r="AG257" i="11" s="1"/>
  <c r="AB236" i="11"/>
  <c r="AE261" i="10"/>
  <c r="AF259" i="10"/>
  <c r="AF260" i="10"/>
  <c r="AE262" i="10"/>
  <c r="Z238" i="10"/>
  <c r="W322" i="10"/>
  <c r="U239" i="10"/>
  <c r="X239" i="10" s="1"/>
  <c r="Y239" i="10" s="1"/>
  <c r="R240" i="10"/>
  <c r="L241" i="10" a="1"/>
  <c r="L241" i="10" s="1"/>
  <c r="T240" i="10"/>
  <c r="AC236" i="10"/>
  <c r="AA237" i="10"/>
  <c r="V323" i="10"/>
  <c r="H240" i="10"/>
  <c r="S239" i="10"/>
  <c r="AD236" i="10"/>
  <c r="AG257" i="10" s="1"/>
  <c r="AB236" i="10"/>
  <c r="AF258" i="9"/>
  <c r="AE260" i="9"/>
  <c r="AE261" i="9"/>
  <c r="AF259" i="9"/>
  <c r="Z238" i="9"/>
  <c r="V323" i="9"/>
  <c r="S239" i="9"/>
  <c r="H240" i="9"/>
  <c r="R240" i="9"/>
  <c r="U239" i="9"/>
  <c r="X239" i="9" s="1"/>
  <c r="Y239" i="9" s="1"/>
  <c r="AB236" i="9"/>
  <c r="AD236" i="9"/>
  <c r="AG257" i="9" s="1"/>
  <c r="W322" i="9"/>
  <c r="AC236" i="9"/>
  <c r="AA237" i="9"/>
  <c r="T240" i="9"/>
  <c r="L241" i="9" a="1"/>
  <c r="L241" i="9" s="1"/>
  <c r="AF237" i="8"/>
  <c r="AE239" i="8"/>
  <c r="AE240" i="8"/>
  <c r="AF238" i="8"/>
  <c r="Z238" i="8"/>
  <c r="U239" i="8"/>
  <c r="X239" i="8" s="1"/>
  <c r="Y239" i="8" s="1"/>
  <c r="R240" i="8"/>
  <c r="AD236" i="8"/>
  <c r="AG257" i="8" s="1"/>
  <c r="AB236" i="8"/>
  <c r="W322" i="8"/>
  <c r="AC236" i="8"/>
  <c r="AA237" i="8"/>
  <c r="L242" i="8" a="1"/>
  <c r="L242" i="8" s="1"/>
  <c r="T241" i="8"/>
  <c r="V323" i="8"/>
  <c r="H240" i="8"/>
  <c r="S239" i="8"/>
  <c r="AF237" i="7"/>
  <c r="AE239" i="7"/>
  <c r="AE240" i="7"/>
  <c r="AF238" i="7"/>
  <c r="Z238" i="7"/>
  <c r="AD236" i="7"/>
  <c r="AG257" i="7" s="1"/>
  <c r="AB236" i="7"/>
  <c r="L241" i="7" a="1"/>
  <c r="L241" i="7" s="1"/>
  <c r="T240" i="7"/>
  <c r="U239" i="7"/>
  <c r="X239" i="7" s="1"/>
  <c r="Y239" i="7" s="1"/>
  <c r="R240" i="7"/>
  <c r="V323" i="7"/>
  <c r="H240" i="7"/>
  <c r="S239" i="7"/>
  <c r="AC236" i="7"/>
  <c r="AA237" i="7"/>
  <c r="W322" i="7"/>
  <c r="AF237" i="6"/>
  <c r="AE238" i="6"/>
  <c r="AE239" i="6" s="1"/>
  <c r="Z238" i="6"/>
  <c r="AD236" i="6"/>
  <c r="AG257" i="6" s="1"/>
  <c r="AB236" i="6"/>
  <c r="L242" i="6" a="1"/>
  <c r="L242" i="6" s="1"/>
  <c r="T241" i="6"/>
  <c r="V323" i="6"/>
  <c r="H240" i="6"/>
  <c r="S239" i="6"/>
  <c r="AC236" i="6"/>
  <c r="AA237" i="6"/>
  <c r="U239" i="6"/>
  <c r="X239" i="6" s="1"/>
  <c r="Y239" i="6" s="1"/>
  <c r="R240" i="6"/>
  <c r="W322" i="6"/>
  <c r="AF235" i="5"/>
  <c r="AG256" i="5" s="1"/>
  <c r="Z238" i="5"/>
  <c r="L242" i="5" a="1"/>
  <c r="L242" i="5" s="1"/>
  <c r="T241" i="5"/>
  <c r="AD236" i="5"/>
  <c r="AB236" i="5"/>
  <c r="W322" i="5"/>
  <c r="AC236" i="5"/>
  <c r="AE236" i="5" s="1"/>
  <c r="AA237" i="5"/>
  <c r="V323" i="5"/>
  <c r="H240" i="5"/>
  <c r="S239" i="5"/>
  <c r="U239" i="5"/>
  <c r="X239" i="5" s="1"/>
  <c r="Y239" i="5" s="1"/>
  <c r="R240" i="5"/>
  <c r="AF239" i="4"/>
  <c r="AE240" i="4"/>
  <c r="Z238" i="4"/>
  <c r="R240" i="4"/>
  <c r="U239" i="4"/>
  <c r="X239" i="4" s="1"/>
  <c r="Y239" i="4" s="1"/>
  <c r="AD236" i="4"/>
  <c r="AG257" i="4" s="1"/>
  <c r="AB236" i="4"/>
  <c r="V323" i="4"/>
  <c r="H240" i="4"/>
  <c r="S239" i="4"/>
  <c r="AA237" i="4"/>
  <c r="AC236" i="4"/>
  <c r="L242" i="4" a="1"/>
  <c r="L242" i="4" s="1"/>
  <c r="T241" i="4"/>
  <c r="W322" i="4"/>
  <c r="Z238" i="1"/>
  <c r="AF236" i="1"/>
  <c r="R240" i="1"/>
  <c r="U239" i="1"/>
  <c r="X239" i="1" s="1"/>
  <c r="Y239" i="1" s="1"/>
  <c r="T241" i="1"/>
  <c r="L242" i="1" a="1"/>
  <c r="L242" i="1" s="1"/>
  <c r="W322" i="1"/>
  <c r="AB236" i="1"/>
  <c r="AD236" i="1"/>
  <c r="AG257" i="1" s="1"/>
  <c r="AA237" i="1"/>
  <c r="AC236" i="1"/>
  <c r="AE237" i="1"/>
  <c r="V323" i="1"/>
  <c r="H240" i="1"/>
  <c r="S239" i="1"/>
  <c r="AE261" i="11" l="1"/>
  <c r="AF259" i="11"/>
  <c r="AF260" i="11"/>
  <c r="AE262" i="11"/>
  <c r="Z239" i="11"/>
  <c r="V324" i="11"/>
  <c r="H241" i="11"/>
  <c r="S240" i="11"/>
  <c r="W323" i="11"/>
  <c r="U240" i="11"/>
  <c r="X240" i="11" s="1"/>
  <c r="Y240" i="11" s="1"/>
  <c r="R241" i="11"/>
  <c r="L243" i="11" a="1"/>
  <c r="L243" i="11" s="1"/>
  <c r="T242" i="11"/>
  <c r="AC237" i="11"/>
  <c r="AA238" i="11"/>
  <c r="AD237" i="11"/>
  <c r="AG258" i="11" s="1"/>
  <c r="AB237" i="11"/>
  <c r="AE264" i="10"/>
  <c r="AF262" i="10"/>
  <c r="AE263" i="10"/>
  <c r="AF261" i="10"/>
  <c r="Z239" i="10"/>
  <c r="V324" i="10"/>
  <c r="H241" i="10"/>
  <c r="S240" i="10"/>
  <c r="AD237" i="10"/>
  <c r="AG258" i="10" s="1"/>
  <c r="AB237" i="10"/>
  <c r="L242" i="10" a="1"/>
  <c r="L242" i="10" s="1"/>
  <c r="T241" i="10"/>
  <c r="U240" i="10"/>
  <c r="X240" i="10" s="1"/>
  <c r="Y240" i="10" s="1"/>
  <c r="R241" i="10"/>
  <c r="W323" i="10"/>
  <c r="AC237" i="10"/>
  <c r="AA238" i="10"/>
  <c r="AE263" i="9"/>
  <c r="AF261" i="9"/>
  <c r="AE262" i="9"/>
  <c r="AF260" i="9"/>
  <c r="Z239" i="9"/>
  <c r="V324" i="9"/>
  <c r="S240" i="9"/>
  <c r="H241" i="9"/>
  <c r="T241" i="9"/>
  <c r="L242" i="9" a="1"/>
  <c r="L242" i="9" s="1"/>
  <c r="W323" i="9"/>
  <c r="U240" i="9"/>
  <c r="X240" i="9" s="1"/>
  <c r="Y240" i="9" s="1"/>
  <c r="R241" i="9"/>
  <c r="AC237" i="9"/>
  <c r="AA238" i="9"/>
  <c r="AD237" i="9"/>
  <c r="AG258" i="9" s="1"/>
  <c r="AB237" i="9"/>
  <c r="AE242" i="8"/>
  <c r="AF240" i="8"/>
  <c r="AF239" i="8"/>
  <c r="AE241" i="8"/>
  <c r="Z239" i="8"/>
  <c r="L243" i="8" a="1"/>
  <c r="L243" i="8" s="1"/>
  <c r="T242" i="8"/>
  <c r="AD237" i="8"/>
  <c r="AG258" i="8" s="1"/>
  <c r="AB237" i="8"/>
  <c r="U240" i="8"/>
  <c r="X240" i="8" s="1"/>
  <c r="Y240" i="8" s="1"/>
  <c r="R241" i="8"/>
  <c r="V324" i="8"/>
  <c r="H241" i="8"/>
  <c r="S240" i="8"/>
  <c r="AC237" i="8"/>
  <c r="AA238" i="8"/>
  <c r="W323" i="8"/>
  <c r="AF240" i="7"/>
  <c r="AE242" i="7"/>
  <c r="AE241" i="7"/>
  <c r="AF239" i="7"/>
  <c r="Z239" i="7"/>
  <c r="AD237" i="7"/>
  <c r="AG258" i="7" s="1"/>
  <c r="AB237" i="7"/>
  <c r="W323" i="7"/>
  <c r="V324" i="7"/>
  <c r="H241" i="7"/>
  <c r="S240" i="7"/>
  <c r="T241" i="7"/>
  <c r="L242" i="7" a="1"/>
  <c r="L242" i="7" s="1"/>
  <c r="AC237" i="7"/>
  <c r="AA238" i="7"/>
  <c r="R241" i="7"/>
  <c r="U240" i="7"/>
  <c r="X240" i="7" s="1"/>
  <c r="Y240" i="7" s="1"/>
  <c r="AE240" i="6"/>
  <c r="AF238" i="6"/>
  <c r="AE241" i="6"/>
  <c r="AF239" i="6"/>
  <c r="Z239" i="6"/>
  <c r="W323" i="6"/>
  <c r="L243" i="6" a="1"/>
  <c r="L243" i="6" s="1"/>
  <c r="T242" i="6"/>
  <c r="AD237" i="6"/>
  <c r="AG258" i="6" s="1"/>
  <c r="AB237" i="6"/>
  <c r="AC237" i="6"/>
  <c r="AA238" i="6"/>
  <c r="V324" i="6"/>
  <c r="H241" i="6"/>
  <c r="S240" i="6"/>
  <c r="U240" i="6"/>
  <c r="X240" i="6" s="1"/>
  <c r="Y240" i="6" s="1"/>
  <c r="R241" i="6"/>
  <c r="AF236" i="5"/>
  <c r="AG257" i="5" s="1"/>
  <c r="Z239" i="5"/>
  <c r="L243" i="5" a="1"/>
  <c r="L243" i="5" s="1"/>
  <c r="T242" i="5"/>
  <c r="W323" i="5"/>
  <c r="AC237" i="5"/>
  <c r="AE237" i="5" s="1"/>
  <c r="AF237" i="5" s="1"/>
  <c r="AA238" i="5"/>
  <c r="V324" i="5"/>
  <c r="H241" i="5"/>
  <c r="S240" i="5"/>
  <c r="AD237" i="5"/>
  <c r="AB237" i="5"/>
  <c r="U240" i="5"/>
  <c r="X240" i="5" s="1"/>
  <c r="Y240" i="5" s="1"/>
  <c r="R241" i="5"/>
  <c r="AF240" i="4"/>
  <c r="AE241" i="4"/>
  <c r="AE242" i="4" s="1"/>
  <c r="Z239" i="4"/>
  <c r="W323" i="4"/>
  <c r="L243" i="4" a="1"/>
  <c r="L243" i="4" s="1"/>
  <c r="T242" i="4"/>
  <c r="AD237" i="4"/>
  <c r="AG258" i="4" s="1"/>
  <c r="AB237" i="4"/>
  <c r="AA238" i="4"/>
  <c r="AC237" i="4"/>
  <c r="V324" i="4"/>
  <c r="S240" i="4"/>
  <c r="H241" i="4"/>
  <c r="R241" i="4"/>
  <c r="U240" i="4"/>
  <c r="X240" i="4" s="1"/>
  <c r="Y240" i="4" s="1"/>
  <c r="Z239" i="1"/>
  <c r="AF237" i="1"/>
  <c r="T242" i="1"/>
  <c r="L243" i="1" a="1"/>
  <c r="L243" i="1" s="1"/>
  <c r="AD237" i="1"/>
  <c r="AB237" i="1"/>
  <c r="R241" i="1"/>
  <c r="U240" i="1"/>
  <c r="X240" i="1" s="1"/>
  <c r="Y240" i="1" s="1"/>
  <c r="AC237" i="1"/>
  <c r="AA238" i="1"/>
  <c r="W323" i="1"/>
  <c r="AE238" i="1"/>
  <c r="V324" i="1"/>
  <c r="S240" i="1"/>
  <c r="H241" i="1"/>
  <c r="AE263" i="11" l="1"/>
  <c r="AF261" i="11"/>
  <c r="AF262" i="11"/>
  <c r="AE264" i="11"/>
  <c r="Z240" i="11"/>
  <c r="L244" i="11" a="1"/>
  <c r="L244" i="11" s="1"/>
  <c r="T243" i="11"/>
  <c r="V325" i="11"/>
  <c r="H242" i="11"/>
  <c r="S241" i="11"/>
  <c r="W324" i="11"/>
  <c r="U241" i="11"/>
  <c r="X241" i="11" s="1"/>
  <c r="Y241" i="11" s="1"/>
  <c r="R242" i="11"/>
  <c r="AC238" i="11"/>
  <c r="AA239" i="11"/>
  <c r="AD238" i="11"/>
  <c r="AG259" i="11" s="1"/>
  <c r="AB238" i="11"/>
  <c r="AE265" i="10"/>
  <c r="AF263" i="10"/>
  <c r="AF264" i="10"/>
  <c r="AE266" i="10"/>
  <c r="Z240" i="10"/>
  <c r="V325" i="10"/>
  <c r="H242" i="10"/>
  <c r="S241" i="10"/>
  <c r="U241" i="10"/>
  <c r="X241" i="10" s="1"/>
  <c r="Y241" i="10" s="1"/>
  <c r="R242" i="10"/>
  <c r="W324" i="10"/>
  <c r="L243" i="10" a="1"/>
  <c r="L243" i="10" s="1"/>
  <c r="T242" i="10"/>
  <c r="AC238" i="10"/>
  <c r="AA239" i="10"/>
  <c r="AD238" i="10"/>
  <c r="AG259" i="10" s="1"/>
  <c r="AB238" i="10"/>
  <c r="AF262" i="9"/>
  <c r="AE264" i="9"/>
  <c r="AE265" i="9"/>
  <c r="AF263" i="9"/>
  <c r="Z240" i="9"/>
  <c r="AD238" i="9"/>
  <c r="AG259" i="9" s="1"/>
  <c r="AB238" i="9"/>
  <c r="W324" i="9"/>
  <c r="V325" i="9"/>
  <c r="H242" i="9"/>
  <c r="S241" i="9"/>
  <c r="U241" i="9"/>
  <c r="X241" i="9" s="1"/>
  <c r="Y241" i="9" s="1"/>
  <c r="R242" i="9"/>
  <c r="T242" i="9"/>
  <c r="L243" i="9" a="1"/>
  <c r="L243" i="9" s="1"/>
  <c r="AC238" i="9"/>
  <c r="AA239" i="9"/>
  <c r="AE243" i="8"/>
  <c r="AF241" i="8"/>
  <c r="AE244" i="8"/>
  <c r="AF242" i="8"/>
  <c r="Z240" i="8"/>
  <c r="W324" i="8"/>
  <c r="V325" i="8"/>
  <c r="H242" i="8"/>
  <c r="S241" i="8"/>
  <c r="L244" i="8" a="1"/>
  <c r="L244" i="8" s="1"/>
  <c r="T243" i="8"/>
  <c r="AA239" i="8"/>
  <c r="AC238" i="8"/>
  <c r="U241" i="8"/>
  <c r="X241" i="8" s="1"/>
  <c r="Y241" i="8" s="1"/>
  <c r="R242" i="8"/>
  <c r="AD238" i="8"/>
  <c r="AG259" i="8" s="1"/>
  <c r="AB238" i="8"/>
  <c r="AE243" i="7"/>
  <c r="AF241" i="7"/>
  <c r="AE244" i="7"/>
  <c r="AF242" i="7"/>
  <c r="Z240" i="7"/>
  <c r="AB238" i="7"/>
  <c r="AD238" i="7"/>
  <c r="AG259" i="7" s="1"/>
  <c r="T242" i="7"/>
  <c r="L243" i="7" a="1"/>
  <c r="L243" i="7" s="1"/>
  <c r="W324" i="7"/>
  <c r="U241" i="7"/>
  <c r="X241" i="7" s="1"/>
  <c r="Y241" i="7" s="1"/>
  <c r="R242" i="7"/>
  <c r="V325" i="7"/>
  <c r="H242" i="7"/>
  <c r="S241" i="7"/>
  <c r="AA239" i="7"/>
  <c r="AC238" i="7"/>
  <c r="AE243" i="6"/>
  <c r="AF241" i="6"/>
  <c r="AF240" i="6"/>
  <c r="AE242" i="6"/>
  <c r="Z240" i="6"/>
  <c r="AD238" i="6"/>
  <c r="AG259" i="6" s="1"/>
  <c r="AB238" i="6"/>
  <c r="W324" i="6"/>
  <c r="V325" i="6"/>
  <c r="H242" i="6"/>
  <c r="S241" i="6"/>
  <c r="U241" i="6"/>
  <c r="X241" i="6" s="1"/>
  <c r="Y241" i="6" s="1"/>
  <c r="R242" i="6"/>
  <c r="AC238" i="6"/>
  <c r="AA239" i="6"/>
  <c r="T243" i="6"/>
  <c r="L244" i="6" a="1"/>
  <c r="L244" i="6" s="1"/>
  <c r="AG258" i="5"/>
  <c r="Z240" i="5"/>
  <c r="V325" i="5"/>
  <c r="H242" i="5"/>
  <c r="S241" i="5"/>
  <c r="AD238" i="5"/>
  <c r="AB238" i="5"/>
  <c r="W324" i="5"/>
  <c r="AC238" i="5"/>
  <c r="AE238" i="5" s="1"/>
  <c r="AA239" i="5"/>
  <c r="L244" i="5" a="1"/>
  <c r="L244" i="5" s="1"/>
  <c r="T243" i="5"/>
  <c r="U241" i="5"/>
  <c r="X241" i="5" s="1"/>
  <c r="Y241" i="5" s="1"/>
  <c r="R242" i="5"/>
  <c r="AF241" i="4"/>
  <c r="AE243" i="4"/>
  <c r="AF242" i="4"/>
  <c r="AE244" i="4"/>
  <c r="Z240" i="4"/>
  <c r="AB238" i="4"/>
  <c r="AD238" i="4"/>
  <c r="AG259" i="4" s="1"/>
  <c r="L244" i="4" a="1"/>
  <c r="L244" i="4" s="1"/>
  <c r="T243" i="4"/>
  <c r="U241" i="4"/>
  <c r="X241" i="4" s="1"/>
  <c r="Y241" i="4" s="1"/>
  <c r="R242" i="4"/>
  <c r="AC238" i="4"/>
  <c r="AA239" i="4"/>
  <c r="V325" i="4"/>
  <c r="H242" i="4"/>
  <c r="S241" i="4"/>
  <c r="W324" i="4"/>
  <c r="Z240" i="1"/>
  <c r="AF238" i="1"/>
  <c r="AD238" i="1"/>
  <c r="AB238" i="1"/>
  <c r="AE239" i="1"/>
  <c r="W324" i="1"/>
  <c r="U241" i="1"/>
  <c r="X241" i="1" s="1"/>
  <c r="Y241" i="1" s="1"/>
  <c r="R242" i="1"/>
  <c r="AG258" i="1"/>
  <c r="V325" i="1"/>
  <c r="S241" i="1"/>
  <c r="H242" i="1"/>
  <c r="AC238" i="1"/>
  <c r="AA239" i="1"/>
  <c r="T243" i="1"/>
  <c r="L244" i="1" a="1"/>
  <c r="L244" i="1" s="1"/>
  <c r="AE265" i="11" l="1"/>
  <c r="AF263" i="11"/>
  <c r="AF264" i="11"/>
  <c r="AE266" i="11"/>
  <c r="Z241" i="11"/>
  <c r="W325" i="11"/>
  <c r="AD239" i="11"/>
  <c r="AG260" i="11" s="1"/>
  <c r="AB239" i="11"/>
  <c r="L245" i="11" a="1"/>
  <c r="L245" i="11" s="1"/>
  <c r="T244" i="11"/>
  <c r="AA240" i="11"/>
  <c r="AC239" i="11"/>
  <c r="U242" i="11"/>
  <c r="X242" i="11" s="1"/>
  <c r="Y242" i="11" s="1"/>
  <c r="R243" i="11"/>
  <c r="V326" i="11"/>
  <c r="H243" i="11"/>
  <c r="S242" i="11"/>
  <c r="AF266" i="10"/>
  <c r="AE268" i="10"/>
  <c r="AF265" i="10"/>
  <c r="AE267" i="10"/>
  <c r="Z241" i="10"/>
  <c r="L244" i="10" a="1"/>
  <c r="L244" i="10" s="1"/>
  <c r="T243" i="10"/>
  <c r="V326" i="10"/>
  <c r="H243" i="10"/>
  <c r="S242" i="10"/>
  <c r="W325" i="10"/>
  <c r="AC239" i="10"/>
  <c r="AA240" i="10"/>
  <c r="U242" i="10"/>
  <c r="X242" i="10" s="1"/>
  <c r="Y242" i="10" s="1"/>
  <c r="R243" i="10"/>
  <c r="AD239" i="10"/>
  <c r="AG260" i="10" s="1"/>
  <c r="AB239" i="10"/>
  <c r="AF265" i="9"/>
  <c r="AE267" i="9"/>
  <c r="AF264" i="9"/>
  <c r="AE266" i="9"/>
  <c r="Z241" i="9"/>
  <c r="W325" i="9"/>
  <c r="AD239" i="9"/>
  <c r="AG260" i="9" s="1"/>
  <c r="AB239" i="9"/>
  <c r="U242" i="9"/>
  <c r="X242" i="9" s="1"/>
  <c r="Y242" i="9" s="1"/>
  <c r="R243" i="9"/>
  <c r="V326" i="9"/>
  <c r="H243" i="9"/>
  <c r="S242" i="9"/>
  <c r="AC239" i="9"/>
  <c r="AA240" i="9"/>
  <c r="L244" i="9" a="1"/>
  <c r="L244" i="9" s="1"/>
  <c r="T243" i="9"/>
  <c r="AF244" i="8"/>
  <c r="AE246" i="8"/>
  <c r="AF243" i="8"/>
  <c r="AE245" i="8"/>
  <c r="Z241" i="8"/>
  <c r="W325" i="8"/>
  <c r="T244" i="8"/>
  <c r="L245" i="8" a="1"/>
  <c r="L245" i="8" s="1"/>
  <c r="AD239" i="8"/>
  <c r="AG260" i="8" s="1"/>
  <c r="AB239" i="8"/>
  <c r="AA240" i="8"/>
  <c r="AC239" i="8"/>
  <c r="V326" i="8"/>
  <c r="H243" i="8"/>
  <c r="S242" i="8"/>
  <c r="R243" i="8"/>
  <c r="U242" i="8"/>
  <c r="X242" i="8" s="1"/>
  <c r="Y242" i="8" s="1"/>
  <c r="AF244" i="7"/>
  <c r="AE246" i="7"/>
  <c r="AF243" i="7"/>
  <c r="AE245" i="7"/>
  <c r="Z241" i="7"/>
  <c r="W325" i="7"/>
  <c r="AD239" i="7"/>
  <c r="AG260" i="7" s="1"/>
  <c r="AB239" i="7"/>
  <c r="V326" i="7"/>
  <c r="H243" i="7"/>
  <c r="S242" i="7"/>
  <c r="U242" i="7"/>
  <c r="X242" i="7" s="1"/>
  <c r="Y242" i="7" s="1"/>
  <c r="R243" i="7"/>
  <c r="AA240" i="7"/>
  <c r="AC239" i="7"/>
  <c r="L244" i="7" a="1"/>
  <c r="L244" i="7" s="1"/>
  <c r="T243" i="7"/>
  <c r="AF242" i="6"/>
  <c r="AE244" i="6"/>
  <c r="AF243" i="6"/>
  <c r="AE245" i="6"/>
  <c r="Z241" i="6"/>
  <c r="AD239" i="6"/>
  <c r="AG260" i="6" s="1"/>
  <c r="AB239" i="6"/>
  <c r="W325" i="6"/>
  <c r="R243" i="6"/>
  <c r="U242" i="6"/>
  <c r="X242" i="6" s="1"/>
  <c r="Y242" i="6" s="1"/>
  <c r="V326" i="6"/>
  <c r="S242" i="6"/>
  <c r="H243" i="6"/>
  <c r="AA240" i="6"/>
  <c r="AC239" i="6"/>
  <c r="L245" i="6" a="1"/>
  <c r="L245" i="6" s="1"/>
  <c r="T244" i="6"/>
  <c r="AE239" i="5"/>
  <c r="AF239" i="5" s="1"/>
  <c r="AF238" i="5"/>
  <c r="AG259" i="5" s="1"/>
  <c r="AE240" i="5"/>
  <c r="Z241" i="5"/>
  <c r="AD239" i="5"/>
  <c r="AG260" i="5" s="1"/>
  <c r="AB239" i="5"/>
  <c r="W325" i="5"/>
  <c r="T244" i="5"/>
  <c r="L245" i="5" a="1"/>
  <c r="L245" i="5" s="1"/>
  <c r="V326" i="5"/>
  <c r="H243" i="5"/>
  <c r="S242" i="5"/>
  <c r="AA240" i="5"/>
  <c r="AC239" i="5"/>
  <c r="R243" i="5"/>
  <c r="U242" i="5"/>
  <c r="X242" i="5" s="1"/>
  <c r="Y242" i="5" s="1"/>
  <c r="AF244" i="4"/>
  <c r="AF243" i="4"/>
  <c r="AE245" i="4"/>
  <c r="AE246" i="4" s="1"/>
  <c r="Z241" i="4"/>
  <c r="W325" i="4"/>
  <c r="R243" i="4"/>
  <c r="U242" i="4"/>
  <c r="X242" i="4" s="1"/>
  <c r="Y242" i="4" s="1"/>
  <c r="T244" i="4"/>
  <c r="L245" i="4" a="1"/>
  <c r="L245" i="4" s="1"/>
  <c r="AC239" i="4"/>
  <c r="AA240" i="4"/>
  <c r="V326" i="4"/>
  <c r="H243" i="4"/>
  <c r="S242" i="4"/>
  <c r="AD239" i="4"/>
  <c r="AG260" i="4" s="1"/>
  <c r="AB239" i="4"/>
  <c r="AG259" i="1"/>
  <c r="Z241" i="1"/>
  <c r="W325" i="1"/>
  <c r="AF239" i="1"/>
  <c r="L245" i="1" a="1"/>
  <c r="L245" i="1" s="1"/>
  <c r="T244" i="1"/>
  <c r="U242" i="1"/>
  <c r="X242" i="1" s="1"/>
  <c r="Y242" i="1" s="1"/>
  <c r="R243" i="1"/>
  <c r="AC239" i="1"/>
  <c r="AA240" i="1"/>
  <c r="V326" i="1"/>
  <c r="H243" i="1"/>
  <c r="S242" i="1"/>
  <c r="AE240" i="1"/>
  <c r="AD239" i="1"/>
  <c r="AB239" i="1"/>
  <c r="AE267" i="11" l="1"/>
  <c r="AF265" i="11"/>
  <c r="AF266" i="11"/>
  <c r="AE268" i="11"/>
  <c r="Z242" i="11"/>
  <c r="V327" i="11"/>
  <c r="H244" i="11"/>
  <c r="S243" i="11"/>
  <c r="AB240" i="11"/>
  <c r="AD240" i="11"/>
  <c r="AG261" i="11" s="1"/>
  <c r="R244" i="11"/>
  <c r="U243" i="11"/>
  <c r="X243" i="11" s="1"/>
  <c r="Y243" i="11" s="1"/>
  <c r="T245" i="11"/>
  <c r="L246" i="11" a="1"/>
  <c r="L246" i="11" s="1"/>
  <c r="AA241" i="11"/>
  <c r="AC240" i="11"/>
  <c r="W326" i="11"/>
  <c r="AE269" i="10"/>
  <c r="AF267" i="10"/>
  <c r="AE270" i="10"/>
  <c r="AF268" i="10"/>
  <c r="Z242" i="10"/>
  <c r="V327" i="10"/>
  <c r="H244" i="10"/>
  <c r="S243" i="10"/>
  <c r="W326" i="10"/>
  <c r="AD240" i="10"/>
  <c r="AG261" i="10" s="1"/>
  <c r="AB240" i="10"/>
  <c r="L245" i="10" a="1"/>
  <c r="L245" i="10" s="1"/>
  <c r="T244" i="10"/>
  <c r="AA241" i="10"/>
  <c r="AC240" i="10"/>
  <c r="R244" i="10"/>
  <c r="U243" i="10"/>
  <c r="X243" i="10" s="1"/>
  <c r="Y243" i="10" s="1"/>
  <c r="AF266" i="9"/>
  <c r="AE268" i="9"/>
  <c r="AE269" i="9"/>
  <c r="AF267" i="9"/>
  <c r="Z242" i="9"/>
  <c r="W326" i="9"/>
  <c r="U243" i="9"/>
  <c r="X243" i="9" s="1"/>
  <c r="Y243" i="9" s="1"/>
  <c r="R244" i="9"/>
  <c r="V327" i="9"/>
  <c r="H244" i="9"/>
  <c r="S243" i="9"/>
  <c r="L245" i="9" a="1"/>
  <c r="L245" i="9" s="1"/>
  <c r="T244" i="9"/>
  <c r="AC240" i="9"/>
  <c r="AA241" i="9"/>
  <c r="AD240" i="9"/>
  <c r="AG261" i="9" s="1"/>
  <c r="AB240" i="9"/>
  <c r="AF245" i="8"/>
  <c r="AE247" i="8"/>
  <c r="AF246" i="8"/>
  <c r="AE248" i="8"/>
  <c r="Z242" i="8"/>
  <c r="W326" i="8"/>
  <c r="V327" i="8"/>
  <c r="S243" i="8"/>
  <c r="H244" i="8"/>
  <c r="AB240" i="8"/>
  <c r="AD240" i="8"/>
  <c r="AG261" i="8" s="1"/>
  <c r="T245" i="8"/>
  <c r="L246" i="8" a="1"/>
  <c r="L246" i="8" s="1"/>
  <c r="R244" i="8"/>
  <c r="U243" i="8"/>
  <c r="X243" i="8" s="1"/>
  <c r="Y243" i="8" s="1"/>
  <c r="AC240" i="8"/>
  <c r="AA241" i="8"/>
  <c r="AF245" i="7"/>
  <c r="AE247" i="7"/>
  <c r="AE248" i="7"/>
  <c r="AF246" i="7"/>
  <c r="Z242" i="7"/>
  <c r="R244" i="7"/>
  <c r="U243" i="7"/>
  <c r="X243" i="7" s="1"/>
  <c r="Y243" i="7" s="1"/>
  <c r="W326" i="7"/>
  <c r="AD240" i="7"/>
  <c r="AG261" i="7" s="1"/>
  <c r="AB240" i="7"/>
  <c r="L245" i="7" a="1"/>
  <c r="L245" i="7" s="1"/>
  <c r="T244" i="7"/>
  <c r="AC240" i="7"/>
  <c r="AA241" i="7"/>
  <c r="V327" i="7"/>
  <c r="H244" i="7"/>
  <c r="S243" i="7"/>
  <c r="AF244" i="6"/>
  <c r="AE246" i="6"/>
  <c r="AE247" i="6"/>
  <c r="AF245" i="6"/>
  <c r="Z242" i="6"/>
  <c r="U243" i="6"/>
  <c r="X243" i="6" s="1"/>
  <c r="Y243" i="6" s="1"/>
  <c r="R244" i="6"/>
  <c r="V327" i="6"/>
  <c r="H244" i="6"/>
  <c r="S243" i="6"/>
  <c r="W326" i="6"/>
  <c r="L246" i="6" a="1"/>
  <c r="L246" i="6" s="1"/>
  <c r="T245" i="6"/>
  <c r="AA241" i="6"/>
  <c r="AC240" i="6"/>
  <c r="AB240" i="6"/>
  <c r="AD240" i="6"/>
  <c r="AG261" i="6" s="1"/>
  <c r="AE241" i="5"/>
  <c r="AE242" i="5" s="1"/>
  <c r="AF240" i="5"/>
  <c r="Z242" i="5"/>
  <c r="AB240" i="5"/>
  <c r="AD240" i="5"/>
  <c r="AG261" i="5" s="1"/>
  <c r="W326" i="5"/>
  <c r="V327" i="5"/>
  <c r="H244" i="5"/>
  <c r="S243" i="5"/>
  <c r="R244" i="5"/>
  <c r="U243" i="5"/>
  <c r="X243" i="5" s="1"/>
  <c r="Y243" i="5" s="1"/>
  <c r="AA241" i="5"/>
  <c r="AC240" i="5"/>
  <c r="T245" i="5"/>
  <c r="L246" i="5" a="1"/>
  <c r="L246" i="5" s="1"/>
  <c r="AF245" i="4"/>
  <c r="AE247" i="4"/>
  <c r="AF246" i="4"/>
  <c r="AE248" i="4"/>
  <c r="Z242" i="4"/>
  <c r="W326" i="4"/>
  <c r="L246" i="4" a="1"/>
  <c r="L246" i="4" s="1"/>
  <c r="T245" i="4"/>
  <c r="AA241" i="4"/>
  <c r="AC240" i="4"/>
  <c r="V327" i="4"/>
  <c r="H244" i="4"/>
  <c r="S243" i="4"/>
  <c r="AD240" i="4"/>
  <c r="AG261" i="4" s="1"/>
  <c r="AB240" i="4"/>
  <c r="R244" i="4"/>
  <c r="U243" i="4"/>
  <c r="X243" i="4" s="1"/>
  <c r="Y243" i="4" s="1"/>
  <c r="Z242" i="1"/>
  <c r="AF240" i="1"/>
  <c r="AD240" i="1"/>
  <c r="AB240" i="1"/>
  <c r="V327" i="1"/>
  <c r="H244" i="1"/>
  <c r="S243" i="1"/>
  <c r="U243" i="1"/>
  <c r="X243" i="1" s="1"/>
  <c r="Y243" i="1" s="1"/>
  <c r="R244" i="1"/>
  <c r="AE241" i="1"/>
  <c r="W326" i="1"/>
  <c r="AC240" i="1"/>
  <c r="AA241" i="1"/>
  <c r="L246" i="1" a="1"/>
  <c r="L246" i="1" s="1"/>
  <c r="T245" i="1"/>
  <c r="AG260" i="1"/>
  <c r="AE269" i="11" l="1"/>
  <c r="AF267" i="11"/>
  <c r="AE270" i="11"/>
  <c r="AF268" i="11"/>
  <c r="Z243" i="11"/>
  <c r="AB241" i="11"/>
  <c r="AD241" i="11"/>
  <c r="AG262" i="11" s="1"/>
  <c r="T246" i="11"/>
  <c r="L247" i="11" a="1"/>
  <c r="L247" i="11" s="1"/>
  <c r="V328" i="11"/>
  <c r="S244" i="11"/>
  <c r="H245" i="11"/>
  <c r="R245" i="11"/>
  <c r="U244" i="11"/>
  <c r="X244" i="11" s="1"/>
  <c r="Y244" i="11" s="1"/>
  <c r="W327" i="11"/>
  <c r="AC241" i="11"/>
  <c r="AA242" i="11"/>
  <c r="AF270" i="10"/>
  <c r="AE272" i="10"/>
  <c r="AF269" i="10"/>
  <c r="AE271" i="10"/>
  <c r="Z243" i="10"/>
  <c r="T245" i="10"/>
  <c r="L246" i="10" a="1"/>
  <c r="L246" i="10" s="1"/>
  <c r="AB241" i="10"/>
  <c r="AD241" i="10"/>
  <c r="AG262" i="10" s="1"/>
  <c r="W327" i="10"/>
  <c r="R245" i="10"/>
  <c r="U244" i="10"/>
  <c r="X244" i="10" s="1"/>
  <c r="Y244" i="10" s="1"/>
  <c r="AA242" i="10"/>
  <c r="AC241" i="10"/>
  <c r="V328" i="10"/>
  <c r="H245" i="10"/>
  <c r="S244" i="10"/>
  <c r="AF269" i="9"/>
  <c r="AE271" i="9"/>
  <c r="AF268" i="9"/>
  <c r="AE270" i="9"/>
  <c r="Z243" i="9"/>
  <c r="W327" i="9"/>
  <c r="L246" i="9" a="1"/>
  <c r="L246" i="9" s="1"/>
  <c r="T245" i="9"/>
  <c r="U244" i="9"/>
  <c r="X244" i="9" s="1"/>
  <c r="Y244" i="9" s="1"/>
  <c r="R245" i="9"/>
  <c r="AC241" i="9"/>
  <c r="AA242" i="9"/>
  <c r="V328" i="9"/>
  <c r="H245" i="9"/>
  <c r="S244" i="9"/>
  <c r="AD241" i="9"/>
  <c r="AG262" i="9" s="1"/>
  <c r="AB241" i="9"/>
  <c r="AF248" i="8"/>
  <c r="AE250" i="8"/>
  <c r="AE249" i="8"/>
  <c r="AF247" i="8"/>
  <c r="Z243" i="8"/>
  <c r="U244" i="8"/>
  <c r="X244" i="8" s="1"/>
  <c r="Y244" i="8" s="1"/>
  <c r="R245" i="8"/>
  <c r="T246" i="8"/>
  <c r="L247" i="8" a="1"/>
  <c r="L247" i="8" s="1"/>
  <c r="W327" i="8"/>
  <c r="AD241" i="8"/>
  <c r="AG262" i="8" s="1"/>
  <c r="AB241" i="8"/>
  <c r="AC241" i="8"/>
  <c r="AA242" i="8"/>
  <c r="V328" i="8"/>
  <c r="S244" i="8"/>
  <c r="H245" i="8"/>
  <c r="AE250" i="7"/>
  <c r="AF248" i="7"/>
  <c r="AE249" i="7"/>
  <c r="AF247" i="7"/>
  <c r="Z243" i="7"/>
  <c r="AB241" i="7"/>
  <c r="AD241" i="7"/>
  <c r="AG262" i="7" s="1"/>
  <c r="L246" i="7" a="1"/>
  <c r="L246" i="7" s="1"/>
  <c r="T245" i="7"/>
  <c r="U244" i="7"/>
  <c r="X244" i="7" s="1"/>
  <c r="Y244" i="7" s="1"/>
  <c r="R245" i="7"/>
  <c r="V328" i="7"/>
  <c r="S244" i="7"/>
  <c r="H245" i="7"/>
  <c r="AC241" i="7"/>
  <c r="AA242" i="7"/>
  <c r="W327" i="7"/>
  <c r="AE249" i="6"/>
  <c r="AF247" i="6"/>
  <c r="AE248" i="6"/>
  <c r="AF246" i="6"/>
  <c r="Z243" i="6"/>
  <c r="V328" i="6"/>
  <c r="H245" i="6"/>
  <c r="S244" i="6"/>
  <c r="AB241" i="6"/>
  <c r="AD241" i="6"/>
  <c r="AG262" i="6" s="1"/>
  <c r="U244" i="6"/>
  <c r="X244" i="6" s="1"/>
  <c r="Y244" i="6" s="1"/>
  <c r="R245" i="6"/>
  <c r="AC241" i="6"/>
  <c r="AA242" i="6"/>
  <c r="T246" i="6"/>
  <c r="L247" i="6" a="1"/>
  <c r="L247" i="6" s="1"/>
  <c r="W327" i="6"/>
  <c r="AF242" i="5"/>
  <c r="AE243" i="5"/>
  <c r="AF241" i="5"/>
  <c r="Z243" i="5"/>
  <c r="V328" i="5"/>
  <c r="S244" i="5"/>
  <c r="H245" i="5"/>
  <c r="L247" i="5" a="1"/>
  <c r="L247" i="5" s="1"/>
  <c r="T246" i="5"/>
  <c r="W327" i="5"/>
  <c r="AC241" i="5"/>
  <c r="AA242" i="5"/>
  <c r="AD241" i="5"/>
  <c r="AB241" i="5"/>
  <c r="R245" i="5"/>
  <c r="U244" i="5"/>
  <c r="X244" i="5" s="1"/>
  <c r="Y244" i="5" s="1"/>
  <c r="AE249" i="4"/>
  <c r="AF247" i="4"/>
  <c r="AF248" i="4"/>
  <c r="AE250" i="4"/>
  <c r="Z243" i="4"/>
  <c r="W327" i="4"/>
  <c r="R245" i="4"/>
  <c r="U244" i="4"/>
  <c r="X244" i="4" s="1"/>
  <c r="Y244" i="4" s="1"/>
  <c r="V328" i="4"/>
  <c r="H245" i="4"/>
  <c r="S244" i="4"/>
  <c r="AD241" i="4"/>
  <c r="AG262" i="4" s="1"/>
  <c r="AB241" i="4"/>
  <c r="AA242" i="4"/>
  <c r="AC241" i="4"/>
  <c r="T246" i="4"/>
  <c r="L247" i="4" a="1"/>
  <c r="L247" i="4" s="1"/>
  <c r="AG261" i="1"/>
  <c r="Z243" i="1"/>
  <c r="AD241" i="1"/>
  <c r="AB241" i="1"/>
  <c r="AF241" i="1"/>
  <c r="U244" i="1"/>
  <c r="X244" i="1" s="1"/>
  <c r="Y244" i="1" s="1"/>
  <c r="R245" i="1"/>
  <c r="W327" i="1"/>
  <c r="AE242" i="1"/>
  <c r="AC241" i="1"/>
  <c r="AA242" i="1"/>
  <c r="V328" i="1"/>
  <c r="H245" i="1"/>
  <c r="S244" i="1"/>
  <c r="L247" i="1" a="1"/>
  <c r="L247" i="1" s="1"/>
  <c r="T246" i="1"/>
  <c r="AE271" i="11" l="1"/>
  <c r="AF269" i="11"/>
  <c r="AE272" i="11"/>
  <c r="AF270" i="11"/>
  <c r="Z244" i="11"/>
  <c r="V329" i="11"/>
  <c r="S245" i="11"/>
  <c r="H246" i="11"/>
  <c r="W328" i="11"/>
  <c r="U245" i="11"/>
  <c r="X245" i="11" s="1"/>
  <c r="Y245" i="11" s="1"/>
  <c r="R246" i="11"/>
  <c r="AD242" i="11"/>
  <c r="AG263" i="11" s="1"/>
  <c r="AB242" i="11"/>
  <c r="AC242" i="11"/>
  <c r="AA243" i="11"/>
  <c r="L248" i="11" a="1"/>
  <c r="L248" i="11" s="1"/>
  <c r="T247" i="11"/>
  <c r="AF271" i="10"/>
  <c r="AE273" i="10"/>
  <c r="AE274" i="10"/>
  <c r="AF272" i="10"/>
  <c r="Z244" i="10"/>
  <c r="T246" i="10"/>
  <c r="L247" i="10" a="1"/>
  <c r="L247" i="10" s="1"/>
  <c r="AD242" i="10"/>
  <c r="AG263" i="10" s="1"/>
  <c r="AB242" i="10"/>
  <c r="R246" i="10"/>
  <c r="U245" i="10"/>
  <c r="X245" i="10" s="1"/>
  <c r="Y245" i="10" s="1"/>
  <c r="V329" i="10"/>
  <c r="S245" i="10"/>
  <c r="H246" i="10"/>
  <c r="AC242" i="10"/>
  <c r="AA243" i="10"/>
  <c r="W328" i="10"/>
  <c r="AE272" i="9"/>
  <c r="AF270" i="9"/>
  <c r="AE273" i="9"/>
  <c r="AF271" i="9"/>
  <c r="Z244" i="9"/>
  <c r="U245" i="9"/>
  <c r="X245" i="9" s="1"/>
  <c r="Y245" i="9" s="1"/>
  <c r="R246" i="9"/>
  <c r="AD242" i="9"/>
  <c r="AG263" i="9" s="1"/>
  <c r="AB242" i="9"/>
  <c r="W328" i="9"/>
  <c r="V329" i="9"/>
  <c r="H246" i="9"/>
  <c r="S245" i="9"/>
  <c r="L247" i="9" a="1"/>
  <c r="L247" i="9" s="1"/>
  <c r="T246" i="9"/>
  <c r="AA243" i="9"/>
  <c r="AC242" i="9"/>
  <c r="AE251" i="8"/>
  <c r="AF249" i="8"/>
  <c r="AF250" i="8"/>
  <c r="AE252" i="8"/>
  <c r="Z244" i="8"/>
  <c r="L248" i="8" a="1"/>
  <c r="L248" i="8" s="1"/>
  <c r="T247" i="8"/>
  <c r="U245" i="8"/>
  <c r="X245" i="8" s="1"/>
  <c r="Y245" i="8" s="1"/>
  <c r="R246" i="8"/>
  <c r="AD242" i="8"/>
  <c r="AG263" i="8" s="1"/>
  <c r="AB242" i="8"/>
  <c r="V329" i="8"/>
  <c r="H246" i="8"/>
  <c r="S245" i="8"/>
  <c r="AC242" i="8"/>
  <c r="AA243" i="8"/>
  <c r="W328" i="8"/>
  <c r="AE251" i="7"/>
  <c r="AF249" i="7"/>
  <c r="AE252" i="7"/>
  <c r="AF250" i="7"/>
  <c r="Z244" i="7"/>
  <c r="W328" i="7"/>
  <c r="V329" i="7"/>
  <c r="H246" i="7"/>
  <c r="S245" i="7"/>
  <c r="U245" i="7"/>
  <c r="X245" i="7" s="1"/>
  <c r="Y245" i="7" s="1"/>
  <c r="R246" i="7"/>
  <c r="AA243" i="7"/>
  <c r="AC242" i="7"/>
  <c r="T246" i="7"/>
  <c r="L247" i="7" a="1"/>
  <c r="L247" i="7" s="1"/>
  <c r="AD242" i="7"/>
  <c r="AG263" i="7" s="1"/>
  <c r="AB242" i="7"/>
  <c r="AF248" i="6"/>
  <c r="AE250" i="6"/>
  <c r="AF249" i="6"/>
  <c r="AE251" i="6"/>
  <c r="Z244" i="6"/>
  <c r="AD242" i="6"/>
  <c r="AG263" i="6" s="1"/>
  <c r="AB242" i="6"/>
  <c r="V329" i="6"/>
  <c r="H246" i="6"/>
  <c r="S245" i="6"/>
  <c r="R246" i="6"/>
  <c r="U245" i="6"/>
  <c r="X245" i="6" s="1"/>
  <c r="Y245" i="6" s="1"/>
  <c r="W328" i="6"/>
  <c r="AC242" i="6"/>
  <c r="AA243" i="6"/>
  <c r="L248" i="6" a="1"/>
  <c r="L248" i="6" s="1"/>
  <c r="T247" i="6"/>
  <c r="AF243" i="5"/>
  <c r="AG262" i="5"/>
  <c r="AE244" i="5"/>
  <c r="AE245" i="5" s="1"/>
  <c r="Z244" i="5"/>
  <c r="AD242" i="5"/>
  <c r="AG263" i="5" s="1"/>
  <c r="AB242" i="5"/>
  <c r="W328" i="5"/>
  <c r="U245" i="5"/>
  <c r="X245" i="5" s="1"/>
  <c r="Y245" i="5" s="1"/>
  <c r="R246" i="5"/>
  <c r="V329" i="5"/>
  <c r="H246" i="5"/>
  <c r="S245" i="5"/>
  <c r="AC242" i="5"/>
  <c r="AA243" i="5"/>
  <c r="L248" i="5" a="1"/>
  <c r="L248" i="5" s="1"/>
  <c r="T247" i="5"/>
  <c r="AE252" i="4"/>
  <c r="AF250" i="4"/>
  <c r="AE251" i="4"/>
  <c r="AF249" i="4"/>
  <c r="Z244" i="4"/>
  <c r="AB242" i="4"/>
  <c r="AD242" i="4"/>
  <c r="AG263" i="4" s="1"/>
  <c r="T247" i="4"/>
  <c r="L248" i="4" a="1"/>
  <c r="L248" i="4" s="1"/>
  <c r="AC242" i="4"/>
  <c r="AA243" i="4"/>
  <c r="V329" i="4"/>
  <c r="S245" i="4"/>
  <c r="H246" i="4"/>
  <c r="W328" i="4"/>
  <c r="U245" i="4"/>
  <c r="X245" i="4" s="1"/>
  <c r="Y245" i="4" s="1"/>
  <c r="R246" i="4"/>
  <c r="Z244" i="1"/>
  <c r="W328" i="1"/>
  <c r="V329" i="1"/>
  <c r="H246" i="1"/>
  <c r="S245" i="1"/>
  <c r="AG262" i="1"/>
  <c r="AD242" i="1"/>
  <c r="AB242" i="1"/>
  <c r="AF242" i="1"/>
  <c r="U245" i="1"/>
  <c r="X245" i="1" s="1"/>
  <c r="Y245" i="1" s="1"/>
  <c r="R246" i="1"/>
  <c r="AE243" i="1"/>
  <c r="AC242" i="1"/>
  <c r="AA243" i="1"/>
  <c r="L248" i="1" a="1"/>
  <c r="L248" i="1" s="1"/>
  <c r="T247" i="1"/>
  <c r="AE273" i="11" l="1"/>
  <c r="AF271" i="11"/>
  <c r="AF272" i="11"/>
  <c r="AE274" i="11"/>
  <c r="Z245" i="11"/>
  <c r="U246" i="11"/>
  <c r="X246" i="11" s="1"/>
  <c r="Y246" i="11" s="1"/>
  <c r="R247" i="11"/>
  <c r="V330" i="11"/>
  <c r="H247" i="11"/>
  <c r="S246" i="11"/>
  <c r="W329" i="11"/>
  <c r="L249" i="11" a="1"/>
  <c r="L249" i="11" s="1"/>
  <c r="T248" i="11"/>
  <c r="AC243" i="11"/>
  <c r="AA244" i="11"/>
  <c r="AD243" i="11"/>
  <c r="AG264" i="11" s="1"/>
  <c r="AB243" i="11"/>
  <c r="AF274" i="10"/>
  <c r="AE276" i="10"/>
  <c r="AE275" i="10"/>
  <c r="AF273" i="10"/>
  <c r="Z245" i="10"/>
  <c r="AD243" i="10"/>
  <c r="AG264" i="10" s="1"/>
  <c r="AB243" i="10"/>
  <c r="L248" i="10" a="1"/>
  <c r="L248" i="10" s="1"/>
  <c r="T247" i="10"/>
  <c r="V330" i="10"/>
  <c r="H247" i="10"/>
  <c r="S246" i="10"/>
  <c r="W329" i="10"/>
  <c r="R247" i="10"/>
  <c r="U246" i="10"/>
  <c r="X246" i="10" s="1"/>
  <c r="Y246" i="10" s="1"/>
  <c r="AC243" i="10"/>
  <c r="AA244" i="10"/>
  <c r="AF273" i="9"/>
  <c r="AE275" i="9"/>
  <c r="AE274" i="9"/>
  <c r="AF272" i="9"/>
  <c r="Z245" i="9"/>
  <c r="V330" i="9"/>
  <c r="H247" i="9"/>
  <c r="S246" i="9"/>
  <c r="W329" i="9"/>
  <c r="R247" i="9"/>
  <c r="U246" i="9"/>
  <c r="X246" i="9" s="1"/>
  <c r="Y246" i="9" s="1"/>
  <c r="L248" i="9" a="1"/>
  <c r="L248" i="9" s="1"/>
  <c r="T247" i="9"/>
  <c r="AD243" i="9"/>
  <c r="AG264" i="9" s="1"/>
  <c r="AB243" i="9"/>
  <c r="AA244" i="9"/>
  <c r="AC243" i="9"/>
  <c r="AF252" i="8"/>
  <c r="AE254" i="8"/>
  <c r="AF251" i="8"/>
  <c r="AE253" i="8"/>
  <c r="Z245" i="8"/>
  <c r="W329" i="8"/>
  <c r="L249" i="8" a="1"/>
  <c r="L249" i="8" s="1"/>
  <c r="T248" i="8"/>
  <c r="V330" i="8"/>
  <c r="H247" i="8"/>
  <c r="S246" i="8"/>
  <c r="U246" i="8"/>
  <c r="X246" i="8" s="1"/>
  <c r="Y246" i="8" s="1"/>
  <c r="R247" i="8"/>
  <c r="AC243" i="8"/>
  <c r="AA244" i="8"/>
  <c r="AD243" i="8"/>
  <c r="AG264" i="8" s="1"/>
  <c r="AB243" i="8"/>
  <c r="AF252" i="7"/>
  <c r="AE254" i="7"/>
  <c r="AE253" i="7"/>
  <c r="AF251" i="7"/>
  <c r="Z245" i="7"/>
  <c r="W329" i="7"/>
  <c r="R247" i="7"/>
  <c r="U246" i="7"/>
  <c r="X246" i="7" s="1"/>
  <c r="Y246" i="7" s="1"/>
  <c r="AD243" i="7"/>
  <c r="AG264" i="7" s="1"/>
  <c r="AB243" i="7"/>
  <c r="V330" i="7"/>
  <c r="H247" i="7"/>
  <c r="S246" i="7"/>
  <c r="AC243" i="7"/>
  <c r="AA244" i="7"/>
  <c r="L248" i="7" a="1"/>
  <c r="L248" i="7" s="1"/>
  <c r="T247" i="7"/>
  <c r="AE253" i="6"/>
  <c r="AF251" i="6"/>
  <c r="AE252" i="6"/>
  <c r="AF250" i="6"/>
  <c r="Z245" i="6"/>
  <c r="V330" i="6"/>
  <c r="H247" i="6"/>
  <c r="S246" i="6"/>
  <c r="W329" i="6"/>
  <c r="U246" i="6"/>
  <c r="X246" i="6" s="1"/>
  <c r="Y246" i="6" s="1"/>
  <c r="R247" i="6"/>
  <c r="L249" i="6" a="1"/>
  <c r="L249" i="6" s="1"/>
  <c r="T248" i="6"/>
  <c r="AA244" i="6"/>
  <c r="AC243" i="6"/>
  <c r="AD243" i="6"/>
  <c r="AG264" i="6" s="1"/>
  <c r="AB243" i="6"/>
  <c r="AF245" i="5"/>
  <c r="AE246" i="5"/>
  <c r="AF244" i="5"/>
  <c r="Z245" i="5"/>
  <c r="L249" i="5" a="1"/>
  <c r="L249" i="5" s="1"/>
  <c r="T248" i="5"/>
  <c r="AD243" i="5"/>
  <c r="AG264" i="5" s="1"/>
  <c r="AB243" i="5"/>
  <c r="W329" i="5"/>
  <c r="V330" i="5"/>
  <c r="H247" i="5"/>
  <c r="S246" i="5"/>
  <c r="U246" i="5"/>
  <c r="X246" i="5" s="1"/>
  <c r="Y246" i="5" s="1"/>
  <c r="R247" i="5"/>
  <c r="AC243" i="5"/>
  <c r="AA244" i="5"/>
  <c r="AE253" i="4"/>
  <c r="AF251" i="4"/>
  <c r="AE254" i="4"/>
  <c r="AF252" i="4"/>
  <c r="Z245" i="4"/>
  <c r="V330" i="4"/>
  <c r="H247" i="4"/>
  <c r="S246" i="4"/>
  <c r="U246" i="4"/>
  <c r="X246" i="4" s="1"/>
  <c r="Y246" i="4" s="1"/>
  <c r="R247" i="4"/>
  <c r="L249" i="4" a="1"/>
  <c r="L249" i="4" s="1"/>
  <c r="T248" i="4"/>
  <c r="AC243" i="4"/>
  <c r="AA244" i="4"/>
  <c r="W329" i="4"/>
  <c r="AD243" i="4"/>
  <c r="AG264" i="4" s="1"/>
  <c r="AB243" i="4"/>
  <c r="Z245" i="1"/>
  <c r="AF243" i="1"/>
  <c r="R247" i="1"/>
  <c r="U246" i="1"/>
  <c r="X246" i="1" s="1"/>
  <c r="Y246" i="1" s="1"/>
  <c r="AG263" i="1"/>
  <c r="AE244" i="1"/>
  <c r="AE245" i="1" s="1"/>
  <c r="V330" i="1"/>
  <c r="H247" i="1"/>
  <c r="S246" i="1"/>
  <c r="W329" i="1"/>
  <c r="AA244" i="1"/>
  <c r="AC243" i="1"/>
  <c r="L249" i="1" a="1"/>
  <c r="L249" i="1" s="1"/>
  <c r="T248" i="1"/>
  <c r="AB243" i="1"/>
  <c r="AD243" i="1"/>
  <c r="AF273" i="11" l="1"/>
  <c r="AE275" i="11"/>
  <c r="AE276" i="11"/>
  <c r="AF274" i="11"/>
  <c r="Z246" i="11"/>
  <c r="L250" i="11" a="1"/>
  <c r="L250" i="11" s="1"/>
  <c r="T249" i="11"/>
  <c r="U247" i="11"/>
  <c r="X247" i="11" s="1"/>
  <c r="Y247" i="11" s="1"/>
  <c r="R248" i="11"/>
  <c r="AC244" i="11"/>
  <c r="AA245" i="11"/>
  <c r="V331" i="11"/>
  <c r="H248" i="11"/>
  <c r="S247" i="11"/>
  <c r="W330" i="11"/>
  <c r="AD244" i="11"/>
  <c r="AG265" i="11" s="1"/>
  <c r="AB244" i="11"/>
  <c r="AE277" i="10"/>
  <c r="AF275" i="10"/>
  <c r="AF276" i="10"/>
  <c r="AE278" i="10"/>
  <c r="Z246" i="10"/>
  <c r="U247" i="10"/>
  <c r="X247" i="10" s="1"/>
  <c r="Y247" i="10" s="1"/>
  <c r="R248" i="10"/>
  <c r="T248" i="10"/>
  <c r="L249" i="10" a="1"/>
  <c r="L249" i="10" s="1"/>
  <c r="V331" i="10"/>
  <c r="H248" i="10"/>
  <c r="S247" i="10"/>
  <c r="AD244" i="10"/>
  <c r="AG265" i="10" s="1"/>
  <c r="AB244" i="10"/>
  <c r="W330" i="10"/>
  <c r="AC244" i="10"/>
  <c r="AA245" i="10"/>
  <c r="AE276" i="9"/>
  <c r="AF274" i="9"/>
  <c r="AF275" i="9"/>
  <c r="AE277" i="9"/>
  <c r="Z246" i="9"/>
  <c r="V331" i="9"/>
  <c r="S247" i="9"/>
  <c r="H248" i="9"/>
  <c r="W330" i="9"/>
  <c r="T248" i="9"/>
  <c r="L249" i="9" a="1"/>
  <c r="L249" i="9" s="1"/>
  <c r="AB244" i="9"/>
  <c r="AD244" i="9"/>
  <c r="AG265" i="9" s="1"/>
  <c r="AC244" i="9"/>
  <c r="AA245" i="9"/>
  <c r="R248" i="9"/>
  <c r="U247" i="9"/>
  <c r="X247" i="9" s="1"/>
  <c r="Y247" i="9" s="1"/>
  <c r="AF253" i="8"/>
  <c r="AE255" i="8"/>
  <c r="AF254" i="8"/>
  <c r="AE256" i="8"/>
  <c r="Z246" i="8"/>
  <c r="U247" i="8"/>
  <c r="X247" i="8" s="1"/>
  <c r="Y247" i="8" s="1"/>
  <c r="R248" i="8"/>
  <c r="V331" i="8"/>
  <c r="H248" i="8"/>
  <c r="S247" i="8"/>
  <c r="L250" i="8" a="1"/>
  <c r="L250" i="8" s="1"/>
  <c r="T249" i="8"/>
  <c r="W330" i="8"/>
  <c r="AC244" i="8"/>
  <c r="AA245" i="8"/>
  <c r="AD244" i="8"/>
  <c r="AG265" i="8" s="1"/>
  <c r="AB244" i="8"/>
  <c r="AE255" i="7"/>
  <c r="AF253" i="7"/>
  <c r="AE256" i="7"/>
  <c r="AF254" i="7"/>
  <c r="Z246" i="7"/>
  <c r="W330" i="7"/>
  <c r="V331" i="7"/>
  <c r="H248" i="7"/>
  <c r="S247" i="7"/>
  <c r="L249" i="7" a="1"/>
  <c r="L249" i="7" s="1"/>
  <c r="T248" i="7"/>
  <c r="AA245" i="7"/>
  <c r="AC244" i="7"/>
  <c r="U247" i="7"/>
  <c r="X247" i="7" s="1"/>
  <c r="Y247" i="7" s="1"/>
  <c r="R248" i="7"/>
  <c r="AD244" i="7"/>
  <c r="AG265" i="7" s="1"/>
  <c r="AB244" i="7"/>
  <c r="AF252" i="6"/>
  <c r="AE254" i="6"/>
  <c r="AF253" i="6"/>
  <c r="AE255" i="6"/>
  <c r="Z246" i="6"/>
  <c r="AB244" i="6"/>
  <c r="AD244" i="6"/>
  <c r="AG265" i="6" s="1"/>
  <c r="L250" i="6" a="1"/>
  <c r="L250" i="6" s="1"/>
  <c r="T249" i="6"/>
  <c r="V331" i="6"/>
  <c r="H248" i="6"/>
  <c r="S247" i="6"/>
  <c r="W330" i="6"/>
  <c r="AA245" i="6"/>
  <c r="AC244" i="6"/>
  <c r="R248" i="6"/>
  <c r="U247" i="6"/>
  <c r="X247" i="6" s="1"/>
  <c r="Y247" i="6" s="1"/>
  <c r="AF246" i="5"/>
  <c r="AE247" i="5"/>
  <c r="Z246" i="5"/>
  <c r="V331" i="5"/>
  <c r="H248" i="5"/>
  <c r="S247" i="5"/>
  <c r="R248" i="5"/>
  <c r="U247" i="5"/>
  <c r="X247" i="5" s="1"/>
  <c r="Y247" i="5" s="1"/>
  <c r="T249" i="5"/>
  <c r="L250" i="5" a="1"/>
  <c r="L250" i="5" s="1"/>
  <c r="AC244" i="5"/>
  <c r="AA245" i="5"/>
  <c r="W330" i="5"/>
  <c r="AD244" i="5"/>
  <c r="AG265" i="5" s="1"/>
  <c r="AB244" i="5"/>
  <c r="AF254" i="4"/>
  <c r="AE256" i="4"/>
  <c r="AF253" i="4"/>
  <c r="AE255" i="4"/>
  <c r="Z246" i="4"/>
  <c r="L250" i="4" a="1"/>
  <c r="L250" i="4" s="1"/>
  <c r="T249" i="4"/>
  <c r="AA245" i="4"/>
  <c r="AC244" i="4"/>
  <c r="AD244" i="4"/>
  <c r="AG265" i="4" s="1"/>
  <c r="AB244" i="4"/>
  <c r="R248" i="4"/>
  <c r="U247" i="4"/>
  <c r="X247" i="4" s="1"/>
  <c r="Y247" i="4" s="1"/>
  <c r="V331" i="4"/>
  <c r="H248" i="4"/>
  <c r="S247" i="4"/>
  <c r="W330" i="4"/>
  <c r="AF245" i="1"/>
  <c r="Z246" i="1"/>
  <c r="T249" i="1"/>
  <c r="L250" i="1" a="1"/>
  <c r="L250" i="1" s="1"/>
  <c r="W330" i="1"/>
  <c r="AB244" i="1"/>
  <c r="AD244" i="1"/>
  <c r="V331" i="1"/>
  <c r="H248" i="1"/>
  <c r="S247" i="1"/>
  <c r="AE246" i="1"/>
  <c r="AF244" i="1"/>
  <c r="R248" i="1"/>
  <c r="U247" i="1"/>
  <c r="X247" i="1" s="1"/>
  <c r="Y247" i="1" s="1"/>
  <c r="AG264" i="1"/>
  <c r="AA245" i="1"/>
  <c r="AC244" i="1"/>
  <c r="AE277" i="11" l="1"/>
  <c r="AF275" i="11"/>
  <c r="AF276" i="11"/>
  <c r="AE278" i="11"/>
  <c r="Z247" i="11"/>
  <c r="U248" i="11"/>
  <c r="X248" i="11" s="1"/>
  <c r="Y248" i="11" s="1"/>
  <c r="R249" i="11"/>
  <c r="W331" i="11"/>
  <c r="V332" i="11"/>
  <c r="H249" i="11"/>
  <c r="S248" i="11"/>
  <c r="AD245" i="11"/>
  <c r="AG266" i="11" s="1"/>
  <c r="AB245" i="11"/>
  <c r="T250" i="11"/>
  <c r="L251" i="11" a="1"/>
  <c r="L251" i="11" s="1"/>
  <c r="AC245" i="11"/>
  <c r="AA246" i="11"/>
  <c r="AF278" i="10"/>
  <c r="AE280" i="10"/>
  <c r="AF277" i="10"/>
  <c r="AE279" i="10"/>
  <c r="Z247" i="10"/>
  <c r="V332" i="10"/>
  <c r="S248" i="10"/>
  <c r="H249" i="10"/>
  <c r="W331" i="10"/>
  <c r="T249" i="10"/>
  <c r="L250" i="10" a="1"/>
  <c r="L250" i="10" s="1"/>
  <c r="R249" i="10"/>
  <c r="U248" i="10"/>
  <c r="X248" i="10" s="1"/>
  <c r="Y248" i="10" s="1"/>
  <c r="AD245" i="10"/>
  <c r="AG266" i="10" s="1"/>
  <c r="AB245" i="10"/>
  <c r="AC245" i="10"/>
  <c r="AA246" i="10"/>
  <c r="AF277" i="9"/>
  <c r="AE279" i="9"/>
  <c r="AE278" i="9"/>
  <c r="AF276" i="9"/>
  <c r="Z247" i="9"/>
  <c r="V332" i="9"/>
  <c r="S248" i="9"/>
  <c r="H249" i="9"/>
  <c r="W331" i="9"/>
  <c r="T249" i="9"/>
  <c r="L250" i="9" a="1"/>
  <c r="L250" i="9" s="1"/>
  <c r="U248" i="9"/>
  <c r="X248" i="9" s="1"/>
  <c r="Y248" i="9" s="1"/>
  <c r="R249" i="9"/>
  <c r="AC245" i="9"/>
  <c r="AA246" i="9"/>
  <c r="AD245" i="9"/>
  <c r="AG266" i="9" s="1"/>
  <c r="AB245" i="9"/>
  <c r="AF256" i="8"/>
  <c r="AE258" i="8"/>
  <c r="AE257" i="8"/>
  <c r="AF255" i="8"/>
  <c r="Z247" i="8"/>
  <c r="V332" i="8"/>
  <c r="H249" i="8"/>
  <c r="S248" i="8"/>
  <c r="W331" i="8"/>
  <c r="U248" i="8"/>
  <c r="X248" i="8" s="1"/>
  <c r="Y248" i="8" s="1"/>
  <c r="R249" i="8"/>
  <c r="AC245" i="8"/>
  <c r="AA246" i="8"/>
  <c r="L251" i="8" a="1"/>
  <c r="L251" i="8" s="1"/>
  <c r="T250" i="8"/>
  <c r="AD245" i="8"/>
  <c r="AG266" i="8" s="1"/>
  <c r="AB245" i="8"/>
  <c r="AF256" i="7"/>
  <c r="AE258" i="7"/>
  <c r="AF255" i="7"/>
  <c r="AE257" i="7"/>
  <c r="Z247" i="7"/>
  <c r="R249" i="7"/>
  <c r="U248" i="7"/>
  <c r="X248" i="7" s="1"/>
  <c r="Y248" i="7" s="1"/>
  <c r="V332" i="7"/>
  <c r="H249" i="7"/>
  <c r="S248" i="7"/>
  <c r="AD245" i="7"/>
  <c r="AG266" i="7" s="1"/>
  <c r="AB245" i="7"/>
  <c r="AC245" i="7"/>
  <c r="AA246" i="7"/>
  <c r="L250" i="7" a="1"/>
  <c r="L250" i="7" s="1"/>
  <c r="T249" i="7"/>
  <c r="W331" i="7"/>
  <c r="AF254" i="6"/>
  <c r="AE256" i="6"/>
  <c r="AF255" i="6"/>
  <c r="AE257" i="6"/>
  <c r="Z247" i="6"/>
  <c r="R249" i="6"/>
  <c r="U248" i="6"/>
  <c r="X248" i="6" s="1"/>
  <c r="Y248" i="6" s="1"/>
  <c r="AD245" i="6"/>
  <c r="AG266" i="6" s="1"/>
  <c r="AB245" i="6"/>
  <c r="W331" i="6"/>
  <c r="T250" i="6"/>
  <c r="L251" i="6" a="1"/>
  <c r="L251" i="6" s="1"/>
  <c r="AA246" i="6"/>
  <c r="AC245" i="6"/>
  <c r="V332" i="6"/>
  <c r="H249" i="6"/>
  <c r="S248" i="6"/>
  <c r="AF247" i="5"/>
  <c r="AE248" i="5"/>
  <c r="Z247" i="5"/>
  <c r="T250" i="5"/>
  <c r="L251" i="5" a="1"/>
  <c r="L251" i="5" s="1"/>
  <c r="R249" i="5"/>
  <c r="U248" i="5"/>
  <c r="X248" i="5" s="1"/>
  <c r="Y248" i="5" s="1"/>
  <c r="V332" i="5"/>
  <c r="H249" i="5"/>
  <c r="S248" i="5"/>
  <c r="AA246" i="5"/>
  <c r="AC245" i="5"/>
  <c r="AD245" i="5"/>
  <c r="AG266" i="5" s="1"/>
  <c r="AB245" i="5"/>
  <c r="W331" i="5"/>
  <c r="AF255" i="4"/>
  <c r="AE257" i="4"/>
  <c r="AF256" i="4"/>
  <c r="AE258" i="4"/>
  <c r="Z247" i="4"/>
  <c r="U248" i="4"/>
  <c r="X248" i="4" s="1"/>
  <c r="Y248" i="4" s="1"/>
  <c r="R249" i="4"/>
  <c r="V332" i="4"/>
  <c r="H249" i="4"/>
  <c r="S248" i="4"/>
  <c r="W331" i="4"/>
  <c r="AB245" i="4"/>
  <c r="AD245" i="4"/>
  <c r="AG266" i="4" s="1"/>
  <c r="AC245" i="4"/>
  <c r="AA246" i="4"/>
  <c r="L251" i="4" a="1"/>
  <c r="L251" i="4" s="1"/>
  <c r="T250" i="4"/>
  <c r="W331" i="1"/>
  <c r="AF246" i="1"/>
  <c r="AE248" i="1"/>
  <c r="L251" i="1" a="1"/>
  <c r="L251" i="1" s="1"/>
  <c r="T250" i="1"/>
  <c r="Z247" i="1"/>
  <c r="V332" i="1"/>
  <c r="S248" i="1"/>
  <c r="H249" i="1"/>
  <c r="AC245" i="1"/>
  <c r="AA246" i="1"/>
  <c r="R249" i="1"/>
  <c r="U248" i="1"/>
  <c r="X248" i="1" s="1"/>
  <c r="Y248" i="1" s="1"/>
  <c r="AG265" i="1"/>
  <c r="AD245" i="1"/>
  <c r="AG266" i="1" s="1"/>
  <c r="AB245" i="1"/>
  <c r="AE247" i="1"/>
  <c r="AF277" i="11" l="1"/>
  <c r="AE279" i="11"/>
  <c r="AE280" i="11"/>
  <c r="AF278" i="11"/>
  <c r="Z248" i="11"/>
  <c r="W332" i="11"/>
  <c r="R250" i="11"/>
  <c r="U249" i="11"/>
  <c r="X249" i="11" s="1"/>
  <c r="Y249" i="11" s="1"/>
  <c r="AD246" i="11"/>
  <c r="AG267" i="11" s="1"/>
  <c r="AB246" i="11"/>
  <c r="V333" i="11"/>
  <c r="H250" i="11"/>
  <c r="S249" i="11"/>
  <c r="AC246" i="11"/>
  <c r="AA247" i="11"/>
  <c r="L252" i="11" a="1"/>
  <c r="L252" i="11" s="1"/>
  <c r="T251" i="11"/>
  <c r="AF279" i="10"/>
  <c r="AE281" i="10"/>
  <c r="AF280" i="10"/>
  <c r="AE282" i="10"/>
  <c r="Z248" i="10"/>
  <c r="V333" i="10"/>
  <c r="S249" i="10"/>
  <c r="H250" i="10"/>
  <c r="L251" i="10" a="1"/>
  <c r="L251" i="10" s="1"/>
  <c r="T250" i="10"/>
  <c r="W332" i="10"/>
  <c r="U249" i="10"/>
  <c r="X249" i="10" s="1"/>
  <c r="Y249" i="10" s="1"/>
  <c r="R250" i="10"/>
  <c r="AA247" i="10"/>
  <c r="AC246" i="10"/>
  <c r="AD246" i="10"/>
  <c r="AG267" i="10" s="1"/>
  <c r="AB246" i="10"/>
  <c r="AE280" i="9"/>
  <c r="AF278" i="9"/>
  <c r="AF279" i="9"/>
  <c r="AE281" i="9"/>
  <c r="Z248" i="9"/>
  <c r="U249" i="9"/>
  <c r="X249" i="9" s="1"/>
  <c r="Y249" i="9" s="1"/>
  <c r="R250" i="9"/>
  <c r="V333" i="9"/>
  <c r="H250" i="9"/>
  <c r="S249" i="9"/>
  <c r="W332" i="9"/>
  <c r="L251" i="9" a="1"/>
  <c r="L251" i="9" s="1"/>
  <c r="T250" i="9"/>
  <c r="AC246" i="9"/>
  <c r="AA247" i="9"/>
  <c r="AD246" i="9"/>
  <c r="AG267" i="9" s="1"/>
  <c r="AB246" i="9"/>
  <c r="AF257" i="8"/>
  <c r="AE259" i="8"/>
  <c r="AF258" i="8"/>
  <c r="AE260" i="8"/>
  <c r="Z248" i="8"/>
  <c r="L252" i="8" a="1"/>
  <c r="L252" i="8" s="1"/>
  <c r="T251" i="8"/>
  <c r="AD246" i="8"/>
  <c r="AG267" i="8" s="1"/>
  <c r="AB246" i="8"/>
  <c r="U249" i="8"/>
  <c r="X249" i="8" s="1"/>
  <c r="Y249" i="8" s="1"/>
  <c r="R250" i="8"/>
  <c r="V333" i="8"/>
  <c r="H250" i="8"/>
  <c r="S249" i="8"/>
  <c r="W332" i="8"/>
  <c r="AA247" i="8"/>
  <c r="AC246" i="8"/>
  <c r="AE259" i="7"/>
  <c r="AF257" i="7"/>
  <c r="AE260" i="7"/>
  <c r="AF258" i="7"/>
  <c r="Z248" i="7"/>
  <c r="AB246" i="7"/>
  <c r="AD246" i="7"/>
  <c r="AG267" i="7" s="1"/>
  <c r="W332" i="7"/>
  <c r="R250" i="7"/>
  <c r="U249" i="7"/>
  <c r="X249" i="7" s="1"/>
  <c r="Y249" i="7" s="1"/>
  <c r="T250" i="7"/>
  <c r="L251" i="7" a="1"/>
  <c r="L251" i="7" s="1"/>
  <c r="V333" i="7"/>
  <c r="H250" i="7"/>
  <c r="S249" i="7"/>
  <c r="AA247" i="7"/>
  <c r="AC246" i="7"/>
  <c r="AF256" i="6"/>
  <c r="AE258" i="6"/>
  <c r="AE259" i="6"/>
  <c r="AF257" i="6"/>
  <c r="Z248" i="6"/>
  <c r="V333" i="6"/>
  <c r="S249" i="6"/>
  <c r="H250" i="6"/>
  <c r="W332" i="6"/>
  <c r="R250" i="6"/>
  <c r="U249" i="6"/>
  <c r="X249" i="6" s="1"/>
  <c r="Y249" i="6" s="1"/>
  <c r="AB246" i="6"/>
  <c r="AD246" i="6"/>
  <c r="AG267" i="6" s="1"/>
  <c r="AA247" i="6"/>
  <c r="AC246" i="6"/>
  <c r="L252" i="6" a="1"/>
  <c r="L252" i="6" s="1"/>
  <c r="T251" i="6"/>
  <c r="AF248" i="5"/>
  <c r="AE250" i="5"/>
  <c r="AE249" i="5"/>
  <c r="Z248" i="5"/>
  <c r="T251" i="5"/>
  <c r="L252" i="5" a="1"/>
  <c r="L252" i="5" s="1"/>
  <c r="AB246" i="5"/>
  <c r="AD246" i="5"/>
  <c r="AG267" i="5" s="1"/>
  <c r="W332" i="5"/>
  <c r="R250" i="5"/>
  <c r="U249" i="5"/>
  <c r="X249" i="5" s="1"/>
  <c r="Y249" i="5" s="1"/>
  <c r="AA247" i="5"/>
  <c r="AC246" i="5"/>
  <c r="V333" i="5"/>
  <c r="S249" i="5"/>
  <c r="H250" i="5"/>
  <c r="AE260" i="4"/>
  <c r="AF258" i="4"/>
  <c r="AF257" i="4"/>
  <c r="AE259" i="4"/>
  <c r="Z248" i="4"/>
  <c r="AD246" i="4"/>
  <c r="AG267" i="4" s="1"/>
  <c r="AB246" i="4"/>
  <c r="L252" i="4" a="1"/>
  <c r="L252" i="4" s="1"/>
  <c r="T251" i="4"/>
  <c r="V333" i="4"/>
  <c r="H250" i="4"/>
  <c r="S249" i="4"/>
  <c r="W332" i="4"/>
  <c r="AC246" i="4"/>
  <c r="AA247" i="4"/>
  <c r="R250" i="4"/>
  <c r="U249" i="4"/>
  <c r="X249" i="4" s="1"/>
  <c r="Y249" i="4" s="1"/>
  <c r="Z248" i="1"/>
  <c r="U249" i="1"/>
  <c r="X249" i="1" s="1"/>
  <c r="Y249" i="1" s="1"/>
  <c r="R250" i="1"/>
  <c r="V333" i="1"/>
  <c r="H250" i="1"/>
  <c r="S249" i="1"/>
  <c r="W332" i="1"/>
  <c r="L252" i="1" a="1"/>
  <c r="L252" i="1" s="1"/>
  <c r="T251" i="1"/>
  <c r="AD246" i="1"/>
  <c r="AG267" i="1" s="1"/>
  <c r="AB246" i="1"/>
  <c r="AC246" i="1"/>
  <c r="AA247" i="1"/>
  <c r="AE250" i="1"/>
  <c r="AF248" i="1"/>
  <c r="AF247" i="1"/>
  <c r="AE249" i="1"/>
  <c r="AF279" i="11" l="1"/>
  <c r="AE281" i="11"/>
  <c r="AF280" i="11"/>
  <c r="AE282" i="11"/>
  <c r="Z249" i="11"/>
  <c r="R251" i="11"/>
  <c r="U250" i="11"/>
  <c r="X250" i="11" s="1"/>
  <c r="Y250" i="11" s="1"/>
  <c r="V334" i="11"/>
  <c r="S250" i="11"/>
  <c r="H251" i="11"/>
  <c r="W333" i="11"/>
  <c r="T252" i="11"/>
  <c r="L253" i="11" a="1"/>
  <c r="L253" i="11" s="1"/>
  <c r="AA248" i="11"/>
  <c r="AC247" i="11"/>
  <c r="AD247" i="11"/>
  <c r="AG268" i="11" s="1"/>
  <c r="AB247" i="11"/>
  <c r="AE284" i="10"/>
  <c r="AF282" i="10"/>
  <c r="AF281" i="10"/>
  <c r="AE283" i="10"/>
  <c r="Z249" i="10"/>
  <c r="L252" i="10" a="1"/>
  <c r="L252" i="10" s="1"/>
  <c r="T251" i="10"/>
  <c r="V334" i="10"/>
  <c r="H251" i="10"/>
  <c r="S250" i="10"/>
  <c r="R251" i="10"/>
  <c r="U250" i="10"/>
  <c r="X250" i="10" s="1"/>
  <c r="Y250" i="10" s="1"/>
  <c r="W333" i="10"/>
  <c r="AC247" i="10"/>
  <c r="AA248" i="10"/>
  <c r="AB247" i="10"/>
  <c r="AD247" i="10"/>
  <c r="AG268" i="10" s="1"/>
  <c r="AF281" i="9"/>
  <c r="AE283" i="9"/>
  <c r="AE282" i="9"/>
  <c r="AF280" i="9"/>
  <c r="Z249" i="9"/>
  <c r="AD247" i="9"/>
  <c r="AG268" i="9" s="1"/>
  <c r="AB247" i="9"/>
  <c r="U250" i="9"/>
  <c r="X250" i="9" s="1"/>
  <c r="Y250" i="9" s="1"/>
  <c r="R251" i="9"/>
  <c r="W333" i="9"/>
  <c r="AC247" i="9"/>
  <c r="AA248" i="9"/>
  <c r="L252" i="9" a="1"/>
  <c r="L252" i="9" s="1"/>
  <c r="T251" i="9"/>
  <c r="V334" i="9"/>
  <c r="H251" i="9"/>
  <c r="S250" i="9"/>
  <c r="AE262" i="8"/>
  <c r="AF260" i="8"/>
  <c r="AE261" i="8"/>
  <c r="AF259" i="8"/>
  <c r="Z249" i="8"/>
  <c r="AD247" i="8"/>
  <c r="AG268" i="8" s="1"/>
  <c r="AB247" i="8"/>
  <c r="W333" i="8"/>
  <c r="R251" i="8"/>
  <c r="U250" i="8"/>
  <c r="X250" i="8" s="1"/>
  <c r="Y250" i="8" s="1"/>
  <c r="T252" i="8"/>
  <c r="L253" i="8" a="1"/>
  <c r="L253" i="8" s="1"/>
  <c r="AA248" i="8"/>
  <c r="AC247" i="8"/>
  <c r="V334" i="8"/>
  <c r="H251" i="8"/>
  <c r="S250" i="8"/>
  <c r="AE262" i="7"/>
  <c r="AF260" i="7"/>
  <c r="AF259" i="7"/>
  <c r="AE261" i="7"/>
  <c r="Z249" i="7"/>
  <c r="AD247" i="7"/>
  <c r="AG268" i="7" s="1"/>
  <c r="AB247" i="7"/>
  <c r="W333" i="7"/>
  <c r="T251" i="7"/>
  <c r="L252" i="7" a="1"/>
  <c r="L252" i="7" s="1"/>
  <c r="R251" i="7"/>
  <c r="U250" i="7"/>
  <c r="X250" i="7" s="1"/>
  <c r="Y250" i="7" s="1"/>
  <c r="AA248" i="7"/>
  <c r="AC247" i="7"/>
  <c r="V334" i="7"/>
  <c r="H251" i="7"/>
  <c r="S250" i="7"/>
  <c r="AE261" i="6"/>
  <c r="AF259" i="6"/>
  <c r="AE260" i="6"/>
  <c r="AF258" i="6"/>
  <c r="Z249" i="6"/>
  <c r="AD247" i="6"/>
  <c r="AG268" i="6" s="1"/>
  <c r="AB247" i="6"/>
  <c r="R251" i="6"/>
  <c r="U250" i="6"/>
  <c r="X250" i="6" s="1"/>
  <c r="Y250" i="6" s="1"/>
  <c r="V334" i="6"/>
  <c r="S250" i="6"/>
  <c r="H251" i="6"/>
  <c r="W333" i="6"/>
  <c r="T252" i="6"/>
  <c r="L253" i="6" a="1"/>
  <c r="L253" i="6" s="1"/>
  <c r="AC247" i="6"/>
  <c r="AA248" i="6"/>
  <c r="AF250" i="5"/>
  <c r="AE252" i="5"/>
  <c r="AF249" i="5"/>
  <c r="AE251" i="5"/>
  <c r="Z249" i="5"/>
  <c r="AB247" i="5"/>
  <c r="AD247" i="5"/>
  <c r="AG268" i="5" s="1"/>
  <c r="U250" i="5"/>
  <c r="X250" i="5" s="1"/>
  <c r="Y250" i="5" s="1"/>
  <c r="R251" i="5"/>
  <c r="V334" i="5"/>
  <c r="H251" i="5"/>
  <c r="S250" i="5"/>
  <c r="L253" i="5" a="1"/>
  <c r="L253" i="5" s="1"/>
  <c r="T252" i="5"/>
  <c r="AC247" i="5"/>
  <c r="AA248" i="5"/>
  <c r="W333" i="5"/>
  <c r="AF259" i="4"/>
  <c r="AE261" i="4"/>
  <c r="AF260" i="4"/>
  <c r="AE262" i="4"/>
  <c r="Z249" i="4"/>
  <c r="AD247" i="4"/>
  <c r="AG268" i="4" s="1"/>
  <c r="AB247" i="4"/>
  <c r="U250" i="4"/>
  <c r="X250" i="4" s="1"/>
  <c r="Y250" i="4" s="1"/>
  <c r="R251" i="4"/>
  <c r="V334" i="4"/>
  <c r="S250" i="4"/>
  <c r="H251" i="4"/>
  <c r="W333" i="4"/>
  <c r="AA248" i="4"/>
  <c r="AC247" i="4"/>
  <c r="L253" i="4" a="1"/>
  <c r="L253" i="4" s="1"/>
  <c r="T252" i="4"/>
  <c r="Z249" i="1"/>
  <c r="AF250" i="1"/>
  <c r="AD247" i="1"/>
  <c r="AG268" i="1" s="1"/>
  <c r="AB247" i="1"/>
  <c r="AE251" i="1"/>
  <c r="AE252" i="1" s="1"/>
  <c r="AF249" i="1"/>
  <c r="V334" i="1"/>
  <c r="H251" i="1"/>
  <c r="S250" i="1"/>
  <c r="U250" i="1"/>
  <c r="X250" i="1" s="1"/>
  <c r="Y250" i="1" s="1"/>
  <c r="R251" i="1"/>
  <c r="AA248" i="1"/>
  <c r="AC247" i="1"/>
  <c r="T252" i="1"/>
  <c r="L253" i="1" a="1"/>
  <c r="L253" i="1" s="1"/>
  <c r="W333" i="1"/>
  <c r="AE283" i="11" l="1"/>
  <c r="AF281" i="11"/>
  <c r="AF282" i="11"/>
  <c r="AE284" i="11"/>
  <c r="Z250" i="11"/>
  <c r="AB248" i="11"/>
  <c r="AD248" i="11"/>
  <c r="AG269" i="11" s="1"/>
  <c r="H252" i="11"/>
  <c r="S251" i="11"/>
  <c r="V335" i="11"/>
  <c r="W334" i="11"/>
  <c r="U251" i="11"/>
  <c r="X251" i="11" s="1"/>
  <c r="Y251" i="11" s="1"/>
  <c r="R252" i="11"/>
  <c r="AC248" i="11"/>
  <c r="AA249" i="11"/>
  <c r="T253" i="11"/>
  <c r="L254" i="11" a="1"/>
  <c r="L254" i="11" s="1"/>
  <c r="AF283" i="10"/>
  <c r="AE285" i="10"/>
  <c r="AF284" i="10"/>
  <c r="AE286" i="10"/>
  <c r="Z250" i="10"/>
  <c r="U251" i="10"/>
  <c r="X251" i="10" s="1"/>
  <c r="Y251" i="10" s="1"/>
  <c r="R252" i="10"/>
  <c r="AD248" i="10"/>
  <c r="AG269" i="10" s="1"/>
  <c r="AB248" i="10"/>
  <c r="V335" i="10"/>
  <c r="H252" i="10"/>
  <c r="S251" i="10"/>
  <c r="W334" i="10"/>
  <c r="L253" i="10" a="1"/>
  <c r="L253" i="10" s="1"/>
  <c r="T252" i="10"/>
  <c r="AA249" i="10"/>
  <c r="AC248" i="10"/>
  <c r="AE284" i="9"/>
  <c r="AF282" i="9"/>
  <c r="AE285" i="9"/>
  <c r="AF283" i="9"/>
  <c r="Z250" i="9"/>
  <c r="AD248" i="9"/>
  <c r="AG269" i="9" s="1"/>
  <c r="AB248" i="9"/>
  <c r="W334" i="9"/>
  <c r="R252" i="9"/>
  <c r="U251" i="9"/>
  <c r="X251" i="9" s="1"/>
  <c r="Y251" i="9" s="1"/>
  <c r="V335" i="9"/>
  <c r="H252" i="9"/>
  <c r="S251" i="9"/>
  <c r="AC248" i="9"/>
  <c r="AA249" i="9"/>
  <c r="L253" i="9" a="1"/>
  <c r="L253" i="9" s="1"/>
  <c r="T252" i="9"/>
  <c r="AE263" i="8"/>
  <c r="AF261" i="8"/>
  <c r="AE264" i="8"/>
  <c r="AF262" i="8"/>
  <c r="Z250" i="8"/>
  <c r="T253" i="8"/>
  <c r="L254" i="8" a="1"/>
  <c r="L254" i="8" s="1"/>
  <c r="R252" i="8"/>
  <c r="U251" i="8"/>
  <c r="X251" i="8" s="1"/>
  <c r="Y251" i="8" s="1"/>
  <c r="V335" i="8"/>
  <c r="S251" i="8"/>
  <c r="H252" i="8"/>
  <c r="AC248" i="8"/>
  <c r="AA249" i="8"/>
  <c r="AB248" i="8"/>
  <c r="AD248" i="8"/>
  <c r="AG269" i="8" s="1"/>
  <c r="W334" i="8"/>
  <c r="AF261" i="7"/>
  <c r="AE263" i="7"/>
  <c r="AE264" i="7"/>
  <c r="AF262" i="7"/>
  <c r="Z250" i="7"/>
  <c r="T252" i="7"/>
  <c r="L253" i="7" a="1"/>
  <c r="L253" i="7" s="1"/>
  <c r="R252" i="7"/>
  <c r="U251" i="7"/>
  <c r="X251" i="7" s="1"/>
  <c r="Y251" i="7" s="1"/>
  <c r="V335" i="7"/>
  <c r="S251" i="7"/>
  <c r="H252" i="7"/>
  <c r="AC248" i="7"/>
  <c r="AA249" i="7"/>
  <c r="AB248" i="7"/>
  <c r="AD248" i="7"/>
  <c r="AG269" i="7" s="1"/>
  <c r="W334" i="7"/>
  <c r="AE262" i="6"/>
  <c r="AF260" i="6"/>
  <c r="AF261" i="6"/>
  <c r="AE263" i="6"/>
  <c r="Z250" i="6"/>
  <c r="L254" i="6" a="1"/>
  <c r="L254" i="6" s="1"/>
  <c r="T253" i="6"/>
  <c r="V335" i="6"/>
  <c r="S251" i="6"/>
  <c r="H252" i="6"/>
  <c r="AC248" i="6"/>
  <c r="AA249" i="6"/>
  <c r="W334" i="6"/>
  <c r="U251" i="6"/>
  <c r="X251" i="6" s="1"/>
  <c r="Y251" i="6" s="1"/>
  <c r="R252" i="6"/>
  <c r="AB248" i="6"/>
  <c r="AD248" i="6"/>
  <c r="AG269" i="6" s="1"/>
  <c r="AE253" i="5"/>
  <c r="AF251" i="5"/>
  <c r="AE254" i="5"/>
  <c r="AF252" i="5"/>
  <c r="Z250" i="5"/>
  <c r="V335" i="5"/>
  <c r="H252" i="5"/>
  <c r="S251" i="5"/>
  <c r="W334" i="5"/>
  <c r="AC248" i="5"/>
  <c r="AA249" i="5"/>
  <c r="L254" i="5" a="1"/>
  <c r="L254" i="5" s="1"/>
  <c r="T253" i="5"/>
  <c r="U251" i="5"/>
  <c r="X251" i="5" s="1"/>
  <c r="Y251" i="5" s="1"/>
  <c r="R252" i="5"/>
  <c r="AD248" i="5"/>
  <c r="AG269" i="5" s="1"/>
  <c r="AB248" i="5"/>
  <c r="AE263" i="4"/>
  <c r="AF261" i="4"/>
  <c r="AF262" i="4"/>
  <c r="AE264" i="4"/>
  <c r="Z250" i="4"/>
  <c r="AB248" i="4"/>
  <c r="AD248" i="4"/>
  <c r="AG269" i="4" s="1"/>
  <c r="L254" i="4" a="1"/>
  <c r="L254" i="4" s="1"/>
  <c r="T253" i="4"/>
  <c r="W334" i="4"/>
  <c r="V335" i="4"/>
  <c r="S251" i="4"/>
  <c r="H252" i="4"/>
  <c r="R252" i="4"/>
  <c r="U251" i="4"/>
  <c r="X251" i="4" s="1"/>
  <c r="Y251" i="4" s="1"/>
  <c r="AA249" i="4"/>
  <c r="AC248" i="4"/>
  <c r="Z250" i="1"/>
  <c r="V335" i="1"/>
  <c r="H252" i="1"/>
  <c r="S251" i="1"/>
  <c r="R252" i="1"/>
  <c r="U251" i="1"/>
  <c r="X251" i="1" s="1"/>
  <c r="Y251" i="1" s="1"/>
  <c r="W334" i="1"/>
  <c r="AE253" i="1"/>
  <c r="AF251" i="1"/>
  <c r="AE254" i="1"/>
  <c r="AF252" i="1"/>
  <c r="AD248" i="1"/>
  <c r="AG269" i="1" s="1"/>
  <c r="AB248" i="1"/>
  <c r="AC248" i="1"/>
  <c r="AA249" i="1"/>
  <c r="L254" i="1" a="1"/>
  <c r="L254" i="1" s="1"/>
  <c r="T253" i="1"/>
  <c r="AE285" i="11" l="1"/>
  <c r="AF283" i="11"/>
  <c r="AF284" i="11"/>
  <c r="AE286" i="11"/>
  <c r="Z251" i="11"/>
  <c r="R253" i="11"/>
  <c r="U252" i="11"/>
  <c r="X252" i="11" s="1"/>
  <c r="Y252" i="11" s="1"/>
  <c r="W335" i="11"/>
  <c r="T254" i="11"/>
  <c r="L255" i="11" a="1"/>
  <c r="L255" i="11" s="1"/>
  <c r="V336" i="11"/>
  <c r="H253" i="11"/>
  <c r="S252" i="11"/>
  <c r="AC249" i="11"/>
  <c r="AA250" i="11"/>
  <c r="AD249" i="11"/>
  <c r="AG270" i="11" s="1"/>
  <c r="AB249" i="11"/>
  <c r="AE288" i="10"/>
  <c r="AF286" i="10"/>
  <c r="AE287" i="10"/>
  <c r="AF285" i="10"/>
  <c r="Z251" i="10"/>
  <c r="L254" i="10" a="1"/>
  <c r="L254" i="10" s="1"/>
  <c r="T253" i="10"/>
  <c r="R253" i="10"/>
  <c r="U252" i="10"/>
  <c r="X252" i="10" s="1"/>
  <c r="Y252" i="10" s="1"/>
  <c r="V336" i="10"/>
  <c r="S252" i="10"/>
  <c r="H253" i="10"/>
  <c r="W335" i="10"/>
  <c r="AD249" i="10"/>
  <c r="AG270" i="10" s="1"/>
  <c r="AB249" i="10"/>
  <c r="AA250" i="10"/>
  <c r="AC249" i="10"/>
  <c r="AE287" i="9"/>
  <c r="AF285" i="9"/>
  <c r="AE286" i="9"/>
  <c r="AF284" i="9"/>
  <c r="Z251" i="9"/>
  <c r="W335" i="9"/>
  <c r="V336" i="9"/>
  <c r="S252" i="9"/>
  <c r="H253" i="9"/>
  <c r="R253" i="9"/>
  <c r="U252" i="9"/>
  <c r="X252" i="9" s="1"/>
  <c r="Y252" i="9" s="1"/>
  <c r="L254" i="9" a="1"/>
  <c r="L254" i="9" s="1"/>
  <c r="T253" i="9"/>
  <c r="AA250" i="9"/>
  <c r="AC249" i="9"/>
  <c r="AD249" i="9"/>
  <c r="AG270" i="9" s="1"/>
  <c r="AB249" i="9"/>
  <c r="AE266" i="8"/>
  <c r="AF264" i="8"/>
  <c r="AE265" i="8"/>
  <c r="AF263" i="8"/>
  <c r="Z251" i="8"/>
  <c r="T254" i="8"/>
  <c r="L255" i="8" a="1"/>
  <c r="L255" i="8" s="1"/>
  <c r="V336" i="8"/>
  <c r="S252" i="8"/>
  <c r="H253" i="8"/>
  <c r="AD249" i="8"/>
  <c r="AG270" i="8" s="1"/>
  <c r="AB249" i="8"/>
  <c r="W335" i="8"/>
  <c r="U252" i="8"/>
  <c r="X252" i="8" s="1"/>
  <c r="Y252" i="8" s="1"/>
  <c r="R253" i="8"/>
  <c r="AC249" i="8"/>
  <c r="AA250" i="8"/>
  <c r="AE266" i="7"/>
  <c r="AF264" i="7"/>
  <c r="AF263" i="7"/>
  <c r="AE265" i="7"/>
  <c r="Z251" i="7"/>
  <c r="AD249" i="7"/>
  <c r="AG270" i="7" s="1"/>
  <c r="AB249" i="7"/>
  <c r="V336" i="7"/>
  <c r="H253" i="7"/>
  <c r="S252" i="7"/>
  <c r="W335" i="7"/>
  <c r="R253" i="7"/>
  <c r="U252" i="7"/>
  <c r="X252" i="7" s="1"/>
  <c r="Y252" i="7" s="1"/>
  <c r="AC249" i="7"/>
  <c r="AA250" i="7"/>
  <c r="L254" i="7" a="1"/>
  <c r="L254" i="7" s="1"/>
  <c r="T253" i="7"/>
  <c r="AF263" i="6"/>
  <c r="AE265" i="6"/>
  <c r="AF262" i="6"/>
  <c r="AE264" i="6"/>
  <c r="Z251" i="6"/>
  <c r="AD249" i="6"/>
  <c r="AG270" i="6" s="1"/>
  <c r="AB249" i="6"/>
  <c r="T254" i="6"/>
  <c r="L255" i="6" a="1"/>
  <c r="L255" i="6" s="1"/>
  <c r="V336" i="6"/>
  <c r="H253" i="6"/>
  <c r="S252" i="6"/>
  <c r="AC249" i="6"/>
  <c r="AA250" i="6"/>
  <c r="W335" i="6"/>
  <c r="U252" i="6"/>
  <c r="X252" i="6" s="1"/>
  <c r="Y252" i="6" s="1"/>
  <c r="R253" i="6"/>
  <c r="AF254" i="5"/>
  <c r="AE256" i="5"/>
  <c r="AF253" i="5"/>
  <c r="AE255" i="5"/>
  <c r="Z251" i="5"/>
  <c r="AD249" i="5"/>
  <c r="AG270" i="5" s="1"/>
  <c r="AB249" i="5"/>
  <c r="V336" i="5"/>
  <c r="H253" i="5"/>
  <c r="S252" i="5"/>
  <c r="R253" i="5"/>
  <c r="U252" i="5"/>
  <c r="X252" i="5" s="1"/>
  <c r="Y252" i="5" s="1"/>
  <c r="W335" i="5"/>
  <c r="L255" i="5" a="1"/>
  <c r="L255" i="5" s="1"/>
  <c r="T254" i="5"/>
  <c r="AC249" i="5"/>
  <c r="AA250" i="5"/>
  <c r="AE266" i="4"/>
  <c r="AF264" i="4"/>
  <c r="AE265" i="4"/>
  <c r="AF263" i="4"/>
  <c r="Z251" i="4"/>
  <c r="R253" i="4"/>
  <c r="U252" i="4"/>
  <c r="X252" i="4" s="1"/>
  <c r="Y252" i="4" s="1"/>
  <c r="AD249" i="4"/>
  <c r="AG270" i="4" s="1"/>
  <c r="AB249" i="4"/>
  <c r="V336" i="4"/>
  <c r="S252" i="4"/>
  <c r="H253" i="4"/>
  <c r="W335" i="4"/>
  <c r="T254" i="4"/>
  <c r="L255" i="4" a="1"/>
  <c r="L255" i="4" s="1"/>
  <c r="AC249" i="4"/>
  <c r="AA250" i="4"/>
  <c r="Z251" i="1"/>
  <c r="AE255" i="1"/>
  <c r="AF253" i="1"/>
  <c r="AF254" i="1"/>
  <c r="AE256" i="1"/>
  <c r="L255" i="1" a="1"/>
  <c r="L255" i="1" s="1"/>
  <c r="T254" i="1"/>
  <c r="AC249" i="1"/>
  <c r="AA250" i="1"/>
  <c r="U252" i="1"/>
  <c r="X252" i="1" s="1"/>
  <c r="Y252" i="1" s="1"/>
  <c r="R253" i="1"/>
  <c r="V336" i="1"/>
  <c r="S252" i="1"/>
  <c r="H253" i="1"/>
  <c r="W335" i="1"/>
  <c r="AD249" i="1"/>
  <c r="AG270" i="1" s="1"/>
  <c r="AB249" i="1"/>
  <c r="AF285" i="11" l="1"/>
  <c r="AE287" i="11"/>
  <c r="AE288" i="11"/>
  <c r="AF286" i="11"/>
  <c r="Z252" i="11"/>
  <c r="L256" i="11" a="1"/>
  <c r="L256" i="11" s="1"/>
  <c r="T255" i="11"/>
  <c r="W336" i="11"/>
  <c r="U253" i="11"/>
  <c r="X253" i="11" s="1"/>
  <c r="Y253" i="11" s="1"/>
  <c r="R254" i="11"/>
  <c r="S253" i="11"/>
  <c r="V337" i="11"/>
  <c r="H254" i="11"/>
  <c r="AC250" i="11"/>
  <c r="AA251" i="11"/>
  <c r="AB250" i="11"/>
  <c r="AD250" i="11"/>
  <c r="AG271" i="11" s="1"/>
  <c r="AE289" i="10"/>
  <c r="AF287" i="10"/>
  <c r="AE290" i="10"/>
  <c r="AF288" i="10"/>
  <c r="Z252" i="10"/>
  <c r="R254" i="10"/>
  <c r="U253" i="10"/>
  <c r="X253" i="10" s="1"/>
  <c r="Y253" i="10" s="1"/>
  <c r="L255" i="10" a="1"/>
  <c r="L255" i="10" s="1"/>
  <c r="T254" i="10"/>
  <c r="V337" i="10"/>
  <c r="S253" i="10"/>
  <c r="H254" i="10"/>
  <c r="W336" i="10"/>
  <c r="AD250" i="10"/>
  <c r="AG271" i="10" s="1"/>
  <c r="AB250" i="10"/>
  <c r="AC250" i="10"/>
  <c r="AA251" i="10"/>
  <c r="AE288" i="9"/>
  <c r="AF286" i="9"/>
  <c r="AE289" i="9"/>
  <c r="AF287" i="9"/>
  <c r="Z252" i="9"/>
  <c r="L255" i="9" a="1"/>
  <c r="L255" i="9" s="1"/>
  <c r="T254" i="9"/>
  <c r="U253" i="9"/>
  <c r="X253" i="9" s="1"/>
  <c r="Y253" i="9" s="1"/>
  <c r="R254" i="9"/>
  <c r="W336" i="9"/>
  <c r="V337" i="9"/>
  <c r="H254" i="9"/>
  <c r="S253" i="9"/>
  <c r="AA251" i="9"/>
  <c r="AC250" i="9"/>
  <c r="AD250" i="9"/>
  <c r="AG271" i="9" s="1"/>
  <c r="AB250" i="9"/>
  <c r="AF265" i="8"/>
  <c r="AE267" i="8"/>
  <c r="AE268" i="8"/>
  <c r="AF266" i="8"/>
  <c r="Z252" i="8"/>
  <c r="U253" i="8"/>
  <c r="X253" i="8" s="1"/>
  <c r="Y253" i="8" s="1"/>
  <c r="R254" i="8"/>
  <c r="V337" i="8"/>
  <c r="H254" i="8"/>
  <c r="S253" i="8"/>
  <c r="W336" i="8"/>
  <c r="L256" i="8" a="1"/>
  <c r="L256" i="8" s="1"/>
  <c r="T255" i="8"/>
  <c r="AD250" i="8"/>
  <c r="AG271" i="8" s="1"/>
  <c r="AB250" i="8"/>
  <c r="AC250" i="8"/>
  <c r="AA251" i="8"/>
  <c r="AF265" i="7"/>
  <c r="AE267" i="7"/>
  <c r="AF266" i="7"/>
  <c r="AE268" i="7"/>
  <c r="Z252" i="7"/>
  <c r="AD250" i="7"/>
  <c r="AG271" i="7" s="1"/>
  <c r="AB250" i="7"/>
  <c r="L255" i="7" a="1"/>
  <c r="L255" i="7" s="1"/>
  <c r="T254" i="7"/>
  <c r="U253" i="7"/>
  <c r="X253" i="7" s="1"/>
  <c r="Y253" i="7" s="1"/>
  <c r="R254" i="7"/>
  <c r="V337" i="7"/>
  <c r="S253" i="7"/>
  <c r="H254" i="7"/>
  <c r="AC250" i="7"/>
  <c r="AA251" i="7"/>
  <c r="W336" i="7"/>
  <c r="AE267" i="6"/>
  <c r="AF265" i="6"/>
  <c r="AF264" i="6"/>
  <c r="AE266" i="6"/>
  <c r="Z252" i="6"/>
  <c r="AD250" i="6"/>
  <c r="AG271" i="6" s="1"/>
  <c r="AB250" i="6"/>
  <c r="W336" i="6"/>
  <c r="V337" i="6"/>
  <c r="H254" i="6"/>
  <c r="S253" i="6"/>
  <c r="AA251" i="6"/>
  <c r="AC250" i="6"/>
  <c r="L256" i="6" a="1"/>
  <c r="L256" i="6" s="1"/>
  <c r="T255" i="6"/>
  <c r="U253" i="6"/>
  <c r="X253" i="6" s="1"/>
  <c r="Y253" i="6" s="1"/>
  <c r="R254" i="6"/>
  <c r="AF255" i="5"/>
  <c r="AE257" i="5"/>
  <c r="AE258" i="5"/>
  <c r="AF256" i="5"/>
  <c r="Z252" i="5"/>
  <c r="L256" i="5" a="1"/>
  <c r="L256" i="5" s="1"/>
  <c r="T255" i="5"/>
  <c r="R254" i="5"/>
  <c r="U253" i="5"/>
  <c r="X253" i="5" s="1"/>
  <c r="Y253" i="5" s="1"/>
  <c r="V337" i="5"/>
  <c r="H254" i="5"/>
  <c r="S253" i="5"/>
  <c r="AA251" i="5"/>
  <c r="AC250" i="5"/>
  <c r="W336" i="5"/>
  <c r="AD250" i="5"/>
  <c r="AG271" i="5" s="1"/>
  <c r="AB250" i="5"/>
  <c r="AE267" i="4"/>
  <c r="AF265" i="4"/>
  <c r="AF266" i="4"/>
  <c r="AE268" i="4"/>
  <c r="Z252" i="4"/>
  <c r="AB250" i="4"/>
  <c r="AD250" i="4"/>
  <c r="AG271" i="4" s="1"/>
  <c r="L256" i="4" a="1"/>
  <c r="L256" i="4" s="1"/>
  <c r="T255" i="4"/>
  <c r="V337" i="4"/>
  <c r="S253" i="4"/>
  <c r="H254" i="4"/>
  <c r="AC250" i="4"/>
  <c r="AA251" i="4"/>
  <c r="W336" i="4"/>
  <c r="U253" i="4"/>
  <c r="X253" i="4" s="1"/>
  <c r="Y253" i="4" s="1"/>
  <c r="R254" i="4"/>
  <c r="Z252" i="1"/>
  <c r="W336" i="1"/>
  <c r="U253" i="1"/>
  <c r="X253" i="1" s="1"/>
  <c r="Y253" i="1" s="1"/>
  <c r="R254" i="1"/>
  <c r="V337" i="1"/>
  <c r="H254" i="1"/>
  <c r="S253" i="1"/>
  <c r="AB250" i="1"/>
  <c r="AD250" i="1"/>
  <c r="AG271" i="1" s="1"/>
  <c r="AE258" i="1"/>
  <c r="AF256" i="1"/>
  <c r="AA251" i="1"/>
  <c r="AC250" i="1"/>
  <c r="T255" i="1"/>
  <c r="L256" i="1" a="1"/>
  <c r="L256" i="1" s="1"/>
  <c r="AE257" i="1"/>
  <c r="AF255" i="1"/>
  <c r="AF287" i="11" l="1"/>
  <c r="AE289" i="11"/>
  <c r="AE290" i="11"/>
  <c r="AF288" i="11"/>
  <c r="Z253" i="11"/>
  <c r="L257" i="11" a="1"/>
  <c r="L257" i="11" s="1"/>
  <c r="T256" i="11"/>
  <c r="W337" i="11"/>
  <c r="AA252" i="11"/>
  <c r="AC251" i="11"/>
  <c r="V338" i="11"/>
  <c r="H255" i="11"/>
  <c r="S254" i="11"/>
  <c r="U254" i="11"/>
  <c r="X254" i="11" s="1"/>
  <c r="Y254" i="11" s="1"/>
  <c r="R255" i="11"/>
  <c r="AD251" i="11"/>
  <c r="AG272" i="11" s="1"/>
  <c r="AB251" i="11"/>
  <c r="AE292" i="10"/>
  <c r="AF290" i="10"/>
  <c r="AE291" i="10"/>
  <c r="AF289" i="10"/>
  <c r="Z253" i="10"/>
  <c r="L256" i="10" a="1"/>
  <c r="L256" i="10" s="1"/>
  <c r="T255" i="10"/>
  <c r="U254" i="10"/>
  <c r="X254" i="10" s="1"/>
  <c r="Y254" i="10" s="1"/>
  <c r="R255" i="10"/>
  <c r="W337" i="10"/>
  <c r="AD251" i="10"/>
  <c r="AG272" i="10" s="1"/>
  <c r="AB251" i="10"/>
  <c r="V338" i="10"/>
  <c r="H255" i="10"/>
  <c r="S254" i="10"/>
  <c r="AA252" i="10"/>
  <c r="AC251" i="10"/>
  <c r="AE291" i="9"/>
  <c r="AF289" i="9"/>
  <c r="AE290" i="9"/>
  <c r="AF288" i="9"/>
  <c r="Z253" i="9"/>
  <c r="R255" i="9"/>
  <c r="U254" i="9"/>
  <c r="X254" i="9" s="1"/>
  <c r="Y254" i="9" s="1"/>
  <c r="V338" i="9"/>
  <c r="H255" i="9"/>
  <c r="S254" i="9"/>
  <c r="W337" i="9"/>
  <c r="L256" i="9" a="1"/>
  <c r="L256" i="9" s="1"/>
  <c r="T255" i="9"/>
  <c r="AD251" i="9"/>
  <c r="AG272" i="9" s="1"/>
  <c r="AB251" i="9"/>
  <c r="AA252" i="9"/>
  <c r="AC251" i="9"/>
  <c r="AE270" i="8"/>
  <c r="AF268" i="8"/>
  <c r="AE269" i="8"/>
  <c r="AF267" i="8"/>
  <c r="Z253" i="8"/>
  <c r="L257" i="8" a="1"/>
  <c r="L257" i="8" s="1"/>
  <c r="T256" i="8"/>
  <c r="AD251" i="8"/>
  <c r="AG272" i="8" s="1"/>
  <c r="AB251" i="8"/>
  <c r="W337" i="8"/>
  <c r="U254" i="8"/>
  <c r="X254" i="8" s="1"/>
  <c r="Y254" i="8" s="1"/>
  <c r="R255" i="8"/>
  <c r="AC251" i="8"/>
  <c r="AA252" i="8"/>
  <c r="V338" i="8"/>
  <c r="H255" i="8"/>
  <c r="S254" i="8"/>
  <c r="AE270" i="7"/>
  <c r="AF268" i="7"/>
  <c r="AE269" i="7"/>
  <c r="AF267" i="7"/>
  <c r="Z253" i="7"/>
  <c r="V338" i="7"/>
  <c r="H255" i="7"/>
  <c r="S254" i="7"/>
  <c r="U254" i="7"/>
  <c r="X254" i="7" s="1"/>
  <c r="Y254" i="7" s="1"/>
  <c r="R255" i="7"/>
  <c r="L256" i="7" a="1"/>
  <c r="L256" i="7" s="1"/>
  <c r="T255" i="7"/>
  <c r="AA252" i="7"/>
  <c r="AC251" i="7"/>
  <c r="W337" i="7"/>
  <c r="AD251" i="7"/>
  <c r="AG272" i="7" s="1"/>
  <c r="AB251" i="7"/>
  <c r="AF266" i="6"/>
  <c r="AE268" i="6"/>
  <c r="AE269" i="6"/>
  <c r="AF267" i="6"/>
  <c r="Z253" i="6"/>
  <c r="V338" i="6"/>
  <c r="H255" i="6"/>
  <c r="S254" i="6"/>
  <c r="L257" i="6" a="1"/>
  <c r="L257" i="6" s="1"/>
  <c r="T256" i="6"/>
  <c r="W337" i="6"/>
  <c r="R255" i="6"/>
  <c r="U254" i="6"/>
  <c r="X254" i="6" s="1"/>
  <c r="Y254" i="6" s="1"/>
  <c r="AD251" i="6"/>
  <c r="AG272" i="6" s="1"/>
  <c r="AB251" i="6"/>
  <c r="AA252" i="6"/>
  <c r="AC251" i="6"/>
  <c r="AF257" i="5"/>
  <c r="AE259" i="5"/>
  <c r="AF258" i="5"/>
  <c r="AE260" i="5"/>
  <c r="Z253" i="5"/>
  <c r="AB251" i="5"/>
  <c r="AD251" i="5"/>
  <c r="AG272" i="5" s="1"/>
  <c r="U254" i="5"/>
  <c r="X254" i="5" s="1"/>
  <c r="Y254" i="5" s="1"/>
  <c r="R255" i="5"/>
  <c r="T256" i="5"/>
  <c r="L257" i="5" a="1"/>
  <c r="L257" i="5" s="1"/>
  <c r="V338" i="5"/>
  <c r="H255" i="5"/>
  <c r="S254" i="5"/>
  <c r="AA252" i="5"/>
  <c r="AC251" i="5"/>
  <c r="W337" i="5"/>
  <c r="AF268" i="4"/>
  <c r="AE270" i="4"/>
  <c r="AE269" i="4"/>
  <c r="AF267" i="4"/>
  <c r="Z253" i="4"/>
  <c r="U254" i="4"/>
  <c r="X254" i="4" s="1"/>
  <c r="Y254" i="4" s="1"/>
  <c r="R255" i="4"/>
  <c r="AD251" i="4"/>
  <c r="AG272" i="4" s="1"/>
  <c r="AB251" i="4"/>
  <c r="L257" i="4" a="1"/>
  <c r="L257" i="4" s="1"/>
  <c r="T256" i="4"/>
  <c r="V338" i="4"/>
  <c r="H255" i="4"/>
  <c r="S254" i="4"/>
  <c r="AC251" i="4"/>
  <c r="AA252" i="4"/>
  <c r="W337" i="4"/>
  <c r="Z253" i="1"/>
  <c r="AD251" i="1"/>
  <c r="AG272" i="1" s="1"/>
  <c r="AB251" i="1"/>
  <c r="AF258" i="1"/>
  <c r="AE260" i="1"/>
  <c r="V338" i="1"/>
  <c r="H255" i="1"/>
  <c r="S254" i="1"/>
  <c r="W337" i="1"/>
  <c r="R255" i="1"/>
  <c r="U254" i="1"/>
  <c r="X254" i="1" s="1"/>
  <c r="Y254" i="1" s="1"/>
  <c r="AE259" i="1"/>
  <c r="AF257" i="1"/>
  <c r="AC251" i="1"/>
  <c r="AA252" i="1"/>
  <c r="L257" i="1" a="1"/>
  <c r="L257" i="1" s="1"/>
  <c r="T256" i="1"/>
  <c r="AE291" i="11" l="1"/>
  <c r="AF289" i="11"/>
  <c r="AF290" i="11"/>
  <c r="AE292" i="11"/>
  <c r="Z254" i="11"/>
  <c r="V339" i="11"/>
  <c r="H256" i="11"/>
  <c r="S255" i="11"/>
  <c r="L258" i="11" a="1"/>
  <c r="L258" i="11" s="1"/>
  <c r="T257" i="11"/>
  <c r="AC252" i="11"/>
  <c r="AA253" i="11"/>
  <c r="W338" i="11"/>
  <c r="AD252" i="11"/>
  <c r="AG273" i="11" s="1"/>
  <c r="AB252" i="11"/>
  <c r="R256" i="11"/>
  <c r="U255" i="11"/>
  <c r="X255" i="11" s="1"/>
  <c r="Y255" i="11" s="1"/>
  <c r="AE293" i="10"/>
  <c r="AF291" i="10"/>
  <c r="AF292" i="10"/>
  <c r="AE294" i="10"/>
  <c r="Z254" i="10"/>
  <c r="V339" i="10"/>
  <c r="H256" i="10"/>
  <c r="S255" i="10"/>
  <c r="R256" i="10"/>
  <c r="U255" i="10"/>
  <c r="X255" i="10" s="1"/>
  <c r="Y255" i="10" s="1"/>
  <c r="T256" i="10"/>
  <c r="L257" i="10" a="1"/>
  <c r="L257" i="10" s="1"/>
  <c r="AB252" i="10"/>
  <c r="AD252" i="10"/>
  <c r="AG273" i="10" s="1"/>
  <c r="AC252" i="10"/>
  <c r="AA253" i="10"/>
  <c r="W338" i="10"/>
  <c r="AF290" i="9"/>
  <c r="AE292" i="9"/>
  <c r="AF291" i="9"/>
  <c r="AE293" i="9"/>
  <c r="Z254" i="9"/>
  <c r="T256" i="9"/>
  <c r="L257" i="9" a="1"/>
  <c r="L257" i="9" s="1"/>
  <c r="V339" i="9"/>
  <c r="H256" i="9"/>
  <c r="S255" i="9"/>
  <c r="W338" i="9"/>
  <c r="R256" i="9"/>
  <c r="U255" i="9"/>
  <c r="X255" i="9" s="1"/>
  <c r="Y255" i="9" s="1"/>
  <c r="AD252" i="9"/>
  <c r="AG273" i="9" s="1"/>
  <c r="AB252" i="9"/>
  <c r="AA253" i="9"/>
  <c r="AC252" i="9"/>
  <c r="AF269" i="8"/>
  <c r="AE271" i="8"/>
  <c r="AF270" i="8"/>
  <c r="AE272" i="8"/>
  <c r="Z254" i="8"/>
  <c r="U255" i="8"/>
  <c r="X255" i="8" s="1"/>
  <c r="Y255" i="8" s="1"/>
  <c r="R256" i="8"/>
  <c r="T257" i="8"/>
  <c r="L258" i="8" a="1"/>
  <c r="L258" i="8" s="1"/>
  <c r="V339" i="8"/>
  <c r="H256" i="8"/>
  <c r="S255" i="8"/>
  <c r="AC252" i="8"/>
  <c r="AA253" i="8"/>
  <c r="AD252" i="8"/>
  <c r="AG273" i="8" s="1"/>
  <c r="AB252" i="8"/>
  <c r="W338" i="8"/>
  <c r="AF269" i="7"/>
  <c r="AE271" i="7"/>
  <c r="AE272" i="7"/>
  <c r="AF270" i="7"/>
  <c r="Z254" i="7"/>
  <c r="W338" i="7"/>
  <c r="AD252" i="7"/>
  <c r="AG273" i="7" s="1"/>
  <c r="AB252" i="7"/>
  <c r="L257" i="7" a="1"/>
  <c r="L257" i="7" s="1"/>
  <c r="T256" i="7"/>
  <c r="AA253" i="7"/>
  <c r="AC252" i="7"/>
  <c r="R256" i="7"/>
  <c r="U255" i="7"/>
  <c r="X255" i="7" s="1"/>
  <c r="Y255" i="7" s="1"/>
  <c r="V339" i="7"/>
  <c r="H256" i="7"/>
  <c r="S255" i="7"/>
  <c r="AE271" i="6"/>
  <c r="AF269" i="6"/>
  <c r="AE270" i="6"/>
  <c r="AF268" i="6"/>
  <c r="Z254" i="6"/>
  <c r="L258" i="6" a="1"/>
  <c r="L258" i="6" s="1"/>
  <c r="T257" i="6"/>
  <c r="U255" i="6"/>
  <c r="X255" i="6" s="1"/>
  <c r="Y255" i="6" s="1"/>
  <c r="R256" i="6"/>
  <c r="V339" i="6"/>
  <c r="H256" i="6"/>
  <c r="S255" i="6"/>
  <c r="W338" i="6"/>
  <c r="AD252" i="6"/>
  <c r="AG273" i="6" s="1"/>
  <c r="AB252" i="6"/>
  <c r="AA253" i="6"/>
  <c r="AC252" i="6"/>
  <c r="AF260" i="5"/>
  <c r="AE262" i="5"/>
  <c r="AF259" i="5"/>
  <c r="AE261" i="5"/>
  <c r="Z254" i="5"/>
  <c r="V339" i="5"/>
  <c r="H256" i="5"/>
  <c r="S255" i="5"/>
  <c r="AD252" i="5"/>
  <c r="AG273" i="5" s="1"/>
  <c r="AB252" i="5"/>
  <c r="W338" i="5"/>
  <c r="AC252" i="5"/>
  <c r="AA253" i="5"/>
  <c r="L258" i="5" a="1"/>
  <c r="L258" i="5" s="1"/>
  <c r="T257" i="5"/>
  <c r="R256" i="5"/>
  <c r="U255" i="5"/>
  <c r="X255" i="5" s="1"/>
  <c r="Y255" i="5" s="1"/>
  <c r="AE271" i="4"/>
  <c r="AF269" i="4"/>
  <c r="AF270" i="4"/>
  <c r="AE272" i="4"/>
  <c r="Z254" i="4"/>
  <c r="L258" i="4" a="1"/>
  <c r="L258" i="4" s="1"/>
  <c r="T257" i="4"/>
  <c r="W338" i="4"/>
  <c r="R256" i="4"/>
  <c r="U255" i="4"/>
  <c r="X255" i="4" s="1"/>
  <c r="Y255" i="4" s="1"/>
  <c r="AA253" i="4"/>
  <c r="AC252" i="4"/>
  <c r="AD252" i="4"/>
  <c r="AG273" i="4" s="1"/>
  <c r="AB252" i="4"/>
  <c r="V339" i="4"/>
  <c r="H256" i="4"/>
  <c r="S255" i="4"/>
  <c r="Z254" i="1"/>
  <c r="U255" i="1"/>
  <c r="X255" i="1" s="1"/>
  <c r="Y255" i="1" s="1"/>
  <c r="R256" i="1"/>
  <c r="V339" i="1"/>
  <c r="S255" i="1"/>
  <c r="H256" i="1"/>
  <c r="AF259" i="1"/>
  <c r="AE261" i="1"/>
  <c r="W338" i="1"/>
  <c r="AF260" i="1"/>
  <c r="AE262" i="1"/>
  <c r="AC252" i="1"/>
  <c r="AA253" i="1"/>
  <c r="L258" i="1" a="1"/>
  <c r="L258" i="1" s="1"/>
  <c r="T257" i="1"/>
  <c r="AD252" i="1"/>
  <c r="AG273" i="1" s="1"/>
  <c r="AB252" i="1"/>
  <c r="AE293" i="11" l="1"/>
  <c r="AF291" i="11"/>
  <c r="AF292" i="11"/>
  <c r="AE294" i="11"/>
  <c r="Z255" i="11"/>
  <c r="AD253" i="11"/>
  <c r="AG274" i="11" s="1"/>
  <c r="AB253" i="11"/>
  <c r="V340" i="11"/>
  <c r="H257" i="11"/>
  <c r="S256" i="11"/>
  <c r="W339" i="11"/>
  <c r="U256" i="11"/>
  <c r="X256" i="11" s="1"/>
  <c r="Y256" i="11" s="1"/>
  <c r="R257" i="11"/>
  <c r="AA254" i="11"/>
  <c r="AC253" i="11"/>
  <c r="L259" i="11" a="1"/>
  <c r="L259" i="11" s="1"/>
  <c r="T258" i="11"/>
  <c r="AE296" i="10"/>
  <c r="AF294" i="10"/>
  <c r="AF293" i="10"/>
  <c r="AE295" i="10"/>
  <c r="Z255" i="10"/>
  <c r="V340" i="10"/>
  <c r="S256" i="10"/>
  <c r="H257" i="10"/>
  <c r="T257" i="10"/>
  <c r="L258" i="10" a="1"/>
  <c r="L258" i="10" s="1"/>
  <c r="U256" i="10"/>
  <c r="X256" i="10" s="1"/>
  <c r="Y256" i="10" s="1"/>
  <c r="R257" i="10"/>
  <c r="W339" i="10"/>
  <c r="AC253" i="10"/>
  <c r="AA254" i="10"/>
  <c r="AD253" i="10"/>
  <c r="AG274" i="10" s="1"/>
  <c r="AB253" i="10"/>
  <c r="AE295" i="9"/>
  <c r="AF293" i="9"/>
  <c r="AE294" i="9"/>
  <c r="AF292" i="9"/>
  <c r="Z255" i="9"/>
  <c r="AB253" i="9"/>
  <c r="AD253" i="9"/>
  <c r="AG274" i="9" s="1"/>
  <c r="V340" i="9"/>
  <c r="S256" i="9"/>
  <c r="H257" i="9"/>
  <c r="W339" i="9"/>
  <c r="T257" i="9"/>
  <c r="L258" i="9" a="1"/>
  <c r="L258" i="9" s="1"/>
  <c r="R257" i="9"/>
  <c r="U256" i="9"/>
  <c r="X256" i="9" s="1"/>
  <c r="Y256" i="9" s="1"/>
  <c r="AC253" i="9"/>
  <c r="AA254" i="9"/>
  <c r="AE274" i="8"/>
  <c r="AF272" i="8"/>
  <c r="AF271" i="8"/>
  <c r="AE273" i="8"/>
  <c r="Z255" i="8"/>
  <c r="AD253" i="8"/>
  <c r="AG274" i="8" s="1"/>
  <c r="AB253" i="8"/>
  <c r="W339" i="8"/>
  <c r="V340" i="8"/>
  <c r="H257" i="8"/>
  <c r="S256" i="8"/>
  <c r="AC253" i="8"/>
  <c r="AA254" i="8"/>
  <c r="T258" i="8"/>
  <c r="L259" i="8" a="1"/>
  <c r="L259" i="8" s="1"/>
  <c r="R257" i="8"/>
  <c r="U256" i="8"/>
  <c r="X256" i="8" s="1"/>
  <c r="Y256" i="8" s="1"/>
  <c r="AF272" i="7"/>
  <c r="AE274" i="7"/>
  <c r="AE273" i="7"/>
  <c r="AF271" i="7"/>
  <c r="Z255" i="7"/>
  <c r="R257" i="7"/>
  <c r="U256" i="7"/>
  <c r="X256" i="7" s="1"/>
  <c r="Y256" i="7" s="1"/>
  <c r="L258" i="7" a="1"/>
  <c r="L258" i="7" s="1"/>
  <c r="T257" i="7"/>
  <c r="V340" i="7"/>
  <c r="S256" i="7"/>
  <c r="H257" i="7"/>
  <c r="AA254" i="7"/>
  <c r="AC253" i="7"/>
  <c r="AD253" i="7"/>
  <c r="AG274" i="7" s="1"/>
  <c r="AB253" i="7"/>
  <c r="W339" i="7"/>
  <c r="AF270" i="6"/>
  <c r="AE272" i="6"/>
  <c r="AF271" i="6"/>
  <c r="AE273" i="6"/>
  <c r="Z255" i="6"/>
  <c r="W339" i="6"/>
  <c r="R257" i="6"/>
  <c r="U256" i="6"/>
  <c r="X256" i="6" s="1"/>
  <c r="Y256" i="6" s="1"/>
  <c r="V340" i="6"/>
  <c r="H257" i="6"/>
  <c r="S256" i="6"/>
  <c r="T258" i="6"/>
  <c r="L259" i="6" a="1"/>
  <c r="L259" i="6" s="1"/>
  <c r="AB253" i="6"/>
  <c r="AD253" i="6"/>
  <c r="AG274" i="6" s="1"/>
  <c r="AA254" i="6"/>
  <c r="AC253" i="6"/>
  <c r="AE263" i="5"/>
  <c r="AF261" i="5"/>
  <c r="AF262" i="5"/>
  <c r="AE264" i="5"/>
  <c r="Z255" i="5"/>
  <c r="AD253" i="5"/>
  <c r="AG274" i="5" s="1"/>
  <c r="AB253" i="5"/>
  <c r="R257" i="5"/>
  <c r="U256" i="5"/>
  <c r="X256" i="5" s="1"/>
  <c r="Y256" i="5" s="1"/>
  <c r="L259" i="5" a="1"/>
  <c r="L259" i="5" s="1"/>
  <c r="T258" i="5"/>
  <c r="V340" i="5"/>
  <c r="S256" i="5"/>
  <c r="H257" i="5"/>
  <c r="W339" i="5"/>
  <c r="AC253" i="5"/>
  <c r="AA254" i="5"/>
  <c r="AF272" i="4"/>
  <c r="AE274" i="4"/>
  <c r="AE273" i="4"/>
  <c r="AF271" i="4"/>
  <c r="Z255" i="4"/>
  <c r="W339" i="4"/>
  <c r="V340" i="4"/>
  <c r="S256" i="4"/>
  <c r="H257" i="4"/>
  <c r="AB253" i="4"/>
  <c r="AD253" i="4"/>
  <c r="AG274" i="4" s="1"/>
  <c r="R257" i="4"/>
  <c r="U256" i="4"/>
  <c r="X256" i="4" s="1"/>
  <c r="Y256" i="4" s="1"/>
  <c r="AA254" i="4"/>
  <c r="AC253" i="4"/>
  <c r="L259" i="4" a="1"/>
  <c r="L259" i="4" s="1"/>
  <c r="T258" i="4"/>
  <c r="Z255" i="1"/>
  <c r="AF262" i="1"/>
  <c r="AE264" i="1"/>
  <c r="AD253" i="1"/>
  <c r="AG274" i="1" s="1"/>
  <c r="AB253" i="1"/>
  <c r="V340" i="1"/>
  <c r="H257" i="1"/>
  <c r="S256" i="1"/>
  <c r="L259" i="1" a="1"/>
  <c r="L259" i="1" s="1"/>
  <c r="T258" i="1"/>
  <c r="AE263" i="1"/>
  <c r="AF261" i="1"/>
  <c r="W339" i="1"/>
  <c r="U256" i="1"/>
  <c r="X256" i="1" s="1"/>
  <c r="Y256" i="1" s="1"/>
  <c r="R257" i="1"/>
  <c r="AA254" i="1"/>
  <c r="AC253" i="1"/>
  <c r="AF293" i="11" l="1"/>
  <c r="AE295" i="11"/>
  <c r="AE296" i="11"/>
  <c r="AF294" i="11"/>
  <c r="Z256" i="11"/>
  <c r="W340" i="11"/>
  <c r="R258" i="11"/>
  <c r="U257" i="11"/>
  <c r="X257" i="11" s="1"/>
  <c r="Y257" i="11" s="1"/>
  <c r="AB254" i="11"/>
  <c r="AD254" i="11"/>
  <c r="AG275" i="11" s="1"/>
  <c r="V341" i="11"/>
  <c r="H258" i="11"/>
  <c r="S257" i="11"/>
  <c r="L260" i="11" a="1"/>
  <c r="L260" i="11" s="1"/>
  <c r="T259" i="11"/>
  <c r="AC254" i="11"/>
  <c r="AA255" i="11"/>
  <c r="AE297" i="10"/>
  <c r="AF295" i="10"/>
  <c r="AE298" i="10"/>
  <c r="AF296" i="10"/>
  <c r="Z256" i="10"/>
  <c r="U257" i="10"/>
  <c r="X257" i="10" s="1"/>
  <c r="Y257" i="10" s="1"/>
  <c r="R258" i="10"/>
  <c r="W340" i="10"/>
  <c r="T258" i="10"/>
  <c r="L259" i="10" a="1"/>
  <c r="L259" i="10" s="1"/>
  <c r="AA255" i="10"/>
  <c r="AC254" i="10"/>
  <c r="V341" i="10"/>
  <c r="H258" i="10"/>
  <c r="S257" i="10"/>
  <c r="AD254" i="10"/>
  <c r="AG275" i="10" s="1"/>
  <c r="AB254" i="10"/>
  <c r="AF294" i="9"/>
  <c r="AE296" i="9"/>
  <c r="AF295" i="9"/>
  <c r="AE297" i="9"/>
  <c r="Z256" i="9"/>
  <c r="V341" i="9"/>
  <c r="S257" i="9"/>
  <c r="H258" i="9"/>
  <c r="U257" i="9"/>
  <c r="X257" i="9" s="1"/>
  <c r="Y257" i="9" s="1"/>
  <c r="R258" i="9"/>
  <c r="W340" i="9"/>
  <c r="T258" i="9"/>
  <c r="L259" i="9" a="1"/>
  <c r="L259" i="9" s="1"/>
  <c r="AC254" i="9"/>
  <c r="AA255" i="9"/>
  <c r="AD254" i="9"/>
  <c r="AG275" i="9" s="1"/>
  <c r="AB254" i="9"/>
  <c r="AF273" i="8"/>
  <c r="AE275" i="8"/>
  <c r="AE276" i="8"/>
  <c r="AF274" i="8"/>
  <c r="Z256" i="8"/>
  <c r="T259" i="8"/>
  <c r="L260" i="8" a="1"/>
  <c r="L260" i="8" s="1"/>
  <c r="AD254" i="8"/>
  <c r="AG275" i="8" s="1"/>
  <c r="AB254" i="8"/>
  <c r="V341" i="8"/>
  <c r="H258" i="8"/>
  <c r="S257" i="8"/>
  <c r="W340" i="8"/>
  <c r="U257" i="8"/>
  <c r="X257" i="8" s="1"/>
  <c r="Y257" i="8" s="1"/>
  <c r="R258" i="8"/>
  <c r="AA255" i="8"/>
  <c r="AC254" i="8"/>
  <c r="AE275" i="7"/>
  <c r="AF273" i="7"/>
  <c r="AF274" i="7"/>
  <c r="AE276" i="7"/>
  <c r="Z256" i="7"/>
  <c r="AB254" i="7"/>
  <c r="AD254" i="7"/>
  <c r="AG275" i="7" s="1"/>
  <c r="W340" i="7"/>
  <c r="R258" i="7"/>
  <c r="U257" i="7"/>
  <c r="X257" i="7" s="1"/>
  <c r="Y257" i="7" s="1"/>
  <c r="V341" i="7"/>
  <c r="H258" i="7"/>
  <c r="S257" i="7"/>
  <c r="AA255" i="7"/>
  <c r="AC254" i="7"/>
  <c r="T258" i="7"/>
  <c r="L259" i="7" a="1"/>
  <c r="L259" i="7" s="1"/>
  <c r="AE275" i="6"/>
  <c r="AF273" i="6"/>
  <c r="AF272" i="6"/>
  <c r="AE274" i="6"/>
  <c r="Z256" i="6"/>
  <c r="T259" i="6"/>
  <c r="L260" i="6" a="1"/>
  <c r="L260" i="6" s="1"/>
  <c r="V341" i="6"/>
  <c r="H258" i="6"/>
  <c r="S257" i="6"/>
  <c r="W340" i="6"/>
  <c r="AB254" i="6"/>
  <c r="AD254" i="6"/>
  <c r="AG275" i="6" s="1"/>
  <c r="AA255" i="6"/>
  <c r="AC254" i="6"/>
  <c r="U257" i="6"/>
  <c r="X257" i="6" s="1"/>
  <c r="Y257" i="6" s="1"/>
  <c r="R258" i="6"/>
  <c r="AE266" i="5"/>
  <c r="AF264" i="5"/>
  <c r="AF263" i="5"/>
  <c r="AE265" i="5"/>
  <c r="Z256" i="5"/>
  <c r="V341" i="5"/>
  <c r="S257" i="5"/>
  <c r="H258" i="5"/>
  <c r="AD254" i="5"/>
  <c r="AG275" i="5" s="1"/>
  <c r="AB254" i="5"/>
  <c r="W340" i="5"/>
  <c r="AA255" i="5"/>
  <c r="AC254" i="5"/>
  <c r="T259" i="5"/>
  <c r="L260" i="5" a="1"/>
  <c r="L260" i="5" s="1"/>
  <c r="R258" i="5"/>
  <c r="U257" i="5"/>
  <c r="X257" i="5" s="1"/>
  <c r="Y257" i="5" s="1"/>
  <c r="AF273" i="4"/>
  <c r="AE275" i="4"/>
  <c r="AF274" i="4"/>
  <c r="AE276" i="4"/>
  <c r="Z256" i="4"/>
  <c r="T259" i="4"/>
  <c r="L260" i="4" a="1"/>
  <c r="L260" i="4" s="1"/>
  <c r="U257" i="4"/>
  <c r="X257" i="4" s="1"/>
  <c r="Y257" i="4" s="1"/>
  <c r="R258" i="4"/>
  <c r="V341" i="4"/>
  <c r="S257" i="4"/>
  <c r="H258" i="4"/>
  <c r="AC254" i="4"/>
  <c r="AA255" i="4"/>
  <c r="AD254" i="4"/>
  <c r="AG275" i="4" s="1"/>
  <c r="AB254" i="4"/>
  <c r="W340" i="4"/>
  <c r="Z256" i="1"/>
  <c r="AF263" i="1"/>
  <c r="AE265" i="1"/>
  <c r="AE266" i="1"/>
  <c r="AF264" i="1"/>
  <c r="V341" i="1"/>
  <c r="H258" i="1"/>
  <c r="S257" i="1"/>
  <c r="W340" i="1"/>
  <c r="AC254" i="1"/>
  <c r="AA255" i="1"/>
  <c r="L260" i="1" a="1"/>
  <c r="L260" i="1" s="1"/>
  <c r="T259" i="1"/>
  <c r="AD254" i="1"/>
  <c r="AG275" i="1" s="1"/>
  <c r="AB254" i="1"/>
  <c r="R258" i="1"/>
  <c r="U257" i="1"/>
  <c r="X257" i="1" s="1"/>
  <c r="Y257" i="1" s="1"/>
  <c r="AF295" i="11" l="1"/>
  <c r="AE297" i="11"/>
  <c r="AF296" i="11"/>
  <c r="AE298" i="11"/>
  <c r="Z257" i="11"/>
  <c r="W341" i="11"/>
  <c r="T260" i="11"/>
  <c r="L261" i="11" a="1"/>
  <c r="L261" i="11" s="1"/>
  <c r="V342" i="11"/>
  <c r="S258" i="11"/>
  <c r="H259" i="11"/>
  <c r="R259" i="11"/>
  <c r="U258" i="11"/>
  <c r="X258" i="11" s="1"/>
  <c r="Y258" i="11" s="1"/>
  <c r="AD255" i="11"/>
  <c r="AG276" i="11" s="1"/>
  <c r="AB255" i="11"/>
  <c r="AC255" i="11"/>
  <c r="AA256" i="11"/>
  <c r="AE300" i="10"/>
  <c r="AF298" i="10"/>
  <c r="AE299" i="10"/>
  <c r="AF297" i="10"/>
  <c r="Z257" i="10"/>
  <c r="AB255" i="10"/>
  <c r="AD255" i="10"/>
  <c r="AG276" i="10" s="1"/>
  <c r="W341" i="10"/>
  <c r="V342" i="10"/>
  <c r="H259" i="10"/>
  <c r="S258" i="10"/>
  <c r="U258" i="10"/>
  <c r="X258" i="10" s="1"/>
  <c r="Y258" i="10" s="1"/>
  <c r="R259" i="10"/>
  <c r="L260" i="10" a="1"/>
  <c r="L260" i="10" s="1"/>
  <c r="T259" i="10"/>
  <c r="AC255" i="10"/>
  <c r="AA256" i="10"/>
  <c r="AF297" i="9"/>
  <c r="AE299" i="9"/>
  <c r="AF296" i="9"/>
  <c r="AE298" i="9"/>
  <c r="Z257" i="9"/>
  <c r="AD255" i="9"/>
  <c r="AG276" i="9" s="1"/>
  <c r="AB255" i="9"/>
  <c r="U258" i="9"/>
  <c r="X258" i="9" s="1"/>
  <c r="Y258" i="9" s="1"/>
  <c r="R259" i="9"/>
  <c r="L260" i="9" a="1"/>
  <c r="L260" i="9" s="1"/>
  <c r="T259" i="9"/>
  <c r="V342" i="9"/>
  <c r="H259" i="9"/>
  <c r="S258" i="9"/>
  <c r="W341" i="9"/>
  <c r="AA256" i="9"/>
  <c r="AC255" i="9"/>
  <c r="AE278" i="8"/>
  <c r="AF276" i="8"/>
  <c r="AE277" i="8"/>
  <c r="AF275" i="8"/>
  <c r="Z257" i="8"/>
  <c r="U258" i="8"/>
  <c r="X258" i="8" s="1"/>
  <c r="Y258" i="8" s="1"/>
  <c r="R259" i="8"/>
  <c r="AD255" i="8"/>
  <c r="AG276" i="8" s="1"/>
  <c r="AB255" i="8"/>
  <c r="W341" i="8"/>
  <c r="V342" i="8"/>
  <c r="S258" i="8"/>
  <c r="H259" i="8"/>
  <c r="AA256" i="8"/>
  <c r="AC255" i="8"/>
  <c r="T260" i="8"/>
  <c r="L261" i="8" a="1"/>
  <c r="L261" i="8" s="1"/>
  <c r="AE278" i="7"/>
  <c r="AF276" i="7"/>
  <c r="AE277" i="7"/>
  <c r="AF275" i="7"/>
  <c r="Z257" i="7"/>
  <c r="W341" i="7"/>
  <c r="V342" i="7"/>
  <c r="S258" i="7"/>
  <c r="H259" i="7"/>
  <c r="T259" i="7"/>
  <c r="L260" i="7" a="1"/>
  <c r="L260" i="7" s="1"/>
  <c r="R259" i="7"/>
  <c r="U258" i="7"/>
  <c r="X258" i="7" s="1"/>
  <c r="Y258" i="7" s="1"/>
  <c r="AC255" i="7"/>
  <c r="AA256" i="7"/>
  <c r="AD255" i="7"/>
  <c r="AG276" i="7" s="1"/>
  <c r="AB255" i="7"/>
  <c r="AF274" i="6"/>
  <c r="AE276" i="6"/>
  <c r="AE277" i="6"/>
  <c r="AF275" i="6"/>
  <c r="Z257" i="6"/>
  <c r="V342" i="6"/>
  <c r="S258" i="6"/>
  <c r="H259" i="6"/>
  <c r="AD255" i="6"/>
  <c r="AG276" i="6" s="1"/>
  <c r="AB255" i="6"/>
  <c r="W341" i="6"/>
  <c r="T260" i="6"/>
  <c r="L261" i="6" a="1"/>
  <c r="L261" i="6" s="1"/>
  <c r="R259" i="6"/>
  <c r="U258" i="6"/>
  <c r="X258" i="6" s="1"/>
  <c r="Y258" i="6" s="1"/>
  <c r="AC255" i="6"/>
  <c r="AA256" i="6"/>
  <c r="AE267" i="5"/>
  <c r="AF265" i="5"/>
  <c r="AF266" i="5"/>
  <c r="AE268" i="5"/>
  <c r="Z257" i="5"/>
  <c r="T260" i="5"/>
  <c r="L261" i="5" a="1"/>
  <c r="L261" i="5" s="1"/>
  <c r="AB255" i="5"/>
  <c r="AD255" i="5"/>
  <c r="AG276" i="5" s="1"/>
  <c r="W341" i="5"/>
  <c r="R259" i="5"/>
  <c r="U258" i="5"/>
  <c r="X258" i="5" s="1"/>
  <c r="Y258" i="5" s="1"/>
  <c r="AA256" i="5"/>
  <c r="AC255" i="5"/>
  <c r="V342" i="5"/>
  <c r="S258" i="5"/>
  <c r="H259" i="5"/>
  <c r="AE278" i="4"/>
  <c r="AF276" i="4"/>
  <c r="AF275" i="4"/>
  <c r="AE277" i="4"/>
  <c r="Z257" i="4"/>
  <c r="V342" i="4"/>
  <c r="H259" i="4"/>
  <c r="S258" i="4"/>
  <c r="W341" i="4"/>
  <c r="R259" i="4"/>
  <c r="U258" i="4"/>
  <c r="X258" i="4" s="1"/>
  <c r="Y258" i="4" s="1"/>
  <c r="AD255" i="4"/>
  <c r="AG276" i="4" s="1"/>
  <c r="AB255" i="4"/>
  <c r="AA256" i="4"/>
  <c r="AC255" i="4"/>
  <c r="T260" i="4"/>
  <c r="L261" i="4" a="1"/>
  <c r="L261" i="4" s="1"/>
  <c r="Z257" i="1"/>
  <c r="L261" i="1" a="1"/>
  <c r="L261" i="1" s="1"/>
  <c r="T260" i="1"/>
  <c r="AE267" i="1"/>
  <c r="AF265" i="1"/>
  <c r="AD255" i="1"/>
  <c r="AG276" i="1" s="1"/>
  <c r="AB255" i="1"/>
  <c r="W341" i="1"/>
  <c r="AA256" i="1"/>
  <c r="AC255" i="1"/>
  <c r="V342" i="1"/>
  <c r="S258" i="1"/>
  <c r="H259" i="1"/>
  <c r="AE268" i="1"/>
  <c r="AF266" i="1"/>
  <c r="R259" i="1"/>
  <c r="U258" i="1"/>
  <c r="X258" i="1" s="1"/>
  <c r="Y258" i="1" s="1"/>
  <c r="AE299" i="11" l="1"/>
  <c r="AF297" i="11"/>
  <c r="AF298" i="11"/>
  <c r="AE300" i="11"/>
  <c r="Z258" i="11"/>
  <c r="U259" i="11"/>
  <c r="X259" i="11" s="1"/>
  <c r="Y259" i="11" s="1"/>
  <c r="R260" i="11"/>
  <c r="W342" i="11"/>
  <c r="L262" i="11" a="1"/>
  <c r="L262" i="11" s="1"/>
  <c r="T261" i="11"/>
  <c r="V343" i="11"/>
  <c r="H260" i="11"/>
  <c r="S259" i="11"/>
  <c r="AA257" i="11"/>
  <c r="AC256" i="11"/>
  <c r="AB256" i="11"/>
  <c r="AD256" i="11"/>
  <c r="AG277" i="11" s="1"/>
  <c r="AF299" i="10"/>
  <c r="AE301" i="10"/>
  <c r="AE302" i="10"/>
  <c r="AF300" i="10"/>
  <c r="Z258" i="10"/>
  <c r="V343" i="10"/>
  <c r="S259" i="10"/>
  <c r="H260" i="10"/>
  <c r="W342" i="10"/>
  <c r="L261" i="10" a="1"/>
  <c r="L261" i="10" s="1"/>
  <c r="T260" i="10"/>
  <c r="R260" i="10"/>
  <c r="U259" i="10"/>
  <c r="X259" i="10" s="1"/>
  <c r="Y259" i="10" s="1"/>
  <c r="AA257" i="10"/>
  <c r="AC256" i="10"/>
  <c r="AD256" i="10"/>
  <c r="AG277" i="10" s="1"/>
  <c r="AB256" i="10"/>
  <c r="AF298" i="9"/>
  <c r="AE300" i="9"/>
  <c r="AE301" i="9"/>
  <c r="AF299" i="9"/>
  <c r="Z258" i="9"/>
  <c r="V343" i="9"/>
  <c r="H260" i="9"/>
  <c r="S259" i="9"/>
  <c r="W342" i="9"/>
  <c r="AD256" i="9"/>
  <c r="AG277" i="9" s="1"/>
  <c r="AB256" i="9"/>
  <c r="AA257" i="9"/>
  <c r="AC256" i="9"/>
  <c r="L261" i="9" a="1"/>
  <c r="L261" i="9" s="1"/>
  <c r="T260" i="9"/>
  <c r="R260" i="9"/>
  <c r="U259" i="9"/>
  <c r="X259" i="9" s="1"/>
  <c r="Y259" i="9" s="1"/>
  <c r="AF277" i="8"/>
  <c r="AE279" i="8"/>
  <c r="AF278" i="8"/>
  <c r="AE280" i="8"/>
  <c r="Z258" i="8"/>
  <c r="V343" i="8"/>
  <c r="H260" i="8"/>
  <c r="S259" i="8"/>
  <c r="W342" i="8"/>
  <c r="AD256" i="8"/>
  <c r="AG277" i="8" s="1"/>
  <c r="AB256" i="8"/>
  <c r="U259" i="8"/>
  <c r="X259" i="8" s="1"/>
  <c r="Y259" i="8" s="1"/>
  <c r="R260" i="8"/>
  <c r="L262" i="8" a="1"/>
  <c r="L262" i="8" s="1"/>
  <c r="T261" i="8"/>
  <c r="AC256" i="8"/>
  <c r="AA257" i="8"/>
  <c r="AF277" i="7"/>
  <c r="AE279" i="7"/>
  <c r="AE280" i="7"/>
  <c r="AF278" i="7"/>
  <c r="Z258" i="7"/>
  <c r="T260" i="7"/>
  <c r="L261" i="7" a="1"/>
  <c r="L261" i="7" s="1"/>
  <c r="AA257" i="7"/>
  <c r="AC256" i="7"/>
  <c r="AD256" i="7"/>
  <c r="AG277" i="7" s="1"/>
  <c r="AB256" i="7"/>
  <c r="U259" i="7"/>
  <c r="X259" i="7" s="1"/>
  <c r="Y259" i="7" s="1"/>
  <c r="R260" i="7"/>
  <c r="V343" i="7"/>
  <c r="H260" i="7"/>
  <c r="S259" i="7"/>
  <c r="W342" i="7"/>
  <c r="AF277" i="6"/>
  <c r="AE279" i="6"/>
  <c r="AF276" i="6"/>
  <c r="AE278" i="6"/>
  <c r="Z258" i="6"/>
  <c r="U259" i="6"/>
  <c r="X259" i="6" s="1"/>
  <c r="Y259" i="6" s="1"/>
  <c r="R260" i="6"/>
  <c r="L262" i="6" a="1"/>
  <c r="L262" i="6" s="1"/>
  <c r="T261" i="6"/>
  <c r="AB256" i="6"/>
  <c r="AD256" i="6"/>
  <c r="AG277" i="6" s="1"/>
  <c r="W342" i="6"/>
  <c r="AC256" i="6"/>
  <c r="AA257" i="6"/>
  <c r="V343" i="6"/>
  <c r="S259" i="6"/>
  <c r="H260" i="6"/>
  <c r="AF268" i="5"/>
  <c r="AE270" i="5"/>
  <c r="AF267" i="5"/>
  <c r="AE269" i="5"/>
  <c r="Z258" i="5"/>
  <c r="AD256" i="5"/>
  <c r="AG277" i="5" s="1"/>
  <c r="AB256" i="5"/>
  <c r="U259" i="5"/>
  <c r="X259" i="5" s="1"/>
  <c r="Y259" i="5" s="1"/>
  <c r="R260" i="5"/>
  <c r="T261" i="5"/>
  <c r="L262" i="5" a="1"/>
  <c r="L262" i="5" s="1"/>
  <c r="V343" i="5"/>
  <c r="S259" i="5"/>
  <c r="H260" i="5"/>
  <c r="AC256" i="5"/>
  <c r="AA257" i="5"/>
  <c r="W342" i="5"/>
  <c r="AF277" i="4"/>
  <c r="AE279" i="4"/>
  <c r="AE280" i="4"/>
  <c r="AF278" i="4"/>
  <c r="Z258" i="4"/>
  <c r="T261" i="4"/>
  <c r="L262" i="4" a="1"/>
  <c r="L262" i="4" s="1"/>
  <c r="AB256" i="4"/>
  <c r="AD256" i="4"/>
  <c r="AG277" i="4" s="1"/>
  <c r="R260" i="4"/>
  <c r="U259" i="4"/>
  <c r="X259" i="4" s="1"/>
  <c r="Y259" i="4" s="1"/>
  <c r="AA257" i="4"/>
  <c r="AC256" i="4"/>
  <c r="V343" i="4"/>
  <c r="S259" i="4"/>
  <c r="H260" i="4"/>
  <c r="W342" i="4"/>
  <c r="Z258" i="1"/>
  <c r="AF268" i="1"/>
  <c r="AE270" i="1"/>
  <c r="AD256" i="1"/>
  <c r="AG277" i="1" s="1"/>
  <c r="AB256" i="1"/>
  <c r="V343" i="1"/>
  <c r="S259" i="1"/>
  <c r="H260" i="1"/>
  <c r="W342" i="1"/>
  <c r="T261" i="1"/>
  <c r="L262" i="1" a="1"/>
  <c r="L262" i="1" s="1"/>
  <c r="AF267" i="1"/>
  <c r="AE269" i="1"/>
  <c r="R260" i="1"/>
  <c r="U259" i="1"/>
  <c r="X259" i="1" s="1"/>
  <c r="Y259" i="1" s="1"/>
  <c r="AC256" i="1"/>
  <c r="AA257" i="1"/>
  <c r="AF299" i="11" l="1"/>
  <c r="AE301" i="11"/>
  <c r="AF300" i="11"/>
  <c r="AE302" i="11"/>
  <c r="Z259" i="11"/>
  <c r="V344" i="11"/>
  <c r="H261" i="11"/>
  <c r="S260" i="11"/>
  <c r="W343" i="11"/>
  <c r="AD257" i="11"/>
  <c r="AG278" i="11" s="1"/>
  <c r="AB257" i="11"/>
  <c r="T262" i="11"/>
  <c r="L263" i="11" a="1"/>
  <c r="L263" i="11" s="1"/>
  <c r="R261" i="11"/>
  <c r="U260" i="11"/>
  <c r="X260" i="11" s="1"/>
  <c r="Y260" i="11" s="1"/>
  <c r="AC257" i="11"/>
  <c r="AA258" i="11"/>
  <c r="AE304" i="10"/>
  <c r="AF302" i="10"/>
  <c r="AF301" i="10"/>
  <c r="AE303" i="10"/>
  <c r="Z259" i="10"/>
  <c r="AD257" i="10"/>
  <c r="AG278" i="10" s="1"/>
  <c r="AB257" i="10"/>
  <c r="V344" i="10"/>
  <c r="S260" i="10"/>
  <c r="H261" i="10"/>
  <c r="W343" i="10"/>
  <c r="R261" i="10"/>
  <c r="U260" i="10"/>
  <c r="X260" i="10" s="1"/>
  <c r="Y260" i="10" s="1"/>
  <c r="AC257" i="10"/>
  <c r="AA258" i="10"/>
  <c r="T261" i="10"/>
  <c r="L262" i="10" a="1"/>
  <c r="L262" i="10" s="1"/>
  <c r="AF301" i="9"/>
  <c r="AE303" i="9"/>
  <c r="AE302" i="9"/>
  <c r="AF300" i="9"/>
  <c r="Z259" i="9"/>
  <c r="L262" i="9" a="1"/>
  <c r="L262" i="9" s="1"/>
  <c r="T261" i="9"/>
  <c r="V344" i="9"/>
  <c r="S260" i="9"/>
  <c r="H261" i="9"/>
  <c r="W343" i="9"/>
  <c r="AD257" i="9"/>
  <c r="AG278" i="9" s="1"/>
  <c r="AB257" i="9"/>
  <c r="U260" i="9"/>
  <c r="X260" i="9" s="1"/>
  <c r="Y260" i="9" s="1"/>
  <c r="R261" i="9"/>
  <c r="AA258" i="9"/>
  <c r="AC257" i="9"/>
  <c r="AE282" i="8"/>
  <c r="AF280" i="8"/>
  <c r="AF279" i="8"/>
  <c r="AE281" i="8"/>
  <c r="Z259" i="8"/>
  <c r="V344" i="8"/>
  <c r="H261" i="8"/>
  <c r="S260" i="8"/>
  <c r="AD257" i="8"/>
  <c r="AG278" i="8" s="1"/>
  <c r="AB257" i="8"/>
  <c r="W343" i="8"/>
  <c r="L263" i="8" a="1"/>
  <c r="L263" i="8" s="1"/>
  <c r="T262" i="8"/>
  <c r="AA258" i="8"/>
  <c r="AC257" i="8"/>
  <c r="R261" i="8"/>
  <c r="U260" i="8"/>
  <c r="X260" i="8" s="1"/>
  <c r="Y260" i="8" s="1"/>
  <c r="AE282" i="7"/>
  <c r="AF280" i="7"/>
  <c r="AF279" i="7"/>
  <c r="AE281" i="7"/>
  <c r="Z259" i="7"/>
  <c r="V344" i="7"/>
  <c r="H261" i="7"/>
  <c r="S260" i="7"/>
  <c r="W343" i="7"/>
  <c r="R261" i="7"/>
  <c r="U260" i="7"/>
  <c r="X260" i="7" s="1"/>
  <c r="Y260" i="7" s="1"/>
  <c r="L262" i="7" a="1"/>
  <c r="L262" i="7" s="1"/>
  <c r="T261" i="7"/>
  <c r="AC257" i="7"/>
  <c r="AA258" i="7"/>
  <c r="AD257" i="7"/>
  <c r="AG278" i="7" s="1"/>
  <c r="AB257" i="7"/>
  <c r="AF279" i="6"/>
  <c r="AE281" i="6"/>
  <c r="AF278" i="6"/>
  <c r="AE280" i="6"/>
  <c r="Z259" i="6"/>
  <c r="AD257" i="6"/>
  <c r="AG278" i="6" s="1"/>
  <c r="AB257" i="6"/>
  <c r="U260" i="6"/>
  <c r="X260" i="6" s="1"/>
  <c r="Y260" i="6" s="1"/>
  <c r="R261" i="6"/>
  <c r="V344" i="6"/>
  <c r="H261" i="6"/>
  <c r="S260" i="6"/>
  <c r="AC257" i="6"/>
  <c r="AA258" i="6"/>
  <c r="T262" i="6"/>
  <c r="L263" i="6" a="1"/>
  <c r="L263" i="6" s="1"/>
  <c r="W343" i="6"/>
  <c r="AE271" i="5"/>
  <c r="AF269" i="5"/>
  <c r="AE272" i="5"/>
  <c r="AF270" i="5"/>
  <c r="Z259" i="5"/>
  <c r="W343" i="5"/>
  <c r="V344" i="5"/>
  <c r="H261" i="5"/>
  <c r="S260" i="5"/>
  <c r="U260" i="5"/>
  <c r="X260" i="5" s="1"/>
  <c r="Y260" i="5" s="1"/>
  <c r="R261" i="5"/>
  <c r="L263" i="5" a="1"/>
  <c r="L263" i="5" s="1"/>
  <c r="T262" i="5"/>
  <c r="AC257" i="5"/>
  <c r="AA258" i="5"/>
  <c r="AB257" i="5"/>
  <c r="AD257" i="5"/>
  <c r="AG278" i="5" s="1"/>
  <c r="AE282" i="4"/>
  <c r="AF280" i="4"/>
  <c r="AE281" i="4"/>
  <c r="AF279" i="4"/>
  <c r="Z259" i="4"/>
  <c r="W343" i="4"/>
  <c r="R261" i="4"/>
  <c r="U260" i="4"/>
  <c r="X260" i="4" s="1"/>
  <c r="Y260" i="4" s="1"/>
  <c r="L263" i="4" a="1"/>
  <c r="L263" i="4" s="1"/>
  <c r="T262" i="4"/>
  <c r="AC257" i="4"/>
  <c r="AA258" i="4"/>
  <c r="V344" i="4"/>
  <c r="S260" i="4"/>
  <c r="H261" i="4"/>
  <c r="AD257" i="4"/>
  <c r="AG278" i="4" s="1"/>
  <c r="AB257" i="4"/>
  <c r="Z259" i="1"/>
  <c r="T262" i="1"/>
  <c r="L263" i="1" a="1"/>
  <c r="L263" i="1" s="1"/>
  <c r="R261" i="1"/>
  <c r="U260" i="1"/>
  <c r="X260" i="1" s="1"/>
  <c r="Y260" i="1" s="1"/>
  <c r="AB257" i="1"/>
  <c r="AD257" i="1"/>
  <c r="AG278" i="1" s="1"/>
  <c r="W343" i="1"/>
  <c r="AF270" i="1"/>
  <c r="AE272" i="1"/>
  <c r="AC257" i="1"/>
  <c r="AA258" i="1"/>
  <c r="AF269" i="1"/>
  <c r="AE271" i="1"/>
  <c r="V344" i="1"/>
  <c r="S260" i="1"/>
  <c r="H261" i="1"/>
  <c r="AE303" i="11" l="1"/>
  <c r="AF301" i="11"/>
  <c r="AE304" i="11"/>
  <c r="AF302" i="11"/>
  <c r="Z260" i="11"/>
  <c r="R262" i="11"/>
  <c r="U261" i="11"/>
  <c r="X261" i="11" s="1"/>
  <c r="Y261" i="11" s="1"/>
  <c r="S261" i="11"/>
  <c r="V345" i="11"/>
  <c r="H262" i="11"/>
  <c r="L264" i="11" a="1"/>
  <c r="L264" i="11" s="1"/>
  <c r="T263" i="11"/>
  <c r="AB258" i="11"/>
  <c r="AD258" i="11"/>
  <c r="AG279" i="11" s="1"/>
  <c r="W344" i="11"/>
  <c r="AC258" i="11"/>
  <c r="AA259" i="11"/>
  <c r="AF303" i="10"/>
  <c r="AE305" i="10"/>
  <c r="AF304" i="10"/>
  <c r="AE306" i="10"/>
  <c r="Z260" i="10"/>
  <c r="V345" i="10"/>
  <c r="S261" i="10"/>
  <c r="H262" i="10"/>
  <c r="W344" i="10"/>
  <c r="R262" i="10"/>
  <c r="U261" i="10"/>
  <c r="X261" i="10" s="1"/>
  <c r="Y261" i="10" s="1"/>
  <c r="L263" i="10" a="1"/>
  <c r="L263" i="10" s="1"/>
  <c r="T262" i="10"/>
  <c r="AC258" i="10"/>
  <c r="AA259" i="10"/>
  <c r="AD258" i="10"/>
  <c r="AG279" i="10" s="1"/>
  <c r="AB258" i="10"/>
  <c r="AF302" i="9"/>
  <c r="AE304" i="9"/>
  <c r="AF303" i="9"/>
  <c r="AE305" i="9"/>
  <c r="Z260" i="9"/>
  <c r="AD258" i="9"/>
  <c r="AG279" i="9" s="1"/>
  <c r="AB258" i="9"/>
  <c r="W344" i="9"/>
  <c r="L263" i="9" a="1"/>
  <c r="L263" i="9" s="1"/>
  <c r="T262" i="9"/>
  <c r="U261" i="9"/>
  <c r="X261" i="9" s="1"/>
  <c r="Y261" i="9" s="1"/>
  <c r="R262" i="9"/>
  <c r="AA259" i="9"/>
  <c r="AC258" i="9"/>
  <c r="V345" i="9"/>
  <c r="H262" i="9"/>
  <c r="S261" i="9"/>
  <c r="AE283" i="8"/>
  <c r="AF281" i="8"/>
  <c r="AF282" i="8"/>
  <c r="AE284" i="8"/>
  <c r="Z260" i="8"/>
  <c r="U261" i="8"/>
  <c r="X261" i="8" s="1"/>
  <c r="Y261" i="8" s="1"/>
  <c r="R262" i="8"/>
  <c r="V345" i="8"/>
  <c r="S261" i="8"/>
  <c r="H262" i="8"/>
  <c r="W344" i="8"/>
  <c r="L264" i="8" a="1"/>
  <c r="L264" i="8" s="1"/>
  <c r="T263" i="8"/>
  <c r="AA259" i="8"/>
  <c r="AC258" i="8"/>
  <c r="AD258" i="8"/>
  <c r="AG279" i="8" s="1"/>
  <c r="AB258" i="8"/>
  <c r="AE283" i="7"/>
  <c r="AF281" i="7"/>
  <c r="AF282" i="7"/>
  <c r="AE284" i="7"/>
  <c r="Z260" i="7"/>
  <c r="L263" i="7" a="1"/>
  <c r="L263" i="7" s="1"/>
  <c r="T262" i="7"/>
  <c r="U261" i="7"/>
  <c r="X261" i="7" s="1"/>
  <c r="Y261" i="7" s="1"/>
  <c r="R262" i="7"/>
  <c r="V345" i="7"/>
  <c r="S261" i="7"/>
  <c r="H262" i="7"/>
  <c r="W344" i="7"/>
  <c r="AC258" i="7"/>
  <c r="AA259" i="7"/>
  <c r="AD258" i="7"/>
  <c r="AG279" i="7" s="1"/>
  <c r="AB258" i="7"/>
  <c r="AF280" i="6"/>
  <c r="AE282" i="6"/>
  <c r="AE283" i="6"/>
  <c r="AF281" i="6"/>
  <c r="Z260" i="6"/>
  <c r="V345" i="6"/>
  <c r="H262" i="6"/>
  <c r="S261" i="6"/>
  <c r="W344" i="6"/>
  <c r="U261" i="6"/>
  <c r="X261" i="6" s="1"/>
  <c r="Y261" i="6" s="1"/>
  <c r="R262" i="6"/>
  <c r="AD258" i="6"/>
  <c r="AG279" i="6" s="1"/>
  <c r="AB258" i="6"/>
  <c r="AC258" i="6"/>
  <c r="AA259" i="6"/>
  <c r="L264" i="6" a="1"/>
  <c r="L264" i="6" s="1"/>
  <c r="T263" i="6"/>
  <c r="AF272" i="5"/>
  <c r="AE274" i="5"/>
  <c r="AF271" i="5"/>
  <c r="AE273" i="5"/>
  <c r="Z260" i="5"/>
  <c r="AD258" i="5"/>
  <c r="AG279" i="5" s="1"/>
  <c r="AB258" i="5"/>
  <c r="U261" i="5"/>
  <c r="X261" i="5" s="1"/>
  <c r="Y261" i="5" s="1"/>
  <c r="R262" i="5"/>
  <c r="L264" i="5" a="1"/>
  <c r="L264" i="5" s="1"/>
  <c r="T263" i="5"/>
  <c r="W344" i="5"/>
  <c r="AC258" i="5"/>
  <c r="AA259" i="5"/>
  <c r="V345" i="5"/>
  <c r="H262" i="5"/>
  <c r="S261" i="5"/>
  <c r="AF281" i="4"/>
  <c r="AE283" i="4"/>
  <c r="AE284" i="4"/>
  <c r="AF282" i="4"/>
  <c r="Z260" i="4"/>
  <c r="AD258" i="4"/>
  <c r="AG279" i="4" s="1"/>
  <c r="AB258" i="4"/>
  <c r="L264" i="4" a="1"/>
  <c r="L264" i="4" s="1"/>
  <c r="T263" i="4"/>
  <c r="V345" i="4"/>
  <c r="S261" i="4"/>
  <c r="H262" i="4"/>
  <c r="W344" i="4"/>
  <c r="U261" i="4"/>
  <c r="X261" i="4" s="1"/>
  <c r="Y261" i="4" s="1"/>
  <c r="R262" i="4"/>
  <c r="AC258" i="4"/>
  <c r="AA259" i="4"/>
  <c r="Z260" i="1"/>
  <c r="AF271" i="1"/>
  <c r="AE273" i="1"/>
  <c r="AD258" i="1"/>
  <c r="AG279" i="1" s="1"/>
  <c r="AB258" i="1"/>
  <c r="AE274" i="1"/>
  <c r="AF272" i="1"/>
  <c r="T263" i="1"/>
  <c r="L264" i="1" a="1"/>
  <c r="L264" i="1" s="1"/>
  <c r="AC258" i="1"/>
  <c r="AA259" i="1"/>
  <c r="U261" i="1"/>
  <c r="X261" i="1" s="1"/>
  <c r="Y261" i="1" s="1"/>
  <c r="R262" i="1"/>
  <c r="V345" i="1"/>
  <c r="S261" i="1"/>
  <c r="H262" i="1"/>
  <c r="W344" i="1"/>
  <c r="AE305" i="11" l="1"/>
  <c r="AF303" i="11"/>
  <c r="AE306" i="11"/>
  <c r="AF304" i="11"/>
  <c r="Z261" i="11"/>
  <c r="L265" i="11" a="1"/>
  <c r="L265" i="11" s="1"/>
  <c r="T264" i="11"/>
  <c r="U262" i="11"/>
  <c r="X262" i="11" s="1"/>
  <c r="Y262" i="11" s="1"/>
  <c r="R263" i="11"/>
  <c r="V346" i="11"/>
  <c r="H263" i="11"/>
  <c r="S262" i="11"/>
  <c r="AD259" i="11"/>
  <c r="AG280" i="11" s="1"/>
  <c r="AB259" i="11"/>
  <c r="W345" i="11"/>
  <c r="AA260" i="11"/>
  <c r="AC259" i="11"/>
  <c r="AF306" i="10"/>
  <c r="AE308" i="10"/>
  <c r="AF305" i="10"/>
  <c r="AE307" i="10"/>
  <c r="Z261" i="10"/>
  <c r="T263" i="10"/>
  <c r="L264" i="10" a="1"/>
  <c r="L264" i="10" s="1"/>
  <c r="V346" i="10"/>
  <c r="S262" i="10"/>
  <c r="H263" i="10"/>
  <c r="W345" i="10"/>
  <c r="AD259" i="10"/>
  <c r="AG280" i="10" s="1"/>
  <c r="AB259" i="10"/>
  <c r="U262" i="10"/>
  <c r="X262" i="10" s="1"/>
  <c r="Y262" i="10" s="1"/>
  <c r="R263" i="10"/>
  <c r="AA260" i="10"/>
  <c r="AC259" i="10"/>
  <c r="AE307" i="9"/>
  <c r="AF305" i="9"/>
  <c r="AE306" i="9"/>
  <c r="AF304" i="9"/>
  <c r="Z261" i="9"/>
  <c r="R263" i="9"/>
  <c r="U262" i="9"/>
  <c r="X262" i="9" s="1"/>
  <c r="Y262" i="9" s="1"/>
  <c r="AD259" i="9"/>
  <c r="AG280" i="9" s="1"/>
  <c r="AB259" i="9"/>
  <c r="L264" i="9" a="1"/>
  <c r="L264" i="9" s="1"/>
  <c r="T263" i="9"/>
  <c r="V346" i="9"/>
  <c r="S262" i="9"/>
  <c r="H263" i="9"/>
  <c r="AC259" i="9"/>
  <c r="AA260" i="9"/>
  <c r="W345" i="9"/>
  <c r="AE286" i="8"/>
  <c r="AF284" i="8"/>
  <c r="AF283" i="8"/>
  <c r="AE285" i="8"/>
  <c r="Z261" i="8"/>
  <c r="AD259" i="8"/>
  <c r="AG280" i="8" s="1"/>
  <c r="AB259" i="8"/>
  <c r="W345" i="8"/>
  <c r="R263" i="8"/>
  <c r="U262" i="8"/>
  <c r="X262" i="8" s="1"/>
  <c r="Y262" i="8" s="1"/>
  <c r="T264" i="8"/>
  <c r="L265" i="8" a="1"/>
  <c r="L265" i="8" s="1"/>
  <c r="V346" i="8"/>
  <c r="H263" i="8"/>
  <c r="S262" i="8"/>
  <c r="AA260" i="8"/>
  <c r="AC259" i="8"/>
  <c r="AF284" i="7"/>
  <c r="AE286" i="7"/>
  <c r="AE285" i="7"/>
  <c r="AF283" i="7"/>
  <c r="Z261" i="7"/>
  <c r="U262" i="7"/>
  <c r="X262" i="7" s="1"/>
  <c r="Y262" i="7" s="1"/>
  <c r="R263" i="7"/>
  <c r="L264" i="7" a="1"/>
  <c r="L264" i="7" s="1"/>
  <c r="T263" i="7"/>
  <c r="W345" i="7"/>
  <c r="AC259" i="7"/>
  <c r="AA260" i="7"/>
  <c r="V346" i="7"/>
  <c r="H263" i="7"/>
  <c r="S262" i="7"/>
  <c r="AD259" i="7"/>
  <c r="AG280" i="7" s="1"/>
  <c r="AB259" i="7"/>
  <c r="AF283" i="6"/>
  <c r="AE285" i="6"/>
  <c r="AF282" i="6"/>
  <c r="AE284" i="6"/>
  <c r="Z261" i="6"/>
  <c r="U262" i="6"/>
  <c r="X262" i="6" s="1"/>
  <c r="Y262" i="6" s="1"/>
  <c r="R263" i="6"/>
  <c r="V346" i="6"/>
  <c r="H263" i="6"/>
  <c r="S262" i="6"/>
  <c r="W345" i="6"/>
  <c r="L265" i="6" a="1"/>
  <c r="L265" i="6" s="1"/>
  <c r="T264" i="6"/>
  <c r="AC259" i="6"/>
  <c r="AA260" i="6"/>
  <c r="AD259" i="6"/>
  <c r="AG280" i="6" s="1"/>
  <c r="AB259" i="6"/>
  <c r="AF274" i="5"/>
  <c r="AE276" i="5"/>
  <c r="AF273" i="5"/>
  <c r="AE275" i="5"/>
  <c r="Z261" i="5"/>
  <c r="AD259" i="5"/>
  <c r="AG280" i="5" s="1"/>
  <c r="AB259" i="5"/>
  <c r="L265" i="5" a="1"/>
  <c r="L265" i="5" s="1"/>
  <c r="T264" i="5"/>
  <c r="V346" i="5"/>
  <c r="H263" i="5"/>
  <c r="S262" i="5"/>
  <c r="AA260" i="5"/>
  <c r="AC259" i="5"/>
  <c r="U262" i="5"/>
  <c r="X262" i="5" s="1"/>
  <c r="Y262" i="5" s="1"/>
  <c r="R263" i="5"/>
  <c r="W345" i="5"/>
  <c r="AE286" i="4"/>
  <c r="AF284" i="4"/>
  <c r="AE285" i="4"/>
  <c r="AF283" i="4"/>
  <c r="Z261" i="4"/>
  <c r="U262" i="4"/>
  <c r="X262" i="4" s="1"/>
  <c r="Y262" i="4" s="1"/>
  <c r="R263" i="4"/>
  <c r="AD259" i="4"/>
  <c r="AG280" i="4" s="1"/>
  <c r="AB259" i="4"/>
  <c r="W345" i="4"/>
  <c r="L265" i="4" a="1"/>
  <c r="L265" i="4" s="1"/>
  <c r="T264" i="4"/>
  <c r="AA260" i="4"/>
  <c r="AC259" i="4"/>
  <c r="V346" i="4"/>
  <c r="H263" i="4"/>
  <c r="S262" i="4"/>
  <c r="Z261" i="1"/>
  <c r="U262" i="1"/>
  <c r="X262" i="1" s="1"/>
  <c r="Y262" i="1" s="1"/>
  <c r="R263" i="1"/>
  <c r="W345" i="1"/>
  <c r="AE275" i="1"/>
  <c r="AF273" i="1"/>
  <c r="AD259" i="1"/>
  <c r="AG280" i="1" s="1"/>
  <c r="AB259" i="1"/>
  <c r="L265" i="1" a="1"/>
  <c r="L265" i="1" s="1"/>
  <c r="T264" i="1"/>
  <c r="AA260" i="1"/>
  <c r="AC259" i="1"/>
  <c r="AE276" i="1"/>
  <c r="AF274" i="1"/>
  <c r="V346" i="1"/>
  <c r="H263" i="1"/>
  <c r="S262" i="1"/>
  <c r="AF305" i="11" l="1"/>
  <c r="AE307" i="11"/>
  <c r="AF306" i="11"/>
  <c r="AE308" i="11"/>
  <c r="Z262" i="11"/>
  <c r="W346" i="11"/>
  <c r="R264" i="11"/>
  <c r="U263" i="11"/>
  <c r="X263" i="11" s="1"/>
  <c r="Y263" i="11" s="1"/>
  <c r="L266" i="11" a="1"/>
  <c r="L266" i="11" s="1"/>
  <c r="T265" i="11"/>
  <c r="AD260" i="11"/>
  <c r="AG281" i="11" s="1"/>
  <c r="AB260" i="11"/>
  <c r="AC260" i="11"/>
  <c r="AA261" i="11"/>
  <c r="V347" i="11"/>
  <c r="H264" i="11"/>
  <c r="S263" i="11"/>
  <c r="AE309" i="10"/>
  <c r="AF307" i="10"/>
  <c r="AE310" i="10"/>
  <c r="AF308" i="10"/>
  <c r="Z262" i="10"/>
  <c r="V347" i="10"/>
  <c r="H264" i="10"/>
  <c r="S263" i="10"/>
  <c r="W346" i="10"/>
  <c r="T264" i="10"/>
  <c r="L265" i="10" a="1"/>
  <c r="L265" i="10" s="1"/>
  <c r="AB260" i="10"/>
  <c r="AD260" i="10"/>
  <c r="AG281" i="10" s="1"/>
  <c r="AC260" i="10"/>
  <c r="AA261" i="10"/>
  <c r="U263" i="10"/>
  <c r="X263" i="10" s="1"/>
  <c r="Y263" i="10" s="1"/>
  <c r="R264" i="10"/>
  <c r="AF306" i="9"/>
  <c r="AE308" i="9"/>
  <c r="AE309" i="9"/>
  <c r="AF307" i="9"/>
  <c r="Z262" i="9"/>
  <c r="V347" i="9"/>
  <c r="S263" i="9"/>
  <c r="H264" i="9"/>
  <c r="T264" i="9"/>
  <c r="L265" i="9" a="1"/>
  <c r="L265" i="9" s="1"/>
  <c r="W346" i="9"/>
  <c r="U263" i="9"/>
  <c r="X263" i="9" s="1"/>
  <c r="Y263" i="9" s="1"/>
  <c r="R264" i="9"/>
  <c r="AA261" i="9"/>
  <c r="AC260" i="9"/>
  <c r="AB260" i="9"/>
  <c r="AD260" i="9"/>
  <c r="AG281" i="9" s="1"/>
  <c r="AF285" i="8"/>
  <c r="AE287" i="8"/>
  <c r="AF286" i="8"/>
  <c r="AE288" i="8"/>
  <c r="Z262" i="8"/>
  <c r="L266" i="8" a="1"/>
  <c r="L266" i="8" s="1"/>
  <c r="T265" i="8"/>
  <c r="V347" i="8"/>
  <c r="S263" i="8"/>
  <c r="H264" i="8"/>
  <c r="AD260" i="8"/>
  <c r="AG281" i="8" s="1"/>
  <c r="AB260" i="8"/>
  <c r="AC260" i="8"/>
  <c r="AA261" i="8"/>
  <c r="W346" i="8"/>
  <c r="R264" i="8"/>
  <c r="U263" i="8"/>
  <c r="X263" i="8" s="1"/>
  <c r="Y263" i="8" s="1"/>
  <c r="AF285" i="7"/>
  <c r="AE287" i="7"/>
  <c r="AE288" i="7"/>
  <c r="AF286" i="7"/>
  <c r="Z262" i="7"/>
  <c r="V347" i="7"/>
  <c r="H264" i="7"/>
  <c r="S263" i="7"/>
  <c r="L265" i="7" a="1"/>
  <c r="L265" i="7" s="1"/>
  <c r="T264" i="7"/>
  <c r="W346" i="7"/>
  <c r="U263" i="7"/>
  <c r="X263" i="7" s="1"/>
  <c r="Y263" i="7" s="1"/>
  <c r="R264" i="7"/>
  <c r="AC260" i="7"/>
  <c r="AA261" i="7"/>
  <c r="AD260" i="7"/>
  <c r="AG281" i="7" s="1"/>
  <c r="AB260" i="7"/>
  <c r="AF284" i="6"/>
  <c r="AE286" i="6"/>
  <c r="AF285" i="6"/>
  <c r="AE287" i="6"/>
  <c r="Z262" i="6"/>
  <c r="W346" i="6"/>
  <c r="V347" i="6"/>
  <c r="H264" i="6"/>
  <c r="S263" i="6"/>
  <c r="AC260" i="6"/>
  <c r="AA261" i="6"/>
  <c r="L266" i="6" a="1"/>
  <c r="L266" i="6" s="1"/>
  <c r="T265" i="6"/>
  <c r="U263" i="6"/>
  <c r="X263" i="6" s="1"/>
  <c r="Y263" i="6" s="1"/>
  <c r="R264" i="6"/>
  <c r="AD260" i="6"/>
  <c r="AG281" i="6" s="1"/>
  <c r="AB260" i="6"/>
  <c r="AF275" i="5"/>
  <c r="AE277" i="5"/>
  <c r="AF276" i="5"/>
  <c r="AE278" i="5"/>
  <c r="Z262" i="5"/>
  <c r="V347" i="5"/>
  <c r="H264" i="5"/>
  <c r="S263" i="5"/>
  <c r="AD260" i="5"/>
  <c r="AG281" i="5" s="1"/>
  <c r="AB260" i="5"/>
  <c r="W346" i="5"/>
  <c r="U263" i="5"/>
  <c r="X263" i="5" s="1"/>
  <c r="Y263" i="5" s="1"/>
  <c r="R264" i="5"/>
  <c r="AC260" i="5"/>
  <c r="AA261" i="5"/>
  <c r="L266" i="5" a="1"/>
  <c r="L266" i="5" s="1"/>
  <c r="T265" i="5"/>
  <c r="AE287" i="4"/>
  <c r="AF285" i="4"/>
  <c r="AE288" i="4"/>
  <c r="AF286" i="4"/>
  <c r="Z262" i="4"/>
  <c r="V347" i="4"/>
  <c r="H264" i="4"/>
  <c r="S263" i="4"/>
  <c r="L266" i="4" a="1"/>
  <c r="L266" i="4" s="1"/>
  <c r="T265" i="4"/>
  <c r="W346" i="4"/>
  <c r="AD260" i="4"/>
  <c r="AG281" i="4" s="1"/>
  <c r="AB260" i="4"/>
  <c r="U263" i="4"/>
  <c r="X263" i="4" s="1"/>
  <c r="Y263" i="4" s="1"/>
  <c r="R264" i="4"/>
  <c r="AA261" i="4"/>
  <c r="AC260" i="4"/>
  <c r="Z262" i="1"/>
  <c r="AF275" i="1"/>
  <c r="AE277" i="1"/>
  <c r="R264" i="1"/>
  <c r="U263" i="1"/>
  <c r="X263" i="1" s="1"/>
  <c r="Y263" i="1" s="1"/>
  <c r="L266" i="1" a="1"/>
  <c r="L266" i="1" s="1"/>
  <c r="T265" i="1"/>
  <c r="AF276" i="1"/>
  <c r="AE278" i="1"/>
  <c r="V347" i="1"/>
  <c r="H264" i="1"/>
  <c r="S263" i="1"/>
  <c r="AC260" i="1"/>
  <c r="AA261" i="1"/>
  <c r="AB260" i="1"/>
  <c r="AD260" i="1"/>
  <c r="AG281" i="1" s="1"/>
  <c r="W346" i="1"/>
  <c r="AE309" i="11" l="1"/>
  <c r="AF307" i="11"/>
  <c r="AE310" i="11"/>
  <c r="AF308" i="11"/>
  <c r="Z263" i="11"/>
  <c r="U264" i="11"/>
  <c r="X264" i="11" s="1"/>
  <c r="Y264" i="11" s="1"/>
  <c r="R265" i="11"/>
  <c r="L267" i="11" a="1"/>
  <c r="L267" i="11" s="1"/>
  <c r="T266" i="11"/>
  <c r="V348" i="11"/>
  <c r="S264" i="11"/>
  <c r="H265" i="11"/>
  <c r="AA262" i="11"/>
  <c r="AC261" i="11"/>
  <c r="AD261" i="11"/>
  <c r="AG282" i="11" s="1"/>
  <c r="AB261" i="11"/>
  <c r="W347" i="11"/>
  <c r="AF310" i="10"/>
  <c r="AE312" i="10"/>
  <c r="AF309" i="10"/>
  <c r="AE311" i="10"/>
  <c r="Z263" i="10"/>
  <c r="V348" i="10"/>
  <c r="H265" i="10"/>
  <c r="S264" i="10"/>
  <c r="W347" i="10"/>
  <c r="T265" i="10"/>
  <c r="L266" i="10" a="1"/>
  <c r="L266" i="10" s="1"/>
  <c r="U264" i="10"/>
  <c r="X264" i="10" s="1"/>
  <c r="Y264" i="10" s="1"/>
  <c r="R265" i="10"/>
  <c r="AC261" i="10"/>
  <c r="AA262" i="10"/>
  <c r="AD261" i="10"/>
  <c r="AG282" i="10" s="1"/>
  <c r="AB261" i="10"/>
  <c r="AE311" i="9"/>
  <c r="AF309" i="9"/>
  <c r="AF308" i="9"/>
  <c r="AE310" i="9"/>
  <c r="Z263" i="9"/>
  <c r="R265" i="9"/>
  <c r="U264" i="9"/>
  <c r="X264" i="9" s="1"/>
  <c r="Y264" i="9" s="1"/>
  <c r="T265" i="9"/>
  <c r="L266" i="9" a="1"/>
  <c r="L266" i="9" s="1"/>
  <c r="V348" i="9"/>
  <c r="H265" i="9"/>
  <c r="S264" i="9"/>
  <c r="AD261" i="9"/>
  <c r="AG282" i="9" s="1"/>
  <c r="AB261" i="9"/>
  <c r="W347" i="9"/>
  <c r="AC261" i="9"/>
  <c r="AA262" i="9"/>
  <c r="AF288" i="8"/>
  <c r="AE290" i="8"/>
  <c r="AE289" i="8"/>
  <c r="AF287" i="8"/>
  <c r="Z263" i="8"/>
  <c r="AD261" i="8"/>
  <c r="AG282" i="8" s="1"/>
  <c r="AB261" i="8"/>
  <c r="T266" i="8"/>
  <c r="L267" i="8" a="1"/>
  <c r="L267" i="8" s="1"/>
  <c r="U264" i="8"/>
  <c r="X264" i="8" s="1"/>
  <c r="Y264" i="8" s="1"/>
  <c r="R265" i="8"/>
  <c r="V348" i="8"/>
  <c r="S264" i="8"/>
  <c r="H265" i="8"/>
  <c r="AA262" i="8"/>
  <c r="AC261" i="8"/>
  <c r="W347" i="8"/>
  <c r="AE290" i="7"/>
  <c r="AF288" i="7"/>
  <c r="AF287" i="7"/>
  <c r="AE289" i="7"/>
  <c r="Z263" i="7"/>
  <c r="R265" i="7"/>
  <c r="U264" i="7"/>
  <c r="X264" i="7" s="1"/>
  <c r="Y264" i="7" s="1"/>
  <c r="V348" i="7"/>
  <c r="H265" i="7"/>
  <c r="S264" i="7"/>
  <c r="W347" i="7"/>
  <c r="L266" i="7" a="1"/>
  <c r="L266" i="7" s="1"/>
  <c r="T265" i="7"/>
  <c r="AA262" i="7"/>
  <c r="AC261" i="7"/>
  <c r="AD261" i="7"/>
  <c r="AG282" i="7" s="1"/>
  <c r="AB261" i="7"/>
  <c r="AF287" i="6"/>
  <c r="AE289" i="6"/>
  <c r="AE288" i="6"/>
  <c r="AF286" i="6"/>
  <c r="Z263" i="6"/>
  <c r="AB261" i="6"/>
  <c r="AD261" i="6"/>
  <c r="AG282" i="6" s="1"/>
  <c r="V348" i="6"/>
  <c r="H265" i="6"/>
  <c r="S264" i="6"/>
  <c r="AA262" i="6"/>
  <c r="AC261" i="6"/>
  <c r="T266" i="6"/>
  <c r="L267" i="6" a="1"/>
  <c r="L267" i="6" s="1"/>
  <c r="W347" i="6"/>
  <c r="R265" i="6"/>
  <c r="U264" i="6"/>
  <c r="X264" i="6" s="1"/>
  <c r="Y264" i="6" s="1"/>
  <c r="AE280" i="5"/>
  <c r="AF278" i="5"/>
  <c r="AE279" i="5"/>
  <c r="AF277" i="5"/>
  <c r="Z263" i="5"/>
  <c r="U264" i="5"/>
  <c r="X264" i="5" s="1"/>
  <c r="Y264" i="5" s="1"/>
  <c r="R265" i="5"/>
  <c r="V348" i="5"/>
  <c r="H265" i="5"/>
  <c r="S264" i="5"/>
  <c r="L267" i="5" a="1"/>
  <c r="L267" i="5" s="1"/>
  <c r="T266" i="5"/>
  <c r="AA262" i="5"/>
  <c r="AC261" i="5"/>
  <c r="W347" i="5"/>
  <c r="AB261" i="5"/>
  <c r="AD261" i="5"/>
  <c r="AG282" i="5" s="1"/>
  <c r="AF288" i="4"/>
  <c r="AE290" i="4"/>
  <c r="AE289" i="4"/>
  <c r="AF287" i="4"/>
  <c r="Z263" i="4"/>
  <c r="U264" i="4"/>
  <c r="X264" i="4" s="1"/>
  <c r="Y264" i="4" s="1"/>
  <c r="R265" i="4"/>
  <c r="AB261" i="4"/>
  <c r="AD261" i="4"/>
  <c r="AG282" i="4" s="1"/>
  <c r="W347" i="4"/>
  <c r="AC261" i="4"/>
  <c r="AA262" i="4"/>
  <c r="L267" i="4" a="1"/>
  <c r="L267" i="4" s="1"/>
  <c r="T266" i="4"/>
  <c r="V348" i="4"/>
  <c r="H265" i="4"/>
  <c r="S264" i="4"/>
  <c r="Z263" i="1"/>
  <c r="W347" i="1"/>
  <c r="AD261" i="1"/>
  <c r="AG282" i="1" s="1"/>
  <c r="AB261" i="1"/>
  <c r="AF278" i="1"/>
  <c r="AE280" i="1"/>
  <c r="U264" i="1"/>
  <c r="X264" i="1" s="1"/>
  <c r="Y264" i="1" s="1"/>
  <c r="R265" i="1"/>
  <c r="V348" i="1"/>
  <c r="S264" i="1"/>
  <c r="H265" i="1"/>
  <c r="AA262" i="1"/>
  <c r="AC261" i="1"/>
  <c r="T266" i="1"/>
  <c r="L267" i="1" a="1"/>
  <c r="L267" i="1" s="1"/>
  <c r="AF277" i="1"/>
  <c r="AE279" i="1"/>
  <c r="AF309" i="11" l="1"/>
  <c r="AE311" i="11"/>
  <c r="AE312" i="11"/>
  <c r="AF310" i="11"/>
  <c r="Z264" i="11"/>
  <c r="W348" i="11"/>
  <c r="V349" i="11"/>
  <c r="H266" i="11"/>
  <c r="S265" i="11"/>
  <c r="R266" i="11"/>
  <c r="U265" i="11"/>
  <c r="X265" i="11" s="1"/>
  <c r="Y265" i="11" s="1"/>
  <c r="AD262" i="11"/>
  <c r="AG283" i="11" s="1"/>
  <c r="AB262" i="11"/>
  <c r="T267" i="11"/>
  <c r="L268" i="11" a="1"/>
  <c r="L268" i="11" s="1"/>
  <c r="AA263" i="11"/>
  <c r="AC262" i="11"/>
  <c r="AE313" i="10"/>
  <c r="AF311" i="10"/>
  <c r="AE314" i="10"/>
  <c r="AF312" i="10"/>
  <c r="Z264" i="10"/>
  <c r="V349" i="10"/>
  <c r="H266" i="10"/>
  <c r="S265" i="10"/>
  <c r="W348" i="10"/>
  <c r="L267" i="10" a="1"/>
  <c r="L267" i="10" s="1"/>
  <c r="T266" i="10"/>
  <c r="AA263" i="10"/>
  <c r="AC262" i="10"/>
  <c r="U265" i="10"/>
  <c r="X265" i="10" s="1"/>
  <c r="Y265" i="10" s="1"/>
  <c r="R266" i="10"/>
  <c r="AD262" i="10"/>
  <c r="AG283" i="10" s="1"/>
  <c r="AB262" i="10"/>
  <c r="AF310" i="9"/>
  <c r="AE312" i="9"/>
  <c r="AF311" i="9"/>
  <c r="AE313" i="9"/>
  <c r="Z264" i="9"/>
  <c r="W348" i="9"/>
  <c r="V349" i="9"/>
  <c r="S265" i="9"/>
  <c r="H266" i="9"/>
  <c r="AD262" i="9"/>
  <c r="AG283" i="9" s="1"/>
  <c r="AB262" i="9"/>
  <c r="U265" i="9"/>
  <c r="X265" i="9" s="1"/>
  <c r="Y265" i="9" s="1"/>
  <c r="R266" i="9"/>
  <c r="L267" i="9" a="1"/>
  <c r="L267" i="9" s="1"/>
  <c r="T266" i="9"/>
  <c r="AC262" i="9"/>
  <c r="AA263" i="9"/>
  <c r="AE291" i="8"/>
  <c r="AF289" i="8"/>
  <c r="AF290" i="8"/>
  <c r="AE292" i="8"/>
  <c r="Z264" i="8"/>
  <c r="AB262" i="8"/>
  <c r="AD262" i="8"/>
  <c r="AG283" i="8" s="1"/>
  <c r="V349" i="8"/>
  <c r="H266" i="8"/>
  <c r="S265" i="8"/>
  <c r="W348" i="8"/>
  <c r="T267" i="8"/>
  <c r="L268" i="8" a="1"/>
  <c r="L268" i="8" s="1"/>
  <c r="AC262" i="8"/>
  <c r="AA263" i="8"/>
  <c r="R266" i="8"/>
  <c r="U265" i="8"/>
  <c r="X265" i="8" s="1"/>
  <c r="Y265" i="8" s="1"/>
  <c r="AF289" i="7"/>
  <c r="AE291" i="7"/>
  <c r="AE292" i="7"/>
  <c r="AF290" i="7"/>
  <c r="Z264" i="7"/>
  <c r="V349" i="7"/>
  <c r="H266" i="7"/>
  <c r="S265" i="7"/>
  <c r="W348" i="7"/>
  <c r="T266" i="7"/>
  <c r="L267" i="7" a="1"/>
  <c r="L267" i="7" s="1"/>
  <c r="AB262" i="7"/>
  <c r="AD262" i="7"/>
  <c r="AG283" i="7" s="1"/>
  <c r="R266" i="7"/>
  <c r="U265" i="7"/>
  <c r="X265" i="7" s="1"/>
  <c r="Y265" i="7" s="1"/>
  <c r="AC262" i="7"/>
  <c r="AA263" i="7"/>
  <c r="AE290" i="6"/>
  <c r="AF288" i="6"/>
  <c r="AE291" i="6"/>
  <c r="AF289" i="6"/>
  <c r="Z264" i="6"/>
  <c r="L268" i="6" a="1"/>
  <c r="L268" i="6" s="1"/>
  <c r="T267" i="6"/>
  <c r="W348" i="6"/>
  <c r="AB262" i="6"/>
  <c r="AD262" i="6"/>
  <c r="AG283" i="6" s="1"/>
  <c r="V349" i="6"/>
  <c r="H266" i="6"/>
  <c r="S265" i="6"/>
  <c r="R266" i="6"/>
  <c r="U265" i="6"/>
  <c r="X265" i="6" s="1"/>
  <c r="Y265" i="6" s="1"/>
  <c r="AA263" i="6"/>
  <c r="AC262" i="6"/>
  <c r="AE281" i="5"/>
  <c r="AF279" i="5"/>
  <c r="AE282" i="5"/>
  <c r="AF280" i="5"/>
  <c r="Z264" i="5"/>
  <c r="R266" i="5"/>
  <c r="U265" i="5"/>
  <c r="X265" i="5" s="1"/>
  <c r="Y265" i="5" s="1"/>
  <c r="AD262" i="5"/>
  <c r="AG283" i="5" s="1"/>
  <c r="AB262" i="5"/>
  <c r="V349" i="5"/>
  <c r="H266" i="5"/>
  <c r="S265" i="5"/>
  <c r="T267" i="5"/>
  <c r="L268" i="5" a="1"/>
  <c r="L268" i="5" s="1"/>
  <c r="W348" i="5"/>
  <c r="AA263" i="5"/>
  <c r="AC262" i="5"/>
  <c r="AE292" i="4"/>
  <c r="AF290" i="4"/>
  <c r="AF289" i="4"/>
  <c r="AE291" i="4"/>
  <c r="Z264" i="4"/>
  <c r="W348" i="4"/>
  <c r="AD262" i="4"/>
  <c r="AG283" i="4" s="1"/>
  <c r="AB262" i="4"/>
  <c r="V349" i="4"/>
  <c r="H266" i="4"/>
  <c r="S265" i="4"/>
  <c r="T267" i="4"/>
  <c r="L268" i="4" a="1"/>
  <c r="L268" i="4" s="1"/>
  <c r="R266" i="4"/>
  <c r="U265" i="4"/>
  <c r="X265" i="4" s="1"/>
  <c r="Y265" i="4" s="1"/>
  <c r="AC262" i="4"/>
  <c r="AA263" i="4"/>
  <c r="Z264" i="1"/>
  <c r="V349" i="1"/>
  <c r="H266" i="1"/>
  <c r="S265" i="1"/>
  <c r="W348" i="1"/>
  <c r="AE282" i="1"/>
  <c r="AF280" i="1"/>
  <c r="AF279" i="1"/>
  <c r="AE281" i="1"/>
  <c r="AD262" i="1"/>
  <c r="AG283" i="1" s="1"/>
  <c r="AB262" i="1"/>
  <c r="U265" i="1"/>
  <c r="X265" i="1" s="1"/>
  <c r="Y265" i="1" s="1"/>
  <c r="R266" i="1"/>
  <c r="AA263" i="1"/>
  <c r="AC262" i="1"/>
  <c r="L268" i="1" a="1"/>
  <c r="L268" i="1" s="1"/>
  <c r="T267" i="1"/>
  <c r="AF311" i="11" l="1"/>
  <c r="AE313" i="11"/>
  <c r="AE314" i="11"/>
  <c r="AF312" i="11"/>
  <c r="Z265" i="11"/>
  <c r="R267" i="11"/>
  <c r="U266" i="11"/>
  <c r="X266" i="11" s="1"/>
  <c r="Y266" i="11" s="1"/>
  <c r="V350" i="11"/>
  <c r="S266" i="11"/>
  <c r="H267" i="11"/>
  <c r="W349" i="11"/>
  <c r="AB263" i="11"/>
  <c r="AD263" i="11"/>
  <c r="AG284" i="11" s="1"/>
  <c r="AA264" i="11"/>
  <c r="AC263" i="11"/>
  <c r="T268" i="11"/>
  <c r="L269" i="11" a="1"/>
  <c r="L269" i="11" s="1"/>
  <c r="AE316" i="10"/>
  <c r="AF314" i="10"/>
  <c r="AE315" i="10"/>
  <c r="AF313" i="10"/>
  <c r="Z265" i="10"/>
  <c r="V350" i="10"/>
  <c r="H267" i="10"/>
  <c r="S266" i="10"/>
  <c r="W349" i="10"/>
  <c r="AD263" i="10"/>
  <c r="AG284" i="10" s="1"/>
  <c r="AB263" i="10"/>
  <c r="L268" i="10" a="1"/>
  <c r="L268" i="10" s="1"/>
  <c r="T267" i="10"/>
  <c r="AC263" i="10"/>
  <c r="AA264" i="10"/>
  <c r="U266" i="10"/>
  <c r="X266" i="10" s="1"/>
  <c r="Y266" i="10" s="1"/>
  <c r="R267" i="10"/>
  <c r="AF313" i="9"/>
  <c r="AE315" i="9"/>
  <c r="AE314" i="9"/>
  <c r="AF312" i="9"/>
  <c r="Z265" i="9"/>
  <c r="U266" i="9"/>
  <c r="X266" i="9" s="1"/>
  <c r="Y266" i="9" s="1"/>
  <c r="R267" i="9"/>
  <c r="W349" i="9"/>
  <c r="L268" i="9" a="1"/>
  <c r="L268" i="9" s="1"/>
  <c r="T267" i="9"/>
  <c r="AD263" i="9"/>
  <c r="AG284" i="9" s="1"/>
  <c r="AB263" i="9"/>
  <c r="V350" i="9"/>
  <c r="H267" i="9"/>
  <c r="S266" i="9"/>
  <c r="AC263" i="9"/>
  <c r="AA264" i="9"/>
  <c r="AE294" i="8"/>
  <c r="AF292" i="8"/>
  <c r="AF291" i="8"/>
  <c r="AE293" i="8"/>
  <c r="Z265" i="8"/>
  <c r="U266" i="8"/>
  <c r="X266" i="8" s="1"/>
  <c r="Y266" i="8" s="1"/>
  <c r="R267" i="8"/>
  <c r="AD263" i="8"/>
  <c r="AG284" i="8" s="1"/>
  <c r="AB263" i="8"/>
  <c r="W349" i="8"/>
  <c r="T268" i="8"/>
  <c r="L269" i="8" a="1"/>
  <c r="L269" i="8" s="1"/>
  <c r="V350" i="8"/>
  <c r="S266" i="8"/>
  <c r="H267" i="8"/>
  <c r="AC263" i="8"/>
  <c r="AA264" i="8"/>
  <c r="AF292" i="7"/>
  <c r="AE294" i="7"/>
  <c r="AE293" i="7"/>
  <c r="AF291" i="7"/>
  <c r="Z265" i="7"/>
  <c r="R267" i="7"/>
  <c r="U266" i="7"/>
  <c r="X266" i="7" s="1"/>
  <c r="Y266" i="7" s="1"/>
  <c r="T267" i="7"/>
  <c r="L268" i="7" a="1"/>
  <c r="L268" i="7" s="1"/>
  <c r="W349" i="7"/>
  <c r="V350" i="7"/>
  <c r="S266" i="7"/>
  <c r="H267" i="7"/>
  <c r="AC263" i="7"/>
  <c r="AA264" i="7"/>
  <c r="AD263" i="7"/>
  <c r="AG284" i="7" s="1"/>
  <c r="AB263" i="7"/>
  <c r="AE293" i="6"/>
  <c r="AF291" i="6"/>
  <c r="AF290" i="6"/>
  <c r="AE292" i="6"/>
  <c r="Z265" i="6"/>
  <c r="R267" i="6"/>
  <c r="U266" i="6"/>
  <c r="X266" i="6" s="1"/>
  <c r="Y266" i="6" s="1"/>
  <c r="W349" i="6"/>
  <c r="T268" i="6"/>
  <c r="L269" i="6" a="1"/>
  <c r="L269" i="6" s="1"/>
  <c r="V350" i="6"/>
  <c r="S266" i="6"/>
  <c r="H267" i="6"/>
  <c r="AC263" i="6"/>
  <c r="AA264" i="6"/>
  <c r="AD263" i="6"/>
  <c r="AG284" i="6" s="1"/>
  <c r="AB263" i="6"/>
  <c r="AF282" i="5"/>
  <c r="AE284" i="5"/>
  <c r="AE283" i="5"/>
  <c r="AF281" i="5"/>
  <c r="Z265" i="5"/>
  <c r="V350" i="5"/>
  <c r="S266" i="5"/>
  <c r="H267" i="5"/>
  <c r="W349" i="5"/>
  <c r="T268" i="5"/>
  <c r="L269" i="5" a="1"/>
  <c r="L269" i="5" s="1"/>
  <c r="R267" i="5"/>
  <c r="U266" i="5"/>
  <c r="X266" i="5" s="1"/>
  <c r="Y266" i="5" s="1"/>
  <c r="AB263" i="5"/>
  <c r="AD263" i="5"/>
  <c r="AG284" i="5" s="1"/>
  <c r="AC263" i="5"/>
  <c r="AA264" i="5"/>
  <c r="AF291" i="4"/>
  <c r="AE293" i="4"/>
  <c r="AF292" i="4"/>
  <c r="AE294" i="4"/>
  <c r="Z265" i="4"/>
  <c r="AB263" i="4"/>
  <c r="AD263" i="4"/>
  <c r="AG284" i="4" s="1"/>
  <c r="R267" i="4"/>
  <c r="U266" i="4"/>
  <c r="X266" i="4" s="1"/>
  <c r="Y266" i="4" s="1"/>
  <c r="W349" i="4"/>
  <c r="AA264" i="4"/>
  <c r="AC263" i="4"/>
  <c r="T268" i="4"/>
  <c r="L269" i="4" a="1"/>
  <c r="L269" i="4" s="1"/>
  <c r="V350" i="4"/>
  <c r="H267" i="4"/>
  <c r="S266" i="4"/>
  <c r="Z265" i="1"/>
  <c r="AD263" i="1"/>
  <c r="AG284" i="1" s="1"/>
  <c r="AB263" i="1"/>
  <c r="AE283" i="1"/>
  <c r="AF281" i="1"/>
  <c r="V350" i="1"/>
  <c r="S266" i="1"/>
  <c r="H267" i="1"/>
  <c r="U266" i="1"/>
  <c r="X266" i="1" s="1"/>
  <c r="Y266" i="1" s="1"/>
  <c r="R267" i="1"/>
  <c r="W349" i="1"/>
  <c r="AF282" i="1"/>
  <c r="AE284" i="1"/>
  <c r="AA264" i="1"/>
  <c r="AC263" i="1"/>
  <c r="L269" i="1" a="1"/>
  <c r="L269" i="1" s="1"/>
  <c r="T268" i="1"/>
  <c r="AF313" i="11" l="1"/>
  <c r="AE315" i="11"/>
  <c r="AF314" i="11"/>
  <c r="AE316" i="11"/>
  <c r="Z266" i="11"/>
  <c r="AB264" i="11"/>
  <c r="AD264" i="11"/>
  <c r="AG285" i="11" s="1"/>
  <c r="V351" i="11"/>
  <c r="S267" i="11"/>
  <c r="H268" i="11"/>
  <c r="W350" i="11"/>
  <c r="T269" i="11"/>
  <c r="L270" i="11" a="1"/>
  <c r="L270" i="11" s="1"/>
  <c r="R268" i="11"/>
  <c r="U267" i="11"/>
  <c r="X267" i="11" s="1"/>
  <c r="Y267" i="11" s="1"/>
  <c r="AA265" i="11"/>
  <c r="AC264" i="11"/>
  <c r="AE317" i="10"/>
  <c r="AF315" i="10"/>
  <c r="AE318" i="10"/>
  <c r="AF316" i="10"/>
  <c r="Z266" i="10"/>
  <c r="V351" i="10"/>
  <c r="S267" i="10"/>
  <c r="H268" i="10"/>
  <c r="U267" i="10"/>
  <c r="X267" i="10" s="1"/>
  <c r="Y267" i="10" s="1"/>
  <c r="R268" i="10"/>
  <c r="W350" i="10"/>
  <c r="AA265" i="10"/>
  <c r="AC264" i="10"/>
  <c r="L269" i="10" a="1"/>
  <c r="L269" i="10" s="1"/>
  <c r="T268" i="10"/>
  <c r="AD264" i="10"/>
  <c r="AG285" i="10" s="1"/>
  <c r="AB264" i="10"/>
  <c r="AE316" i="9"/>
  <c r="AF314" i="9"/>
  <c r="AE317" i="9"/>
  <c r="AF315" i="9"/>
  <c r="Z266" i="9"/>
  <c r="V351" i="9"/>
  <c r="H268" i="9"/>
  <c r="S267" i="9"/>
  <c r="U267" i="9"/>
  <c r="X267" i="9" s="1"/>
  <c r="Y267" i="9" s="1"/>
  <c r="R268" i="9"/>
  <c r="W350" i="9"/>
  <c r="AD264" i="9"/>
  <c r="AG285" i="9" s="1"/>
  <c r="AB264" i="9"/>
  <c r="L269" i="9" a="1"/>
  <c r="L269" i="9" s="1"/>
  <c r="T268" i="9"/>
  <c r="AC264" i="9"/>
  <c r="AA265" i="9"/>
  <c r="AF293" i="8"/>
  <c r="AE295" i="8"/>
  <c r="AF294" i="8"/>
  <c r="AE296" i="8"/>
  <c r="Z266" i="8"/>
  <c r="V351" i="8"/>
  <c r="H268" i="8"/>
  <c r="S267" i="8"/>
  <c r="U267" i="8"/>
  <c r="X267" i="8" s="1"/>
  <c r="Y267" i="8" s="1"/>
  <c r="R268" i="8"/>
  <c r="W350" i="8"/>
  <c r="AD264" i="8"/>
  <c r="AG285" i="8" s="1"/>
  <c r="AB264" i="8"/>
  <c r="AA265" i="8"/>
  <c r="AC264" i="8"/>
  <c r="L270" i="8" a="1"/>
  <c r="L270" i="8" s="1"/>
  <c r="T269" i="8"/>
  <c r="AF293" i="7"/>
  <c r="AE295" i="7"/>
  <c r="AE296" i="7"/>
  <c r="AF294" i="7"/>
  <c r="Z266" i="7"/>
  <c r="V351" i="7"/>
  <c r="H268" i="7"/>
  <c r="S267" i="7"/>
  <c r="W350" i="7"/>
  <c r="U267" i="7"/>
  <c r="X267" i="7" s="1"/>
  <c r="Y267" i="7" s="1"/>
  <c r="R268" i="7"/>
  <c r="T268" i="7"/>
  <c r="L269" i="7" a="1"/>
  <c r="L269" i="7" s="1"/>
  <c r="AA265" i="7"/>
  <c r="AC264" i="7"/>
  <c r="AD264" i="7"/>
  <c r="AG285" i="7" s="1"/>
  <c r="AB264" i="7"/>
  <c r="AE294" i="6"/>
  <c r="AF292" i="6"/>
  <c r="AE295" i="6"/>
  <c r="AF293" i="6"/>
  <c r="Z266" i="6"/>
  <c r="L270" i="6" a="1"/>
  <c r="L270" i="6" s="1"/>
  <c r="T269" i="6"/>
  <c r="U267" i="6"/>
  <c r="X267" i="6" s="1"/>
  <c r="Y267" i="6" s="1"/>
  <c r="R268" i="6"/>
  <c r="AB264" i="6"/>
  <c r="AD264" i="6"/>
  <c r="AG285" i="6" s="1"/>
  <c r="AC264" i="6"/>
  <c r="AA265" i="6"/>
  <c r="V351" i="6"/>
  <c r="S267" i="6"/>
  <c r="H268" i="6"/>
  <c r="W350" i="6"/>
  <c r="AE285" i="5"/>
  <c r="AF283" i="5"/>
  <c r="AE286" i="5"/>
  <c r="AF284" i="5"/>
  <c r="Z266" i="5"/>
  <c r="T269" i="5"/>
  <c r="L270" i="5" a="1"/>
  <c r="L270" i="5" s="1"/>
  <c r="W350" i="5"/>
  <c r="U267" i="5"/>
  <c r="X267" i="5" s="1"/>
  <c r="Y267" i="5" s="1"/>
  <c r="R268" i="5"/>
  <c r="AC264" i="5"/>
  <c r="AA265" i="5"/>
  <c r="V351" i="5"/>
  <c r="S267" i="5"/>
  <c r="H268" i="5"/>
  <c r="AD264" i="5"/>
  <c r="AG285" i="5" s="1"/>
  <c r="AB264" i="5"/>
  <c r="AF293" i="4"/>
  <c r="AE295" i="4"/>
  <c r="AE296" i="4"/>
  <c r="AF294" i="4"/>
  <c r="Z266" i="4"/>
  <c r="V351" i="4"/>
  <c r="H268" i="4"/>
  <c r="S267" i="4"/>
  <c r="W350" i="4"/>
  <c r="AD264" i="4"/>
  <c r="AG285" i="4" s="1"/>
  <c r="AB264" i="4"/>
  <c r="R268" i="4"/>
  <c r="U267" i="4"/>
  <c r="X267" i="4" s="1"/>
  <c r="Y267" i="4" s="1"/>
  <c r="AA265" i="4"/>
  <c r="AC264" i="4"/>
  <c r="T269" i="4"/>
  <c r="L270" i="4" a="1"/>
  <c r="L270" i="4" s="1"/>
  <c r="Z266" i="1"/>
  <c r="AD264" i="1"/>
  <c r="AG285" i="1" s="1"/>
  <c r="AB264" i="1"/>
  <c r="R268" i="1"/>
  <c r="U267" i="1"/>
  <c r="X267" i="1" s="1"/>
  <c r="Y267" i="1" s="1"/>
  <c r="W350" i="1"/>
  <c r="AF284" i="1"/>
  <c r="AE286" i="1"/>
  <c r="V351" i="1"/>
  <c r="H268" i="1"/>
  <c r="S267" i="1"/>
  <c r="AF283" i="1"/>
  <c r="AE285" i="1"/>
  <c r="AA265" i="1"/>
  <c r="AC264" i="1"/>
  <c r="T269" i="1"/>
  <c r="L270" i="1" a="1"/>
  <c r="L270" i="1" s="1"/>
  <c r="AE317" i="11" l="1"/>
  <c r="AF315" i="11"/>
  <c r="AE318" i="11"/>
  <c r="AF316" i="11"/>
  <c r="Z267" i="11"/>
  <c r="V352" i="11"/>
  <c r="S268" i="11"/>
  <c r="H269" i="11"/>
  <c r="AD265" i="11"/>
  <c r="AG286" i="11" s="1"/>
  <c r="AB265" i="11"/>
  <c r="W351" i="11"/>
  <c r="R269" i="11"/>
  <c r="U268" i="11"/>
  <c r="X268" i="11" s="1"/>
  <c r="Y268" i="11" s="1"/>
  <c r="AC265" i="11"/>
  <c r="AA266" i="11"/>
  <c r="T270" i="11"/>
  <c r="L271" i="11" a="1"/>
  <c r="L271" i="11" s="1"/>
  <c r="AF318" i="10"/>
  <c r="AE320" i="10"/>
  <c r="AF317" i="10"/>
  <c r="AE319" i="10"/>
  <c r="Z267" i="10"/>
  <c r="W351" i="10"/>
  <c r="L270" i="10" a="1"/>
  <c r="L270" i="10" s="1"/>
  <c r="T269" i="10"/>
  <c r="AD265" i="10"/>
  <c r="AG286" i="10" s="1"/>
  <c r="AB265" i="10"/>
  <c r="U268" i="10"/>
  <c r="X268" i="10" s="1"/>
  <c r="Y268" i="10" s="1"/>
  <c r="R269" i="10"/>
  <c r="V352" i="10"/>
  <c r="H269" i="10"/>
  <c r="S268" i="10"/>
  <c r="AA266" i="10"/>
  <c r="AC265" i="10"/>
  <c r="AE319" i="9"/>
  <c r="AF317" i="9"/>
  <c r="AF316" i="9"/>
  <c r="AE318" i="9"/>
  <c r="Z267" i="9"/>
  <c r="V352" i="9"/>
  <c r="H269" i="9"/>
  <c r="S268" i="9"/>
  <c r="W351" i="9"/>
  <c r="L270" i="9" a="1"/>
  <c r="L270" i="9" s="1"/>
  <c r="T269" i="9"/>
  <c r="U268" i="9"/>
  <c r="X268" i="9" s="1"/>
  <c r="Y268" i="9" s="1"/>
  <c r="R269" i="9"/>
  <c r="AA266" i="9"/>
  <c r="AC265" i="9"/>
  <c r="AD265" i="9"/>
  <c r="AG286" i="9" s="1"/>
  <c r="AB265" i="9"/>
  <c r="AE298" i="8"/>
  <c r="AF296" i="8"/>
  <c r="AE297" i="8"/>
  <c r="AF295" i="8"/>
  <c r="Z267" i="8"/>
  <c r="L271" i="8" a="1"/>
  <c r="L271" i="8" s="1"/>
  <c r="T270" i="8"/>
  <c r="AD265" i="8"/>
  <c r="AG286" i="8" s="1"/>
  <c r="AB265" i="8"/>
  <c r="V352" i="8"/>
  <c r="H269" i="8"/>
  <c r="S268" i="8"/>
  <c r="W351" i="8"/>
  <c r="U268" i="8"/>
  <c r="X268" i="8" s="1"/>
  <c r="Y268" i="8" s="1"/>
  <c r="R269" i="8"/>
  <c r="AC265" i="8"/>
  <c r="AA266" i="8"/>
  <c r="AE298" i="7"/>
  <c r="AF296" i="7"/>
  <c r="AF295" i="7"/>
  <c r="AE297" i="7"/>
  <c r="Z267" i="7"/>
  <c r="R269" i="7"/>
  <c r="U268" i="7"/>
  <c r="X268" i="7" s="1"/>
  <c r="Y268" i="7" s="1"/>
  <c r="AD265" i="7"/>
  <c r="AG286" i="7" s="1"/>
  <c r="AB265" i="7"/>
  <c r="L270" i="7" a="1"/>
  <c r="L270" i="7" s="1"/>
  <c r="T269" i="7"/>
  <c r="W351" i="7"/>
  <c r="AC265" i="7"/>
  <c r="AA266" i="7"/>
  <c r="V352" i="7"/>
  <c r="H269" i="7"/>
  <c r="S268" i="7"/>
  <c r="AF295" i="6"/>
  <c r="AE297" i="6"/>
  <c r="AE296" i="6"/>
  <c r="AF294" i="6"/>
  <c r="Z267" i="6"/>
  <c r="AD265" i="6"/>
  <c r="AG286" i="6" s="1"/>
  <c r="AB265" i="6"/>
  <c r="T270" i="6"/>
  <c r="L271" i="6" a="1"/>
  <c r="L271" i="6" s="1"/>
  <c r="V352" i="6"/>
  <c r="H269" i="6"/>
  <c r="S268" i="6"/>
  <c r="U268" i="6"/>
  <c r="X268" i="6" s="1"/>
  <c r="Y268" i="6" s="1"/>
  <c r="R269" i="6"/>
  <c r="AC265" i="6"/>
  <c r="AA266" i="6"/>
  <c r="W351" i="6"/>
  <c r="AE288" i="5"/>
  <c r="AF286" i="5"/>
  <c r="AF285" i="5"/>
  <c r="AE287" i="5"/>
  <c r="Z267" i="5"/>
  <c r="W351" i="5"/>
  <c r="AD265" i="5"/>
  <c r="AG286" i="5" s="1"/>
  <c r="AB265" i="5"/>
  <c r="U268" i="5"/>
  <c r="X268" i="5" s="1"/>
  <c r="Y268" i="5" s="1"/>
  <c r="R269" i="5"/>
  <c r="AC265" i="5"/>
  <c r="AA266" i="5"/>
  <c r="L271" i="5" a="1"/>
  <c r="L271" i="5" s="1"/>
  <c r="T270" i="5"/>
  <c r="V352" i="5"/>
  <c r="H269" i="5"/>
  <c r="S268" i="5"/>
  <c r="AF296" i="4"/>
  <c r="AE298" i="4"/>
  <c r="AE297" i="4"/>
  <c r="AF295" i="4"/>
  <c r="R269" i="4"/>
  <c r="U268" i="4"/>
  <c r="X268" i="4" s="1"/>
  <c r="Y268" i="4" s="1"/>
  <c r="L271" i="4" a="1"/>
  <c r="L271" i="4" s="1"/>
  <c r="T270" i="4"/>
  <c r="Z267" i="4"/>
  <c r="AD265" i="4"/>
  <c r="AG286" i="4" s="1"/>
  <c r="AB265" i="4"/>
  <c r="W351" i="4"/>
  <c r="V352" i="4"/>
  <c r="S268" i="4"/>
  <c r="H269" i="4"/>
  <c r="AC265" i="4"/>
  <c r="AA266" i="4"/>
  <c r="Z267" i="1"/>
  <c r="AB265" i="1"/>
  <c r="AD265" i="1"/>
  <c r="AG286" i="1" s="1"/>
  <c r="V352" i="1"/>
  <c r="S268" i="1"/>
  <c r="H269" i="1"/>
  <c r="W351" i="1"/>
  <c r="AE287" i="1"/>
  <c r="AF285" i="1"/>
  <c r="AE288" i="1"/>
  <c r="AF286" i="1"/>
  <c r="R269" i="1"/>
  <c r="U268" i="1"/>
  <c r="X268" i="1" s="1"/>
  <c r="Y268" i="1" s="1"/>
  <c r="T270" i="1"/>
  <c r="L271" i="1" a="1"/>
  <c r="L271" i="1" s="1"/>
  <c r="AC265" i="1"/>
  <c r="AA266" i="1"/>
  <c r="AE319" i="11" l="1"/>
  <c r="AF317" i="11"/>
  <c r="AF318" i="11"/>
  <c r="AE320" i="11"/>
  <c r="Z268" i="11"/>
  <c r="V353" i="11"/>
  <c r="S269" i="11"/>
  <c r="H270" i="11"/>
  <c r="W352" i="11"/>
  <c r="U269" i="11"/>
  <c r="X269" i="11" s="1"/>
  <c r="Y269" i="11" s="1"/>
  <c r="R270" i="11"/>
  <c r="L272" i="11" a="1"/>
  <c r="L272" i="11" s="1"/>
  <c r="T271" i="11"/>
  <c r="AC266" i="11"/>
  <c r="AA267" i="11"/>
  <c r="AD266" i="11"/>
  <c r="AG287" i="11" s="1"/>
  <c r="AB266" i="11"/>
  <c r="AE321" i="10"/>
  <c r="AF319" i="10"/>
  <c r="AF320" i="10"/>
  <c r="AE322" i="10"/>
  <c r="Z268" i="10"/>
  <c r="W352" i="10"/>
  <c r="L271" i="10" a="1"/>
  <c r="L271" i="10" s="1"/>
  <c r="T270" i="10"/>
  <c r="R270" i="10"/>
  <c r="U269" i="10"/>
  <c r="X269" i="10" s="1"/>
  <c r="Y269" i="10" s="1"/>
  <c r="V353" i="10"/>
  <c r="S269" i="10"/>
  <c r="H270" i="10"/>
  <c r="AD266" i="10"/>
  <c r="AG287" i="10" s="1"/>
  <c r="AB266" i="10"/>
  <c r="AC266" i="10"/>
  <c r="AA267" i="10"/>
  <c r="AF318" i="9"/>
  <c r="AE320" i="9"/>
  <c r="AF319" i="9"/>
  <c r="AE321" i="9"/>
  <c r="Z268" i="9"/>
  <c r="AD266" i="9"/>
  <c r="AG287" i="9" s="1"/>
  <c r="AB266" i="9"/>
  <c r="R270" i="9"/>
  <c r="U269" i="9"/>
  <c r="X269" i="9" s="1"/>
  <c r="Y269" i="9" s="1"/>
  <c r="V353" i="9"/>
  <c r="H270" i="9"/>
  <c r="S269" i="9"/>
  <c r="W352" i="9"/>
  <c r="L271" i="9" a="1"/>
  <c r="L271" i="9" s="1"/>
  <c r="T270" i="9"/>
  <c r="AC266" i="9"/>
  <c r="AA267" i="9"/>
  <c r="AE299" i="8"/>
  <c r="AF297" i="8"/>
  <c r="AE300" i="8"/>
  <c r="AF298" i="8"/>
  <c r="Z268" i="8"/>
  <c r="W352" i="8"/>
  <c r="L272" i="8" a="1"/>
  <c r="L272" i="8" s="1"/>
  <c r="T271" i="8"/>
  <c r="R270" i="8"/>
  <c r="U269" i="8"/>
  <c r="X269" i="8" s="1"/>
  <c r="Y269" i="8" s="1"/>
  <c r="AA267" i="8"/>
  <c r="AC266" i="8"/>
  <c r="V353" i="8"/>
  <c r="S269" i="8"/>
  <c r="H270" i="8"/>
  <c r="AD266" i="8"/>
  <c r="AG287" i="8" s="1"/>
  <c r="AB266" i="8"/>
  <c r="AE299" i="7"/>
  <c r="AF297" i="7"/>
  <c r="AF298" i="7"/>
  <c r="AE300" i="7"/>
  <c r="Z268" i="7"/>
  <c r="V353" i="7"/>
  <c r="S269" i="7"/>
  <c r="H270" i="7"/>
  <c r="AD266" i="7"/>
  <c r="AG287" i="7" s="1"/>
  <c r="AB266" i="7"/>
  <c r="W352" i="7"/>
  <c r="U269" i="7"/>
  <c r="X269" i="7" s="1"/>
  <c r="Y269" i="7" s="1"/>
  <c r="R270" i="7"/>
  <c r="AC266" i="7"/>
  <c r="AA267" i="7"/>
  <c r="L271" i="7" a="1"/>
  <c r="L271" i="7" s="1"/>
  <c r="T270" i="7"/>
  <c r="AE298" i="6"/>
  <c r="AF296" i="6"/>
  <c r="AF297" i="6"/>
  <c r="AE299" i="6"/>
  <c r="Z268" i="6"/>
  <c r="U269" i="6"/>
  <c r="X269" i="6" s="1"/>
  <c r="Y269" i="6" s="1"/>
  <c r="R270" i="6"/>
  <c r="V353" i="6"/>
  <c r="H270" i="6"/>
  <c r="S269" i="6"/>
  <c r="L272" i="6" a="1"/>
  <c r="L272" i="6" s="1"/>
  <c r="T271" i="6"/>
  <c r="AC266" i="6"/>
  <c r="AA267" i="6"/>
  <c r="W352" i="6"/>
  <c r="AD266" i="6"/>
  <c r="AG287" i="6" s="1"/>
  <c r="AB266" i="6"/>
  <c r="AF287" i="5"/>
  <c r="AE289" i="5"/>
  <c r="AF288" i="5"/>
  <c r="AE290" i="5"/>
  <c r="Z268" i="5"/>
  <c r="L272" i="5" a="1"/>
  <c r="L272" i="5" s="1"/>
  <c r="T271" i="5"/>
  <c r="AD266" i="5"/>
  <c r="AG287" i="5" s="1"/>
  <c r="AB266" i="5"/>
  <c r="U269" i="5"/>
  <c r="X269" i="5" s="1"/>
  <c r="Y269" i="5" s="1"/>
  <c r="R270" i="5"/>
  <c r="V353" i="5"/>
  <c r="H270" i="5"/>
  <c r="S269" i="5"/>
  <c r="AC266" i="5"/>
  <c r="AA267" i="5"/>
  <c r="W352" i="5"/>
  <c r="AE300" i="4"/>
  <c r="AF298" i="4"/>
  <c r="AF297" i="4"/>
  <c r="AE299" i="4"/>
  <c r="V353" i="4"/>
  <c r="S269" i="4"/>
  <c r="H270" i="4"/>
  <c r="AD266" i="4"/>
  <c r="AG287" i="4" s="1"/>
  <c r="AB266" i="4"/>
  <c r="AC266" i="4"/>
  <c r="AA267" i="4"/>
  <c r="W352" i="4"/>
  <c r="Z268" i="4"/>
  <c r="L272" i="4" a="1"/>
  <c r="L272" i="4" s="1"/>
  <c r="T271" i="4"/>
  <c r="U269" i="4"/>
  <c r="X269" i="4" s="1"/>
  <c r="Y269" i="4" s="1"/>
  <c r="R270" i="4"/>
  <c r="Z268" i="1"/>
  <c r="U269" i="1"/>
  <c r="X269" i="1" s="1"/>
  <c r="Y269" i="1" s="1"/>
  <c r="R270" i="1"/>
  <c r="AE290" i="1"/>
  <c r="AF288" i="1"/>
  <c r="V353" i="1"/>
  <c r="S269" i="1"/>
  <c r="H270" i="1"/>
  <c r="AE289" i="1"/>
  <c r="AF287" i="1"/>
  <c r="W352" i="1"/>
  <c r="AD266" i="1"/>
  <c r="AG287" i="1" s="1"/>
  <c r="AB266" i="1"/>
  <c r="AC266" i="1"/>
  <c r="AA267" i="1"/>
  <c r="T271" i="1"/>
  <c r="L272" i="1" a="1"/>
  <c r="L272" i="1" s="1"/>
  <c r="AF319" i="11" l="1"/>
  <c r="AE321" i="11"/>
  <c r="AF320" i="11"/>
  <c r="AE322" i="11"/>
  <c r="Z269" i="11"/>
  <c r="V354" i="11"/>
  <c r="H271" i="11"/>
  <c r="S270" i="11"/>
  <c r="L273" i="11" a="1"/>
  <c r="L273" i="11" s="1"/>
  <c r="T272" i="11"/>
  <c r="U270" i="11"/>
  <c r="X270" i="11" s="1"/>
  <c r="Y270" i="11" s="1"/>
  <c r="R271" i="11"/>
  <c r="W353" i="11"/>
  <c r="AC267" i="11"/>
  <c r="AA268" i="11"/>
  <c r="AD267" i="11"/>
  <c r="AG288" i="11" s="1"/>
  <c r="AB267" i="11"/>
  <c r="AF322" i="10"/>
  <c r="AE324" i="10"/>
  <c r="AF321" i="10"/>
  <c r="AE323" i="10"/>
  <c r="Z269" i="10"/>
  <c r="U270" i="10"/>
  <c r="X270" i="10" s="1"/>
  <c r="Y270" i="10" s="1"/>
  <c r="R271" i="10"/>
  <c r="T271" i="10"/>
  <c r="L272" i="10" a="1"/>
  <c r="L272" i="10" s="1"/>
  <c r="W353" i="10"/>
  <c r="V354" i="10"/>
  <c r="S270" i="10"/>
  <c r="H271" i="10"/>
  <c r="AC267" i="10"/>
  <c r="AA268" i="10"/>
  <c r="AB267" i="10"/>
  <c r="AD267" i="10"/>
  <c r="AG288" i="10" s="1"/>
  <c r="AF321" i="9"/>
  <c r="AE323" i="9"/>
  <c r="AF320" i="9"/>
  <c r="AE322" i="9"/>
  <c r="Z269" i="9"/>
  <c r="S270" i="9"/>
  <c r="V354" i="9"/>
  <c r="H271" i="9"/>
  <c r="T271" i="9"/>
  <c r="L272" i="9" a="1"/>
  <c r="L272" i="9" s="1"/>
  <c r="AB267" i="9"/>
  <c r="AD267" i="9"/>
  <c r="AG288" i="9" s="1"/>
  <c r="AC267" i="9"/>
  <c r="AA268" i="9"/>
  <c r="W353" i="9"/>
  <c r="R271" i="9"/>
  <c r="U270" i="9"/>
  <c r="X270" i="9" s="1"/>
  <c r="Y270" i="9" s="1"/>
  <c r="AE302" i="8"/>
  <c r="AF300" i="8"/>
  <c r="AE301" i="8"/>
  <c r="AF299" i="8"/>
  <c r="Z269" i="8"/>
  <c r="T272" i="8"/>
  <c r="L273" i="8" a="1"/>
  <c r="L273" i="8" s="1"/>
  <c r="V354" i="8"/>
  <c r="S270" i="8"/>
  <c r="H271" i="8"/>
  <c r="W353" i="8"/>
  <c r="AA268" i="8"/>
  <c r="AC267" i="8"/>
  <c r="AD267" i="8"/>
  <c r="AG288" i="8" s="1"/>
  <c r="AB267" i="8"/>
  <c r="R271" i="8"/>
  <c r="U270" i="8"/>
  <c r="X270" i="8" s="1"/>
  <c r="Y270" i="8" s="1"/>
  <c r="AE302" i="7"/>
  <c r="AF300" i="7"/>
  <c r="AE301" i="7"/>
  <c r="AF299" i="7"/>
  <c r="Z269" i="7"/>
  <c r="U270" i="7"/>
  <c r="X270" i="7" s="1"/>
  <c r="Y270" i="7" s="1"/>
  <c r="R271" i="7"/>
  <c r="V354" i="7"/>
  <c r="H271" i="7"/>
  <c r="S270" i="7"/>
  <c r="W353" i="7"/>
  <c r="L272" i="7" a="1"/>
  <c r="L272" i="7" s="1"/>
  <c r="T271" i="7"/>
  <c r="AC267" i="7"/>
  <c r="AA268" i="7"/>
  <c r="AD267" i="7"/>
  <c r="AG288" i="7" s="1"/>
  <c r="AB267" i="7"/>
  <c r="AE301" i="6"/>
  <c r="AF299" i="6"/>
  <c r="AF298" i="6"/>
  <c r="AE300" i="6"/>
  <c r="Z269" i="6"/>
  <c r="V354" i="6"/>
  <c r="H271" i="6"/>
  <c r="S270" i="6"/>
  <c r="AD267" i="6"/>
  <c r="AG288" i="6" s="1"/>
  <c r="AB267" i="6"/>
  <c r="W353" i="6"/>
  <c r="U270" i="6"/>
  <c r="X270" i="6" s="1"/>
  <c r="Y270" i="6" s="1"/>
  <c r="R271" i="6"/>
  <c r="AC267" i="6"/>
  <c r="AA268" i="6"/>
  <c r="L273" i="6" a="1"/>
  <c r="L273" i="6" s="1"/>
  <c r="T272" i="6"/>
  <c r="AF289" i="5"/>
  <c r="AE291" i="5"/>
  <c r="AE292" i="5"/>
  <c r="AF290" i="5"/>
  <c r="Z269" i="5"/>
  <c r="W353" i="5"/>
  <c r="V354" i="5"/>
  <c r="H271" i="5"/>
  <c r="S270" i="5"/>
  <c r="L273" i="5" a="1"/>
  <c r="L273" i="5" s="1"/>
  <c r="T272" i="5"/>
  <c r="U270" i="5"/>
  <c r="X270" i="5" s="1"/>
  <c r="Y270" i="5" s="1"/>
  <c r="R271" i="5"/>
  <c r="AC267" i="5"/>
  <c r="AA268" i="5"/>
  <c r="AD267" i="5"/>
  <c r="AG288" i="5" s="1"/>
  <c r="AB267" i="5"/>
  <c r="AE301" i="4"/>
  <c r="AF299" i="4"/>
  <c r="AE302" i="4"/>
  <c r="AF300" i="4"/>
  <c r="Z269" i="4"/>
  <c r="U270" i="4"/>
  <c r="X270" i="4" s="1"/>
  <c r="Y270" i="4" s="1"/>
  <c r="R271" i="4"/>
  <c r="AC267" i="4"/>
  <c r="AA268" i="4"/>
  <c r="L273" i="4" a="1"/>
  <c r="L273" i="4" s="1"/>
  <c r="T272" i="4"/>
  <c r="AD267" i="4"/>
  <c r="AG288" i="4" s="1"/>
  <c r="AB267" i="4"/>
  <c r="V354" i="4"/>
  <c r="H271" i="4"/>
  <c r="S270" i="4"/>
  <c r="W353" i="4"/>
  <c r="Z269" i="1"/>
  <c r="AF289" i="1"/>
  <c r="AE291" i="1"/>
  <c r="H271" i="1"/>
  <c r="V354" i="1"/>
  <c r="S270" i="1"/>
  <c r="AF290" i="1"/>
  <c r="AE292" i="1"/>
  <c r="L273" i="1" a="1"/>
  <c r="L273" i="1" s="1"/>
  <c r="T272" i="1"/>
  <c r="AA268" i="1"/>
  <c r="AC267" i="1"/>
  <c r="W353" i="1"/>
  <c r="U270" i="1"/>
  <c r="X270" i="1" s="1"/>
  <c r="Y270" i="1" s="1"/>
  <c r="R271" i="1"/>
  <c r="AD267" i="1"/>
  <c r="AG288" i="1" s="1"/>
  <c r="AB267" i="1"/>
  <c r="AF321" i="11" l="1"/>
  <c r="AE323" i="11"/>
  <c r="AE324" i="11"/>
  <c r="AF322" i="11"/>
  <c r="Z270" i="11"/>
  <c r="L274" i="11" a="1"/>
  <c r="L274" i="11" s="1"/>
  <c r="T273" i="11"/>
  <c r="U271" i="11"/>
  <c r="X271" i="11" s="1"/>
  <c r="Y271" i="11" s="1"/>
  <c r="R272" i="11"/>
  <c r="W354" i="11"/>
  <c r="V355" i="11"/>
  <c r="H272" i="11"/>
  <c r="S271" i="11"/>
  <c r="AC268" i="11"/>
  <c r="AA269" i="11"/>
  <c r="AD268" i="11"/>
  <c r="AG289" i="11" s="1"/>
  <c r="AB268" i="11"/>
  <c r="AE325" i="10"/>
  <c r="AF323" i="10"/>
  <c r="AE326" i="10"/>
  <c r="AF324" i="10"/>
  <c r="Z270" i="10"/>
  <c r="V355" i="10"/>
  <c r="H272" i="10"/>
  <c r="S271" i="10"/>
  <c r="T272" i="10"/>
  <c r="L273" i="10" a="1"/>
  <c r="L273" i="10" s="1"/>
  <c r="U271" i="10"/>
  <c r="X271" i="10" s="1"/>
  <c r="Y271" i="10" s="1"/>
  <c r="R272" i="10"/>
  <c r="W354" i="10"/>
  <c r="AC268" i="10"/>
  <c r="AA269" i="10"/>
  <c r="AD268" i="10"/>
  <c r="AG289" i="10" s="1"/>
  <c r="AB268" i="10"/>
  <c r="AF322" i="9"/>
  <c r="AE324" i="9"/>
  <c r="AE325" i="9"/>
  <c r="AF323" i="9"/>
  <c r="Z270" i="9"/>
  <c r="V355" i="9"/>
  <c r="S271" i="9"/>
  <c r="H272" i="9"/>
  <c r="AD268" i="9"/>
  <c r="AG289" i="9" s="1"/>
  <c r="AB268" i="9"/>
  <c r="T272" i="9"/>
  <c r="L273" i="9" a="1"/>
  <c r="L273" i="9" s="1"/>
  <c r="U271" i="9"/>
  <c r="X271" i="9" s="1"/>
  <c r="Y271" i="9" s="1"/>
  <c r="R272" i="9"/>
  <c r="AA269" i="9"/>
  <c r="AC268" i="9"/>
  <c r="W354" i="9"/>
  <c r="AE303" i="8"/>
  <c r="AF301" i="8"/>
  <c r="AF302" i="8"/>
  <c r="AE304" i="8"/>
  <c r="Z270" i="8"/>
  <c r="W354" i="8"/>
  <c r="T273" i="8"/>
  <c r="L274" i="8" a="1"/>
  <c r="L274" i="8" s="1"/>
  <c r="AD268" i="8"/>
  <c r="AG289" i="8" s="1"/>
  <c r="AB268" i="8"/>
  <c r="R272" i="8"/>
  <c r="U271" i="8"/>
  <c r="X271" i="8" s="1"/>
  <c r="Y271" i="8" s="1"/>
  <c r="AC268" i="8"/>
  <c r="AA269" i="8"/>
  <c r="V355" i="8"/>
  <c r="S271" i="8"/>
  <c r="H272" i="8"/>
  <c r="AF301" i="7"/>
  <c r="AE303" i="7"/>
  <c r="AE304" i="7"/>
  <c r="AF302" i="7"/>
  <c r="AD268" i="7"/>
  <c r="AG289" i="7" s="1"/>
  <c r="AB268" i="7"/>
  <c r="L273" i="7" a="1"/>
  <c r="L273" i="7" s="1"/>
  <c r="T272" i="7"/>
  <c r="V355" i="7"/>
  <c r="H272" i="7"/>
  <c r="S271" i="7"/>
  <c r="U271" i="7"/>
  <c r="X271" i="7" s="1"/>
  <c r="Y271" i="7" s="1"/>
  <c r="R272" i="7"/>
  <c r="Z270" i="7"/>
  <c r="W354" i="7"/>
  <c r="AC268" i="7"/>
  <c r="AA269" i="7"/>
  <c r="AF300" i="6"/>
  <c r="AE302" i="6"/>
  <c r="AF301" i="6"/>
  <c r="AE303" i="6"/>
  <c r="Z270" i="6"/>
  <c r="U271" i="6"/>
  <c r="X271" i="6" s="1"/>
  <c r="Y271" i="6" s="1"/>
  <c r="R272" i="6"/>
  <c r="V355" i="6"/>
  <c r="H272" i="6"/>
  <c r="S271" i="6"/>
  <c r="W354" i="6"/>
  <c r="L274" i="6" a="1"/>
  <c r="L274" i="6" s="1"/>
  <c r="T273" i="6"/>
  <c r="AC268" i="6"/>
  <c r="AA269" i="6"/>
  <c r="AD268" i="6"/>
  <c r="AG289" i="6" s="1"/>
  <c r="AB268" i="6"/>
  <c r="AE294" i="5"/>
  <c r="AF292" i="5"/>
  <c r="AE293" i="5"/>
  <c r="AF291" i="5"/>
  <c r="Z270" i="5"/>
  <c r="AD268" i="5"/>
  <c r="AG289" i="5" s="1"/>
  <c r="AB268" i="5"/>
  <c r="U271" i="5"/>
  <c r="X271" i="5" s="1"/>
  <c r="Y271" i="5" s="1"/>
  <c r="R272" i="5"/>
  <c r="V355" i="5"/>
  <c r="H272" i="5"/>
  <c r="S271" i="5"/>
  <c r="W354" i="5"/>
  <c r="AC268" i="5"/>
  <c r="AA269" i="5"/>
  <c r="L274" i="5" a="1"/>
  <c r="L274" i="5" s="1"/>
  <c r="T273" i="5"/>
  <c r="AE304" i="4"/>
  <c r="AF302" i="4"/>
  <c r="AF301" i="4"/>
  <c r="AE303" i="4"/>
  <c r="Z270" i="4"/>
  <c r="V355" i="4"/>
  <c r="H272" i="4"/>
  <c r="S271" i="4"/>
  <c r="L274" i="4" a="1"/>
  <c r="L274" i="4" s="1"/>
  <c r="T273" i="4"/>
  <c r="W354" i="4"/>
  <c r="AD268" i="4"/>
  <c r="AG289" i="4" s="1"/>
  <c r="AB268" i="4"/>
  <c r="U271" i="4"/>
  <c r="X271" i="4" s="1"/>
  <c r="Y271" i="4" s="1"/>
  <c r="R272" i="4"/>
  <c r="AC268" i="4"/>
  <c r="AA269" i="4"/>
  <c r="Z270" i="1"/>
  <c r="L274" i="1" a="1"/>
  <c r="L274" i="1" s="1"/>
  <c r="T273" i="1"/>
  <c r="AD268" i="1"/>
  <c r="AG289" i="1" s="1"/>
  <c r="AB268" i="1"/>
  <c r="V355" i="1"/>
  <c r="H272" i="1"/>
  <c r="S271" i="1"/>
  <c r="AC268" i="1"/>
  <c r="AA269" i="1"/>
  <c r="AE294" i="1"/>
  <c r="AF292" i="1"/>
  <c r="W354" i="1"/>
  <c r="AF291" i="1"/>
  <c r="AE293" i="1"/>
  <c r="R272" i="1"/>
  <c r="U271" i="1"/>
  <c r="X271" i="1" s="1"/>
  <c r="Y271" i="1" s="1"/>
  <c r="AE325" i="11" l="1"/>
  <c r="AF323" i="11"/>
  <c r="AF324" i="11"/>
  <c r="AE326" i="11"/>
  <c r="Z271" i="11"/>
  <c r="U272" i="11"/>
  <c r="X272" i="11" s="1"/>
  <c r="Y272" i="11" s="1"/>
  <c r="R273" i="11"/>
  <c r="L275" i="11" a="1"/>
  <c r="L275" i="11" s="1"/>
  <c r="T274" i="11"/>
  <c r="W355" i="11"/>
  <c r="AC269" i="11"/>
  <c r="AA270" i="11"/>
  <c r="V356" i="11"/>
  <c r="H273" i="11"/>
  <c r="S272" i="11"/>
  <c r="AD269" i="11"/>
  <c r="AG290" i="11" s="1"/>
  <c r="AB269" i="11"/>
  <c r="AF326" i="10"/>
  <c r="AE328" i="10"/>
  <c r="AE327" i="10"/>
  <c r="AF325" i="10"/>
  <c r="Z271" i="10"/>
  <c r="V356" i="10"/>
  <c r="H273" i="10"/>
  <c r="S272" i="10"/>
  <c r="W355" i="10"/>
  <c r="U272" i="10"/>
  <c r="X272" i="10" s="1"/>
  <c r="Y272" i="10" s="1"/>
  <c r="R273" i="10"/>
  <c r="AC269" i="10"/>
  <c r="AA270" i="10"/>
  <c r="T273" i="10"/>
  <c r="L274" i="10" a="1"/>
  <c r="L274" i="10" s="1"/>
  <c r="AD269" i="10"/>
  <c r="AG290" i="10" s="1"/>
  <c r="AB269" i="10"/>
  <c r="AE327" i="9"/>
  <c r="AF325" i="9"/>
  <c r="AE326" i="9"/>
  <c r="AF324" i="9"/>
  <c r="Z271" i="9"/>
  <c r="R273" i="9"/>
  <c r="U272" i="9"/>
  <c r="X272" i="9" s="1"/>
  <c r="Y272" i="9" s="1"/>
  <c r="T273" i="9"/>
  <c r="L274" i="9" a="1"/>
  <c r="L274" i="9" s="1"/>
  <c r="V356" i="9"/>
  <c r="H273" i="9"/>
  <c r="S272" i="9"/>
  <c r="AD269" i="9"/>
  <c r="AG290" i="9" s="1"/>
  <c r="AB269" i="9"/>
  <c r="W355" i="9"/>
  <c r="AC269" i="9"/>
  <c r="AA270" i="9"/>
  <c r="AF304" i="8"/>
  <c r="AE306" i="8"/>
  <c r="AE305" i="8"/>
  <c r="AF303" i="8"/>
  <c r="Z271" i="8"/>
  <c r="AD269" i="8"/>
  <c r="AG290" i="8" s="1"/>
  <c r="AB269" i="8"/>
  <c r="U272" i="8"/>
  <c r="X272" i="8" s="1"/>
  <c r="Y272" i="8" s="1"/>
  <c r="R273" i="8"/>
  <c r="V356" i="8"/>
  <c r="S272" i="8"/>
  <c r="H273" i="8"/>
  <c r="T274" i="8"/>
  <c r="L275" i="8" a="1"/>
  <c r="L275" i="8" s="1"/>
  <c r="AA270" i="8"/>
  <c r="AC269" i="8"/>
  <c r="W355" i="8"/>
  <c r="AF304" i="7"/>
  <c r="AE306" i="7"/>
  <c r="AE305" i="7"/>
  <c r="AF303" i="7"/>
  <c r="Z271" i="7"/>
  <c r="AA270" i="7"/>
  <c r="AC269" i="7"/>
  <c r="V356" i="7"/>
  <c r="H273" i="7"/>
  <c r="S272" i="7"/>
  <c r="R273" i="7"/>
  <c r="U272" i="7"/>
  <c r="X272" i="7" s="1"/>
  <c r="Y272" i="7" s="1"/>
  <c r="W355" i="7"/>
  <c r="L274" i="7" a="1"/>
  <c r="L274" i="7" s="1"/>
  <c r="T273" i="7"/>
  <c r="AD269" i="7"/>
  <c r="AG290" i="7" s="1"/>
  <c r="AB269" i="7"/>
  <c r="AF303" i="6"/>
  <c r="AE305" i="6"/>
  <c r="AF302" i="6"/>
  <c r="AE304" i="6"/>
  <c r="Z271" i="6"/>
  <c r="R273" i="6"/>
  <c r="U272" i="6"/>
  <c r="X272" i="6" s="1"/>
  <c r="Y272" i="6" s="1"/>
  <c r="AD269" i="6"/>
  <c r="AG290" i="6" s="1"/>
  <c r="AB269" i="6"/>
  <c r="V356" i="6"/>
  <c r="H273" i="6"/>
  <c r="S272" i="6"/>
  <c r="AA270" i="6"/>
  <c r="AC269" i="6"/>
  <c r="T274" i="6"/>
  <c r="L275" i="6" a="1"/>
  <c r="L275" i="6" s="1"/>
  <c r="W355" i="6"/>
  <c r="AF293" i="5"/>
  <c r="AE295" i="5"/>
  <c r="AE296" i="5"/>
  <c r="AF294" i="5"/>
  <c r="Z271" i="5"/>
  <c r="L275" i="5" a="1"/>
  <c r="L275" i="5" s="1"/>
  <c r="T274" i="5"/>
  <c r="V356" i="5"/>
  <c r="H273" i="5"/>
  <c r="S272" i="5"/>
  <c r="AD269" i="5"/>
  <c r="AG290" i="5" s="1"/>
  <c r="AB269" i="5"/>
  <c r="W355" i="5"/>
  <c r="U272" i="5"/>
  <c r="X272" i="5" s="1"/>
  <c r="Y272" i="5" s="1"/>
  <c r="R273" i="5"/>
  <c r="AA270" i="5"/>
  <c r="AC269" i="5"/>
  <c r="AE305" i="4"/>
  <c r="AF303" i="4"/>
  <c r="AE306" i="4"/>
  <c r="AF304" i="4"/>
  <c r="Z271" i="4"/>
  <c r="U272" i="4"/>
  <c r="X272" i="4" s="1"/>
  <c r="Y272" i="4" s="1"/>
  <c r="R273" i="4"/>
  <c r="L275" i="4" a="1"/>
  <c r="L275" i="4" s="1"/>
  <c r="T274" i="4"/>
  <c r="AC269" i="4"/>
  <c r="AA270" i="4"/>
  <c r="AD269" i="4"/>
  <c r="AG290" i="4" s="1"/>
  <c r="AB269" i="4"/>
  <c r="V356" i="4"/>
  <c r="H273" i="4"/>
  <c r="S272" i="4"/>
  <c r="W355" i="4"/>
  <c r="Z271" i="1"/>
  <c r="AE296" i="1"/>
  <c r="AF294" i="1"/>
  <c r="AD269" i="1"/>
  <c r="AG290" i="1" s="1"/>
  <c r="AB269" i="1"/>
  <c r="W355" i="1"/>
  <c r="V356" i="1"/>
  <c r="H273" i="1"/>
  <c r="S272" i="1"/>
  <c r="U272" i="1"/>
  <c r="X272" i="1" s="1"/>
  <c r="Y272" i="1" s="1"/>
  <c r="R273" i="1"/>
  <c r="L275" i="1" a="1"/>
  <c r="L275" i="1" s="1"/>
  <c r="T274" i="1"/>
  <c r="AC269" i="1"/>
  <c r="AA270" i="1"/>
  <c r="AF293" i="1"/>
  <c r="AE295" i="1"/>
  <c r="AE327" i="11" l="1"/>
  <c r="AF325" i="11"/>
  <c r="AF326" i="11"/>
  <c r="AE328" i="11"/>
  <c r="Z272" i="11"/>
  <c r="L276" i="11" a="1"/>
  <c r="L276" i="11" s="1"/>
  <c r="T275" i="11"/>
  <c r="V357" i="11"/>
  <c r="H274" i="11"/>
  <c r="S273" i="11"/>
  <c r="AD270" i="11"/>
  <c r="AG291" i="11" s="1"/>
  <c r="AB270" i="11"/>
  <c r="AC270" i="11"/>
  <c r="AA271" i="11"/>
  <c r="W356" i="11"/>
  <c r="U273" i="11"/>
  <c r="X273" i="11" s="1"/>
  <c r="Y273" i="11" s="1"/>
  <c r="R274" i="11"/>
  <c r="AE329" i="10"/>
  <c r="AF327" i="10"/>
  <c r="AE330" i="10"/>
  <c r="AF328" i="10"/>
  <c r="Z272" i="10"/>
  <c r="U273" i="10"/>
  <c r="X273" i="10" s="1"/>
  <c r="Y273" i="10" s="1"/>
  <c r="R274" i="10"/>
  <c r="AD270" i="10"/>
  <c r="AG291" i="10" s="1"/>
  <c r="AB270" i="10"/>
  <c r="V357" i="10"/>
  <c r="H274" i="10"/>
  <c r="S273" i="10"/>
  <c r="W356" i="10"/>
  <c r="AA271" i="10"/>
  <c r="AC270" i="10"/>
  <c r="L275" i="10" a="1"/>
  <c r="L275" i="10" s="1"/>
  <c r="T274" i="10"/>
  <c r="AF326" i="9"/>
  <c r="AE328" i="9"/>
  <c r="AE329" i="9"/>
  <c r="AF327" i="9"/>
  <c r="Z272" i="9"/>
  <c r="W356" i="9"/>
  <c r="L275" i="9" a="1"/>
  <c r="L275" i="9" s="1"/>
  <c r="T274" i="9"/>
  <c r="AD270" i="9"/>
  <c r="AG291" i="9" s="1"/>
  <c r="AB270" i="9"/>
  <c r="U273" i="9"/>
  <c r="X273" i="9" s="1"/>
  <c r="Y273" i="9" s="1"/>
  <c r="R274" i="9"/>
  <c r="AC270" i="9"/>
  <c r="AA271" i="9"/>
  <c r="V357" i="9"/>
  <c r="S273" i="9"/>
  <c r="H274" i="9"/>
  <c r="AF305" i="8"/>
  <c r="AE307" i="8"/>
  <c r="AF306" i="8"/>
  <c r="AE308" i="8"/>
  <c r="Z272" i="8"/>
  <c r="T275" i="8"/>
  <c r="L276" i="8" a="1"/>
  <c r="L276" i="8" s="1"/>
  <c r="W356" i="8"/>
  <c r="U273" i="8"/>
  <c r="X273" i="8" s="1"/>
  <c r="Y273" i="8" s="1"/>
  <c r="R274" i="8"/>
  <c r="AB270" i="8"/>
  <c r="AD270" i="8"/>
  <c r="AG291" i="8" s="1"/>
  <c r="AC270" i="8"/>
  <c r="AA271" i="8"/>
  <c r="V357" i="8"/>
  <c r="H274" i="8"/>
  <c r="S273" i="8"/>
  <c r="AE307" i="7"/>
  <c r="AF305" i="7"/>
  <c r="AE308" i="7"/>
  <c r="AF306" i="7"/>
  <c r="Z272" i="7"/>
  <c r="T274" i="7"/>
  <c r="L275" i="7" a="1"/>
  <c r="L275" i="7" s="1"/>
  <c r="AB270" i="7"/>
  <c r="AD270" i="7"/>
  <c r="AG291" i="7" s="1"/>
  <c r="R274" i="7"/>
  <c r="U273" i="7"/>
  <c r="X273" i="7" s="1"/>
  <c r="Y273" i="7" s="1"/>
  <c r="V357" i="7"/>
  <c r="H274" i="7"/>
  <c r="S273" i="7"/>
  <c r="AC270" i="7"/>
  <c r="AA271" i="7"/>
  <c r="W356" i="7"/>
  <c r="AE306" i="6"/>
  <c r="AF304" i="6"/>
  <c r="AE307" i="6"/>
  <c r="AF305" i="6"/>
  <c r="Z272" i="6"/>
  <c r="W356" i="6"/>
  <c r="AB270" i="6"/>
  <c r="AD270" i="6"/>
  <c r="AG291" i="6" s="1"/>
  <c r="V357" i="6"/>
  <c r="H274" i="6"/>
  <c r="S273" i="6"/>
  <c r="U273" i="6"/>
  <c r="X273" i="6" s="1"/>
  <c r="Y273" i="6" s="1"/>
  <c r="R274" i="6"/>
  <c r="AA271" i="6"/>
  <c r="AC270" i="6"/>
  <c r="T275" i="6"/>
  <c r="L276" i="6" a="1"/>
  <c r="L276" i="6" s="1"/>
  <c r="AF296" i="5"/>
  <c r="AE298" i="5"/>
  <c r="AE297" i="5"/>
  <c r="AF295" i="5"/>
  <c r="Z272" i="5"/>
  <c r="T275" i="5"/>
  <c r="L276" i="5" a="1"/>
  <c r="L276" i="5" s="1"/>
  <c r="R274" i="5"/>
  <c r="U273" i="5"/>
  <c r="X273" i="5" s="1"/>
  <c r="Y273" i="5" s="1"/>
  <c r="W356" i="5"/>
  <c r="AD270" i="5"/>
  <c r="AG291" i="5" s="1"/>
  <c r="AB270" i="5"/>
  <c r="AA271" i="5"/>
  <c r="AC270" i="5"/>
  <c r="V357" i="5"/>
  <c r="H274" i="5"/>
  <c r="S273" i="5"/>
  <c r="AE308" i="4"/>
  <c r="AF306" i="4"/>
  <c r="AF305" i="4"/>
  <c r="AE307" i="4"/>
  <c r="Z272" i="4"/>
  <c r="V357" i="4"/>
  <c r="H274" i="4"/>
  <c r="S273" i="4"/>
  <c r="R274" i="4"/>
  <c r="U273" i="4"/>
  <c r="X273" i="4" s="1"/>
  <c r="Y273" i="4" s="1"/>
  <c r="T275" i="4"/>
  <c r="L276" i="4" a="1"/>
  <c r="L276" i="4" s="1"/>
  <c r="AC270" i="4"/>
  <c r="AA271" i="4"/>
  <c r="W356" i="4"/>
  <c r="AD270" i="4"/>
  <c r="AG291" i="4" s="1"/>
  <c r="AB270" i="4"/>
  <c r="Z272" i="1"/>
  <c r="L276" i="1" a="1"/>
  <c r="L276" i="1" s="1"/>
  <c r="T275" i="1"/>
  <c r="V357" i="1"/>
  <c r="H274" i="1"/>
  <c r="S273" i="1"/>
  <c r="AE297" i="1"/>
  <c r="AF295" i="1"/>
  <c r="AC270" i="1"/>
  <c r="AA271" i="1"/>
  <c r="U273" i="1"/>
  <c r="X273" i="1" s="1"/>
  <c r="Y273" i="1" s="1"/>
  <c r="R274" i="1"/>
  <c r="W356" i="1"/>
  <c r="AE298" i="1"/>
  <c r="AF296" i="1"/>
  <c r="AD270" i="1"/>
  <c r="AG291" i="1" s="1"/>
  <c r="AB270" i="1"/>
  <c r="AF327" i="11" l="1"/>
  <c r="AE329" i="11"/>
  <c r="AE330" i="11"/>
  <c r="AF328" i="11"/>
  <c r="Z273" i="11"/>
  <c r="AD271" i="11"/>
  <c r="AG292" i="11" s="1"/>
  <c r="AB271" i="11"/>
  <c r="V358" i="11"/>
  <c r="H275" i="11"/>
  <c r="S274" i="11"/>
  <c r="W357" i="11"/>
  <c r="T276" i="11"/>
  <c r="L277" i="11" a="1"/>
  <c r="L277" i="11" s="1"/>
  <c r="R275" i="11"/>
  <c r="U274" i="11"/>
  <c r="X274" i="11" s="1"/>
  <c r="Y274" i="11" s="1"/>
  <c r="AA272" i="11"/>
  <c r="AC271" i="11"/>
  <c r="AE332" i="10"/>
  <c r="AF330" i="10"/>
  <c r="AE331" i="10"/>
  <c r="AF329" i="10"/>
  <c r="Z273" i="10"/>
  <c r="AD271" i="10"/>
  <c r="AG292" i="10" s="1"/>
  <c r="AB271" i="10"/>
  <c r="R275" i="10"/>
  <c r="U274" i="10"/>
  <c r="X274" i="10" s="1"/>
  <c r="Y274" i="10" s="1"/>
  <c r="V358" i="10"/>
  <c r="H275" i="10"/>
  <c r="S274" i="10"/>
  <c r="L276" i="10" a="1"/>
  <c r="L276" i="10" s="1"/>
  <c r="T275" i="10"/>
  <c r="AC271" i="10"/>
  <c r="AA272" i="10"/>
  <c r="W357" i="10"/>
  <c r="AF329" i="9"/>
  <c r="AE331" i="9"/>
  <c r="AE330" i="9"/>
  <c r="AF328" i="9"/>
  <c r="Z273" i="9"/>
  <c r="AD271" i="9"/>
  <c r="AG292" i="9" s="1"/>
  <c r="AB271" i="9"/>
  <c r="U274" i="9"/>
  <c r="X274" i="9" s="1"/>
  <c r="Y274" i="9" s="1"/>
  <c r="R275" i="9"/>
  <c r="L276" i="9" a="1"/>
  <c r="L276" i="9" s="1"/>
  <c r="T275" i="9"/>
  <c r="W357" i="9"/>
  <c r="AC271" i="9"/>
  <c r="AA272" i="9"/>
  <c r="V358" i="9"/>
  <c r="H275" i="9"/>
  <c r="S274" i="9"/>
  <c r="AE310" i="8"/>
  <c r="AF308" i="8"/>
  <c r="AE309" i="8"/>
  <c r="AF307" i="8"/>
  <c r="Z273" i="8"/>
  <c r="V358" i="8"/>
  <c r="H275" i="8"/>
  <c r="S274" i="8"/>
  <c r="W357" i="8"/>
  <c r="L277" i="8" a="1"/>
  <c r="L277" i="8" s="1"/>
  <c r="T276" i="8"/>
  <c r="U274" i="8"/>
  <c r="X274" i="8" s="1"/>
  <c r="Y274" i="8" s="1"/>
  <c r="R275" i="8"/>
  <c r="AC271" i="8"/>
  <c r="AA272" i="8"/>
  <c r="AD271" i="8"/>
  <c r="AG292" i="8" s="1"/>
  <c r="AB271" i="8"/>
  <c r="AF308" i="7"/>
  <c r="AE310" i="7"/>
  <c r="AE309" i="7"/>
  <c r="AF307" i="7"/>
  <c r="Z273" i="7"/>
  <c r="W357" i="7"/>
  <c r="R275" i="7"/>
  <c r="U274" i="7"/>
  <c r="X274" i="7" s="1"/>
  <c r="Y274" i="7" s="1"/>
  <c r="T275" i="7"/>
  <c r="L276" i="7" a="1"/>
  <c r="L276" i="7" s="1"/>
  <c r="V358" i="7"/>
  <c r="S274" i="7"/>
  <c r="H275" i="7"/>
  <c r="AC271" i="7"/>
  <c r="AA272" i="7"/>
  <c r="AD271" i="7"/>
  <c r="AG292" i="7" s="1"/>
  <c r="AB271" i="7"/>
  <c r="AE309" i="6"/>
  <c r="AF307" i="6"/>
  <c r="AE308" i="6"/>
  <c r="AF306" i="6"/>
  <c r="Z273" i="6"/>
  <c r="R275" i="6"/>
  <c r="U274" i="6"/>
  <c r="X274" i="6" s="1"/>
  <c r="Y274" i="6" s="1"/>
  <c r="W357" i="6"/>
  <c r="T276" i="6"/>
  <c r="L277" i="6" a="1"/>
  <c r="L277" i="6" s="1"/>
  <c r="AD271" i="6"/>
  <c r="AG292" i="6" s="1"/>
  <c r="AB271" i="6"/>
  <c r="V358" i="6"/>
  <c r="S274" i="6"/>
  <c r="H275" i="6"/>
  <c r="AC271" i="6"/>
  <c r="AA272" i="6"/>
  <c r="AE299" i="5"/>
  <c r="AF297" i="5"/>
  <c r="AF298" i="5"/>
  <c r="AE300" i="5"/>
  <c r="Z273" i="5"/>
  <c r="V358" i="5"/>
  <c r="S274" i="5"/>
  <c r="H275" i="5"/>
  <c r="AB271" i="5"/>
  <c r="AD271" i="5"/>
  <c r="AG292" i="5" s="1"/>
  <c r="T276" i="5"/>
  <c r="L277" i="5" a="1"/>
  <c r="L277" i="5" s="1"/>
  <c r="AC271" i="5"/>
  <c r="AA272" i="5"/>
  <c r="W357" i="5"/>
  <c r="R275" i="5"/>
  <c r="U274" i="5"/>
  <c r="X274" i="5" s="1"/>
  <c r="Y274" i="5" s="1"/>
  <c r="AE309" i="4"/>
  <c r="AF307" i="4"/>
  <c r="AE310" i="4"/>
  <c r="AF308" i="4"/>
  <c r="Z273" i="4"/>
  <c r="T276" i="4"/>
  <c r="L277" i="4" a="1"/>
  <c r="L277" i="4" s="1"/>
  <c r="R275" i="4"/>
  <c r="U274" i="4"/>
  <c r="X274" i="4" s="1"/>
  <c r="Y274" i="4" s="1"/>
  <c r="AA272" i="4"/>
  <c r="AC271" i="4"/>
  <c r="AB271" i="4"/>
  <c r="AD271" i="4"/>
  <c r="AG292" i="4" s="1"/>
  <c r="V358" i="4"/>
  <c r="H275" i="4"/>
  <c r="S274" i="4"/>
  <c r="W357" i="4"/>
  <c r="Z273" i="1"/>
  <c r="AF298" i="1"/>
  <c r="AE300" i="1"/>
  <c r="AD271" i="1"/>
  <c r="AG292" i="1" s="1"/>
  <c r="AB271" i="1"/>
  <c r="AE299" i="1"/>
  <c r="AF297" i="1"/>
  <c r="U274" i="1"/>
  <c r="X274" i="1" s="1"/>
  <c r="Y274" i="1" s="1"/>
  <c r="R275" i="1"/>
  <c r="L277" i="1" a="1"/>
  <c r="L277" i="1" s="1"/>
  <c r="T276" i="1"/>
  <c r="AA272" i="1"/>
  <c r="AC271" i="1"/>
  <c r="V358" i="1"/>
  <c r="H275" i="1"/>
  <c r="S274" i="1"/>
  <c r="W357" i="1"/>
  <c r="AE331" i="11" l="1"/>
  <c r="AF329" i="11"/>
  <c r="AE332" i="11"/>
  <c r="AF330" i="11"/>
  <c r="Z274" i="11"/>
  <c r="T277" i="11"/>
  <c r="L278" i="11" a="1"/>
  <c r="L278" i="11" s="1"/>
  <c r="R276" i="11"/>
  <c r="U275" i="11"/>
  <c r="X275" i="11" s="1"/>
  <c r="Y275" i="11" s="1"/>
  <c r="V359" i="11"/>
  <c r="H276" i="11"/>
  <c r="S275" i="11"/>
  <c r="W358" i="11"/>
  <c r="AB272" i="11"/>
  <c r="AD272" i="11"/>
  <c r="AG293" i="11" s="1"/>
  <c r="AA273" i="11"/>
  <c r="AC272" i="11"/>
  <c r="AF331" i="10"/>
  <c r="AE333" i="10"/>
  <c r="AE334" i="10"/>
  <c r="AF332" i="10"/>
  <c r="Z274" i="10"/>
  <c r="U275" i="10"/>
  <c r="X275" i="10" s="1"/>
  <c r="Y275" i="10" s="1"/>
  <c r="R276" i="10"/>
  <c r="L277" i="10" a="1"/>
  <c r="L277" i="10" s="1"/>
  <c r="T276" i="10"/>
  <c r="AD272" i="10"/>
  <c r="AG293" i="10" s="1"/>
  <c r="AB272" i="10"/>
  <c r="W358" i="10"/>
  <c r="V359" i="10"/>
  <c r="S275" i="10"/>
  <c r="H276" i="10"/>
  <c r="AA273" i="10"/>
  <c r="AC272" i="10"/>
  <c r="AF330" i="9"/>
  <c r="AE332" i="9"/>
  <c r="AF331" i="9"/>
  <c r="AE333" i="9"/>
  <c r="Z274" i="9"/>
  <c r="U275" i="9"/>
  <c r="X275" i="9" s="1"/>
  <c r="Y275" i="9" s="1"/>
  <c r="R276" i="9"/>
  <c r="AD272" i="9"/>
  <c r="AG293" i="9" s="1"/>
  <c r="AB272" i="9"/>
  <c r="V359" i="9"/>
  <c r="H276" i="9"/>
  <c r="S275" i="9"/>
  <c r="AC272" i="9"/>
  <c r="AA273" i="9"/>
  <c r="L277" i="9" a="1"/>
  <c r="L277" i="9" s="1"/>
  <c r="T276" i="9"/>
  <c r="W358" i="9"/>
  <c r="AF309" i="8"/>
  <c r="AE311" i="8"/>
  <c r="AF310" i="8"/>
  <c r="AE312" i="8"/>
  <c r="Z274" i="8"/>
  <c r="V359" i="8"/>
  <c r="H276" i="8"/>
  <c r="S275" i="8"/>
  <c r="L278" i="8" a="1"/>
  <c r="L278" i="8" s="1"/>
  <c r="T277" i="8"/>
  <c r="W358" i="8"/>
  <c r="U275" i="8"/>
  <c r="X275" i="8" s="1"/>
  <c r="Y275" i="8" s="1"/>
  <c r="R276" i="8"/>
  <c r="AA273" i="8"/>
  <c r="AC272" i="8"/>
  <c r="AD272" i="8"/>
  <c r="AG293" i="8" s="1"/>
  <c r="AB272" i="8"/>
  <c r="AE311" i="7"/>
  <c r="AF309" i="7"/>
  <c r="AE312" i="7"/>
  <c r="AF310" i="7"/>
  <c r="Z274" i="7"/>
  <c r="W358" i="7"/>
  <c r="T276" i="7"/>
  <c r="L277" i="7" a="1"/>
  <c r="L277" i="7" s="1"/>
  <c r="V359" i="7"/>
  <c r="H276" i="7"/>
  <c r="S275" i="7"/>
  <c r="AA273" i="7"/>
  <c r="AC272" i="7"/>
  <c r="U275" i="7"/>
  <c r="X275" i="7" s="1"/>
  <c r="Y275" i="7" s="1"/>
  <c r="R276" i="7"/>
  <c r="AD272" i="7"/>
  <c r="AG293" i="7" s="1"/>
  <c r="AB272" i="7"/>
  <c r="AF308" i="6"/>
  <c r="AE310" i="6"/>
  <c r="AE311" i="6"/>
  <c r="AF309" i="6"/>
  <c r="Z274" i="6"/>
  <c r="L278" i="6" a="1"/>
  <c r="L278" i="6" s="1"/>
  <c r="T277" i="6"/>
  <c r="V359" i="6"/>
  <c r="S275" i="6"/>
  <c r="H276" i="6"/>
  <c r="U275" i="6"/>
  <c r="X275" i="6" s="1"/>
  <c r="Y275" i="6" s="1"/>
  <c r="R276" i="6"/>
  <c r="W358" i="6"/>
  <c r="AC272" i="6"/>
  <c r="AA273" i="6"/>
  <c r="AB272" i="6"/>
  <c r="AD272" i="6"/>
  <c r="AG293" i="6" s="1"/>
  <c r="AE302" i="5"/>
  <c r="AF300" i="5"/>
  <c r="AF299" i="5"/>
  <c r="AE301" i="5"/>
  <c r="Z274" i="5"/>
  <c r="W358" i="5"/>
  <c r="T277" i="5"/>
  <c r="L278" i="5" a="1"/>
  <c r="L278" i="5" s="1"/>
  <c r="V359" i="5"/>
  <c r="S275" i="5"/>
  <c r="H276" i="5"/>
  <c r="U275" i="5"/>
  <c r="X275" i="5" s="1"/>
  <c r="Y275" i="5" s="1"/>
  <c r="R276" i="5"/>
  <c r="AC272" i="5"/>
  <c r="AA273" i="5"/>
  <c r="AD272" i="5"/>
  <c r="AG293" i="5" s="1"/>
  <c r="AB272" i="5"/>
  <c r="AF310" i="4"/>
  <c r="AE312" i="4"/>
  <c r="AF309" i="4"/>
  <c r="AE311" i="4"/>
  <c r="Z274" i="4"/>
  <c r="V359" i="4"/>
  <c r="S275" i="4"/>
  <c r="H276" i="4"/>
  <c r="W358" i="4"/>
  <c r="AD272" i="4"/>
  <c r="AG293" i="4" s="1"/>
  <c r="AB272" i="4"/>
  <c r="R276" i="4"/>
  <c r="U275" i="4"/>
  <c r="X275" i="4" s="1"/>
  <c r="Y275" i="4" s="1"/>
  <c r="AA273" i="4"/>
  <c r="AC272" i="4"/>
  <c r="T277" i="4"/>
  <c r="L278" i="4" a="1"/>
  <c r="L278" i="4" s="1"/>
  <c r="Z274" i="1"/>
  <c r="T277" i="1"/>
  <c r="L278" i="1" a="1"/>
  <c r="L278" i="1" s="1"/>
  <c r="V359" i="1"/>
  <c r="H276" i="1"/>
  <c r="S275" i="1"/>
  <c r="R276" i="1"/>
  <c r="U275" i="1"/>
  <c r="X275" i="1" s="1"/>
  <c r="Y275" i="1" s="1"/>
  <c r="AF299" i="1"/>
  <c r="AE301" i="1"/>
  <c r="AD272" i="1"/>
  <c r="AG293" i="1" s="1"/>
  <c r="AB272" i="1"/>
  <c r="W358" i="1"/>
  <c r="AF300" i="1"/>
  <c r="AE302" i="1"/>
  <c r="AA273" i="1"/>
  <c r="AC272" i="1"/>
  <c r="AF331" i="11" l="1"/>
  <c r="AE333" i="11"/>
  <c r="AE334" i="11"/>
  <c r="AF332" i="11"/>
  <c r="Z275" i="11"/>
  <c r="W359" i="11"/>
  <c r="R277" i="11"/>
  <c r="U276" i="11"/>
  <c r="X276" i="11" s="1"/>
  <c r="Y276" i="11" s="1"/>
  <c r="V360" i="11"/>
  <c r="S276" i="11"/>
  <c r="H277" i="11"/>
  <c r="T278" i="11"/>
  <c r="L279" i="11" a="1"/>
  <c r="L279" i="11" s="1"/>
  <c r="AD273" i="11"/>
  <c r="AG294" i="11" s="1"/>
  <c r="AB273" i="11"/>
  <c r="AC273" i="11"/>
  <c r="AA274" i="11"/>
  <c r="AF334" i="10"/>
  <c r="AE336" i="10"/>
  <c r="AF333" i="10"/>
  <c r="AE335" i="10"/>
  <c r="Z275" i="10"/>
  <c r="V360" i="10"/>
  <c r="H277" i="10"/>
  <c r="S276" i="10"/>
  <c r="L278" i="10" a="1"/>
  <c r="L278" i="10" s="1"/>
  <c r="T277" i="10"/>
  <c r="U276" i="10"/>
  <c r="X276" i="10" s="1"/>
  <c r="Y276" i="10" s="1"/>
  <c r="R277" i="10"/>
  <c r="W359" i="10"/>
  <c r="AA274" i="10"/>
  <c r="AC273" i="10"/>
  <c r="AD273" i="10"/>
  <c r="AG294" i="10" s="1"/>
  <c r="AB273" i="10"/>
  <c r="AF333" i="9"/>
  <c r="AE335" i="9"/>
  <c r="AE334" i="9"/>
  <c r="AF332" i="9"/>
  <c r="Z275" i="9"/>
  <c r="AD273" i="9"/>
  <c r="AG294" i="9" s="1"/>
  <c r="AB273" i="9"/>
  <c r="U276" i="9"/>
  <c r="X276" i="9" s="1"/>
  <c r="Y276" i="9" s="1"/>
  <c r="R277" i="9"/>
  <c r="L278" i="9" a="1"/>
  <c r="L278" i="9" s="1"/>
  <c r="T277" i="9"/>
  <c r="AA274" i="9"/>
  <c r="AC273" i="9"/>
  <c r="V360" i="9"/>
  <c r="H277" i="9"/>
  <c r="S276" i="9"/>
  <c r="W359" i="9"/>
  <c r="AF312" i="8"/>
  <c r="AE314" i="8"/>
  <c r="AF311" i="8"/>
  <c r="AE313" i="8"/>
  <c r="Z275" i="8"/>
  <c r="AD273" i="8"/>
  <c r="AG294" i="8" s="1"/>
  <c r="AB273" i="8"/>
  <c r="W359" i="8"/>
  <c r="L279" i="8" a="1"/>
  <c r="L279" i="8" s="1"/>
  <c r="T278" i="8"/>
  <c r="AC273" i="8"/>
  <c r="AA274" i="8"/>
  <c r="U276" i="8"/>
  <c r="X276" i="8" s="1"/>
  <c r="Y276" i="8" s="1"/>
  <c r="R277" i="8"/>
  <c r="V360" i="8"/>
  <c r="H277" i="8"/>
  <c r="S276" i="8"/>
  <c r="AF312" i="7"/>
  <c r="AE314" i="7"/>
  <c r="AE313" i="7"/>
  <c r="AF311" i="7"/>
  <c r="Z275" i="7"/>
  <c r="L278" i="7" a="1"/>
  <c r="L278" i="7" s="1"/>
  <c r="T277" i="7"/>
  <c r="AD273" i="7"/>
  <c r="AG294" i="7" s="1"/>
  <c r="AB273" i="7"/>
  <c r="W359" i="7"/>
  <c r="AC273" i="7"/>
  <c r="AA274" i="7"/>
  <c r="V360" i="7"/>
  <c r="H277" i="7"/>
  <c r="S276" i="7"/>
  <c r="R277" i="7"/>
  <c r="U276" i="7"/>
  <c r="X276" i="7" s="1"/>
  <c r="Y276" i="7" s="1"/>
  <c r="AE313" i="6"/>
  <c r="AF311" i="6"/>
  <c r="AF310" i="6"/>
  <c r="AE312" i="6"/>
  <c r="Z275" i="6"/>
  <c r="W359" i="6"/>
  <c r="U276" i="6"/>
  <c r="X276" i="6" s="1"/>
  <c r="Y276" i="6" s="1"/>
  <c r="R277" i="6"/>
  <c r="L279" i="6" a="1"/>
  <c r="L279" i="6" s="1"/>
  <c r="T278" i="6"/>
  <c r="AC273" i="6"/>
  <c r="AA274" i="6"/>
  <c r="V360" i="6"/>
  <c r="H277" i="6"/>
  <c r="S276" i="6"/>
  <c r="AD273" i="6"/>
  <c r="AG294" i="6" s="1"/>
  <c r="AB273" i="6"/>
  <c r="AE303" i="5"/>
  <c r="AF301" i="5"/>
  <c r="AF302" i="5"/>
  <c r="AE304" i="5"/>
  <c r="Z275" i="5"/>
  <c r="V360" i="5"/>
  <c r="H277" i="5"/>
  <c r="S276" i="5"/>
  <c r="U276" i="5"/>
  <c r="X276" i="5" s="1"/>
  <c r="Y276" i="5" s="1"/>
  <c r="R277" i="5"/>
  <c r="W359" i="5"/>
  <c r="AC273" i="5"/>
  <c r="AA274" i="5"/>
  <c r="L279" i="5" a="1"/>
  <c r="L279" i="5" s="1"/>
  <c r="T278" i="5"/>
  <c r="AD273" i="5"/>
  <c r="AG294" i="5" s="1"/>
  <c r="AB273" i="5"/>
  <c r="AE314" i="4"/>
  <c r="AF312" i="4"/>
  <c r="AE313" i="4"/>
  <c r="AF311" i="4"/>
  <c r="Z275" i="4"/>
  <c r="L279" i="4" a="1"/>
  <c r="L279" i="4" s="1"/>
  <c r="T278" i="4"/>
  <c r="V360" i="4"/>
  <c r="S276" i="4"/>
  <c r="H277" i="4"/>
  <c r="W359" i="4"/>
  <c r="U276" i="4"/>
  <c r="X276" i="4" s="1"/>
  <c r="Y276" i="4" s="1"/>
  <c r="R277" i="4"/>
  <c r="AC273" i="4"/>
  <c r="AA274" i="4"/>
  <c r="AD273" i="4"/>
  <c r="AG294" i="4" s="1"/>
  <c r="AB273" i="4"/>
  <c r="Z275" i="1"/>
  <c r="W359" i="1"/>
  <c r="T278" i="1"/>
  <c r="L279" i="1" a="1"/>
  <c r="L279" i="1" s="1"/>
  <c r="R277" i="1"/>
  <c r="U276" i="1"/>
  <c r="X276" i="1" s="1"/>
  <c r="Y276" i="1" s="1"/>
  <c r="AC273" i="1"/>
  <c r="AA274" i="1"/>
  <c r="AF301" i="1"/>
  <c r="AE303" i="1"/>
  <c r="V360" i="1"/>
  <c r="S276" i="1"/>
  <c r="H277" i="1"/>
  <c r="AB273" i="1"/>
  <c r="AD273" i="1"/>
  <c r="AG294" i="1" s="1"/>
  <c r="AF302" i="1"/>
  <c r="AE304" i="1"/>
  <c r="AF333" i="11" l="1"/>
  <c r="AE335" i="11"/>
  <c r="AF334" i="11"/>
  <c r="AE336" i="11"/>
  <c r="Z276" i="11"/>
  <c r="V361" i="11"/>
  <c r="S277" i="11"/>
  <c r="H278" i="11"/>
  <c r="W360" i="11"/>
  <c r="L280" i="11" a="1"/>
  <c r="L280" i="11" s="1"/>
  <c r="T279" i="11"/>
  <c r="U277" i="11"/>
  <c r="X277" i="11" s="1"/>
  <c r="Y277" i="11" s="1"/>
  <c r="R278" i="11"/>
  <c r="AC274" i="11"/>
  <c r="AA275" i="11"/>
  <c r="AD274" i="11"/>
  <c r="AG295" i="11" s="1"/>
  <c r="AB274" i="11"/>
  <c r="AE337" i="10"/>
  <c r="AF335" i="10"/>
  <c r="AE338" i="10"/>
  <c r="AF336" i="10"/>
  <c r="Z276" i="10"/>
  <c r="T278" i="10"/>
  <c r="L279" i="10" a="1"/>
  <c r="L279" i="10" s="1"/>
  <c r="AD274" i="10"/>
  <c r="AG295" i="10" s="1"/>
  <c r="AB274" i="10"/>
  <c r="V361" i="10"/>
  <c r="S277" i="10"/>
  <c r="H278" i="10"/>
  <c r="W360" i="10"/>
  <c r="AC274" i="10"/>
  <c r="AA275" i="10"/>
  <c r="R278" i="10"/>
  <c r="U277" i="10"/>
  <c r="X277" i="10" s="1"/>
  <c r="Y277" i="10" s="1"/>
  <c r="AE336" i="9"/>
  <c r="AF334" i="9"/>
  <c r="AE337" i="9"/>
  <c r="AF335" i="9"/>
  <c r="Z276" i="9"/>
  <c r="AD274" i="9"/>
  <c r="AG295" i="9" s="1"/>
  <c r="AB274" i="9"/>
  <c r="V361" i="9"/>
  <c r="H278" i="9"/>
  <c r="S277" i="9"/>
  <c r="R278" i="9"/>
  <c r="U277" i="9"/>
  <c r="X277" i="9" s="1"/>
  <c r="Y277" i="9" s="1"/>
  <c r="L279" i="9" a="1"/>
  <c r="L279" i="9" s="1"/>
  <c r="T278" i="9"/>
  <c r="AC274" i="9"/>
  <c r="AA275" i="9"/>
  <c r="W360" i="9"/>
  <c r="AE315" i="8"/>
  <c r="AF313" i="8"/>
  <c r="AE316" i="8"/>
  <c r="AF314" i="8"/>
  <c r="Z276" i="8"/>
  <c r="AD274" i="8"/>
  <c r="AG295" i="8" s="1"/>
  <c r="AB274" i="8"/>
  <c r="U277" i="8"/>
  <c r="X277" i="8" s="1"/>
  <c r="Y277" i="8" s="1"/>
  <c r="R278" i="8"/>
  <c r="V361" i="8"/>
  <c r="H278" i="8"/>
  <c r="S277" i="8"/>
  <c r="AA275" i="8"/>
  <c r="AC274" i="8"/>
  <c r="L280" i="8" a="1"/>
  <c r="L280" i="8" s="1"/>
  <c r="T279" i="8"/>
  <c r="W360" i="8"/>
  <c r="AF313" i="7"/>
  <c r="AE315" i="7"/>
  <c r="AE316" i="7"/>
  <c r="AF314" i="7"/>
  <c r="Z276" i="7"/>
  <c r="W360" i="7"/>
  <c r="V361" i="7"/>
  <c r="S277" i="7"/>
  <c r="H278" i="7"/>
  <c r="L279" i="7" a="1"/>
  <c r="L279" i="7" s="1"/>
  <c r="T278" i="7"/>
  <c r="AD274" i="7"/>
  <c r="AG295" i="7" s="1"/>
  <c r="AB274" i="7"/>
  <c r="U277" i="7"/>
  <c r="X277" i="7" s="1"/>
  <c r="Y277" i="7" s="1"/>
  <c r="R278" i="7"/>
  <c r="AC274" i="7"/>
  <c r="AA275" i="7"/>
  <c r="AE314" i="6"/>
  <c r="AF312" i="6"/>
  <c r="AE315" i="6"/>
  <c r="AF313" i="6"/>
  <c r="Z276" i="6"/>
  <c r="W360" i="6"/>
  <c r="AD274" i="6"/>
  <c r="AG295" i="6" s="1"/>
  <c r="AB274" i="6"/>
  <c r="V361" i="6"/>
  <c r="H278" i="6"/>
  <c r="S277" i="6"/>
  <c r="L280" i="6" a="1"/>
  <c r="L280" i="6" s="1"/>
  <c r="T279" i="6"/>
  <c r="U277" i="6"/>
  <c r="X277" i="6" s="1"/>
  <c r="Y277" i="6" s="1"/>
  <c r="R278" i="6"/>
  <c r="AC274" i="6"/>
  <c r="AA275" i="6"/>
  <c r="AE306" i="5"/>
  <c r="AF304" i="5"/>
  <c r="AF303" i="5"/>
  <c r="AE305" i="5"/>
  <c r="Z276" i="5"/>
  <c r="AD274" i="5"/>
  <c r="AG295" i="5" s="1"/>
  <c r="AB274" i="5"/>
  <c r="U277" i="5"/>
  <c r="X277" i="5" s="1"/>
  <c r="Y277" i="5" s="1"/>
  <c r="R278" i="5"/>
  <c r="V361" i="5"/>
  <c r="H278" i="5"/>
  <c r="S277" i="5"/>
  <c r="W360" i="5"/>
  <c r="L280" i="5" a="1"/>
  <c r="L280" i="5" s="1"/>
  <c r="T279" i="5"/>
  <c r="AC274" i="5"/>
  <c r="AA275" i="5"/>
  <c r="AE315" i="4"/>
  <c r="AF313" i="4"/>
  <c r="AE316" i="4"/>
  <c r="AF314" i="4"/>
  <c r="Z276" i="4"/>
  <c r="L280" i="4" a="1"/>
  <c r="L280" i="4" s="1"/>
  <c r="T279" i="4"/>
  <c r="W360" i="4"/>
  <c r="AC274" i="4"/>
  <c r="AA275" i="4"/>
  <c r="AD274" i="4"/>
  <c r="AG295" i="4" s="1"/>
  <c r="AB274" i="4"/>
  <c r="U277" i="4"/>
  <c r="X277" i="4" s="1"/>
  <c r="Y277" i="4" s="1"/>
  <c r="R278" i="4"/>
  <c r="V361" i="4"/>
  <c r="H278" i="4"/>
  <c r="S277" i="4"/>
  <c r="Z276" i="1"/>
  <c r="AE305" i="1"/>
  <c r="AF303" i="1"/>
  <c r="AD274" i="1"/>
  <c r="AG295" i="1" s="1"/>
  <c r="AB274" i="1"/>
  <c r="W360" i="1"/>
  <c r="V361" i="1"/>
  <c r="S277" i="1"/>
  <c r="H278" i="1"/>
  <c r="U277" i="1"/>
  <c r="X277" i="1" s="1"/>
  <c r="Y277" i="1" s="1"/>
  <c r="R278" i="1"/>
  <c r="AE306" i="1"/>
  <c r="AF304" i="1"/>
  <c r="AC274" i="1"/>
  <c r="AA275" i="1"/>
  <c r="T279" i="1"/>
  <c r="L280" i="1" a="1"/>
  <c r="L280" i="1" s="1"/>
  <c r="AE337" i="11" l="1"/>
  <c r="AF335" i="11"/>
  <c r="AE338" i="11"/>
  <c r="AF336" i="11"/>
  <c r="Z277" i="11"/>
  <c r="U278" i="11"/>
  <c r="X278" i="11" s="1"/>
  <c r="Y278" i="11" s="1"/>
  <c r="R279" i="11"/>
  <c r="V362" i="11"/>
  <c r="H279" i="11"/>
  <c r="S278" i="11"/>
  <c r="W361" i="11"/>
  <c r="L281" i="11" a="1"/>
  <c r="L281" i="11" s="1"/>
  <c r="T280" i="11"/>
  <c r="AC275" i="11"/>
  <c r="AA276" i="11"/>
  <c r="AD275" i="11"/>
  <c r="AG296" i="11" s="1"/>
  <c r="AB275" i="11"/>
  <c r="AE340" i="10"/>
  <c r="AF338" i="10"/>
  <c r="AE339" i="10"/>
  <c r="AF337" i="10"/>
  <c r="Z277" i="10"/>
  <c r="W361" i="10"/>
  <c r="T279" i="10"/>
  <c r="L280" i="10" a="1"/>
  <c r="L280" i="10" s="1"/>
  <c r="U278" i="10"/>
  <c r="X278" i="10" s="1"/>
  <c r="Y278" i="10" s="1"/>
  <c r="R279" i="10"/>
  <c r="AC275" i="10"/>
  <c r="AA276" i="10"/>
  <c r="V362" i="10"/>
  <c r="S278" i="10"/>
  <c r="H279" i="10"/>
  <c r="AB275" i="10"/>
  <c r="AD275" i="10"/>
  <c r="AG296" i="10" s="1"/>
  <c r="AF337" i="9"/>
  <c r="AE339" i="9"/>
  <c r="AF336" i="9"/>
  <c r="AE338" i="9"/>
  <c r="Z277" i="9"/>
  <c r="S278" i="9"/>
  <c r="V362" i="9"/>
  <c r="H279" i="9"/>
  <c r="W361" i="9"/>
  <c r="AC275" i="9"/>
  <c r="AA276" i="9"/>
  <c r="T279" i="9"/>
  <c r="L280" i="9" a="1"/>
  <c r="L280" i="9" s="1"/>
  <c r="R279" i="9"/>
  <c r="U278" i="9"/>
  <c r="X278" i="9" s="1"/>
  <c r="Y278" i="9" s="1"/>
  <c r="AB275" i="9"/>
  <c r="AD275" i="9"/>
  <c r="AG296" i="9" s="1"/>
  <c r="AE318" i="8"/>
  <c r="AF316" i="8"/>
  <c r="AE317" i="8"/>
  <c r="AF315" i="8"/>
  <c r="Z277" i="8"/>
  <c r="V362" i="8"/>
  <c r="H279" i="8"/>
  <c r="S278" i="8"/>
  <c r="AD275" i="8"/>
  <c r="AG296" i="8" s="1"/>
  <c r="AB275" i="8"/>
  <c r="L281" i="8" a="1"/>
  <c r="L281" i="8" s="1"/>
  <c r="T280" i="8"/>
  <c r="R279" i="8"/>
  <c r="U278" i="8"/>
  <c r="X278" i="8" s="1"/>
  <c r="Y278" i="8" s="1"/>
  <c r="W361" i="8"/>
  <c r="AA276" i="8"/>
  <c r="AC275" i="8"/>
  <c r="AF316" i="7"/>
  <c r="AE318" i="7"/>
  <c r="AF315" i="7"/>
  <c r="AE317" i="7"/>
  <c r="Z277" i="7"/>
  <c r="W361" i="7"/>
  <c r="AD275" i="7"/>
  <c r="AG296" i="7" s="1"/>
  <c r="AB275" i="7"/>
  <c r="L280" i="7" a="1"/>
  <c r="L280" i="7" s="1"/>
  <c r="T279" i="7"/>
  <c r="V362" i="7"/>
  <c r="H279" i="7"/>
  <c r="S278" i="7"/>
  <c r="AC275" i="7"/>
  <c r="AA276" i="7"/>
  <c r="U278" i="7"/>
  <c r="X278" i="7" s="1"/>
  <c r="Y278" i="7" s="1"/>
  <c r="R279" i="7"/>
  <c r="AF315" i="6"/>
  <c r="AE317" i="6"/>
  <c r="AF314" i="6"/>
  <c r="AE316" i="6"/>
  <c r="Z277" i="6"/>
  <c r="U278" i="6"/>
  <c r="X278" i="6" s="1"/>
  <c r="Y278" i="6" s="1"/>
  <c r="R279" i="6"/>
  <c r="V362" i="6"/>
  <c r="H279" i="6"/>
  <c r="S278" i="6"/>
  <c r="L281" i="6" a="1"/>
  <c r="L281" i="6" s="1"/>
  <c r="T280" i="6"/>
  <c r="AC275" i="6"/>
  <c r="AA276" i="6"/>
  <c r="W361" i="6"/>
  <c r="AD275" i="6"/>
  <c r="AG296" i="6" s="1"/>
  <c r="AB275" i="6"/>
  <c r="AE307" i="5"/>
  <c r="AF305" i="5"/>
  <c r="AE308" i="5"/>
  <c r="AF306" i="5"/>
  <c r="Z277" i="5"/>
  <c r="W361" i="5"/>
  <c r="V362" i="5"/>
  <c r="H279" i="5"/>
  <c r="S278" i="5"/>
  <c r="AC275" i="5"/>
  <c r="AA276" i="5"/>
  <c r="L281" i="5" a="1"/>
  <c r="L281" i="5" s="1"/>
  <c r="T280" i="5"/>
  <c r="U278" i="5"/>
  <c r="X278" i="5" s="1"/>
  <c r="Y278" i="5" s="1"/>
  <c r="R279" i="5"/>
  <c r="AD275" i="5"/>
  <c r="AG296" i="5" s="1"/>
  <c r="AB275" i="5"/>
  <c r="AF316" i="4"/>
  <c r="AE318" i="4"/>
  <c r="AF315" i="4"/>
  <c r="AE317" i="4"/>
  <c r="Z277" i="4"/>
  <c r="W361" i="4"/>
  <c r="V362" i="4"/>
  <c r="H279" i="4"/>
  <c r="S278" i="4"/>
  <c r="AD275" i="4"/>
  <c r="AG296" i="4" s="1"/>
  <c r="AB275" i="4"/>
  <c r="L281" i="4" a="1"/>
  <c r="L281" i="4" s="1"/>
  <c r="T280" i="4"/>
  <c r="U278" i="4"/>
  <c r="X278" i="4" s="1"/>
  <c r="Y278" i="4" s="1"/>
  <c r="R279" i="4"/>
  <c r="AC275" i="4"/>
  <c r="AA276" i="4"/>
  <c r="Z277" i="1"/>
  <c r="AF306" i="1"/>
  <c r="AE308" i="1"/>
  <c r="L281" i="1" a="1"/>
  <c r="L281" i="1" s="1"/>
  <c r="T280" i="1"/>
  <c r="AE307" i="1"/>
  <c r="AF305" i="1"/>
  <c r="V362" i="1"/>
  <c r="H279" i="1"/>
  <c r="S278" i="1"/>
  <c r="W361" i="1"/>
  <c r="AC275" i="1"/>
  <c r="AA276" i="1"/>
  <c r="U278" i="1"/>
  <c r="X278" i="1" s="1"/>
  <c r="Y278" i="1" s="1"/>
  <c r="R279" i="1"/>
  <c r="AD275" i="1"/>
  <c r="AG296" i="1" s="1"/>
  <c r="AB275" i="1"/>
  <c r="AE339" i="11" l="1"/>
  <c r="AF337" i="11"/>
  <c r="AF338" i="11"/>
  <c r="AE340" i="11"/>
  <c r="Z278" i="11"/>
  <c r="V363" i="11"/>
  <c r="H280" i="11"/>
  <c r="S279" i="11"/>
  <c r="W362" i="11"/>
  <c r="U279" i="11"/>
  <c r="X279" i="11" s="1"/>
  <c r="Y279" i="11" s="1"/>
  <c r="R280" i="11"/>
  <c r="AC276" i="11"/>
  <c r="AA277" i="11"/>
  <c r="L282" i="11" a="1"/>
  <c r="L282" i="11" s="1"/>
  <c r="T281" i="11"/>
  <c r="AD276" i="11"/>
  <c r="AG297" i="11" s="1"/>
  <c r="AB276" i="11"/>
  <c r="AE341" i="10"/>
  <c r="AF339" i="10"/>
  <c r="AE342" i="10"/>
  <c r="AF340" i="10"/>
  <c r="Z278" i="10"/>
  <c r="W362" i="10"/>
  <c r="AD276" i="10"/>
  <c r="AG297" i="10" s="1"/>
  <c r="AB276" i="10"/>
  <c r="T280" i="10"/>
  <c r="L281" i="10" a="1"/>
  <c r="L281" i="10" s="1"/>
  <c r="AC276" i="10"/>
  <c r="AA277" i="10"/>
  <c r="U279" i="10"/>
  <c r="X279" i="10" s="1"/>
  <c r="Y279" i="10" s="1"/>
  <c r="R280" i="10"/>
  <c r="V363" i="10"/>
  <c r="H280" i="10"/>
  <c r="S279" i="10"/>
  <c r="AE340" i="9"/>
  <c r="AF338" i="9"/>
  <c r="AE341" i="9"/>
  <c r="AF339" i="9"/>
  <c r="Z278" i="9"/>
  <c r="T280" i="9"/>
  <c r="L281" i="9" a="1"/>
  <c r="L281" i="9" s="1"/>
  <c r="V363" i="9"/>
  <c r="S279" i="9"/>
  <c r="H280" i="9"/>
  <c r="W362" i="9"/>
  <c r="AD276" i="9"/>
  <c r="AG297" i="9" s="1"/>
  <c r="AB276" i="9"/>
  <c r="U279" i="9"/>
  <c r="X279" i="9" s="1"/>
  <c r="Y279" i="9" s="1"/>
  <c r="R280" i="9"/>
  <c r="AA277" i="9"/>
  <c r="AC276" i="9"/>
  <c r="AF317" i="8"/>
  <c r="AE319" i="8"/>
  <c r="AE320" i="8"/>
  <c r="AF318" i="8"/>
  <c r="Z278" i="8"/>
  <c r="V363" i="8"/>
  <c r="S279" i="8"/>
  <c r="H280" i="8"/>
  <c r="W362" i="8"/>
  <c r="T281" i="8"/>
  <c r="L282" i="8" a="1"/>
  <c r="L282" i="8" s="1"/>
  <c r="AD276" i="8"/>
  <c r="AG297" i="8" s="1"/>
  <c r="AB276" i="8"/>
  <c r="AC276" i="8"/>
  <c r="AA277" i="8"/>
  <c r="R280" i="8"/>
  <c r="U279" i="8"/>
  <c r="X279" i="8" s="1"/>
  <c r="Y279" i="8" s="1"/>
  <c r="AE319" i="7"/>
  <c r="AF317" i="7"/>
  <c r="AE320" i="7"/>
  <c r="AF318" i="7"/>
  <c r="Z278" i="7"/>
  <c r="L281" i="7" a="1"/>
  <c r="L281" i="7" s="1"/>
  <c r="T280" i="7"/>
  <c r="W362" i="7"/>
  <c r="U279" i="7"/>
  <c r="X279" i="7" s="1"/>
  <c r="Y279" i="7" s="1"/>
  <c r="R280" i="7"/>
  <c r="V363" i="7"/>
  <c r="H280" i="7"/>
  <c r="S279" i="7"/>
  <c r="AC276" i="7"/>
  <c r="AA277" i="7"/>
  <c r="AD276" i="7"/>
  <c r="AG297" i="7" s="1"/>
  <c r="AB276" i="7"/>
  <c r="AF316" i="6"/>
  <c r="AE318" i="6"/>
  <c r="AE319" i="6"/>
  <c r="AF317" i="6"/>
  <c r="Z278" i="6"/>
  <c r="L282" i="6" a="1"/>
  <c r="L282" i="6" s="1"/>
  <c r="T281" i="6"/>
  <c r="U279" i="6"/>
  <c r="X279" i="6" s="1"/>
  <c r="Y279" i="6" s="1"/>
  <c r="R280" i="6"/>
  <c r="AD276" i="6"/>
  <c r="AG297" i="6" s="1"/>
  <c r="AB276" i="6"/>
  <c r="W362" i="6"/>
  <c r="AC276" i="6"/>
  <c r="AA277" i="6"/>
  <c r="V363" i="6"/>
  <c r="H280" i="6"/>
  <c r="S279" i="6"/>
  <c r="AF308" i="5"/>
  <c r="AE310" i="5"/>
  <c r="AF307" i="5"/>
  <c r="AE309" i="5"/>
  <c r="Z278" i="5"/>
  <c r="L282" i="5" a="1"/>
  <c r="L282" i="5" s="1"/>
  <c r="T281" i="5"/>
  <c r="U279" i="5"/>
  <c r="X279" i="5" s="1"/>
  <c r="Y279" i="5" s="1"/>
  <c r="R280" i="5"/>
  <c r="AD276" i="5"/>
  <c r="AG297" i="5" s="1"/>
  <c r="AB276" i="5"/>
  <c r="V363" i="5"/>
  <c r="H280" i="5"/>
  <c r="S279" i="5"/>
  <c r="AC276" i="5"/>
  <c r="AA277" i="5"/>
  <c r="W362" i="5"/>
  <c r="AF318" i="4"/>
  <c r="AE320" i="4"/>
  <c r="AF317" i="4"/>
  <c r="AE319" i="4"/>
  <c r="Z278" i="4"/>
  <c r="L282" i="4" a="1"/>
  <c r="L282" i="4" s="1"/>
  <c r="T281" i="4"/>
  <c r="AD276" i="4"/>
  <c r="AG297" i="4" s="1"/>
  <c r="AB276" i="4"/>
  <c r="AC276" i="4"/>
  <c r="AA277" i="4"/>
  <c r="U279" i="4"/>
  <c r="X279" i="4" s="1"/>
  <c r="Y279" i="4" s="1"/>
  <c r="R280" i="4"/>
  <c r="V363" i="4"/>
  <c r="H280" i="4"/>
  <c r="S279" i="4"/>
  <c r="W362" i="4"/>
  <c r="Z278" i="1"/>
  <c r="AD276" i="1"/>
  <c r="AG297" i="1" s="1"/>
  <c r="AB276" i="1"/>
  <c r="W362" i="1"/>
  <c r="L282" i="1" a="1"/>
  <c r="L282" i="1" s="1"/>
  <c r="T281" i="1"/>
  <c r="AC276" i="1"/>
  <c r="AA277" i="1"/>
  <c r="V363" i="1"/>
  <c r="H280" i="1"/>
  <c r="S279" i="1"/>
  <c r="AF307" i="1"/>
  <c r="AE309" i="1"/>
  <c r="AF308" i="1"/>
  <c r="AE310" i="1"/>
  <c r="U279" i="1"/>
  <c r="X279" i="1" s="1"/>
  <c r="Y279" i="1" s="1"/>
  <c r="R280" i="1"/>
  <c r="AF339" i="11" l="1"/>
  <c r="AE341" i="11"/>
  <c r="AE342" i="11"/>
  <c r="AF340" i="11"/>
  <c r="Z279" i="11"/>
  <c r="L283" i="11" a="1"/>
  <c r="L283" i="11" s="1"/>
  <c r="T282" i="11"/>
  <c r="AD277" i="11"/>
  <c r="AG298" i="11" s="1"/>
  <c r="AB277" i="11"/>
  <c r="V364" i="11"/>
  <c r="H281" i="11"/>
  <c r="S280" i="11"/>
  <c r="W363" i="11"/>
  <c r="U280" i="11"/>
  <c r="X280" i="11" s="1"/>
  <c r="Y280" i="11" s="1"/>
  <c r="R281" i="11"/>
  <c r="AC277" i="11"/>
  <c r="AA278" i="11"/>
  <c r="AF342" i="10"/>
  <c r="AE344" i="10"/>
  <c r="AE343" i="10"/>
  <c r="AF341" i="10"/>
  <c r="Z279" i="10"/>
  <c r="U280" i="10"/>
  <c r="X280" i="10" s="1"/>
  <c r="Y280" i="10" s="1"/>
  <c r="R281" i="10"/>
  <c r="L282" i="10" a="1"/>
  <c r="L282" i="10" s="1"/>
  <c r="T281" i="10"/>
  <c r="AD277" i="10"/>
  <c r="AG298" i="10" s="1"/>
  <c r="AB277" i="10"/>
  <c r="V364" i="10"/>
  <c r="H281" i="10"/>
  <c r="S280" i="10"/>
  <c r="AC277" i="10"/>
  <c r="AA278" i="10"/>
  <c r="W363" i="10"/>
  <c r="AF341" i="9"/>
  <c r="AE343" i="9"/>
  <c r="AE342" i="9"/>
  <c r="AF340" i="9"/>
  <c r="Z279" i="9"/>
  <c r="V364" i="9"/>
  <c r="H281" i="9"/>
  <c r="S280" i="9"/>
  <c r="R281" i="9"/>
  <c r="U280" i="9"/>
  <c r="X280" i="9" s="1"/>
  <c r="Y280" i="9" s="1"/>
  <c r="W363" i="9"/>
  <c r="T281" i="9"/>
  <c r="L282" i="9" a="1"/>
  <c r="L282" i="9" s="1"/>
  <c r="AD277" i="9"/>
  <c r="AG298" i="9" s="1"/>
  <c r="AB277" i="9"/>
  <c r="AC277" i="9"/>
  <c r="AA278" i="9"/>
  <c r="AF320" i="8"/>
  <c r="AE322" i="8"/>
  <c r="AF319" i="8"/>
  <c r="AE321" i="8"/>
  <c r="Z279" i="8"/>
  <c r="T282" i="8"/>
  <c r="L283" i="8" a="1"/>
  <c r="L283" i="8" s="1"/>
  <c r="W363" i="8"/>
  <c r="V364" i="8"/>
  <c r="S280" i="8"/>
  <c r="H281" i="8"/>
  <c r="U280" i="8"/>
  <c r="X280" i="8" s="1"/>
  <c r="Y280" i="8" s="1"/>
  <c r="R281" i="8"/>
  <c r="AC277" i="8"/>
  <c r="AA278" i="8"/>
  <c r="AB277" i="8"/>
  <c r="AD277" i="8"/>
  <c r="AG298" i="8" s="1"/>
  <c r="AF320" i="7"/>
  <c r="AE322" i="7"/>
  <c r="AF319" i="7"/>
  <c r="AE321" i="7"/>
  <c r="Z279" i="7"/>
  <c r="V364" i="7"/>
  <c r="H281" i="7"/>
  <c r="S280" i="7"/>
  <c r="W363" i="7"/>
  <c r="R281" i="7"/>
  <c r="U280" i="7"/>
  <c r="X280" i="7" s="1"/>
  <c r="Y280" i="7" s="1"/>
  <c r="L282" i="7" a="1"/>
  <c r="L282" i="7" s="1"/>
  <c r="T281" i="7"/>
  <c r="AA278" i="7"/>
  <c r="AC277" i="7"/>
  <c r="AD277" i="7"/>
  <c r="AG298" i="7" s="1"/>
  <c r="AB277" i="7"/>
  <c r="AF319" i="6"/>
  <c r="AE321" i="6"/>
  <c r="AF318" i="6"/>
  <c r="AE320" i="6"/>
  <c r="Z279" i="6"/>
  <c r="T282" i="6"/>
  <c r="L283" i="6" a="1"/>
  <c r="L283" i="6" s="1"/>
  <c r="R281" i="6"/>
  <c r="U280" i="6"/>
  <c r="X280" i="6" s="1"/>
  <c r="Y280" i="6" s="1"/>
  <c r="V364" i="6"/>
  <c r="H281" i="6"/>
  <c r="S280" i="6"/>
  <c r="AA278" i="6"/>
  <c r="AC277" i="6"/>
  <c r="AD277" i="6"/>
  <c r="AG298" i="6" s="1"/>
  <c r="AB277" i="6"/>
  <c r="W363" i="6"/>
  <c r="AF310" i="5"/>
  <c r="AE312" i="5"/>
  <c r="AF309" i="5"/>
  <c r="AE311" i="5"/>
  <c r="Z279" i="5"/>
  <c r="V364" i="5"/>
  <c r="H281" i="5"/>
  <c r="S280" i="5"/>
  <c r="AD277" i="5"/>
  <c r="AG298" i="5" s="1"/>
  <c r="AB277" i="5"/>
  <c r="L283" i="5" a="1"/>
  <c r="L283" i="5" s="1"/>
  <c r="T282" i="5"/>
  <c r="AA278" i="5"/>
  <c r="AC277" i="5"/>
  <c r="W363" i="5"/>
  <c r="U280" i="5"/>
  <c r="X280" i="5" s="1"/>
  <c r="Y280" i="5" s="1"/>
  <c r="R281" i="5"/>
  <c r="AE322" i="4"/>
  <c r="AF320" i="4"/>
  <c r="AE321" i="4"/>
  <c r="AF319" i="4"/>
  <c r="Z279" i="4"/>
  <c r="U280" i="4"/>
  <c r="X280" i="4" s="1"/>
  <c r="Y280" i="4" s="1"/>
  <c r="R281" i="4"/>
  <c r="W363" i="4"/>
  <c r="V364" i="4"/>
  <c r="H281" i="4"/>
  <c r="S280" i="4"/>
  <c r="AD277" i="4"/>
  <c r="AG298" i="4" s="1"/>
  <c r="AB277" i="4"/>
  <c r="AC277" i="4"/>
  <c r="AA278" i="4"/>
  <c r="L283" i="4" a="1"/>
  <c r="L283" i="4" s="1"/>
  <c r="T282" i="4"/>
  <c r="Z279" i="1"/>
  <c r="W363" i="1"/>
  <c r="AF309" i="1"/>
  <c r="AE311" i="1"/>
  <c r="AD277" i="1"/>
  <c r="AG298" i="1" s="1"/>
  <c r="AB277" i="1"/>
  <c r="V364" i="1"/>
  <c r="H281" i="1"/>
  <c r="S280" i="1"/>
  <c r="AC277" i="1"/>
  <c r="AA278" i="1"/>
  <c r="L283" i="1" a="1"/>
  <c r="L283" i="1" s="1"/>
  <c r="T282" i="1"/>
  <c r="U280" i="1"/>
  <c r="X280" i="1" s="1"/>
  <c r="Y280" i="1" s="1"/>
  <c r="R281" i="1"/>
  <c r="AF310" i="1"/>
  <c r="AE312" i="1"/>
  <c r="AF341" i="11" l="1"/>
  <c r="AE343" i="11"/>
  <c r="AF342" i="11"/>
  <c r="AE344" i="11"/>
  <c r="Z280" i="11"/>
  <c r="V365" i="11"/>
  <c r="H282" i="11"/>
  <c r="S281" i="11"/>
  <c r="W364" i="11"/>
  <c r="L284" i="11" a="1"/>
  <c r="L284" i="11" s="1"/>
  <c r="T283" i="11"/>
  <c r="U281" i="11"/>
  <c r="X281" i="11" s="1"/>
  <c r="Y281" i="11" s="1"/>
  <c r="R282" i="11"/>
  <c r="AD278" i="11"/>
  <c r="AG299" i="11" s="1"/>
  <c r="AB278" i="11"/>
  <c r="AC278" i="11"/>
  <c r="AA279" i="11"/>
  <c r="AF343" i="10"/>
  <c r="AE345" i="10"/>
  <c r="AF344" i="10"/>
  <c r="AE346" i="10"/>
  <c r="Z280" i="10"/>
  <c r="V365" i="10"/>
  <c r="H282" i="10"/>
  <c r="S281" i="10"/>
  <c r="L283" i="10" a="1"/>
  <c r="L283" i="10" s="1"/>
  <c r="T282" i="10"/>
  <c r="U281" i="10"/>
  <c r="X281" i="10" s="1"/>
  <c r="Y281" i="10" s="1"/>
  <c r="R282" i="10"/>
  <c r="W364" i="10"/>
  <c r="AA279" i="10"/>
  <c r="AC278" i="10"/>
  <c r="AD278" i="10"/>
  <c r="AG299" i="10" s="1"/>
  <c r="AB278" i="10"/>
  <c r="AF342" i="9"/>
  <c r="AE344" i="9"/>
  <c r="AE345" i="9"/>
  <c r="AF343" i="9"/>
  <c r="Z280" i="9"/>
  <c r="L283" i="9" a="1"/>
  <c r="L283" i="9" s="1"/>
  <c r="T282" i="9"/>
  <c r="U281" i="9"/>
  <c r="X281" i="9" s="1"/>
  <c r="Y281" i="9" s="1"/>
  <c r="R282" i="9"/>
  <c r="V365" i="9"/>
  <c r="H282" i="9"/>
  <c r="S281" i="9"/>
  <c r="W364" i="9"/>
  <c r="AC278" i="9"/>
  <c r="AA279" i="9"/>
  <c r="AD278" i="9"/>
  <c r="AG299" i="9" s="1"/>
  <c r="AB278" i="9"/>
  <c r="AE323" i="8"/>
  <c r="AF321" i="8"/>
  <c r="AE324" i="8"/>
  <c r="AF322" i="8"/>
  <c r="Z280" i="8"/>
  <c r="L284" i="8" a="1"/>
  <c r="L284" i="8" s="1"/>
  <c r="T283" i="8"/>
  <c r="AD278" i="8"/>
  <c r="AG299" i="8" s="1"/>
  <c r="AB278" i="8"/>
  <c r="U281" i="8"/>
  <c r="X281" i="8" s="1"/>
  <c r="Y281" i="8" s="1"/>
  <c r="R282" i="8"/>
  <c r="V365" i="8"/>
  <c r="H282" i="8"/>
  <c r="S281" i="8"/>
  <c r="W364" i="8"/>
  <c r="AC278" i="8"/>
  <c r="AA279" i="8"/>
  <c r="AE323" i="7"/>
  <c r="AF321" i="7"/>
  <c r="AE324" i="7"/>
  <c r="AF322" i="7"/>
  <c r="Z280" i="7"/>
  <c r="AB278" i="7"/>
  <c r="AD278" i="7"/>
  <c r="AG299" i="7" s="1"/>
  <c r="L283" i="7" a="1"/>
  <c r="L283" i="7" s="1"/>
  <c r="T282" i="7"/>
  <c r="R282" i="7"/>
  <c r="U281" i="7"/>
  <c r="X281" i="7" s="1"/>
  <c r="Y281" i="7" s="1"/>
  <c r="V365" i="7"/>
  <c r="H282" i="7"/>
  <c r="S281" i="7"/>
  <c r="W364" i="7"/>
  <c r="AC278" i="7"/>
  <c r="AA279" i="7"/>
  <c r="AE322" i="6"/>
  <c r="AF320" i="6"/>
  <c r="AE323" i="6"/>
  <c r="AF321" i="6"/>
  <c r="Z280" i="6"/>
  <c r="AB278" i="6"/>
  <c r="AD278" i="6"/>
  <c r="AG299" i="6" s="1"/>
  <c r="V365" i="6"/>
  <c r="S281" i="6"/>
  <c r="H282" i="6"/>
  <c r="W364" i="6"/>
  <c r="R282" i="6"/>
  <c r="U281" i="6"/>
  <c r="X281" i="6" s="1"/>
  <c r="Y281" i="6" s="1"/>
  <c r="L284" i="6" a="1"/>
  <c r="L284" i="6" s="1"/>
  <c r="T283" i="6"/>
  <c r="AA279" i="6"/>
  <c r="AC278" i="6"/>
  <c r="AF311" i="5"/>
  <c r="AE313" i="5"/>
  <c r="AE314" i="5"/>
  <c r="AF312" i="5"/>
  <c r="Z280" i="5"/>
  <c r="AD278" i="5"/>
  <c r="AG299" i="5" s="1"/>
  <c r="AB278" i="5"/>
  <c r="W364" i="5"/>
  <c r="T283" i="5"/>
  <c r="L284" i="5" a="1"/>
  <c r="L284" i="5" s="1"/>
  <c r="V365" i="5"/>
  <c r="H282" i="5"/>
  <c r="S281" i="5"/>
  <c r="AA279" i="5"/>
  <c r="AC278" i="5"/>
  <c r="R282" i="5"/>
  <c r="U281" i="5"/>
  <c r="X281" i="5" s="1"/>
  <c r="Y281" i="5" s="1"/>
  <c r="AF321" i="4"/>
  <c r="AE323" i="4"/>
  <c r="AF322" i="4"/>
  <c r="AE324" i="4"/>
  <c r="Z280" i="4"/>
  <c r="AD278" i="4"/>
  <c r="AG299" i="4" s="1"/>
  <c r="AB278" i="4"/>
  <c r="T283" i="4"/>
  <c r="L284" i="4" a="1"/>
  <c r="L284" i="4" s="1"/>
  <c r="V365" i="4"/>
  <c r="H282" i="4"/>
  <c r="S281" i="4"/>
  <c r="W364" i="4"/>
  <c r="R282" i="4"/>
  <c r="U281" i="4"/>
  <c r="X281" i="4" s="1"/>
  <c r="Y281" i="4" s="1"/>
  <c r="AA279" i="4"/>
  <c r="AC278" i="4"/>
  <c r="Z280" i="1"/>
  <c r="AD278" i="1"/>
  <c r="AG299" i="1" s="1"/>
  <c r="AB278" i="1"/>
  <c r="L284" i="1" a="1"/>
  <c r="L284" i="1" s="1"/>
  <c r="T283" i="1"/>
  <c r="W364" i="1"/>
  <c r="V365" i="1"/>
  <c r="H282" i="1"/>
  <c r="S281" i="1"/>
  <c r="AE313" i="1"/>
  <c r="AF311" i="1"/>
  <c r="AE314" i="1"/>
  <c r="AF312" i="1"/>
  <c r="AC278" i="1"/>
  <c r="AA279" i="1"/>
  <c r="U281" i="1"/>
  <c r="X281" i="1" s="1"/>
  <c r="Y281" i="1" s="1"/>
  <c r="R282" i="1"/>
  <c r="AE345" i="11" l="1"/>
  <c r="AF343" i="11"/>
  <c r="AE346" i="11"/>
  <c r="AF344" i="11"/>
  <c r="Z281" i="11"/>
  <c r="R283" i="11"/>
  <c r="U282" i="11"/>
  <c r="X282" i="11" s="1"/>
  <c r="Y282" i="11" s="1"/>
  <c r="V366" i="11"/>
  <c r="H283" i="11"/>
  <c r="S282" i="11"/>
  <c r="W365" i="11"/>
  <c r="T284" i="11"/>
  <c r="L285" i="11" a="1"/>
  <c r="L285" i="11" s="1"/>
  <c r="AA280" i="11"/>
  <c r="AC279" i="11"/>
  <c r="AB279" i="11"/>
  <c r="AD279" i="11"/>
  <c r="AG300" i="11" s="1"/>
  <c r="AE348" i="10"/>
  <c r="AF346" i="10"/>
  <c r="AF345" i="10"/>
  <c r="AE347" i="10"/>
  <c r="Z281" i="10"/>
  <c r="L284" i="10" a="1"/>
  <c r="L284" i="10" s="1"/>
  <c r="T283" i="10"/>
  <c r="V366" i="10"/>
  <c r="H283" i="10"/>
  <c r="S282" i="10"/>
  <c r="W365" i="10"/>
  <c r="U282" i="10"/>
  <c r="X282" i="10" s="1"/>
  <c r="Y282" i="10" s="1"/>
  <c r="R283" i="10"/>
  <c r="AC279" i="10"/>
  <c r="AA280" i="10"/>
  <c r="AD279" i="10"/>
  <c r="AG300" i="10" s="1"/>
  <c r="AB279" i="10"/>
  <c r="AF345" i="9"/>
  <c r="AE347" i="9"/>
  <c r="AF344" i="9"/>
  <c r="AE346" i="9"/>
  <c r="Z281" i="9"/>
  <c r="W365" i="9"/>
  <c r="U282" i="9"/>
  <c r="X282" i="9" s="1"/>
  <c r="Y282" i="9" s="1"/>
  <c r="R283" i="9"/>
  <c r="V366" i="9"/>
  <c r="H283" i="9"/>
  <c r="S282" i="9"/>
  <c r="L284" i="9" a="1"/>
  <c r="L284" i="9" s="1"/>
  <c r="T283" i="9"/>
  <c r="AC279" i="9"/>
  <c r="AA280" i="9"/>
  <c r="AD279" i="9"/>
  <c r="AG300" i="9" s="1"/>
  <c r="AB279" i="9"/>
  <c r="AF324" i="8"/>
  <c r="AE326" i="8"/>
  <c r="AE325" i="8"/>
  <c r="AF323" i="8"/>
  <c r="Z281" i="8"/>
  <c r="AD279" i="8"/>
  <c r="AG300" i="8" s="1"/>
  <c r="AB279" i="8"/>
  <c r="L285" i="8" a="1"/>
  <c r="L285" i="8" s="1"/>
  <c r="T284" i="8"/>
  <c r="V366" i="8"/>
  <c r="H283" i="8"/>
  <c r="S282" i="8"/>
  <c r="U282" i="8"/>
  <c r="X282" i="8" s="1"/>
  <c r="Y282" i="8" s="1"/>
  <c r="R283" i="8"/>
  <c r="AC279" i="8"/>
  <c r="AA280" i="8"/>
  <c r="W365" i="8"/>
  <c r="AE326" i="7"/>
  <c r="AF324" i="7"/>
  <c r="AE325" i="7"/>
  <c r="AF323" i="7"/>
  <c r="Z281" i="7"/>
  <c r="V366" i="7"/>
  <c r="S282" i="7"/>
  <c r="H283" i="7"/>
  <c r="R283" i="7"/>
  <c r="U282" i="7"/>
  <c r="X282" i="7" s="1"/>
  <c r="Y282" i="7" s="1"/>
  <c r="W365" i="7"/>
  <c r="AD279" i="7"/>
  <c r="AG300" i="7" s="1"/>
  <c r="AB279" i="7"/>
  <c r="L284" i="7" a="1"/>
  <c r="L284" i="7" s="1"/>
  <c r="T283" i="7"/>
  <c r="AC279" i="7"/>
  <c r="AA280" i="7"/>
  <c r="AE325" i="6"/>
  <c r="AF323" i="6"/>
  <c r="AE324" i="6"/>
  <c r="AF322" i="6"/>
  <c r="Z281" i="6"/>
  <c r="AD279" i="6"/>
  <c r="AG300" i="6" s="1"/>
  <c r="AB279" i="6"/>
  <c r="L285" i="6" a="1"/>
  <c r="L285" i="6" s="1"/>
  <c r="T284" i="6"/>
  <c r="AC279" i="6"/>
  <c r="AA280" i="6"/>
  <c r="U282" i="6"/>
  <c r="X282" i="6" s="1"/>
  <c r="Y282" i="6" s="1"/>
  <c r="R283" i="6"/>
  <c r="V366" i="6"/>
  <c r="H283" i="6"/>
  <c r="S282" i="6"/>
  <c r="W365" i="6"/>
  <c r="AE315" i="5"/>
  <c r="AF313" i="5"/>
  <c r="AE316" i="5"/>
  <c r="AF314" i="5"/>
  <c r="Z281" i="5"/>
  <c r="AB279" i="5"/>
  <c r="AD279" i="5"/>
  <c r="AG300" i="5" s="1"/>
  <c r="W365" i="5"/>
  <c r="T284" i="5"/>
  <c r="L285" i="5" a="1"/>
  <c r="L285" i="5" s="1"/>
  <c r="V366" i="5"/>
  <c r="S282" i="5"/>
  <c r="H283" i="5"/>
  <c r="R283" i="5"/>
  <c r="U282" i="5"/>
  <c r="X282" i="5" s="1"/>
  <c r="Y282" i="5" s="1"/>
  <c r="AC279" i="5"/>
  <c r="AA280" i="5"/>
  <c r="AE325" i="4"/>
  <c r="AF323" i="4"/>
  <c r="AE326" i="4"/>
  <c r="AF324" i="4"/>
  <c r="Z281" i="4"/>
  <c r="T284" i="4"/>
  <c r="L285" i="4" a="1"/>
  <c r="L285" i="4" s="1"/>
  <c r="AB279" i="4"/>
  <c r="AD279" i="4"/>
  <c r="AG300" i="4" s="1"/>
  <c r="R283" i="4"/>
  <c r="U282" i="4"/>
  <c r="X282" i="4" s="1"/>
  <c r="Y282" i="4" s="1"/>
  <c r="V366" i="4"/>
  <c r="H283" i="4"/>
  <c r="S282" i="4"/>
  <c r="W365" i="4"/>
  <c r="AA280" i="4"/>
  <c r="AC279" i="4"/>
  <c r="Z281" i="1"/>
  <c r="AF314" i="1"/>
  <c r="AE316" i="1"/>
  <c r="AE315" i="1"/>
  <c r="AF313" i="1"/>
  <c r="W365" i="1"/>
  <c r="T284" i="1"/>
  <c r="L285" i="1" a="1"/>
  <c r="L285" i="1" s="1"/>
  <c r="AA280" i="1"/>
  <c r="AC279" i="1"/>
  <c r="V366" i="1"/>
  <c r="H283" i="1"/>
  <c r="S282" i="1"/>
  <c r="R283" i="1"/>
  <c r="U282" i="1"/>
  <c r="X282" i="1" s="1"/>
  <c r="Y282" i="1" s="1"/>
  <c r="AD279" i="1"/>
  <c r="AG300" i="1" s="1"/>
  <c r="AB279" i="1"/>
  <c r="AF345" i="11" l="1"/>
  <c r="AE347" i="11"/>
  <c r="AE348" i="11"/>
  <c r="AF346" i="11"/>
  <c r="Z282" i="11"/>
  <c r="V367" i="11"/>
  <c r="H284" i="11"/>
  <c r="S283" i="11"/>
  <c r="W366" i="11"/>
  <c r="AB280" i="11"/>
  <c r="AD280" i="11"/>
  <c r="AG301" i="11" s="1"/>
  <c r="T285" i="11"/>
  <c r="L286" i="11" a="1"/>
  <c r="L286" i="11" s="1"/>
  <c r="R284" i="11"/>
  <c r="U283" i="11"/>
  <c r="X283" i="11" s="1"/>
  <c r="Y283" i="11" s="1"/>
  <c r="AA281" i="11"/>
  <c r="AC280" i="11"/>
  <c r="AF347" i="10"/>
  <c r="AE349" i="10"/>
  <c r="AF348" i="10"/>
  <c r="AE350" i="10"/>
  <c r="Z282" i="10"/>
  <c r="V367" i="10"/>
  <c r="H284" i="10"/>
  <c r="S283" i="10"/>
  <c r="W366" i="10"/>
  <c r="U283" i="10"/>
  <c r="X283" i="10" s="1"/>
  <c r="Y283" i="10" s="1"/>
  <c r="R284" i="10"/>
  <c r="L285" i="10" a="1"/>
  <c r="L285" i="10" s="1"/>
  <c r="T284" i="10"/>
  <c r="AA281" i="10"/>
  <c r="AC280" i="10"/>
  <c r="AD280" i="10"/>
  <c r="AG301" i="10" s="1"/>
  <c r="AB280" i="10"/>
  <c r="AF346" i="9"/>
  <c r="AE348" i="9"/>
  <c r="AF347" i="9"/>
  <c r="AE349" i="9"/>
  <c r="Z282" i="9"/>
  <c r="V367" i="9"/>
  <c r="H284" i="9"/>
  <c r="S283" i="9"/>
  <c r="L285" i="9" a="1"/>
  <c r="L285" i="9" s="1"/>
  <c r="T284" i="9"/>
  <c r="U283" i="9"/>
  <c r="X283" i="9" s="1"/>
  <c r="Y283" i="9" s="1"/>
  <c r="R284" i="9"/>
  <c r="W366" i="9"/>
  <c r="AC280" i="9"/>
  <c r="AA281" i="9"/>
  <c r="AD280" i="9"/>
  <c r="AG301" i="9" s="1"/>
  <c r="AB280" i="9"/>
  <c r="AE327" i="8"/>
  <c r="AF325" i="8"/>
  <c r="AF326" i="8"/>
  <c r="AE328" i="8"/>
  <c r="Z282" i="8"/>
  <c r="U283" i="8"/>
  <c r="X283" i="8" s="1"/>
  <c r="Y283" i="8" s="1"/>
  <c r="R284" i="8"/>
  <c r="V367" i="8"/>
  <c r="H284" i="8"/>
  <c r="S283" i="8"/>
  <c r="W366" i="8"/>
  <c r="L286" i="8" a="1"/>
  <c r="L286" i="8" s="1"/>
  <c r="T285" i="8"/>
  <c r="AC280" i="8"/>
  <c r="AA281" i="8"/>
  <c r="AD280" i="8"/>
  <c r="AG301" i="8" s="1"/>
  <c r="AB280" i="8"/>
  <c r="AE327" i="7"/>
  <c r="AF325" i="7"/>
  <c r="AE328" i="7"/>
  <c r="AF326" i="7"/>
  <c r="Z282" i="7"/>
  <c r="L285" i="7" a="1"/>
  <c r="L285" i="7" s="1"/>
  <c r="T284" i="7"/>
  <c r="U283" i="7"/>
  <c r="X283" i="7" s="1"/>
  <c r="Y283" i="7" s="1"/>
  <c r="R284" i="7"/>
  <c r="W366" i="7"/>
  <c r="AD280" i="7"/>
  <c r="AG301" i="7" s="1"/>
  <c r="AB280" i="7"/>
  <c r="AA281" i="7"/>
  <c r="AC280" i="7"/>
  <c r="V367" i="7"/>
  <c r="H284" i="7"/>
  <c r="S283" i="7"/>
  <c r="AE326" i="6"/>
  <c r="AF324" i="6"/>
  <c r="AF325" i="6"/>
  <c r="AE327" i="6"/>
  <c r="Z282" i="6"/>
  <c r="W366" i="6"/>
  <c r="V367" i="6"/>
  <c r="H284" i="6"/>
  <c r="S283" i="6"/>
  <c r="AD280" i="6"/>
  <c r="AG301" i="6" s="1"/>
  <c r="AB280" i="6"/>
  <c r="R284" i="6"/>
  <c r="U283" i="6"/>
  <c r="X283" i="6" s="1"/>
  <c r="Y283" i="6" s="1"/>
  <c r="T285" i="6"/>
  <c r="L286" i="6" a="1"/>
  <c r="L286" i="6" s="1"/>
  <c r="AC280" i="6"/>
  <c r="AA281" i="6"/>
  <c r="AE318" i="5"/>
  <c r="AF316" i="5"/>
  <c r="AF315" i="5"/>
  <c r="AE317" i="5"/>
  <c r="Z282" i="5"/>
  <c r="W366" i="5"/>
  <c r="U283" i="5"/>
  <c r="X283" i="5" s="1"/>
  <c r="Y283" i="5" s="1"/>
  <c r="R284" i="5"/>
  <c r="AD280" i="5"/>
  <c r="AG301" i="5" s="1"/>
  <c r="AB280" i="5"/>
  <c r="V367" i="5"/>
  <c r="S283" i="5"/>
  <c r="H284" i="5"/>
  <c r="AC280" i="5"/>
  <c r="AA281" i="5"/>
  <c r="L286" i="5" a="1"/>
  <c r="L286" i="5" s="1"/>
  <c r="T285" i="5"/>
  <c r="AF326" i="4"/>
  <c r="AE328" i="4"/>
  <c r="AE327" i="4"/>
  <c r="AF325" i="4"/>
  <c r="Z282" i="4"/>
  <c r="V367" i="4"/>
  <c r="S283" i="4"/>
  <c r="H284" i="4"/>
  <c r="W366" i="4"/>
  <c r="AD280" i="4"/>
  <c r="AG301" i="4" s="1"/>
  <c r="AB280" i="4"/>
  <c r="R284" i="4"/>
  <c r="U283" i="4"/>
  <c r="X283" i="4" s="1"/>
  <c r="Y283" i="4" s="1"/>
  <c r="AC280" i="4"/>
  <c r="AA281" i="4"/>
  <c r="T285" i="4"/>
  <c r="L286" i="4" a="1"/>
  <c r="L286" i="4" s="1"/>
  <c r="Z282" i="1"/>
  <c r="T285" i="1"/>
  <c r="L286" i="1" a="1"/>
  <c r="L286" i="1" s="1"/>
  <c r="R284" i="1"/>
  <c r="U283" i="1"/>
  <c r="X283" i="1" s="1"/>
  <c r="Y283" i="1" s="1"/>
  <c r="AD280" i="1"/>
  <c r="AG301" i="1" s="1"/>
  <c r="AB280" i="1"/>
  <c r="AF315" i="1"/>
  <c r="AE317" i="1"/>
  <c r="AA281" i="1"/>
  <c r="AC280" i="1"/>
  <c r="V367" i="1"/>
  <c r="S283" i="1"/>
  <c r="H284" i="1"/>
  <c r="W366" i="1"/>
  <c r="AF316" i="1"/>
  <c r="AE318" i="1"/>
  <c r="AE349" i="11" l="1"/>
  <c r="AF347" i="11"/>
  <c r="AF348" i="11"/>
  <c r="AE350" i="11"/>
  <c r="Z283" i="11"/>
  <c r="R285" i="11"/>
  <c r="U284" i="11"/>
  <c r="X284" i="11" s="1"/>
  <c r="Y284" i="11" s="1"/>
  <c r="V368" i="11"/>
  <c r="S284" i="11"/>
  <c r="H285" i="11"/>
  <c r="W367" i="11"/>
  <c r="T286" i="11"/>
  <c r="L287" i="11" a="1"/>
  <c r="L287" i="11" s="1"/>
  <c r="AD281" i="11"/>
  <c r="AG302" i="11" s="1"/>
  <c r="AB281" i="11"/>
  <c r="AC281" i="11"/>
  <c r="AA282" i="11"/>
  <c r="AF350" i="10"/>
  <c r="AE352" i="10"/>
  <c r="AE351" i="10"/>
  <c r="AF349" i="10"/>
  <c r="Z283" i="10"/>
  <c r="AD281" i="10"/>
  <c r="AG302" i="10" s="1"/>
  <c r="AB281" i="10"/>
  <c r="V368" i="10"/>
  <c r="H285" i="10"/>
  <c r="S284" i="10"/>
  <c r="L286" i="10" a="1"/>
  <c r="L286" i="10" s="1"/>
  <c r="T285" i="10"/>
  <c r="W367" i="10"/>
  <c r="R285" i="10"/>
  <c r="U284" i="10"/>
  <c r="X284" i="10" s="1"/>
  <c r="Y284" i="10" s="1"/>
  <c r="AA282" i="10"/>
  <c r="AC281" i="10"/>
  <c r="AE351" i="9"/>
  <c r="AF349" i="9"/>
  <c r="AF348" i="9"/>
  <c r="AE350" i="9"/>
  <c r="Z283" i="9"/>
  <c r="V368" i="9"/>
  <c r="H285" i="9"/>
  <c r="S284" i="9"/>
  <c r="W367" i="9"/>
  <c r="U284" i="9"/>
  <c r="X284" i="9" s="1"/>
  <c r="Y284" i="9" s="1"/>
  <c r="R285" i="9"/>
  <c r="AA282" i="9"/>
  <c r="AC281" i="9"/>
  <c r="L286" i="9" a="1"/>
  <c r="L286" i="9" s="1"/>
  <c r="T285" i="9"/>
  <c r="AD281" i="9"/>
  <c r="AG302" i="9" s="1"/>
  <c r="AB281" i="9"/>
  <c r="AE330" i="8"/>
  <c r="AF328" i="8"/>
  <c r="AF327" i="8"/>
  <c r="AE329" i="8"/>
  <c r="Z283" i="8"/>
  <c r="L287" i="8" a="1"/>
  <c r="L287" i="8" s="1"/>
  <c r="T286" i="8"/>
  <c r="U284" i="8"/>
  <c r="X284" i="8" s="1"/>
  <c r="Y284" i="8" s="1"/>
  <c r="R285" i="8"/>
  <c r="V368" i="8"/>
  <c r="H285" i="8"/>
  <c r="S284" i="8"/>
  <c r="W367" i="8"/>
  <c r="AC281" i="8"/>
  <c r="AA282" i="8"/>
  <c r="AD281" i="8"/>
  <c r="AG302" i="8" s="1"/>
  <c r="AB281" i="8"/>
  <c r="AF328" i="7"/>
  <c r="AE330" i="7"/>
  <c r="AE329" i="7"/>
  <c r="AF327" i="7"/>
  <c r="Z283" i="7"/>
  <c r="L286" i="7" a="1"/>
  <c r="L286" i="7" s="1"/>
  <c r="T285" i="7"/>
  <c r="V368" i="7"/>
  <c r="H285" i="7"/>
  <c r="S284" i="7"/>
  <c r="AC281" i="7"/>
  <c r="AA282" i="7"/>
  <c r="AD281" i="7"/>
  <c r="AG302" i="7" s="1"/>
  <c r="AB281" i="7"/>
  <c r="R285" i="7"/>
  <c r="U284" i="7"/>
  <c r="X284" i="7" s="1"/>
  <c r="Y284" i="7" s="1"/>
  <c r="W367" i="7"/>
  <c r="AE329" i="6"/>
  <c r="AF327" i="6"/>
  <c r="AE328" i="6"/>
  <c r="AF326" i="6"/>
  <c r="Z283" i="6"/>
  <c r="R285" i="6"/>
  <c r="U284" i="6"/>
  <c r="X284" i="6" s="1"/>
  <c r="Y284" i="6" s="1"/>
  <c r="W367" i="6"/>
  <c r="V368" i="6"/>
  <c r="H285" i="6"/>
  <c r="S284" i="6"/>
  <c r="AB281" i="6"/>
  <c r="AD281" i="6"/>
  <c r="AG302" i="6" s="1"/>
  <c r="AC281" i="6"/>
  <c r="AA282" i="6"/>
  <c r="L287" i="6" a="1"/>
  <c r="L287" i="6" s="1"/>
  <c r="T286" i="6"/>
  <c r="AF317" i="5"/>
  <c r="AE319" i="5"/>
  <c r="AE320" i="5"/>
  <c r="AF318" i="5"/>
  <c r="Z283" i="5"/>
  <c r="V368" i="5"/>
  <c r="H285" i="5"/>
  <c r="S284" i="5"/>
  <c r="W367" i="5"/>
  <c r="U284" i="5"/>
  <c r="X284" i="5" s="1"/>
  <c r="Y284" i="5" s="1"/>
  <c r="R285" i="5"/>
  <c r="L287" i="5" a="1"/>
  <c r="L287" i="5" s="1"/>
  <c r="T286" i="5"/>
  <c r="AC281" i="5"/>
  <c r="AA282" i="5"/>
  <c r="AD281" i="5"/>
  <c r="AG302" i="5" s="1"/>
  <c r="AB281" i="5"/>
  <c r="AF327" i="4"/>
  <c r="AE329" i="4"/>
  <c r="AE330" i="4"/>
  <c r="AF328" i="4"/>
  <c r="Z283" i="4"/>
  <c r="AD281" i="4"/>
  <c r="AG302" i="4" s="1"/>
  <c r="AB281" i="4"/>
  <c r="L287" i="4" a="1"/>
  <c r="L287" i="4" s="1"/>
  <c r="T286" i="4"/>
  <c r="U284" i="4"/>
  <c r="X284" i="4" s="1"/>
  <c r="Y284" i="4" s="1"/>
  <c r="R285" i="4"/>
  <c r="V368" i="4"/>
  <c r="S284" i="4"/>
  <c r="H285" i="4"/>
  <c r="AC281" i="4"/>
  <c r="AA282" i="4"/>
  <c r="W367" i="4"/>
  <c r="Z283" i="1"/>
  <c r="V368" i="1"/>
  <c r="S284" i="1"/>
  <c r="H285" i="1"/>
  <c r="W367" i="1"/>
  <c r="AB281" i="1"/>
  <c r="AD281" i="1"/>
  <c r="AG302" i="1" s="1"/>
  <c r="AF317" i="1"/>
  <c r="AE319" i="1"/>
  <c r="U284" i="1"/>
  <c r="X284" i="1" s="1"/>
  <c r="Y284" i="1" s="1"/>
  <c r="R285" i="1"/>
  <c r="AC281" i="1"/>
  <c r="AA282" i="1"/>
  <c r="L287" i="1" a="1"/>
  <c r="L287" i="1" s="1"/>
  <c r="T286" i="1"/>
  <c r="AE320" i="1"/>
  <c r="AF318" i="1"/>
  <c r="AE351" i="11" l="1"/>
  <c r="AF349" i="11"/>
  <c r="AF350" i="11"/>
  <c r="AE352" i="11"/>
  <c r="Z284" i="11"/>
  <c r="W368" i="11"/>
  <c r="L288" i="11" a="1"/>
  <c r="L288" i="11" s="1"/>
  <c r="T287" i="11"/>
  <c r="U285" i="11"/>
  <c r="X285" i="11" s="1"/>
  <c r="Y285" i="11" s="1"/>
  <c r="R286" i="11"/>
  <c r="V369" i="11"/>
  <c r="S285" i="11"/>
  <c r="H286" i="11"/>
  <c r="AD282" i="11"/>
  <c r="AG303" i="11" s="1"/>
  <c r="AB282" i="11"/>
  <c r="AC282" i="11"/>
  <c r="AA283" i="11"/>
  <c r="AE353" i="10"/>
  <c r="AF351" i="10"/>
  <c r="AE354" i="10"/>
  <c r="AF352" i="10"/>
  <c r="Z284" i="10"/>
  <c r="R286" i="10"/>
  <c r="U285" i="10"/>
  <c r="X285" i="10" s="1"/>
  <c r="Y285" i="10" s="1"/>
  <c r="V369" i="10"/>
  <c r="S285" i="10"/>
  <c r="H286" i="10"/>
  <c r="AB282" i="10"/>
  <c r="AD282" i="10"/>
  <c r="AG303" i="10" s="1"/>
  <c r="AC282" i="10"/>
  <c r="AA283" i="10"/>
  <c r="T286" i="10"/>
  <c r="L287" i="10" a="1"/>
  <c r="L287" i="10" s="1"/>
  <c r="W368" i="10"/>
  <c r="AE352" i="9"/>
  <c r="AF350" i="9"/>
  <c r="AF351" i="9"/>
  <c r="AE353" i="9"/>
  <c r="Z284" i="9"/>
  <c r="V369" i="9"/>
  <c r="H286" i="9"/>
  <c r="S285" i="9"/>
  <c r="L287" i="9" a="1"/>
  <c r="L287" i="9" s="1"/>
  <c r="T286" i="9"/>
  <c r="AD282" i="9"/>
  <c r="AG303" i="9" s="1"/>
  <c r="AB282" i="9"/>
  <c r="AA283" i="9"/>
  <c r="AC282" i="9"/>
  <c r="R286" i="9"/>
  <c r="U285" i="9"/>
  <c r="X285" i="9" s="1"/>
  <c r="Y285" i="9" s="1"/>
  <c r="W368" i="9"/>
  <c r="AF329" i="8"/>
  <c r="AE331" i="8"/>
  <c r="AF330" i="8"/>
  <c r="AE332" i="8"/>
  <c r="Z284" i="8"/>
  <c r="T287" i="8"/>
  <c r="L288" i="8" a="1"/>
  <c r="L288" i="8" s="1"/>
  <c r="V369" i="8"/>
  <c r="H286" i="8"/>
  <c r="S285" i="8"/>
  <c r="R286" i="8"/>
  <c r="U285" i="8"/>
  <c r="X285" i="8" s="1"/>
  <c r="Y285" i="8" s="1"/>
  <c r="AA283" i="8"/>
  <c r="AC282" i="8"/>
  <c r="W368" i="8"/>
  <c r="AD282" i="8"/>
  <c r="AG303" i="8" s="1"/>
  <c r="AB282" i="8"/>
  <c r="AE331" i="7"/>
  <c r="AF329" i="7"/>
  <c r="AF330" i="7"/>
  <c r="AE332" i="7"/>
  <c r="Z284" i="7"/>
  <c r="R286" i="7"/>
  <c r="U285" i="7"/>
  <c r="X285" i="7" s="1"/>
  <c r="Y285" i="7" s="1"/>
  <c r="V369" i="7"/>
  <c r="H286" i="7"/>
  <c r="S285" i="7"/>
  <c r="L287" i="7" a="1"/>
  <c r="L287" i="7" s="1"/>
  <c r="T286" i="7"/>
  <c r="AD282" i="7"/>
  <c r="AG303" i="7" s="1"/>
  <c r="AB282" i="7"/>
  <c r="W368" i="7"/>
  <c r="AC282" i="7"/>
  <c r="AA283" i="7"/>
  <c r="AE330" i="6"/>
  <c r="AF328" i="6"/>
  <c r="AF329" i="6"/>
  <c r="AE331" i="6"/>
  <c r="Z284" i="6"/>
  <c r="V369" i="6"/>
  <c r="S285" i="6"/>
  <c r="H286" i="6"/>
  <c r="W368" i="6"/>
  <c r="R286" i="6"/>
  <c r="U285" i="6"/>
  <c r="X285" i="6" s="1"/>
  <c r="Y285" i="6" s="1"/>
  <c r="T287" i="6"/>
  <c r="L288" i="6" a="1"/>
  <c r="L288" i="6" s="1"/>
  <c r="AA283" i="6"/>
  <c r="AC282" i="6"/>
  <c r="AD282" i="6"/>
  <c r="AG303" i="6" s="1"/>
  <c r="AB282" i="6"/>
  <c r="AF320" i="5"/>
  <c r="AE322" i="5"/>
  <c r="AE321" i="5"/>
  <c r="AF319" i="5"/>
  <c r="Z284" i="5"/>
  <c r="T287" i="5"/>
  <c r="L288" i="5" a="1"/>
  <c r="L288" i="5" s="1"/>
  <c r="V369" i="5"/>
  <c r="H286" i="5"/>
  <c r="S285" i="5"/>
  <c r="R286" i="5"/>
  <c r="U285" i="5"/>
  <c r="X285" i="5" s="1"/>
  <c r="Y285" i="5" s="1"/>
  <c r="W368" i="5"/>
  <c r="AD282" i="5"/>
  <c r="AG303" i="5" s="1"/>
  <c r="AB282" i="5"/>
  <c r="AC282" i="5"/>
  <c r="AA283" i="5"/>
  <c r="AE331" i="4"/>
  <c r="AF329" i="4"/>
  <c r="AF330" i="4"/>
  <c r="AE332" i="4"/>
  <c r="Z284" i="4"/>
  <c r="AD282" i="4"/>
  <c r="AG303" i="4" s="1"/>
  <c r="AB282" i="4"/>
  <c r="V369" i="4"/>
  <c r="H286" i="4"/>
  <c r="S285" i="4"/>
  <c r="W368" i="4"/>
  <c r="U285" i="4"/>
  <c r="X285" i="4" s="1"/>
  <c r="Y285" i="4" s="1"/>
  <c r="R286" i="4"/>
  <c r="AC282" i="4"/>
  <c r="AA283" i="4"/>
  <c r="L288" i="4" a="1"/>
  <c r="L288" i="4" s="1"/>
  <c r="T287" i="4"/>
  <c r="Z284" i="1"/>
  <c r="L288" i="1" a="1"/>
  <c r="L288" i="1" s="1"/>
  <c r="T287" i="1"/>
  <c r="AD282" i="1"/>
  <c r="AG303" i="1" s="1"/>
  <c r="AB282" i="1"/>
  <c r="U285" i="1"/>
  <c r="X285" i="1" s="1"/>
  <c r="Y285" i="1" s="1"/>
  <c r="R286" i="1"/>
  <c r="AE321" i="1"/>
  <c r="AF319" i="1"/>
  <c r="V369" i="1"/>
  <c r="H286" i="1"/>
  <c r="S285" i="1"/>
  <c r="W368" i="1"/>
  <c r="AF320" i="1"/>
  <c r="AE322" i="1"/>
  <c r="AC282" i="1"/>
  <c r="AA283" i="1"/>
  <c r="AE353" i="11" l="1"/>
  <c r="AF351" i="11"/>
  <c r="AE354" i="11"/>
  <c r="AF352" i="11"/>
  <c r="Z285" i="11"/>
  <c r="W369" i="11"/>
  <c r="U286" i="11"/>
  <c r="X286" i="11" s="1"/>
  <c r="Y286" i="11" s="1"/>
  <c r="R287" i="11"/>
  <c r="L289" i="11" a="1"/>
  <c r="L289" i="11" s="1"/>
  <c r="T288" i="11"/>
  <c r="AC283" i="11"/>
  <c r="AA284" i="11"/>
  <c r="V370" i="11"/>
  <c r="H287" i="11"/>
  <c r="S286" i="11"/>
  <c r="AD283" i="11"/>
  <c r="AG304" i="11" s="1"/>
  <c r="AB283" i="11"/>
  <c r="AE356" i="10"/>
  <c r="AF354" i="10"/>
  <c r="AF353" i="10"/>
  <c r="AE355" i="10"/>
  <c r="Z285" i="10"/>
  <c r="AD283" i="10"/>
  <c r="AG304" i="10" s="1"/>
  <c r="AB283" i="10"/>
  <c r="V370" i="10"/>
  <c r="S286" i="10"/>
  <c r="H287" i="10"/>
  <c r="U286" i="10"/>
  <c r="X286" i="10" s="1"/>
  <c r="Y286" i="10" s="1"/>
  <c r="R287" i="10"/>
  <c r="W369" i="10"/>
  <c r="AC283" i="10"/>
  <c r="AA284" i="10"/>
  <c r="T287" i="10"/>
  <c r="L288" i="10" a="1"/>
  <c r="L288" i="10" s="1"/>
  <c r="AE355" i="9"/>
  <c r="AF353" i="9"/>
  <c r="AF352" i="9"/>
  <c r="AE354" i="9"/>
  <c r="Z285" i="9"/>
  <c r="V370" i="9"/>
  <c r="S286" i="9"/>
  <c r="H287" i="9"/>
  <c r="AB283" i="9"/>
  <c r="AD283" i="9"/>
  <c r="AG304" i="9" s="1"/>
  <c r="W369" i="9"/>
  <c r="R287" i="9"/>
  <c r="U286" i="9"/>
  <c r="X286" i="9" s="1"/>
  <c r="Y286" i="9" s="1"/>
  <c r="AC283" i="9"/>
  <c r="AA284" i="9"/>
  <c r="T287" i="9"/>
  <c r="L288" i="9" a="1"/>
  <c r="L288" i="9" s="1"/>
  <c r="AE334" i="8"/>
  <c r="AF332" i="8"/>
  <c r="AF331" i="8"/>
  <c r="AE333" i="8"/>
  <c r="Z285" i="8"/>
  <c r="L289" i="8" a="1"/>
  <c r="L289" i="8" s="1"/>
  <c r="T288" i="8"/>
  <c r="W369" i="8"/>
  <c r="AD283" i="8"/>
  <c r="AG304" i="8" s="1"/>
  <c r="AB283" i="8"/>
  <c r="V370" i="8"/>
  <c r="H287" i="8"/>
  <c r="S286" i="8"/>
  <c r="AA284" i="8"/>
  <c r="AC283" i="8"/>
  <c r="R287" i="8"/>
  <c r="U286" i="8"/>
  <c r="X286" i="8" s="1"/>
  <c r="Y286" i="8" s="1"/>
  <c r="AF332" i="7"/>
  <c r="AE334" i="7"/>
  <c r="AE333" i="7"/>
  <c r="AF331" i="7"/>
  <c r="Z285" i="7"/>
  <c r="T287" i="7"/>
  <c r="L288" i="7" a="1"/>
  <c r="L288" i="7" s="1"/>
  <c r="V370" i="7"/>
  <c r="H287" i="7"/>
  <c r="S286" i="7"/>
  <c r="U286" i="7"/>
  <c r="X286" i="7" s="1"/>
  <c r="Y286" i="7" s="1"/>
  <c r="R287" i="7"/>
  <c r="W369" i="7"/>
  <c r="AA284" i="7"/>
  <c r="AC283" i="7"/>
  <c r="AB283" i="7"/>
  <c r="AD283" i="7"/>
  <c r="AG304" i="7" s="1"/>
  <c r="AE333" i="6"/>
  <c r="AF331" i="6"/>
  <c r="AE332" i="6"/>
  <c r="AF330" i="6"/>
  <c r="Z285" i="6"/>
  <c r="L289" i="6" a="1"/>
  <c r="L289" i="6" s="1"/>
  <c r="T288" i="6"/>
  <c r="U286" i="6"/>
  <c r="X286" i="6" s="1"/>
  <c r="Y286" i="6" s="1"/>
  <c r="R287" i="6"/>
  <c r="AD283" i="6"/>
  <c r="AG304" i="6" s="1"/>
  <c r="AB283" i="6"/>
  <c r="AA284" i="6"/>
  <c r="AC283" i="6"/>
  <c r="V370" i="6"/>
  <c r="H287" i="6"/>
  <c r="S286" i="6"/>
  <c r="W369" i="6"/>
  <c r="AF322" i="5"/>
  <c r="AE324" i="5"/>
  <c r="AF321" i="5"/>
  <c r="AE323" i="5"/>
  <c r="Z285" i="5"/>
  <c r="L289" i="5" a="1"/>
  <c r="L289" i="5" s="1"/>
  <c r="T288" i="5"/>
  <c r="U286" i="5"/>
  <c r="X286" i="5" s="1"/>
  <c r="Y286" i="5" s="1"/>
  <c r="R287" i="5"/>
  <c r="AC283" i="5"/>
  <c r="AA284" i="5"/>
  <c r="V370" i="5"/>
  <c r="H287" i="5"/>
  <c r="S286" i="5"/>
  <c r="W369" i="5"/>
  <c r="AD283" i="5"/>
  <c r="AG304" i="5" s="1"/>
  <c r="AB283" i="5"/>
  <c r="AE334" i="4"/>
  <c r="AF332" i="4"/>
  <c r="AE333" i="4"/>
  <c r="AF331" i="4"/>
  <c r="Z285" i="4"/>
  <c r="L289" i="4" a="1"/>
  <c r="L289" i="4" s="1"/>
  <c r="T288" i="4"/>
  <c r="AD283" i="4"/>
  <c r="AG304" i="4" s="1"/>
  <c r="AB283" i="4"/>
  <c r="U286" i="4"/>
  <c r="X286" i="4" s="1"/>
  <c r="Y286" i="4" s="1"/>
  <c r="R287" i="4"/>
  <c r="W369" i="4"/>
  <c r="AC283" i="4"/>
  <c r="AA284" i="4"/>
  <c r="V370" i="4"/>
  <c r="H287" i="4"/>
  <c r="S286" i="4"/>
  <c r="Z285" i="1"/>
  <c r="AF321" i="1"/>
  <c r="AE323" i="1"/>
  <c r="W369" i="1"/>
  <c r="V370" i="1"/>
  <c r="H287" i="1"/>
  <c r="S286" i="1"/>
  <c r="U286" i="1"/>
  <c r="X286" i="1" s="1"/>
  <c r="Y286" i="1" s="1"/>
  <c r="R287" i="1"/>
  <c r="AD283" i="1"/>
  <c r="AG304" i="1" s="1"/>
  <c r="AB283" i="1"/>
  <c r="AC283" i="1"/>
  <c r="AA284" i="1"/>
  <c r="L289" i="1" a="1"/>
  <c r="L289" i="1" s="1"/>
  <c r="T288" i="1"/>
  <c r="AF322" i="1"/>
  <c r="AE324" i="1"/>
  <c r="AF353" i="11" l="1"/>
  <c r="AE355" i="11"/>
  <c r="AE356" i="11"/>
  <c r="AF354" i="11"/>
  <c r="Z286" i="11"/>
  <c r="V371" i="11"/>
  <c r="H288" i="11"/>
  <c r="S287" i="11"/>
  <c r="W370" i="11"/>
  <c r="L290" i="11" a="1"/>
  <c r="L290" i="11" s="1"/>
  <c r="T289" i="11"/>
  <c r="U287" i="11"/>
  <c r="X287" i="11" s="1"/>
  <c r="Y287" i="11" s="1"/>
  <c r="R288" i="11"/>
  <c r="AC284" i="11"/>
  <c r="AA285" i="11"/>
  <c r="AD284" i="11"/>
  <c r="AG305" i="11" s="1"/>
  <c r="AB284" i="11"/>
  <c r="AF355" i="10"/>
  <c r="AE357" i="10"/>
  <c r="AF356" i="10"/>
  <c r="AE358" i="10"/>
  <c r="Z286" i="10"/>
  <c r="W370" i="10"/>
  <c r="L289" i="10" a="1"/>
  <c r="L289" i="10" s="1"/>
  <c r="T288" i="10"/>
  <c r="AC284" i="10"/>
  <c r="AA285" i="10"/>
  <c r="U287" i="10"/>
  <c r="X287" i="10" s="1"/>
  <c r="Y287" i="10" s="1"/>
  <c r="R288" i="10"/>
  <c r="V371" i="10"/>
  <c r="H288" i="10"/>
  <c r="S287" i="10"/>
  <c r="AD284" i="10"/>
  <c r="AG305" i="10" s="1"/>
  <c r="AB284" i="10"/>
  <c r="AE356" i="9"/>
  <c r="AF354" i="9"/>
  <c r="AF355" i="9"/>
  <c r="AE357" i="9"/>
  <c r="Z286" i="9"/>
  <c r="L289" i="9" a="1"/>
  <c r="L289" i="9" s="1"/>
  <c r="T288" i="9"/>
  <c r="V371" i="9"/>
  <c r="S287" i="9"/>
  <c r="H288" i="9"/>
  <c r="W370" i="9"/>
  <c r="AD284" i="9"/>
  <c r="AG305" i="9" s="1"/>
  <c r="AB284" i="9"/>
  <c r="AC284" i="9"/>
  <c r="AA285" i="9"/>
  <c r="R288" i="9"/>
  <c r="U287" i="9"/>
  <c r="X287" i="9" s="1"/>
  <c r="Y287" i="9" s="1"/>
  <c r="AF333" i="8"/>
  <c r="AE335" i="8"/>
  <c r="AE336" i="8"/>
  <c r="AF334" i="8"/>
  <c r="Z286" i="8"/>
  <c r="U287" i="8"/>
  <c r="X287" i="8" s="1"/>
  <c r="Y287" i="8" s="1"/>
  <c r="R288" i="8"/>
  <c r="AB284" i="8"/>
  <c r="AD284" i="8"/>
  <c r="AG305" i="8" s="1"/>
  <c r="L290" i="8" a="1"/>
  <c r="L290" i="8" s="1"/>
  <c r="T289" i="8"/>
  <c r="W370" i="8"/>
  <c r="AC284" i="8"/>
  <c r="AA285" i="8"/>
  <c r="V371" i="8"/>
  <c r="S287" i="8"/>
  <c r="H288" i="8"/>
  <c r="AE335" i="7"/>
  <c r="AF333" i="7"/>
  <c r="AE336" i="7"/>
  <c r="AF334" i="7"/>
  <c r="Z286" i="7"/>
  <c r="R288" i="7"/>
  <c r="U287" i="7"/>
  <c r="X287" i="7" s="1"/>
  <c r="Y287" i="7" s="1"/>
  <c r="AD284" i="7"/>
  <c r="AG305" i="7" s="1"/>
  <c r="AB284" i="7"/>
  <c r="V371" i="7"/>
  <c r="H288" i="7"/>
  <c r="S287" i="7"/>
  <c r="W370" i="7"/>
  <c r="L289" i="7" a="1"/>
  <c r="L289" i="7" s="1"/>
  <c r="T288" i="7"/>
  <c r="AC284" i="7"/>
  <c r="AA285" i="7"/>
  <c r="AE334" i="6"/>
  <c r="AF332" i="6"/>
  <c r="AF333" i="6"/>
  <c r="AE335" i="6"/>
  <c r="Z286" i="6"/>
  <c r="V371" i="6"/>
  <c r="S287" i="6"/>
  <c r="H288" i="6"/>
  <c r="AD284" i="6"/>
  <c r="AG305" i="6" s="1"/>
  <c r="AB284" i="6"/>
  <c r="L290" i="6" a="1"/>
  <c r="L290" i="6" s="1"/>
  <c r="T289" i="6"/>
  <c r="W370" i="6"/>
  <c r="U287" i="6"/>
  <c r="X287" i="6" s="1"/>
  <c r="Y287" i="6" s="1"/>
  <c r="R288" i="6"/>
  <c r="AC284" i="6"/>
  <c r="AA285" i="6"/>
  <c r="AE325" i="5"/>
  <c r="AF323" i="5"/>
  <c r="AF324" i="5"/>
  <c r="AE326" i="5"/>
  <c r="Z286" i="5"/>
  <c r="AD284" i="5"/>
  <c r="AG305" i="5" s="1"/>
  <c r="AB284" i="5"/>
  <c r="T289" i="5"/>
  <c r="L290" i="5" a="1"/>
  <c r="L290" i="5" s="1"/>
  <c r="W370" i="5"/>
  <c r="R288" i="5"/>
  <c r="U287" i="5"/>
  <c r="X287" i="5" s="1"/>
  <c r="Y287" i="5" s="1"/>
  <c r="AC284" i="5"/>
  <c r="AA285" i="5"/>
  <c r="V371" i="5"/>
  <c r="H288" i="5"/>
  <c r="S287" i="5"/>
  <c r="AE335" i="4"/>
  <c r="AF333" i="4"/>
  <c r="AF334" i="4"/>
  <c r="AE336" i="4"/>
  <c r="Z286" i="4"/>
  <c r="W370" i="4"/>
  <c r="U287" i="4"/>
  <c r="X287" i="4" s="1"/>
  <c r="Y287" i="4" s="1"/>
  <c r="R288" i="4"/>
  <c r="AD284" i="4"/>
  <c r="AG305" i="4" s="1"/>
  <c r="AB284" i="4"/>
  <c r="V371" i="4"/>
  <c r="H288" i="4"/>
  <c r="S287" i="4"/>
  <c r="AC284" i="4"/>
  <c r="AA285" i="4"/>
  <c r="L290" i="4" a="1"/>
  <c r="L290" i="4" s="1"/>
  <c r="T289" i="4"/>
  <c r="Z286" i="1"/>
  <c r="AD284" i="1"/>
  <c r="AG305" i="1" s="1"/>
  <c r="AB284" i="1"/>
  <c r="L290" i="1" a="1"/>
  <c r="L290" i="1" s="1"/>
  <c r="T289" i="1"/>
  <c r="W370" i="1"/>
  <c r="AC284" i="1"/>
  <c r="AA285" i="1"/>
  <c r="R288" i="1"/>
  <c r="U287" i="1"/>
  <c r="X287" i="1" s="1"/>
  <c r="Y287" i="1" s="1"/>
  <c r="V371" i="1"/>
  <c r="H288" i="1"/>
  <c r="S287" i="1"/>
  <c r="AE325" i="1"/>
  <c r="AF323" i="1"/>
  <c r="AE326" i="1"/>
  <c r="AF324" i="1"/>
  <c r="AE357" i="11" l="1"/>
  <c r="AF355" i="11"/>
  <c r="AE358" i="11"/>
  <c r="AF356" i="11"/>
  <c r="Z287" i="11"/>
  <c r="AD285" i="11"/>
  <c r="AG306" i="11" s="1"/>
  <c r="AB285" i="11"/>
  <c r="U288" i="11"/>
  <c r="X288" i="11" s="1"/>
  <c r="Y288" i="11" s="1"/>
  <c r="R289" i="11"/>
  <c r="L291" i="11" a="1"/>
  <c r="L291" i="11" s="1"/>
  <c r="T290" i="11"/>
  <c r="V372" i="11"/>
  <c r="H289" i="11"/>
  <c r="S288" i="11"/>
  <c r="W371" i="11"/>
  <c r="AC285" i="11"/>
  <c r="AA286" i="11"/>
  <c r="AF358" i="10"/>
  <c r="AE360" i="10"/>
  <c r="AF357" i="10"/>
  <c r="AE359" i="10"/>
  <c r="Z287" i="10"/>
  <c r="V372" i="10"/>
  <c r="H289" i="10"/>
  <c r="S288" i="10"/>
  <c r="AD285" i="10"/>
  <c r="AG306" i="10" s="1"/>
  <c r="AB285" i="10"/>
  <c r="L290" i="10" a="1"/>
  <c r="L290" i="10" s="1"/>
  <c r="T289" i="10"/>
  <c r="U288" i="10"/>
  <c r="X288" i="10" s="1"/>
  <c r="Y288" i="10" s="1"/>
  <c r="R289" i="10"/>
  <c r="AC285" i="10"/>
  <c r="AA286" i="10"/>
  <c r="W371" i="10"/>
  <c r="AF357" i="9"/>
  <c r="AE359" i="9"/>
  <c r="AF356" i="9"/>
  <c r="AE358" i="9"/>
  <c r="Z287" i="9"/>
  <c r="W371" i="9"/>
  <c r="AD285" i="9"/>
  <c r="AG306" i="9" s="1"/>
  <c r="AB285" i="9"/>
  <c r="T289" i="9"/>
  <c r="L290" i="9" a="1"/>
  <c r="L290" i="9" s="1"/>
  <c r="U288" i="9"/>
  <c r="X288" i="9" s="1"/>
  <c r="Y288" i="9" s="1"/>
  <c r="R289" i="9"/>
  <c r="AC285" i="9"/>
  <c r="AA286" i="9"/>
  <c r="V372" i="9"/>
  <c r="S288" i="9"/>
  <c r="H289" i="9"/>
  <c r="AF336" i="8"/>
  <c r="AE338" i="8"/>
  <c r="AE337" i="8"/>
  <c r="AF335" i="8"/>
  <c r="Z287" i="8"/>
  <c r="W371" i="8"/>
  <c r="V372" i="8"/>
  <c r="H289" i="8"/>
  <c r="S288" i="8"/>
  <c r="U288" i="8"/>
  <c r="X288" i="8" s="1"/>
  <c r="Y288" i="8" s="1"/>
  <c r="R289" i="8"/>
  <c r="AD285" i="8"/>
  <c r="AG306" i="8" s="1"/>
  <c r="AB285" i="8"/>
  <c r="L291" i="8" a="1"/>
  <c r="L291" i="8" s="1"/>
  <c r="T290" i="8"/>
  <c r="AC285" i="8"/>
  <c r="AA286" i="8"/>
  <c r="AE338" i="7"/>
  <c r="AF336" i="7"/>
  <c r="AE337" i="7"/>
  <c r="AF335" i="7"/>
  <c r="Z287" i="7"/>
  <c r="AB285" i="7"/>
  <c r="AD285" i="7"/>
  <c r="AG306" i="7" s="1"/>
  <c r="V372" i="7"/>
  <c r="H289" i="7"/>
  <c r="S288" i="7"/>
  <c r="R289" i="7"/>
  <c r="U288" i="7"/>
  <c r="X288" i="7" s="1"/>
  <c r="Y288" i="7" s="1"/>
  <c r="T289" i="7"/>
  <c r="L290" i="7" a="1"/>
  <c r="L290" i="7" s="1"/>
  <c r="W371" i="7"/>
  <c r="AC285" i="7"/>
  <c r="AA286" i="7"/>
  <c r="AF335" i="6"/>
  <c r="AE337" i="6"/>
  <c r="AF334" i="6"/>
  <c r="AE336" i="6"/>
  <c r="Z287" i="6"/>
  <c r="AD285" i="6"/>
  <c r="AG306" i="6" s="1"/>
  <c r="AB285" i="6"/>
  <c r="L291" i="6" a="1"/>
  <c r="L291" i="6" s="1"/>
  <c r="T290" i="6"/>
  <c r="W371" i="6"/>
  <c r="U288" i="6"/>
  <c r="X288" i="6" s="1"/>
  <c r="Y288" i="6" s="1"/>
  <c r="R289" i="6"/>
  <c r="AA286" i="6"/>
  <c r="AC285" i="6"/>
  <c r="V372" i="6"/>
  <c r="H289" i="6"/>
  <c r="S288" i="6"/>
  <c r="AE328" i="5"/>
  <c r="AF326" i="5"/>
  <c r="AF325" i="5"/>
  <c r="AE327" i="5"/>
  <c r="Z287" i="5"/>
  <c r="AD285" i="5"/>
  <c r="AG306" i="5" s="1"/>
  <c r="AB285" i="5"/>
  <c r="V372" i="5"/>
  <c r="H289" i="5"/>
  <c r="S288" i="5"/>
  <c r="W371" i="5"/>
  <c r="R289" i="5"/>
  <c r="U288" i="5"/>
  <c r="X288" i="5" s="1"/>
  <c r="Y288" i="5" s="1"/>
  <c r="AA286" i="5"/>
  <c r="AC285" i="5"/>
  <c r="L291" i="5" a="1"/>
  <c r="L291" i="5" s="1"/>
  <c r="T290" i="5"/>
  <c r="AF336" i="4"/>
  <c r="AE338" i="4"/>
  <c r="AE337" i="4"/>
  <c r="AF335" i="4"/>
  <c r="Z287" i="4"/>
  <c r="T290" i="4"/>
  <c r="L291" i="4" a="1"/>
  <c r="L291" i="4" s="1"/>
  <c r="W371" i="4"/>
  <c r="V372" i="4"/>
  <c r="H289" i="4"/>
  <c r="S288" i="4"/>
  <c r="AD285" i="4"/>
  <c r="AG306" i="4" s="1"/>
  <c r="AB285" i="4"/>
  <c r="AC285" i="4"/>
  <c r="AA286" i="4"/>
  <c r="R289" i="4"/>
  <c r="U288" i="4"/>
  <c r="X288" i="4" s="1"/>
  <c r="Y288" i="4" s="1"/>
  <c r="Z287" i="1"/>
  <c r="AF325" i="1"/>
  <c r="AE327" i="1"/>
  <c r="W371" i="1"/>
  <c r="AD285" i="1"/>
  <c r="AG306" i="1" s="1"/>
  <c r="AB285" i="1"/>
  <c r="T290" i="1"/>
  <c r="L291" i="1" a="1"/>
  <c r="L291" i="1" s="1"/>
  <c r="AA286" i="1"/>
  <c r="AC285" i="1"/>
  <c r="V372" i="1"/>
  <c r="S288" i="1"/>
  <c r="H289" i="1"/>
  <c r="R289" i="1"/>
  <c r="U288" i="1"/>
  <c r="X288" i="1" s="1"/>
  <c r="Y288" i="1" s="1"/>
  <c r="AF326" i="1"/>
  <c r="AE328" i="1"/>
  <c r="AF357" i="11" l="1"/>
  <c r="AE359" i="11"/>
  <c r="AE360" i="11"/>
  <c r="AF358" i="11"/>
  <c r="Z288" i="11"/>
  <c r="L292" i="11" a="1"/>
  <c r="L292" i="11" s="1"/>
  <c r="T291" i="11"/>
  <c r="U289" i="11"/>
  <c r="X289" i="11" s="1"/>
  <c r="Y289" i="11" s="1"/>
  <c r="R290" i="11"/>
  <c r="AD286" i="11"/>
  <c r="AG307" i="11" s="1"/>
  <c r="AB286" i="11"/>
  <c r="V373" i="11"/>
  <c r="H290" i="11"/>
  <c r="S289" i="11"/>
  <c r="AC286" i="11"/>
  <c r="AA287" i="11"/>
  <c r="W372" i="11"/>
  <c r="AF359" i="10"/>
  <c r="AE361" i="10"/>
  <c r="AE362" i="10"/>
  <c r="AF360" i="10"/>
  <c r="Z288" i="10"/>
  <c r="AD286" i="10"/>
  <c r="AG307" i="10" s="1"/>
  <c r="AB286" i="10"/>
  <c r="U289" i="10"/>
  <c r="X289" i="10" s="1"/>
  <c r="Y289" i="10" s="1"/>
  <c r="R290" i="10"/>
  <c r="V373" i="10"/>
  <c r="H290" i="10"/>
  <c r="S289" i="10"/>
  <c r="W372" i="10"/>
  <c r="AC286" i="10"/>
  <c r="AA287" i="10"/>
  <c r="L291" i="10" a="1"/>
  <c r="L291" i="10" s="1"/>
  <c r="T290" i="10"/>
  <c r="AF358" i="9"/>
  <c r="AE360" i="9"/>
  <c r="AE361" i="9"/>
  <c r="AF359" i="9"/>
  <c r="Z288" i="9"/>
  <c r="V373" i="9"/>
  <c r="H290" i="9"/>
  <c r="S289" i="9"/>
  <c r="W372" i="9"/>
  <c r="AD286" i="9"/>
  <c r="AG307" i="9" s="1"/>
  <c r="AB286" i="9"/>
  <c r="U289" i="9"/>
  <c r="X289" i="9" s="1"/>
  <c r="Y289" i="9" s="1"/>
  <c r="R290" i="9"/>
  <c r="AC286" i="9"/>
  <c r="AA287" i="9"/>
  <c r="L291" i="9" a="1"/>
  <c r="L291" i="9" s="1"/>
  <c r="T290" i="9"/>
  <c r="AE339" i="8"/>
  <c r="AF337" i="8"/>
  <c r="AE340" i="8"/>
  <c r="AF338" i="8"/>
  <c r="Z288" i="8"/>
  <c r="AD286" i="8"/>
  <c r="AG307" i="8" s="1"/>
  <c r="AB286" i="8"/>
  <c r="T291" i="8"/>
  <c r="L292" i="8" a="1"/>
  <c r="L292" i="8" s="1"/>
  <c r="U289" i="8"/>
  <c r="X289" i="8" s="1"/>
  <c r="Y289" i="8" s="1"/>
  <c r="R290" i="8"/>
  <c r="V373" i="8"/>
  <c r="H290" i="8"/>
  <c r="S289" i="8"/>
  <c r="W372" i="8"/>
  <c r="AA287" i="8"/>
  <c r="AC286" i="8"/>
  <c r="AE339" i="7"/>
  <c r="AF337" i="7"/>
  <c r="AE340" i="7"/>
  <c r="AF338" i="7"/>
  <c r="Z288" i="7"/>
  <c r="V373" i="7"/>
  <c r="S289" i="7"/>
  <c r="H290" i="7"/>
  <c r="W372" i="7"/>
  <c r="L291" i="7" a="1"/>
  <c r="L291" i="7" s="1"/>
  <c r="T290" i="7"/>
  <c r="AA287" i="7"/>
  <c r="AC286" i="7"/>
  <c r="R290" i="7"/>
  <c r="U289" i="7"/>
  <c r="X289" i="7" s="1"/>
  <c r="Y289" i="7" s="1"/>
  <c r="AD286" i="7"/>
  <c r="AG307" i="7" s="1"/>
  <c r="AB286" i="7"/>
  <c r="AE338" i="6"/>
  <c r="AF336" i="6"/>
  <c r="AE339" i="6"/>
  <c r="AF337" i="6"/>
  <c r="Z288" i="6"/>
  <c r="AD286" i="6"/>
  <c r="AG307" i="6" s="1"/>
  <c r="AB286" i="6"/>
  <c r="R290" i="6"/>
  <c r="U289" i="6"/>
  <c r="X289" i="6" s="1"/>
  <c r="Y289" i="6" s="1"/>
  <c r="V373" i="6"/>
  <c r="H290" i="6"/>
  <c r="S289" i="6"/>
  <c r="AA287" i="6"/>
  <c r="AC286" i="6"/>
  <c r="L292" i="6" a="1"/>
  <c r="L292" i="6" s="1"/>
  <c r="T291" i="6"/>
  <c r="W372" i="6"/>
  <c r="AE329" i="5"/>
  <c r="AF327" i="5"/>
  <c r="AF328" i="5"/>
  <c r="AE330" i="5"/>
  <c r="Z288" i="5"/>
  <c r="AB286" i="5"/>
  <c r="AD286" i="5"/>
  <c r="AG307" i="5" s="1"/>
  <c r="L292" i="5" a="1"/>
  <c r="L292" i="5" s="1"/>
  <c r="T291" i="5"/>
  <c r="U289" i="5"/>
  <c r="X289" i="5" s="1"/>
  <c r="Y289" i="5" s="1"/>
  <c r="R290" i="5"/>
  <c r="AC286" i="5"/>
  <c r="AA287" i="5"/>
  <c r="V373" i="5"/>
  <c r="H290" i="5"/>
  <c r="S289" i="5"/>
  <c r="W372" i="5"/>
  <c r="AF338" i="4"/>
  <c r="AE340" i="4"/>
  <c r="AF337" i="4"/>
  <c r="AE339" i="4"/>
  <c r="Z288" i="4"/>
  <c r="R290" i="4"/>
  <c r="U289" i="4"/>
  <c r="X289" i="4" s="1"/>
  <c r="Y289" i="4" s="1"/>
  <c r="W372" i="4"/>
  <c r="AD286" i="4"/>
  <c r="AG307" i="4" s="1"/>
  <c r="AB286" i="4"/>
  <c r="V373" i="4"/>
  <c r="S289" i="4"/>
  <c r="H290" i="4"/>
  <c r="L292" i="4" a="1"/>
  <c r="L292" i="4" s="1"/>
  <c r="T291" i="4"/>
  <c r="AA287" i="4"/>
  <c r="AC286" i="4"/>
  <c r="Z288" i="1"/>
  <c r="V373" i="1"/>
  <c r="S289" i="1"/>
  <c r="H290" i="1"/>
  <c r="R290" i="1"/>
  <c r="U289" i="1"/>
  <c r="X289" i="1" s="1"/>
  <c r="Y289" i="1" s="1"/>
  <c r="L292" i="1" a="1"/>
  <c r="L292" i="1" s="1"/>
  <c r="T291" i="1"/>
  <c r="W372" i="1"/>
  <c r="AC286" i="1"/>
  <c r="AA287" i="1"/>
  <c r="AB286" i="1"/>
  <c r="AD286" i="1"/>
  <c r="AG307" i="1" s="1"/>
  <c r="AF327" i="1"/>
  <c r="AE329" i="1"/>
  <c r="AE330" i="1"/>
  <c r="AF328" i="1"/>
  <c r="AE361" i="11" l="1"/>
  <c r="AF359" i="11"/>
  <c r="AF360" i="11"/>
  <c r="AE362" i="11"/>
  <c r="Z289" i="11"/>
  <c r="R291" i="11"/>
  <c r="U290" i="11"/>
  <c r="X290" i="11" s="1"/>
  <c r="Y290" i="11" s="1"/>
  <c r="AB287" i="11"/>
  <c r="AD287" i="11"/>
  <c r="AG308" i="11" s="1"/>
  <c r="W373" i="11"/>
  <c r="T292" i="11"/>
  <c r="L293" i="11" a="1"/>
  <c r="L293" i="11" s="1"/>
  <c r="AA288" i="11"/>
  <c r="AC287" i="11"/>
  <c r="V374" i="11"/>
  <c r="H291" i="11"/>
  <c r="S290" i="11"/>
  <c r="AF362" i="10"/>
  <c r="AE364" i="10"/>
  <c r="AF361" i="10"/>
  <c r="AE363" i="10"/>
  <c r="Z289" i="10"/>
  <c r="AD287" i="10"/>
  <c r="AG308" i="10" s="1"/>
  <c r="AB287" i="10"/>
  <c r="V374" i="10"/>
  <c r="H291" i="10"/>
  <c r="S290" i="10"/>
  <c r="W373" i="10"/>
  <c r="L292" i="10" a="1"/>
  <c r="L292" i="10" s="1"/>
  <c r="T291" i="10"/>
  <c r="R291" i="10"/>
  <c r="U290" i="10"/>
  <c r="X290" i="10" s="1"/>
  <c r="Y290" i="10" s="1"/>
  <c r="AC287" i="10"/>
  <c r="AA288" i="10"/>
  <c r="AF361" i="9"/>
  <c r="AE363" i="9"/>
  <c r="AE362" i="9"/>
  <c r="AF360" i="9"/>
  <c r="Z289" i="9"/>
  <c r="L292" i="9" a="1"/>
  <c r="L292" i="9" s="1"/>
  <c r="T291" i="9"/>
  <c r="AD287" i="9"/>
  <c r="AG308" i="9" s="1"/>
  <c r="AB287" i="9"/>
  <c r="V374" i="9"/>
  <c r="H291" i="9"/>
  <c r="S290" i="9"/>
  <c r="W373" i="9"/>
  <c r="AA288" i="9"/>
  <c r="AC287" i="9"/>
  <c r="U290" i="9"/>
  <c r="X290" i="9" s="1"/>
  <c r="Y290" i="9" s="1"/>
  <c r="R291" i="9"/>
  <c r="AF340" i="8"/>
  <c r="AE342" i="8"/>
  <c r="AF339" i="8"/>
  <c r="AE341" i="8"/>
  <c r="Z289" i="8"/>
  <c r="AD287" i="8"/>
  <c r="AG308" i="8" s="1"/>
  <c r="AB287" i="8"/>
  <c r="V374" i="8"/>
  <c r="H291" i="8"/>
  <c r="S290" i="8"/>
  <c r="W373" i="8"/>
  <c r="L293" i="8" a="1"/>
  <c r="L293" i="8" s="1"/>
  <c r="T292" i="8"/>
  <c r="AC287" i="8"/>
  <c r="AA288" i="8"/>
  <c r="R291" i="8"/>
  <c r="U290" i="8"/>
  <c r="X290" i="8" s="1"/>
  <c r="Y290" i="8" s="1"/>
  <c r="AF340" i="7"/>
  <c r="AE342" i="7"/>
  <c r="AF339" i="7"/>
  <c r="AE341" i="7"/>
  <c r="Z289" i="7"/>
  <c r="V374" i="7"/>
  <c r="H291" i="7"/>
  <c r="S290" i="7"/>
  <c r="AD287" i="7"/>
  <c r="AG308" i="7" s="1"/>
  <c r="AB287" i="7"/>
  <c r="R291" i="7"/>
  <c r="U290" i="7"/>
  <c r="X290" i="7" s="1"/>
  <c r="Y290" i="7" s="1"/>
  <c r="W373" i="7"/>
  <c r="L292" i="7" a="1"/>
  <c r="L292" i="7" s="1"/>
  <c r="T291" i="7"/>
  <c r="AA288" i="7"/>
  <c r="AC287" i="7"/>
  <c r="AF339" i="6"/>
  <c r="AE341" i="6"/>
  <c r="AF338" i="6"/>
  <c r="AE340" i="6"/>
  <c r="Z289" i="6"/>
  <c r="AD287" i="6"/>
  <c r="AG308" i="6" s="1"/>
  <c r="AB287" i="6"/>
  <c r="W373" i="6"/>
  <c r="V374" i="6"/>
  <c r="S290" i="6"/>
  <c r="H291" i="6"/>
  <c r="R291" i="6"/>
  <c r="U290" i="6"/>
  <c r="X290" i="6" s="1"/>
  <c r="Y290" i="6" s="1"/>
  <c r="AA288" i="6"/>
  <c r="AC287" i="6"/>
  <c r="L293" i="6" a="1"/>
  <c r="L293" i="6" s="1"/>
  <c r="T292" i="6"/>
  <c r="AE332" i="5"/>
  <c r="AF330" i="5"/>
  <c r="AE331" i="5"/>
  <c r="AF329" i="5"/>
  <c r="AD287" i="5"/>
  <c r="AG308" i="5" s="1"/>
  <c r="AB287" i="5"/>
  <c r="L293" i="5" a="1"/>
  <c r="L293" i="5" s="1"/>
  <c r="T292" i="5"/>
  <c r="Z289" i="5"/>
  <c r="W373" i="5"/>
  <c r="V374" i="5"/>
  <c r="H291" i="5"/>
  <c r="S290" i="5"/>
  <c r="U290" i="5"/>
  <c r="X290" i="5" s="1"/>
  <c r="Y290" i="5" s="1"/>
  <c r="R291" i="5"/>
  <c r="AC287" i="5"/>
  <c r="AA288" i="5"/>
  <c r="AE342" i="4"/>
  <c r="AF340" i="4"/>
  <c r="AE341" i="4"/>
  <c r="AF339" i="4"/>
  <c r="Z289" i="4"/>
  <c r="AB287" i="4"/>
  <c r="AD287" i="4"/>
  <c r="AG308" i="4" s="1"/>
  <c r="V374" i="4"/>
  <c r="S290" i="4"/>
  <c r="H291" i="4"/>
  <c r="W373" i="4"/>
  <c r="T292" i="4"/>
  <c r="L293" i="4" a="1"/>
  <c r="L293" i="4" s="1"/>
  <c r="AA288" i="4"/>
  <c r="AC287" i="4"/>
  <c r="U290" i="4"/>
  <c r="X290" i="4" s="1"/>
  <c r="Y290" i="4" s="1"/>
  <c r="R291" i="4"/>
  <c r="Z289" i="1"/>
  <c r="W373" i="1"/>
  <c r="AD287" i="1"/>
  <c r="AG308" i="1" s="1"/>
  <c r="AB287" i="1"/>
  <c r="R291" i="1"/>
  <c r="U290" i="1"/>
  <c r="X290" i="1" s="1"/>
  <c r="Y290" i="1" s="1"/>
  <c r="AA288" i="1"/>
  <c r="AC287" i="1"/>
  <c r="T292" i="1"/>
  <c r="L293" i="1" a="1"/>
  <c r="L293" i="1" s="1"/>
  <c r="V374" i="1"/>
  <c r="H291" i="1"/>
  <c r="S290" i="1"/>
  <c r="AF330" i="1"/>
  <c r="AE332" i="1"/>
  <c r="AE331" i="1"/>
  <c r="AF329" i="1"/>
  <c r="AE363" i="11" l="1"/>
  <c r="AF361" i="11"/>
  <c r="AE364" i="11"/>
  <c r="AF362" i="11"/>
  <c r="Z290" i="11"/>
  <c r="W374" i="11"/>
  <c r="R292" i="11"/>
  <c r="U291" i="11"/>
  <c r="X291" i="11" s="1"/>
  <c r="Y291" i="11" s="1"/>
  <c r="L294" i="11" a="1"/>
  <c r="L294" i="11" s="1"/>
  <c r="T293" i="11"/>
  <c r="AA289" i="11"/>
  <c r="AC288" i="11"/>
  <c r="V375" i="11"/>
  <c r="H292" i="11"/>
  <c r="S291" i="11"/>
  <c r="AB288" i="11"/>
  <c r="AD288" i="11"/>
  <c r="AG309" i="11" s="1"/>
  <c r="AF363" i="10"/>
  <c r="AE365" i="10"/>
  <c r="AF364" i="10"/>
  <c r="AE366" i="10"/>
  <c r="Z290" i="10"/>
  <c r="AD288" i="10"/>
  <c r="AG309" i="10" s="1"/>
  <c r="AB288" i="10"/>
  <c r="T292" i="10"/>
  <c r="L293" i="10" a="1"/>
  <c r="L293" i="10" s="1"/>
  <c r="V375" i="10"/>
  <c r="S291" i="10"/>
  <c r="H292" i="10"/>
  <c r="W374" i="10"/>
  <c r="AA289" i="10"/>
  <c r="AC288" i="10"/>
  <c r="R292" i="10"/>
  <c r="U291" i="10"/>
  <c r="X291" i="10" s="1"/>
  <c r="Y291" i="10" s="1"/>
  <c r="AF362" i="9"/>
  <c r="AE364" i="9"/>
  <c r="AE365" i="9"/>
  <c r="AF363" i="9"/>
  <c r="Z290" i="9"/>
  <c r="AD288" i="9"/>
  <c r="AG309" i="9" s="1"/>
  <c r="AB288" i="9"/>
  <c r="V375" i="9"/>
  <c r="H292" i="9"/>
  <c r="S291" i="9"/>
  <c r="L293" i="9" a="1"/>
  <c r="L293" i="9" s="1"/>
  <c r="T292" i="9"/>
  <c r="R292" i="9"/>
  <c r="U291" i="9"/>
  <c r="X291" i="9" s="1"/>
  <c r="Y291" i="9" s="1"/>
  <c r="W374" i="9"/>
  <c r="AC288" i="9"/>
  <c r="AA289" i="9"/>
  <c r="AE343" i="8"/>
  <c r="AF341" i="8"/>
  <c r="AE344" i="8"/>
  <c r="AF342" i="8"/>
  <c r="Z290" i="8"/>
  <c r="W374" i="8"/>
  <c r="U291" i="8"/>
  <c r="X291" i="8" s="1"/>
  <c r="Y291" i="8" s="1"/>
  <c r="R292" i="8"/>
  <c r="L294" i="8" a="1"/>
  <c r="L294" i="8" s="1"/>
  <c r="T293" i="8"/>
  <c r="V375" i="8"/>
  <c r="S291" i="8"/>
  <c r="H292" i="8"/>
  <c r="AC288" i="8"/>
  <c r="AA289" i="8"/>
  <c r="AB288" i="8"/>
  <c r="AD288" i="8"/>
  <c r="AG309" i="8" s="1"/>
  <c r="AE343" i="7"/>
  <c r="AF341" i="7"/>
  <c r="AF342" i="7"/>
  <c r="AE344" i="7"/>
  <c r="Z290" i="7"/>
  <c r="L293" i="7" a="1"/>
  <c r="L293" i="7" s="1"/>
  <c r="T292" i="7"/>
  <c r="V375" i="7"/>
  <c r="H292" i="7"/>
  <c r="S291" i="7"/>
  <c r="W374" i="7"/>
  <c r="U291" i="7"/>
  <c r="X291" i="7" s="1"/>
  <c r="Y291" i="7" s="1"/>
  <c r="R292" i="7"/>
  <c r="AD288" i="7"/>
  <c r="AG309" i="7" s="1"/>
  <c r="AB288" i="7"/>
  <c r="AA289" i="7"/>
  <c r="AC288" i="7"/>
  <c r="AE342" i="6"/>
  <c r="AF340" i="6"/>
  <c r="AF341" i="6"/>
  <c r="AE343" i="6"/>
  <c r="Z290" i="6"/>
  <c r="R292" i="6"/>
  <c r="U291" i="6"/>
  <c r="X291" i="6" s="1"/>
  <c r="Y291" i="6" s="1"/>
  <c r="AB288" i="6"/>
  <c r="AD288" i="6"/>
  <c r="AG309" i="6" s="1"/>
  <c r="W374" i="6"/>
  <c r="T293" i="6"/>
  <c r="L294" i="6" a="1"/>
  <c r="L294" i="6" s="1"/>
  <c r="AC288" i="6"/>
  <c r="AA289" i="6"/>
  <c r="V375" i="6"/>
  <c r="S291" i="6"/>
  <c r="H292" i="6"/>
  <c r="AE333" i="5"/>
  <c r="AF331" i="5"/>
  <c r="AF332" i="5"/>
  <c r="AE334" i="5"/>
  <c r="Z290" i="5"/>
  <c r="T293" i="5"/>
  <c r="L294" i="5" a="1"/>
  <c r="L294" i="5" s="1"/>
  <c r="U291" i="5"/>
  <c r="X291" i="5" s="1"/>
  <c r="Y291" i="5" s="1"/>
  <c r="R292" i="5"/>
  <c r="AC288" i="5"/>
  <c r="AA289" i="5"/>
  <c r="AD288" i="5"/>
  <c r="AG309" i="5" s="1"/>
  <c r="AB288" i="5"/>
  <c r="V375" i="5"/>
  <c r="H292" i="5"/>
  <c r="S291" i="5"/>
  <c r="W374" i="5"/>
  <c r="AE343" i="4"/>
  <c r="AF341" i="4"/>
  <c r="AE344" i="4"/>
  <c r="AF342" i="4"/>
  <c r="Z290" i="4"/>
  <c r="U291" i="4"/>
  <c r="X291" i="4" s="1"/>
  <c r="Y291" i="4" s="1"/>
  <c r="R292" i="4"/>
  <c r="AD288" i="4"/>
  <c r="AG309" i="4" s="1"/>
  <c r="AB288" i="4"/>
  <c r="AC288" i="4"/>
  <c r="AA289" i="4"/>
  <c r="L294" i="4" a="1"/>
  <c r="L294" i="4" s="1"/>
  <c r="T293" i="4"/>
  <c r="V375" i="4"/>
  <c r="H292" i="4"/>
  <c r="S291" i="4"/>
  <c r="W374" i="4"/>
  <c r="Z290" i="1"/>
  <c r="T293" i="1"/>
  <c r="L294" i="1" a="1"/>
  <c r="L294" i="1" s="1"/>
  <c r="V375" i="1"/>
  <c r="S291" i="1"/>
  <c r="H292" i="1"/>
  <c r="W374" i="1"/>
  <c r="AC288" i="1"/>
  <c r="AA289" i="1"/>
  <c r="AB288" i="1"/>
  <c r="AD288" i="1"/>
  <c r="AG309" i="1" s="1"/>
  <c r="R292" i="1"/>
  <c r="U291" i="1"/>
  <c r="X291" i="1" s="1"/>
  <c r="Y291" i="1" s="1"/>
  <c r="AF331" i="1"/>
  <c r="AE333" i="1"/>
  <c r="AE334" i="1"/>
  <c r="AF332" i="1"/>
  <c r="AF363" i="11" l="1"/>
  <c r="AE365" i="11"/>
  <c r="AF364" i="11"/>
  <c r="AE366" i="11"/>
  <c r="Z291" i="11"/>
  <c r="L295" i="11" a="1"/>
  <c r="L295" i="11" s="1"/>
  <c r="T294" i="11"/>
  <c r="U292" i="11"/>
  <c r="X292" i="11" s="1"/>
  <c r="Y292" i="11" s="1"/>
  <c r="R293" i="11"/>
  <c r="V376" i="11"/>
  <c r="S292" i="11"/>
  <c r="H293" i="11"/>
  <c r="AC289" i="11"/>
  <c r="AA290" i="11"/>
  <c r="W375" i="11"/>
  <c r="AD289" i="11"/>
  <c r="AG310" i="11" s="1"/>
  <c r="AB289" i="11"/>
  <c r="AE368" i="10"/>
  <c r="AF366" i="10"/>
  <c r="AE367" i="10"/>
  <c r="AF365" i="10"/>
  <c r="Z291" i="10"/>
  <c r="V376" i="10"/>
  <c r="H293" i="10"/>
  <c r="S292" i="10"/>
  <c r="L294" i="10" a="1"/>
  <c r="L294" i="10" s="1"/>
  <c r="T293" i="10"/>
  <c r="U292" i="10"/>
  <c r="X292" i="10" s="1"/>
  <c r="Y292" i="10" s="1"/>
  <c r="R293" i="10"/>
  <c r="AB289" i="10"/>
  <c r="AD289" i="10"/>
  <c r="AG310" i="10" s="1"/>
  <c r="W375" i="10"/>
  <c r="AA290" i="10"/>
  <c r="AC289" i="10"/>
  <c r="AE367" i="9"/>
  <c r="AF365" i="9"/>
  <c r="AF364" i="9"/>
  <c r="AE366" i="9"/>
  <c r="Z291" i="9"/>
  <c r="AD289" i="9"/>
  <c r="AG310" i="9" s="1"/>
  <c r="AB289" i="9"/>
  <c r="R293" i="9"/>
  <c r="U292" i="9"/>
  <c r="X292" i="9" s="1"/>
  <c r="Y292" i="9" s="1"/>
  <c r="V376" i="9"/>
  <c r="H293" i="9"/>
  <c r="S292" i="9"/>
  <c r="W375" i="9"/>
  <c r="L294" i="9" a="1"/>
  <c r="L294" i="9" s="1"/>
  <c r="T293" i="9"/>
  <c r="AC289" i="9"/>
  <c r="AA290" i="9"/>
  <c r="AE346" i="8"/>
  <c r="AF344" i="8"/>
  <c r="AF343" i="8"/>
  <c r="AE345" i="8"/>
  <c r="Z291" i="8"/>
  <c r="V376" i="8"/>
  <c r="H293" i="8"/>
  <c r="S292" i="8"/>
  <c r="U292" i="8"/>
  <c r="X292" i="8" s="1"/>
  <c r="Y292" i="8" s="1"/>
  <c r="R293" i="8"/>
  <c r="AB289" i="8"/>
  <c r="AD289" i="8"/>
  <c r="AG310" i="8" s="1"/>
  <c r="W375" i="8"/>
  <c r="AC289" i="8"/>
  <c r="AA290" i="8"/>
  <c r="T294" i="8"/>
  <c r="L295" i="8" a="1"/>
  <c r="L295" i="8" s="1"/>
  <c r="AF344" i="7"/>
  <c r="AE346" i="7"/>
  <c r="AF343" i="7"/>
  <c r="AE345" i="7"/>
  <c r="Z291" i="7"/>
  <c r="R293" i="7"/>
  <c r="U292" i="7"/>
  <c r="X292" i="7" s="1"/>
  <c r="Y292" i="7" s="1"/>
  <c r="V376" i="7"/>
  <c r="H293" i="7"/>
  <c r="S292" i="7"/>
  <c r="W375" i="7"/>
  <c r="AD289" i="7"/>
  <c r="AG310" i="7" s="1"/>
  <c r="AB289" i="7"/>
  <c r="T293" i="7"/>
  <c r="L294" i="7" a="1"/>
  <c r="L294" i="7" s="1"/>
  <c r="AA290" i="7"/>
  <c r="AC289" i="7"/>
  <c r="AE345" i="6"/>
  <c r="AF343" i="6"/>
  <c r="AE344" i="6"/>
  <c r="AF342" i="6"/>
  <c r="Z291" i="6"/>
  <c r="AB289" i="6"/>
  <c r="AD289" i="6"/>
  <c r="AG310" i="6" s="1"/>
  <c r="T294" i="6"/>
  <c r="L295" i="6" a="1"/>
  <c r="L295" i="6" s="1"/>
  <c r="R293" i="6"/>
  <c r="U292" i="6"/>
  <c r="X292" i="6" s="1"/>
  <c r="Y292" i="6" s="1"/>
  <c r="AC289" i="6"/>
  <c r="AA290" i="6"/>
  <c r="V376" i="6"/>
  <c r="S292" i="6"/>
  <c r="H293" i="6"/>
  <c r="W375" i="6"/>
  <c r="AE336" i="5"/>
  <c r="AF334" i="5"/>
  <c r="AE335" i="5"/>
  <c r="AF333" i="5"/>
  <c r="Z291" i="5"/>
  <c r="W375" i="5"/>
  <c r="L295" i="5" a="1"/>
  <c r="L295" i="5" s="1"/>
  <c r="T294" i="5"/>
  <c r="AD289" i="5"/>
  <c r="AG310" i="5" s="1"/>
  <c r="AB289" i="5"/>
  <c r="V376" i="5"/>
  <c r="H293" i="5"/>
  <c r="S292" i="5"/>
  <c r="U292" i="5"/>
  <c r="X292" i="5" s="1"/>
  <c r="Y292" i="5" s="1"/>
  <c r="R293" i="5"/>
  <c r="AC289" i="5"/>
  <c r="AA290" i="5"/>
  <c r="AF344" i="4"/>
  <c r="AE346" i="4"/>
  <c r="AE345" i="4"/>
  <c r="AF343" i="4"/>
  <c r="Z291" i="4"/>
  <c r="L295" i="4" a="1"/>
  <c r="L295" i="4" s="1"/>
  <c r="T294" i="4"/>
  <c r="V376" i="4"/>
  <c r="H293" i="4"/>
  <c r="S292" i="4"/>
  <c r="AD289" i="4"/>
  <c r="AG310" i="4" s="1"/>
  <c r="AB289" i="4"/>
  <c r="R293" i="4"/>
  <c r="U292" i="4"/>
  <c r="X292" i="4" s="1"/>
  <c r="Y292" i="4" s="1"/>
  <c r="AC289" i="4"/>
  <c r="AA290" i="4"/>
  <c r="W375" i="4"/>
  <c r="Z291" i="1"/>
  <c r="U292" i="1"/>
  <c r="X292" i="1" s="1"/>
  <c r="Y292" i="1" s="1"/>
  <c r="R293" i="1"/>
  <c r="AD289" i="1"/>
  <c r="AG310" i="1" s="1"/>
  <c r="AB289" i="1"/>
  <c r="V376" i="1"/>
  <c r="S292" i="1"/>
  <c r="H293" i="1"/>
  <c r="W375" i="1"/>
  <c r="AF334" i="1"/>
  <c r="AE336" i="1"/>
  <c r="AC289" i="1"/>
  <c r="AA290" i="1"/>
  <c r="T294" i="1"/>
  <c r="L295" i="1" a="1"/>
  <c r="L295" i="1" s="1"/>
  <c r="AF333" i="1"/>
  <c r="AE335" i="1"/>
  <c r="AE367" i="11" l="1"/>
  <c r="AF365" i="11"/>
  <c r="AE368" i="11"/>
  <c r="AF366" i="11"/>
  <c r="Z292" i="11"/>
  <c r="W376" i="11"/>
  <c r="U293" i="11"/>
  <c r="X293" i="11" s="1"/>
  <c r="Y293" i="11" s="1"/>
  <c r="R294" i="11"/>
  <c r="AD290" i="11"/>
  <c r="AG311" i="11" s="1"/>
  <c r="AB290" i="11"/>
  <c r="H294" i="11"/>
  <c r="V377" i="11"/>
  <c r="S293" i="11"/>
  <c r="L296" i="11" a="1"/>
  <c r="L296" i="11" s="1"/>
  <c r="T295" i="11"/>
  <c r="AC290" i="11"/>
  <c r="AA291" i="11"/>
  <c r="AE369" i="10"/>
  <c r="AF367" i="10"/>
  <c r="AE370" i="10"/>
  <c r="AF368" i="10"/>
  <c r="Z292" i="10"/>
  <c r="L295" i="10" a="1"/>
  <c r="L295" i="10" s="1"/>
  <c r="T294" i="10"/>
  <c r="V377" i="10"/>
  <c r="H294" i="10"/>
  <c r="S293" i="10"/>
  <c r="W376" i="10"/>
  <c r="AD290" i="10"/>
  <c r="AG311" i="10" s="1"/>
  <c r="AB290" i="10"/>
  <c r="U293" i="10"/>
  <c r="X293" i="10" s="1"/>
  <c r="Y293" i="10" s="1"/>
  <c r="R294" i="10"/>
  <c r="AC290" i="10"/>
  <c r="AA291" i="10"/>
  <c r="AE368" i="9"/>
  <c r="AF366" i="9"/>
  <c r="AF367" i="9"/>
  <c r="AE369" i="9"/>
  <c r="Z292" i="9"/>
  <c r="R294" i="9"/>
  <c r="U293" i="9"/>
  <c r="X293" i="9" s="1"/>
  <c r="Y293" i="9" s="1"/>
  <c r="AD290" i="9"/>
  <c r="AG311" i="9" s="1"/>
  <c r="AB290" i="9"/>
  <c r="V377" i="9"/>
  <c r="H294" i="9"/>
  <c r="S293" i="9"/>
  <c r="L295" i="9" a="1"/>
  <c r="L295" i="9" s="1"/>
  <c r="T294" i="9"/>
  <c r="AA291" i="9"/>
  <c r="AC290" i="9"/>
  <c r="W376" i="9"/>
  <c r="AF345" i="8"/>
  <c r="AE347" i="8"/>
  <c r="AF346" i="8"/>
  <c r="AE348" i="8"/>
  <c r="Z292" i="8"/>
  <c r="AD290" i="8"/>
  <c r="AG311" i="8" s="1"/>
  <c r="AB290" i="8"/>
  <c r="T295" i="8"/>
  <c r="L296" i="8" a="1"/>
  <c r="L296" i="8" s="1"/>
  <c r="V377" i="8"/>
  <c r="H294" i="8"/>
  <c r="S293" i="8"/>
  <c r="R294" i="8"/>
  <c r="U293" i="8"/>
  <c r="X293" i="8" s="1"/>
  <c r="Y293" i="8" s="1"/>
  <c r="W376" i="8"/>
  <c r="AC290" i="8"/>
  <c r="AA291" i="8"/>
  <c r="AF345" i="7"/>
  <c r="AE347" i="7"/>
  <c r="AE348" i="7"/>
  <c r="AF346" i="7"/>
  <c r="Z292" i="7"/>
  <c r="W376" i="7"/>
  <c r="AB290" i="7"/>
  <c r="AD290" i="7"/>
  <c r="AG311" i="7" s="1"/>
  <c r="V377" i="7"/>
  <c r="S293" i="7"/>
  <c r="H294" i="7"/>
  <c r="R294" i="7"/>
  <c r="U293" i="7"/>
  <c r="X293" i="7" s="1"/>
  <c r="Y293" i="7" s="1"/>
  <c r="T294" i="7"/>
  <c r="L295" i="7" a="1"/>
  <c r="L295" i="7" s="1"/>
  <c r="AA291" i="7"/>
  <c r="AC290" i="7"/>
  <c r="AE346" i="6"/>
  <c r="AF344" i="6"/>
  <c r="AE347" i="6"/>
  <c r="AF345" i="6"/>
  <c r="Z292" i="6"/>
  <c r="AD290" i="6"/>
  <c r="AG311" i="6" s="1"/>
  <c r="AB290" i="6"/>
  <c r="W376" i="6"/>
  <c r="V377" i="6"/>
  <c r="S293" i="6"/>
  <c r="H294" i="6"/>
  <c r="U293" i="6"/>
  <c r="X293" i="6" s="1"/>
  <c r="Y293" i="6" s="1"/>
  <c r="R294" i="6"/>
  <c r="AA291" i="6"/>
  <c r="AC290" i="6"/>
  <c r="T295" i="6"/>
  <c r="L296" i="6" a="1"/>
  <c r="L296" i="6" s="1"/>
  <c r="AF335" i="5"/>
  <c r="AE337" i="5"/>
  <c r="AE338" i="5"/>
  <c r="AF336" i="5"/>
  <c r="Z292" i="5"/>
  <c r="AD290" i="5"/>
  <c r="AG311" i="5" s="1"/>
  <c r="AB290" i="5"/>
  <c r="V377" i="5"/>
  <c r="H294" i="5"/>
  <c r="S293" i="5"/>
  <c r="R294" i="5"/>
  <c r="U293" i="5"/>
  <c r="X293" i="5" s="1"/>
  <c r="Y293" i="5" s="1"/>
  <c r="W376" i="5"/>
  <c r="AA291" i="5"/>
  <c r="AC290" i="5"/>
  <c r="T295" i="5"/>
  <c r="L296" i="5" a="1"/>
  <c r="L296" i="5" s="1"/>
  <c r="AF345" i="4"/>
  <c r="AE347" i="4"/>
  <c r="AF346" i="4"/>
  <c r="AE348" i="4"/>
  <c r="Z292" i="4"/>
  <c r="U293" i="4"/>
  <c r="X293" i="4" s="1"/>
  <c r="Y293" i="4" s="1"/>
  <c r="R294" i="4"/>
  <c r="AD290" i="4"/>
  <c r="AG311" i="4" s="1"/>
  <c r="AB290" i="4"/>
  <c r="V377" i="4"/>
  <c r="H294" i="4"/>
  <c r="S293" i="4"/>
  <c r="W376" i="4"/>
  <c r="AA291" i="4"/>
  <c r="AC290" i="4"/>
  <c r="L296" i="4" a="1"/>
  <c r="L296" i="4" s="1"/>
  <c r="T295" i="4"/>
  <c r="Z292" i="1"/>
  <c r="AD290" i="1"/>
  <c r="AG311" i="1" s="1"/>
  <c r="AB290" i="1"/>
  <c r="AE338" i="1"/>
  <c r="AF336" i="1"/>
  <c r="V377" i="1"/>
  <c r="H294" i="1"/>
  <c r="S293" i="1"/>
  <c r="W376" i="1"/>
  <c r="AE337" i="1"/>
  <c r="AF335" i="1"/>
  <c r="U293" i="1"/>
  <c r="X293" i="1" s="1"/>
  <c r="Y293" i="1" s="1"/>
  <c r="R294" i="1"/>
  <c r="AA291" i="1"/>
  <c r="AC290" i="1"/>
  <c r="L296" i="1" a="1"/>
  <c r="L296" i="1" s="1"/>
  <c r="T295" i="1"/>
  <c r="AF367" i="11" l="1"/>
  <c r="AE369" i="11"/>
  <c r="AF368" i="11"/>
  <c r="AE370" i="11"/>
  <c r="Z293" i="11"/>
  <c r="U294" i="11"/>
  <c r="X294" i="11" s="1"/>
  <c r="Y294" i="11" s="1"/>
  <c r="R295" i="11"/>
  <c r="L297" i="11" a="1"/>
  <c r="L297" i="11" s="1"/>
  <c r="T296" i="11"/>
  <c r="W377" i="11"/>
  <c r="AD291" i="11"/>
  <c r="AG312" i="11" s="1"/>
  <c r="AB291" i="11"/>
  <c r="AC291" i="11"/>
  <c r="AA292" i="11"/>
  <c r="V378" i="11"/>
  <c r="H295" i="11"/>
  <c r="S294" i="11"/>
  <c r="AE372" i="10"/>
  <c r="AF370" i="10"/>
  <c r="AE371" i="10"/>
  <c r="AF369" i="10"/>
  <c r="Z293" i="10"/>
  <c r="AD291" i="10"/>
  <c r="AG312" i="10" s="1"/>
  <c r="AB291" i="10"/>
  <c r="V378" i="10"/>
  <c r="S294" i="10"/>
  <c r="H295" i="10"/>
  <c r="W377" i="10"/>
  <c r="R295" i="10"/>
  <c r="U294" i="10"/>
  <c r="X294" i="10" s="1"/>
  <c r="Y294" i="10" s="1"/>
  <c r="T295" i="10"/>
  <c r="L296" i="10" a="1"/>
  <c r="L296" i="10" s="1"/>
  <c r="AC291" i="10"/>
  <c r="AA292" i="10"/>
  <c r="AE371" i="9"/>
  <c r="AF369" i="9"/>
  <c r="AE370" i="9"/>
  <c r="AF368" i="9"/>
  <c r="Z293" i="9"/>
  <c r="L296" i="9" a="1"/>
  <c r="L296" i="9" s="1"/>
  <c r="T295" i="9"/>
  <c r="R295" i="9"/>
  <c r="U294" i="9"/>
  <c r="X294" i="9" s="1"/>
  <c r="Y294" i="9" s="1"/>
  <c r="W377" i="9"/>
  <c r="AA292" i="9"/>
  <c r="AC291" i="9"/>
  <c r="AD291" i="9"/>
  <c r="AG312" i="9" s="1"/>
  <c r="AB291" i="9"/>
  <c r="V378" i="9"/>
  <c r="S294" i="9"/>
  <c r="H295" i="9"/>
  <c r="AE350" i="8"/>
  <c r="AF348" i="8"/>
  <c r="AF347" i="8"/>
  <c r="AE349" i="8"/>
  <c r="Z293" i="8"/>
  <c r="AB291" i="8"/>
  <c r="AD291" i="8"/>
  <c r="AG312" i="8" s="1"/>
  <c r="W377" i="8"/>
  <c r="L297" i="8" a="1"/>
  <c r="L297" i="8" s="1"/>
  <c r="T296" i="8"/>
  <c r="AA292" i="8"/>
  <c r="AC291" i="8"/>
  <c r="R295" i="8"/>
  <c r="U294" i="8"/>
  <c r="X294" i="8" s="1"/>
  <c r="Y294" i="8" s="1"/>
  <c r="V378" i="8"/>
  <c r="S294" i="8"/>
  <c r="H295" i="8"/>
  <c r="AF348" i="7"/>
  <c r="AE350" i="7"/>
  <c r="AF347" i="7"/>
  <c r="AE349" i="7"/>
  <c r="Z293" i="7"/>
  <c r="AB291" i="7"/>
  <c r="AD291" i="7"/>
  <c r="AG312" i="7" s="1"/>
  <c r="T295" i="7"/>
  <c r="L296" i="7" a="1"/>
  <c r="L296" i="7" s="1"/>
  <c r="V378" i="7"/>
  <c r="H295" i="7"/>
  <c r="S294" i="7"/>
  <c r="W377" i="7"/>
  <c r="AA292" i="7"/>
  <c r="AC291" i="7"/>
  <c r="R295" i="7"/>
  <c r="U294" i="7"/>
  <c r="X294" i="7" s="1"/>
  <c r="Y294" i="7" s="1"/>
  <c r="AE349" i="6"/>
  <c r="AF347" i="6"/>
  <c r="AF346" i="6"/>
  <c r="AE348" i="6"/>
  <c r="Z293" i="6"/>
  <c r="V378" i="6"/>
  <c r="H295" i="6"/>
  <c r="S294" i="6"/>
  <c r="L297" i="6" a="1"/>
  <c r="L297" i="6" s="1"/>
  <c r="T296" i="6"/>
  <c r="U294" i="6"/>
  <c r="X294" i="6" s="1"/>
  <c r="Y294" i="6" s="1"/>
  <c r="R295" i="6"/>
  <c r="AC291" i="6"/>
  <c r="AA292" i="6"/>
  <c r="AB291" i="6"/>
  <c r="AD291" i="6"/>
  <c r="AG312" i="6" s="1"/>
  <c r="W377" i="6"/>
  <c r="AF337" i="5"/>
  <c r="AE339" i="5"/>
  <c r="AF338" i="5"/>
  <c r="AE340" i="5"/>
  <c r="Z293" i="5"/>
  <c r="L297" i="5" a="1"/>
  <c r="L297" i="5" s="1"/>
  <c r="T296" i="5"/>
  <c r="AB291" i="5"/>
  <c r="AD291" i="5"/>
  <c r="AG312" i="5" s="1"/>
  <c r="W377" i="5"/>
  <c r="U294" i="5"/>
  <c r="X294" i="5" s="1"/>
  <c r="Y294" i="5" s="1"/>
  <c r="R295" i="5"/>
  <c r="V378" i="5"/>
  <c r="H295" i="5"/>
  <c r="S294" i="5"/>
  <c r="AC291" i="5"/>
  <c r="AA292" i="5"/>
  <c r="AE349" i="4"/>
  <c r="AF347" i="4"/>
  <c r="AF348" i="4"/>
  <c r="AE350" i="4"/>
  <c r="Z293" i="4"/>
  <c r="L297" i="4" a="1"/>
  <c r="L297" i="4" s="1"/>
  <c r="T296" i="4"/>
  <c r="AB291" i="4"/>
  <c r="AD291" i="4"/>
  <c r="AG312" i="4" s="1"/>
  <c r="AC291" i="4"/>
  <c r="AA292" i="4"/>
  <c r="V378" i="4"/>
  <c r="H295" i="4"/>
  <c r="S294" i="4"/>
  <c r="W377" i="4"/>
  <c r="R295" i="4"/>
  <c r="U294" i="4"/>
  <c r="X294" i="4" s="1"/>
  <c r="Y294" i="4" s="1"/>
  <c r="Z293" i="1"/>
  <c r="U294" i="1"/>
  <c r="X294" i="1" s="1"/>
  <c r="Y294" i="1" s="1"/>
  <c r="R295" i="1"/>
  <c r="AB291" i="1"/>
  <c r="AD291" i="1"/>
  <c r="AG312" i="1" s="1"/>
  <c r="AF337" i="1"/>
  <c r="AE339" i="1"/>
  <c r="L297" i="1" a="1"/>
  <c r="L297" i="1" s="1"/>
  <c r="T296" i="1"/>
  <c r="AA292" i="1"/>
  <c r="AC291" i="1"/>
  <c r="H295" i="1"/>
  <c r="V378" i="1"/>
  <c r="S294" i="1"/>
  <c r="W377" i="1"/>
  <c r="AF338" i="1"/>
  <c r="AE340" i="1"/>
  <c r="AE371" i="11" l="1"/>
  <c r="AF369" i="11"/>
  <c r="AF370" i="11"/>
  <c r="AE372" i="11"/>
  <c r="Z294" i="11"/>
  <c r="W378" i="11"/>
  <c r="L298" i="11" a="1"/>
  <c r="L298" i="11" s="1"/>
  <c r="T297" i="11"/>
  <c r="R296" i="11"/>
  <c r="U295" i="11"/>
  <c r="X295" i="11" s="1"/>
  <c r="Y295" i="11" s="1"/>
  <c r="V379" i="11"/>
  <c r="H296" i="11"/>
  <c r="S295" i="11"/>
  <c r="AC292" i="11"/>
  <c r="AA293" i="11"/>
  <c r="AD292" i="11"/>
  <c r="AG313" i="11" s="1"/>
  <c r="AB292" i="11"/>
  <c r="AE373" i="10"/>
  <c r="AF371" i="10"/>
  <c r="AE374" i="10"/>
  <c r="AF372" i="10"/>
  <c r="Z294" i="10"/>
  <c r="AD292" i="10"/>
  <c r="AG313" i="10" s="1"/>
  <c r="AB292" i="10"/>
  <c r="W378" i="10"/>
  <c r="L297" i="10" a="1"/>
  <c r="L297" i="10" s="1"/>
  <c r="T296" i="10"/>
  <c r="V379" i="10"/>
  <c r="H296" i="10"/>
  <c r="S295" i="10"/>
  <c r="AA293" i="10"/>
  <c r="AC292" i="10"/>
  <c r="U295" i="10"/>
  <c r="X295" i="10" s="1"/>
  <c r="Y295" i="10" s="1"/>
  <c r="R296" i="10"/>
  <c r="AF370" i="9"/>
  <c r="AE372" i="9"/>
  <c r="AF371" i="9"/>
  <c r="AE373" i="9"/>
  <c r="Z294" i="9"/>
  <c r="V379" i="9"/>
  <c r="S295" i="9"/>
  <c r="H296" i="9"/>
  <c r="R296" i="9"/>
  <c r="U295" i="9"/>
  <c r="X295" i="9" s="1"/>
  <c r="Y295" i="9" s="1"/>
  <c r="T296" i="9"/>
  <c r="L297" i="9" a="1"/>
  <c r="L297" i="9" s="1"/>
  <c r="AD292" i="9"/>
  <c r="AG313" i="9" s="1"/>
  <c r="AB292" i="9"/>
  <c r="AC292" i="9"/>
  <c r="AA293" i="9"/>
  <c r="W378" i="9"/>
  <c r="AE351" i="8"/>
  <c r="AF349" i="8"/>
  <c r="AE352" i="8"/>
  <c r="AF350" i="8"/>
  <c r="Z294" i="8"/>
  <c r="V379" i="8"/>
  <c r="H296" i="8"/>
  <c r="S295" i="8"/>
  <c r="W378" i="8"/>
  <c r="U295" i="8"/>
  <c r="X295" i="8" s="1"/>
  <c r="Y295" i="8" s="1"/>
  <c r="R296" i="8"/>
  <c r="AD292" i="8"/>
  <c r="AG313" i="8" s="1"/>
  <c r="AB292" i="8"/>
  <c r="AA293" i="8"/>
  <c r="AC292" i="8"/>
  <c r="L298" i="8" a="1"/>
  <c r="L298" i="8" s="1"/>
  <c r="T297" i="8"/>
  <c r="AE351" i="7"/>
  <c r="AF349" i="7"/>
  <c r="AF350" i="7"/>
  <c r="AE352" i="7"/>
  <c r="Z294" i="7"/>
  <c r="R296" i="7"/>
  <c r="U295" i="7"/>
  <c r="X295" i="7" s="1"/>
  <c r="Y295" i="7" s="1"/>
  <c r="W378" i="7"/>
  <c r="AD292" i="7"/>
  <c r="AG313" i="7" s="1"/>
  <c r="AB292" i="7"/>
  <c r="V379" i="7"/>
  <c r="H296" i="7"/>
  <c r="S295" i="7"/>
  <c r="AA293" i="7"/>
  <c r="AC292" i="7"/>
  <c r="T296" i="7"/>
  <c r="L297" i="7" a="1"/>
  <c r="L297" i="7" s="1"/>
  <c r="AF348" i="6"/>
  <c r="AE350" i="6"/>
  <c r="AF349" i="6"/>
  <c r="AE351" i="6"/>
  <c r="Z294" i="6"/>
  <c r="V379" i="6"/>
  <c r="H296" i="6"/>
  <c r="S295" i="6"/>
  <c r="W378" i="6"/>
  <c r="L298" i="6" a="1"/>
  <c r="L298" i="6" s="1"/>
  <c r="T297" i="6"/>
  <c r="AC292" i="6"/>
  <c r="AA293" i="6"/>
  <c r="AD292" i="6"/>
  <c r="AG313" i="6" s="1"/>
  <c r="AB292" i="6"/>
  <c r="U295" i="6"/>
  <c r="X295" i="6" s="1"/>
  <c r="Y295" i="6" s="1"/>
  <c r="R296" i="6"/>
  <c r="AF340" i="5"/>
  <c r="AE342" i="5"/>
  <c r="AE341" i="5"/>
  <c r="AF339" i="5"/>
  <c r="Z294" i="5"/>
  <c r="W378" i="5"/>
  <c r="AD292" i="5"/>
  <c r="AG313" i="5" s="1"/>
  <c r="AB292" i="5"/>
  <c r="L298" i="5" a="1"/>
  <c r="L298" i="5" s="1"/>
  <c r="T297" i="5"/>
  <c r="R296" i="5"/>
  <c r="U295" i="5"/>
  <c r="X295" i="5" s="1"/>
  <c r="Y295" i="5" s="1"/>
  <c r="AC292" i="5"/>
  <c r="AA293" i="5"/>
  <c r="V379" i="5"/>
  <c r="S295" i="5"/>
  <c r="H296" i="5"/>
  <c r="AE352" i="4"/>
  <c r="AF350" i="4"/>
  <c r="AE351" i="4"/>
  <c r="AF349" i="4"/>
  <c r="Z294" i="4"/>
  <c r="AD292" i="4"/>
  <c r="AG313" i="4" s="1"/>
  <c r="AB292" i="4"/>
  <c r="V379" i="4"/>
  <c r="H296" i="4"/>
  <c r="S295" i="4"/>
  <c r="R296" i="4"/>
  <c r="U295" i="4"/>
  <c r="X295" i="4" s="1"/>
  <c r="Y295" i="4" s="1"/>
  <c r="W378" i="4"/>
  <c r="AC292" i="4"/>
  <c r="AA293" i="4"/>
  <c r="L298" i="4" a="1"/>
  <c r="L298" i="4" s="1"/>
  <c r="T297" i="4"/>
  <c r="Z294" i="1"/>
  <c r="L298" i="1" a="1"/>
  <c r="L298" i="1" s="1"/>
  <c r="T297" i="1"/>
  <c r="W378" i="1"/>
  <c r="AD292" i="1"/>
  <c r="AG313" i="1" s="1"/>
  <c r="AB292" i="1"/>
  <c r="AA293" i="1"/>
  <c r="AC292" i="1"/>
  <c r="V379" i="1"/>
  <c r="H296" i="1"/>
  <c r="S295" i="1"/>
  <c r="AF339" i="1"/>
  <c r="AE341" i="1"/>
  <c r="R296" i="1"/>
  <c r="U295" i="1"/>
  <c r="X295" i="1" s="1"/>
  <c r="Y295" i="1" s="1"/>
  <c r="AF340" i="1"/>
  <c r="AE342" i="1"/>
  <c r="AF371" i="11" l="1"/>
  <c r="AE373" i="11"/>
  <c r="AE374" i="11"/>
  <c r="AF372" i="11"/>
  <c r="Z295" i="11"/>
  <c r="R297" i="11"/>
  <c r="U296" i="11"/>
  <c r="X296" i="11" s="1"/>
  <c r="Y296" i="11" s="1"/>
  <c r="L299" i="11" a="1"/>
  <c r="L299" i="11" s="1"/>
  <c r="T298" i="11"/>
  <c r="AD293" i="11"/>
  <c r="AG314" i="11" s="1"/>
  <c r="AB293" i="11"/>
  <c r="V380" i="11"/>
  <c r="H297" i="11"/>
  <c r="S296" i="11"/>
  <c r="AA294" i="11"/>
  <c r="AC293" i="11"/>
  <c r="W379" i="11"/>
  <c r="AF374" i="10"/>
  <c r="AE376" i="10"/>
  <c r="AE375" i="10"/>
  <c r="AF373" i="10"/>
  <c r="Z295" i="10"/>
  <c r="AB293" i="10"/>
  <c r="AD293" i="10"/>
  <c r="AG314" i="10" s="1"/>
  <c r="V380" i="10"/>
  <c r="H297" i="10"/>
  <c r="S296" i="10"/>
  <c r="R297" i="10"/>
  <c r="U296" i="10"/>
  <c r="X296" i="10" s="1"/>
  <c r="Y296" i="10" s="1"/>
  <c r="W379" i="10"/>
  <c r="AA294" i="10"/>
  <c r="AC293" i="10"/>
  <c r="T297" i="10"/>
  <c r="L298" i="10" a="1"/>
  <c r="L298" i="10" s="1"/>
  <c r="AF373" i="9"/>
  <c r="AE375" i="9"/>
  <c r="AF372" i="9"/>
  <c r="AE374" i="9"/>
  <c r="Z295" i="9"/>
  <c r="AB293" i="9"/>
  <c r="AD293" i="9"/>
  <c r="AG314" i="9" s="1"/>
  <c r="V380" i="9"/>
  <c r="H297" i="9"/>
  <c r="S296" i="9"/>
  <c r="W379" i="9"/>
  <c r="T297" i="9"/>
  <c r="L298" i="9" a="1"/>
  <c r="L298" i="9" s="1"/>
  <c r="U296" i="9"/>
  <c r="X296" i="9" s="1"/>
  <c r="Y296" i="9" s="1"/>
  <c r="R297" i="9"/>
  <c r="AC293" i="9"/>
  <c r="AA294" i="9"/>
  <c r="AF352" i="8"/>
  <c r="AE354" i="8"/>
  <c r="AE353" i="8"/>
  <c r="AF351" i="8"/>
  <c r="Z295" i="8"/>
  <c r="V380" i="8"/>
  <c r="H297" i="8"/>
  <c r="S296" i="8"/>
  <c r="L299" i="8" a="1"/>
  <c r="L299" i="8" s="1"/>
  <c r="T298" i="8"/>
  <c r="W379" i="8"/>
  <c r="AD293" i="8"/>
  <c r="AG314" i="8" s="1"/>
  <c r="AB293" i="8"/>
  <c r="R297" i="8"/>
  <c r="U296" i="8"/>
  <c r="X296" i="8" s="1"/>
  <c r="Y296" i="8" s="1"/>
  <c r="AC293" i="8"/>
  <c r="AA294" i="8"/>
  <c r="AF352" i="7"/>
  <c r="AE354" i="7"/>
  <c r="AF351" i="7"/>
  <c r="AE353" i="7"/>
  <c r="Z295" i="7"/>
  <c r="T297" i="7"/>
  <c r="L298" i="7" a="1"/>
  <c r="L298" i="7" s="1"/>
  <c r="V380" i="7"/>
  <c r="S296" i="7"/>
  <c r="H297" i="7"/>
  <c r="R297" i="7"/>
  <c r="U296" i="7"/>
  <c r="X296" i="7" s="1"/>
  <c r="Y296" i="7" s="1"/>
  <c r="AC293" i="7"/>
  <c r="AA294" i="7"/>
  <c r="AD293" i="7"/>
  <c r="AG314" i="7" s="1"/>
  <c r="AB293" i="7"/>
  <c r="W379" i="7"/>
  <c r="AE353" i="6"/>
  <c r="AF351" i="6"/>
  <c r="AE352" i="6"/>
  <c r="AF350" i="6"/>
  <c r="Z295" i="6"/>
  <c r="AB293" i="6"/>
  <c r="AD293" i="6"/>
  <c r="AG314" i="6" s="1"/>
  <c r="V380" i="6"/>
  <c r="H297" i="6"/>
  <c r="S296" i="6"/>
  <c r="W379" i="6"/>
  <c r="U296" i="6"/>
  <c r="X296" i="6" s="1"/>
  <c r="Y296" i="6" s="1"/>
  <c r="R297" i="6"/>
  <c r="AC293" i="6"/>
  <c r="AA294" i="6"/>
  <c r="L299" i="6" a="1"/>
  <c r="L299" i="6" s="1"/>
  <c r="T298" i="6"/>
  <c r="AE344" i="5"/>
  <c r="AF342" i="5"/>
  <c r="AF341" i="5"/>
  <c r="AE343" i="5"/>
  <c r="Z295" i="5"/>
  <c r="W379" i="5"/>
  <c r="AD293" i="5"/>
  <c r="AG314" i="5" s="1"/>
  <c r="AB293" i="5"/>
  <c r="V380" i="5"/>
  <c r="S296" i="5"/>
  <c r="H297" i="5"/>
  <c r="U296" i="5"/>
  <c r="X296" i="5" s="1"/>
  <c r="Y296" i="5" s="1"/>
  <c r="R297" i="5"/>
  <c r="AA294" i="5"/>
  <c r="AC293" i="5"/>
  <c r="L299" i="5" a="1"/>
  <c r="L299" i="5" s="1"/>
  <c r="T298" i="5"/>
  <c r="AF351" i="4"/>
  <c r="AE353" i="4"/>
  <c r="AE354" i="4"/>
  <c r="AF352" i="4"/>
  <c r="Z295" i="4"/>
  <c r="AD293" i="4"/>
  <c r="AG314" i="4" s="1"/>
  <c r="AB293" i="4"/>
  <c r="R297" i="4"/>
  <c r="U296" i="4"/>
  <c r="X296" i="4" s="1"/>
  <c r="Y296" i="4" s="1"/>
  <c r="T298" i="4"/>
  <c r="L299" i="4" a="1"/>
  <c r="L299" i="4" s="1"/>
  <c r="W379" i="4"/>
  <c r="V380" i="4"/>
  <c r="S296" i="4"/>
  <c r="H297" i="4"/>
  <c r="AA294" i="4"/>
  <c r="AC293" i="4"/>
  <c r="Z295" i="1"/>
  <c r="R297" i="1"/>
  <c r="U296" i="1"/>
  <c r="X296" i="1" s="1"/>
  <c r="Y296" i="1" s="1"/>
  <c r="AB293" i="1"/>
  <c r="AD293" i="1"/>
  <c r="AG314" i="1" s="1"/>
  <c r="AE343" i="1"/>
  <c r="AF341" i="1"/>
  <c r="V380" i="1"/>
  <c r="H297" i="1"/>
  <c r="S296" i="1"/>
  <c r="AE344" i="1"/>
  <c r="AF342" i="1"/>
  <c r="W379" i="1"/>
  <c r="AC293" i="1"/>
  <c r="AA294" i="1"/>
  <c r="L299" i="1" a="1"/>
  <c r="L299" i="1" s="1"/>
  <c r="T298" i="1"/>
  <c r="AE375" i="11" l="1"/>
  <c r="AF373" i="11"/>
  <c r="AE376" i="11"/>
  <c r="AF374" i="11"/>
  <c r="Z296" i="11"/>
  <c r="AD294" i="11"/>
  <c r="AG315" i="11" s="1"/>
  <c r="AB294" i="11"/>
  <c r="L300" i="11" a="1"/>
  <c r="L300" i="11" s="1"/>
  <c r="T299" i="11"/>
  <c r="W380" i="11"/>
  <c r="R298" i="11"/>
  <c r="U297" i="11"/>
  <c r="X297" i="11" s="1"/>
  <c r="Y297" i="11" s="1"/>
  <c r="AA295" i="11"/>
  <c r="AC294" i="11"/>
  <c r="V381" i="11"/>
  <c r="S297" i="11"/>
  <c r="H298" i="11"/>
  <c r="AF375" i="10"/>
  <c r="AE377" i="10"/>
  <c r="AF376" i="10"/>
  <c r="AE378" i="10"/>
  <c r="Z296" i="10"/>
  <c r="L299" i="10" a="1"/>
  <c r="L299" i="10" s="1"/>
  <c r="T298" i="10"/>
  <c r="V381" i="10"/>
  <c r="H298" i="10"/>
  <c r="S297" i="10"/>
  <c r="W380" i="10"/>
  <c r="AD294" i="10"/>
  <c r="AG315" i="10" s="1"/>
  <c r="AB294" i="10"/>
  <c r="R298" i="10"/>
  <c r="U297" i="10"/>
  <c r="X297" i="10" s="1"/>
  <c r="Y297" i="10" s="1"/>
  <c r="AC294" i="10"/>
  <c r="AA295" i="10"/>
  <c r="AE376" i="9"/>
  <c r="AF374" i="9"/>
  <c r="AE377" i="9"/>
  <c r="AF375" i="9"/>
  <c r="Z296" i="9"/>
  <c r="AD294" i="9"/>
  <c r="AG315" i="9" s="1"/>
  <c r="AB294" i="9"/>
  <c r="U297" i="9"/>
  <c r="X297" i="9" s="1"/>
  <c r="Y297" i="9" s="1"/>
  <c r="R298" i="9"/>
  <c r="W380" i="9"/>
  <c r="V381" i="9"/>
  <c r="H298" i="9"/>
  <c r="S297" i="9"/>
  <c r="AC294" i="9"/>
  <c r="AA295" i="9"/>
  <c r="L299" i="9" a="1"/>
  <c r="L299" i="9" s="1"/>
  <c r="T298" i="9"/>
  <c r="AF353" i="8"/>
  <c r="AE355" i="8"/>
  <c r="AF354" i="8"/>
  <c r="AE356" i="8"/>
  <c r="Z296" i="8"/>
  <c r="AD294" i="8"/>
  <c r="AG315" i="8" s="1"/>
  <c r="AB294" i="8"/>
  <c r="V381" i="8"/>
  <c r="H298" i="8"/>
  <c r="S297" i="8"/>
  <c r="R298" i="8"/>
  <c r="U297" i="8"/>
  <c r="X297" i="8" s="1"/>
  <c r="Y297" i="8" s="1"/>
  <c r="W380" i="8"/>
  <c r="AA295" i="8"/>
  <c r="AC294" i="8"/>
  <c r="L300" i="8" a="1"/>
  <c r="L300" i="8" s="1"/>
  <c r="T299" i="8"/>
  <c r="AF353" i="7"/>
  <c r="AE355" i="7"/>
  <c r="AE356" i="7"/>
  <c r="AF354" i="7"/>
  <c r="Z296" i="7"/>
  <c r="L299" i="7" a="1"/>
  <c r="L299" i="7" s="1"/>
  <c r="T298" i="7"/>
  <c r="AD294" i="7"/>
  <c r="AG315" i="7" s="1"/>
  <c r="AB294" i="7"/>
  <c r="V381" i="7"/>
  <c r="S297" i="7"/>
  <c r="H298" i="7"/>
  <c r="W380" i="7"/>
  <c r="AC294" i="7"/>
  <c r="AA295" i="7"/>
  <c r="U297" i="7"/>
  <c r="X297" i="7" s="1"/>
  <c r="Y297" i="7" s="1"/>
  <c r="R298" i="7"/>
  <c r="AF352" i="6"/>
  <c r="AE354" i="6"/>
  <c r="AF353" i="6"/>
  <c r="AE355" i="6"/>
  <c r="Z296" i="6"/>
  <c r="L300" i="6" a="1"/>
  <c r="L300" i="6" s="1"/>
  <c r="T299" i="6"/>
  <c r="AD294" i="6"/>
  <c r="AG315" i="6" s="1"/>
  <c r="AB294" i="6"/>
  <c r="U297" i="6"/>
  <c r="X297" i="6" s="1"/>
  <c r="Y297" i="6" s="1"/>
  <c r="R298" i="6"/>
  <c r="V381" i="6"/>
  <c r="H298" i="6"/>
  <c r="S297" i="6"/>
  <c r="W380" i="6"/>
  <c r="AC294" i="6"/>
  <c r="AA295" i="6"/>
  <c r="AE345" i="5"/>
  <c r="AF343" i="5"/>
  <c r="AF344" i="5"/>
  <c r="AE346" i="5"/>
  <c r="Z296" i="5"/>
  <c r="AB294" i="5"/>
  <c r="AD294" i="5"/>
  <c r="AG315" i="5" s="1"/>
  <c r="V381" i="5"/>
  <c r="S297" i="5"/>
  <c r="H298" i="5"/>
  <c r="T299" i="5"/>
  <c r="L300" i="5" a="1"/>
  <c r="L300" i="5" s="1"/>
  <c r="R298" i="5"/>
  <c r="U297" i="5"/>
  <c r="X297" i="5" s="1"/>
  <c r="Y297" i="5" s="1"/>
  <c r="AA295" i="5"/>
  <c r="AC294" i="5"/>
  <c r="W380" i="5"/>
  <c r="AF354" i="4"/>
  <c r="AE356" i="4"/>
  <c r="AE355" i="4"/>
  <c r="AF353" i="4"/>
  <c r="Z296" i="4"/>
  <c r="V381" i="4"/>
  <c r="H298" i="4"/>
  <c r="S297" i="4"/>
  <c r="W380" i="4"/>
  <c r="U297" i="4"/>
  <c r="X297" i="4" s="1"/>
  <c r="Y297" i="4" s="1"/>
  <c r="R298" i="4"/>
  <c r="L300" i="4" a="1"/>
  <c r="L300" i="4" s="1"/>
  <c r="T299" i="4"/>
  <c r="AB294" i="4"/>
  <c r="AD294" i="4"/>
  <c r="AG315" i="4" s="1"/>
  <c r="AC294" i="4"/>
  <c r="AA295" i="4"/>
  <c r="Z296" i="1"/>
  <c r="V381" i="1"/>
  <c r="H298" i="1"/>
  <c r="S297" i="1"/>
  <c r="AE346" i="1"/>
  <c r="AF344" i="1"/>
  <c r="U297" i="1"/>
  <c r="X297" i="1" s="1"/>
  <c r="Y297" i="1" s="1"/>
  <c r="R298" i="1"/>
  <c r="W380" i="1"/>
  <c r="AE345" i="1"/>
  <c r="AF343" i="1"/>
  <c r="AA295" i="1"/>
  <c r="AC294" i="1"/>
  <c r="L300" i="1" a="1"/>
  <c r="L300" i="1" s="1"/>
  <c r="T299" i="1"/>
  <c r="AD294" i="1"/>
  <c r="AG315" i="1" s="1"/>
  <c r="AB294" i="1"/>
  <c r="AE377" i="11" l="1"/>
  <c r="AF375" i="11"/>
  <c r="AE378" i="11"/>
  <c r="AF376" i="11"/>
  <c r="Z297" i="11"/>
  <c r="V382" i="11"/>
  <c r="S298" i="11"/>
  <c r="H299" i="11"/>
  <c r="T300" i="11"/>
  <c r="L301" i="11" a="1"/>
  <c r="L301" i="11" s="1"/>
  <c r="AD295" i="11"/>
  <c r="AG316" i="11" s="1"/>
  <c r="AB295" i="11"/>
  <c r="R299" i="11"/>
  <c r="U298" i="11"/>
  <c r="X298" i="11" s="1"/>
  <c r="Y298" i="11" s="1"/>
  <c r="AA296" i="11"/>
  <c r="AC295" i="11"/>
  <c r="W381" i="11"/>
  <c r="AE380" i="10"/>
  <c r="AF378" i="10"/>
  <c r="AE379" i="10"/>
  <c r="AF377" i="10"/>
  <c r="Z297" i="10"/>
  <c r="AD295" i="10"/>
  <c r="AG316" i="10" s="1"/>
  <c r="AB295" i="10"/>
  <c r="V382" i="10"/>
  <c r="S298" i="10"/>
  <c r="H299" i="10"/>
  <c r="U298" i="10"/>
  <c r="X298" i="10" s="1"/>
  <c r="Y298" i="10" s="1"/>
  <c r="R299" i="10"/>
  <c r="W381" i="10"/>
  <c r="L300" i="10" a="1"/>
  <c r="L300" i="10" s="1"/>
  <c r="T299" i="10"/>
  <c r="AA296" i="10"/>
  <c r="AC295" i="10"/>
  <c r="AF377" i="9"/>
  <c r="AE379" i="9"/>
  <c r="AF376" i="9"/>
  <c r="AE378" i="9"/>
  <c r="Z297" i="9"/>
  <c r="L300" i="9" a="1"/>
  <c r="L300" i="9" s="1"/>
  <c r="T299" i="9"/>
  <c r="U298" i="9"/>
  <c r="X298" i="9" s="1"/>
  <c r="Y298" i="9" s="1"/>
  <c r="R299" i="9"/>
  <c r="V382" i="9"/>
  <c r="H299" i="9"/>
  <c r="S298" i="9"/>
  <c r="AB295" i="9"/>
  <c r="AD295" i="9"/>
  <c r="AG316" i="9" s="1"/>
  <c r="AA296" i="9"/>
  <c r="AC295" i="9"/>
  <c r="W381" i="9"/>
  <c r="AF356" i="8"/>
  <c r="AE358" i="8"/>
  <c r="AF355" i="8"/>
  <c r="AE357" i="8"/>
  <c r="Z297" i="8"/>
  <c r="W381" i="8"/>
  <c r="AD295" i="8"/>
  <c r="AG316" i="8" s="1"/>
  <c r="AB295" i="8"/>
  <c r="L301" i="8" a="1"/>
  <c r="L301" i="8" s="1"/>
  <c r="T300" i="8"/>
  <c r="V382" i="8"/>
  <c r="H299" i="8"/>
  <c r="S298" i="8"/>
  <c r="AA296" i="8"/>
  <c r="AC295" i="8"/>
  <c r="U298" i="8"/>
  <c r="X298" i="8" s="1"/>
  <c r="Y298" i="8" s="1"/>
  <c r="R299" i="8"/>
  <c r="AF356" i="7"/>
  <c r="AE358" i="7"/>
  <c r="AF355" i="7"/>
  <c r="AE357" i="7"/>
  <c r="Z297" i="7"/>
  <c r="AD295" i="7"/>
  <c r="AG316" i="7" s="1"/>
  <c r="AB295" i="7"/>
  <c r="U298" i="7"/>
  <c r="X298" i="7" s="1"/>
  <c r="Y298" i="7" s="1"/>
  <c r="R299" i="7"/>
  <c r="L300" i="7" a="1"/>
  <c r="L300" i="7" s="1"/>
  <c r="T299" i="7"/>
  <c r="AC295" i="7"/>
  <c r="AA296" i="7"/>
  <c r="V382" i="7"/>
  <c r="H299" i="7"/>
  <c r="S298" i="7"/>
  <c r="W381" i="7"/>
  <c r="AF354" i="6"/>
  <c r="AE356" i="6"/>
  <c r="AF355" i="6"/>
  <c r="AE357" i="6"/>
  <c r="Z297" i="6"/>
  <c r="L301" i="6" a="1"/>
  <c r="L301" i="6" s="1"/>
  <c r="T300" i="6"/>
  <c r="U298" i="6"/>
  <c r="X298" i="6" s="1"/>
  <c r="Y298" i="6" s="1"/>
  <c r="R299" i="6"/>
  <c r="AA296" i="6"/>
  <c r="AC295" i="6"/>
  <c r="AD295" i="6"/>
  <c r="AG316" i="6" s="1"/>
  <c r="AB295" i="6"/>
  <c r="V382" i="6"/>
  <c r="H299" i="6"/>
  <c r="S298" i="6"/>
  <c r="W381" i="6"/>
  <c r="AF346" i="5"/>
  <c r="AE348" i="5"/>
  <c r="AE347" i="5"/>
  <c r="AF345" i="5"/>
  <c r="Z297" i="5"/>
  <c r="AD295" i="5"/>
  <c r="AG316" i="5" s="1"/>
  <c r="AB295" i="5"/>
  <c r="L301" i="5" a="1"/>
  <c r="L301" i="5" s="1"/>
  <c r="T300" i="5"/>
  <c r="W381" i="5"/>
  <c r="AC295" i="5"/>
  <c r="AA296" i="5"/>
  <c r="U298" i="5"/>
  <c r="X298" i="5" s="1"/>
  <c r="Y298" i="5" s="1"/>
  <c r="R299" i="5"/>
  <c r="V382" i="5"/>
  <c r="S298" i="5"/>
  <c r="H299" i="5"/>
  <c r="AE357" i="4"/>
  <c r="AF355" i="4"/>
  <c r="AE358" i="4"/>
  <c r="AF356" i="4"/>
  <c r="Z297" i="4"/>
  <c r="T300" i="4"/>
  <c r="L301" i="4" a="1"/>
  <c r="L301" i="4" s="1"/>
  <c r="V382" i="4"/>
  <c r="S298" i="4"/>
  <c r="H299" i="4"/>
  <c r="AD295" i="4"/>
  <c r="AG316" i="4" s="1"/>
  <c r="AB295" i="4"/>
  <c r="W381" i="4"/>
  <c r="R299" i="4"/>
  <c r="U298" i="4"/>
  <c r="X298" i="4" s="1"/>
  <c r="Y298" i="4" s="1"/>
  <c r="AC295" i="4"/>
  <c r="AA296" i="4"/>
  <c r="Z297" i="1"/>
  <c r="T300" i="1"/>
  <c r="L301" i="1" a="1"/>
  <c r="L301" i="1" s="1"/>
  <c r="AD295" i="1"/>
  <c r="AG316" i="1" s="1"/>
  <c r="AB295" i="1"/>
  <c r="V382" i="1"/>
  <c r="H299" i="1"/>
  <c r="S298" i="1"/>
  <c r="W381" i="1"/>
  <c r="AF346" i="1"/>
  <c r="AE348" i="1"/>
  <c r="AA296" i="1"/>
  <c r="AC295" i="1"/>
  <c r="AF345" i="1"/>
  <c r="AE347" i="1"/>
  <c r="R299" i="1"/>
  <c r="U298" i="1"/>
  <c r="X298" i="1" s="1"/>
  <c r="Y298" i="1" s="1"/>
  <c r="AF377" i="11" l="1"/>
  <c r="AE379" i="11"/>
  <c r="AF378" i="11"/>
  <c r="AE380" i="11"/>
  <c r="Z298" i="11"/>
  <c r="T301" i="11"/>
  <c r="L302" i="11" a="1"/>
  <c r="L302" i="11" s="1"/>
  <c r="V383" i="11"/>
  <c r="S299" i="11"/>
  <c r="H300" i="11"/>
  <c r="AB296" i="11"/>
  <c r="AD296" i="11"/>
  <c r="AG317" i="11" s="1"/>
  <c r="R300" i="11"/>
  <c r="U299" i="11"/>
  <c r="X299" i="11" s="1"/>
  <c r="Y299" i="11" s="1"/>
  <c r="W382" i="11"/>
  <c r="AC296" i="11"/>
  <c r="AA297" i="11"/>
  <c r="AF379" i="10"/>
  <c r="AE381" i="10"/>
  <c r="AF380" i="10"/>
  <c r="AE382" i="10"/>
  <c r="Z298" i="10"/>
  <c r="L301" i="10" a="1"/>
  <c r="L301" i="10" s="1"/>
  <c r="T300" i="10"/>
  <c r="W382" i="10"/>
  <c r="AD296" i="10"/>
  <c r="AG317" i="10" s="1"/>
  <c r="AB296" i="10"/>
  <c r="AC296" i="10"/>
  <c r="AA297" i="10"/>
  <c r="R300" i="10"/>
  <c r="U299" i="10"/>
  <c r="X299" i="10" s="1"/>
  <c r="Y299" i="10" s="1"/>
  <c r="V383" i="10"/>
  <c r="H300" i="10"/>
  <c r="S299" i="10"/>
  <c r="AF378" i="9"/>
  <c r="AE380" i="9"/>
  <c r="AE381" i="9"/>
  <c r="AF379" i="9"/>
  <c r="Z298" i="9"/>
  <c r="R300" i="9"/>
  <c r="U299" i="9"/>
  <c r="X299" i="9" s="1"/>
  <c r="Y299" i="9" s="1"/>
  <c r="V383" i="9"/>
  <c r="H300" i="9"/>
  <c r="S299" i="9"/>
  <c r="L301" i="9" a="1"/>
  <c r="L301" i="9" s="1"/>
  <c r="T300" i="9"/>
  <c r="AD296" i="9"/>
  <c r="AG317" i="9" s="1"/>
  <c r="AB296" i="9"/>
  <c r="W382" i="9"/>
  <c r="AA297" i="9"/>
  <c r="AC296" i="9"/>
  <c r="AE359" i="8"/>
  <c r="AF357" i="8"/>
  <c r="AF358" i="8"/>
  <c r="AE360" i="8"/>
  <c r="Z298" i="8"/>
  <c r="R300" i="8"/>
  <c r="U299" i="8"/>
  <c r="X299" i="8" s="1"/>
  <c r="Y299" i="8" s="1"/>
  <c r="T301" i="8"/>
  <c r="L302" i="8" a="1"/>
  <c r="L302" i="8" s="1"/>
  <c r="AD296" i="8"/>
  <c r="AG317" i="8" s="1"/>
  <c r="AB296" i="8"/>
  <c r="V383" i="8"/>
  <c r="S299" i="8"/>
  <c r="H300" i="8"/>
  <c r="W382" i="8"/>
  <c r="AC296" i="8"/>
  <c r="AA297" i="8"/>
  <c r="AF357" i="7"/>
  <c r="AE359" i="7"/>
  <c r="AE360" i="7"/>
  <c r="AF358" i="7"/>
  <c r="Z298" i="7"/>
  <c r="V383" i="7"/>
  <c r="H300" i="7"/>
  <c r="S299" i="7"/>
  <c r="W382" i="7"/>
  <c r="L301" i="7" a="1"/>
  <c r="L301" i="7" s="1"/>
  <c r="T300" i="7"/>
  <c r="AB296" i="7"/>
  <c r="AD296" i="7"/>
  <c r="AG317" i="7" s="1"/>
  <c r="AC296" i="7"/>
  <c r="AA297" i="7"/>
  <c r="U299" i="7"/>
  <c r="X299" i="7" s="1"/>
  <c r="Y299" i="7" s="1"/>
  <c r="R300" i="7"/>
  <c r="AF357" i="6"/>
  <c r="AE359" i="6"/>
  <c r="AF356" i="6"/>
  <c r="AE358" i="6"/>
  <c r="Z298" i="6"/>
  <c r="T301" i="6"/>
  <c r="L302" i="6" a="1"/>
  <c r="L302" i="6" s="1"/>
  <c r="V383" i="6"/>
  <c r="H300" i="6"/>
  <c r="S299" i="6"/>
  <c r="AD296" i="6"/>
  <c r="AG317" i="6" s="1"/>
  <c r="AB296" i="6"/>
  <c r="AA297" i="6"/>
  <c r="AC296" i="6"/>
  <c r="W382" i="6"/>
  <c r="R300" i="6"/>
  <c r="U299" i="6"/>
  <c r="X299" i="6" s="1"/>
  <c r="Y299" i="6" s="1"/>
  <c r="AE350" i="5"/>
  <c r="AF348" i="5"/>
  <c r="AF347" i="5"/>
  <c r="AE349" i="5"/>
  <c r="Z298" i="5"/>
  <c r="W382" i="5"/>
  <c r="V383" i="5"/>
  <c r="S299" i="5"/>
  <c r="H300" i="5"/>
  <c r="R300" i="5"/>
  <c r="U299" i="5"/>
  <c r="X299" i="5" s="1"/>
  <c r="Y299" i="5" s="1"/>
  <c r="AD296" i="5"/>
  <c r="AG317" i="5" s="1"/>
  <c r="AB296" i="5"/>
  <c r="AC296" i="5"/>
  <c r="AA297" i="5"/>
  <c r="T301" i="5"/>
  <c r="L302" i="5" a="1"/>
  <c r="L302" i="5" s="1"/>
  <c r="AE360" i="4"/>
  <c r="AF358" i="4"/>
  <c r="AE359" i="4"/>
  <c r="AF357" i="4"/>
  <c r="Z298" i="4"/>
  <c r="AB296" i="4"/>
  <c r="AD296" i="4"/>
  <c r="AG317" i="4" s="1"/>
  <c r="U299" i="4"/>
  <c r="X299" i="4" s="1"/>
  <c r="Y299" i="4" s="1"/>
  <c r="R300" i="4"/>
  <c r="V383" i="4"/>
  <c r="S299" i="4"/>
  <c r="H300" i="4"/>
  <c r="W382" i="4"/>
  <c r="AC296" i="4"/>
  <c r="AA297" i="4"/>
  <c r="L302" i="4" a="1"/>
  <c r="L302" i="4" s="1"/>
  <c r="T301" i="4"/>
  <c r="Z298" i="1"/>
  <c r="AB296" i="1"/>
  <c r="AD296" i="1"/>
  <c r="AG317" i="1" s="1"/>
  <c r="AF348" i="1"/>
  <c r="AE350" i="1"/>
  <c r="W382" i="1"/>
  <c r="T301" i="1"/>
  <c r="L302" i="1" a="1"/>
  <c r="L302" i="1" s="1"/>
  <c r="AC296" i="1"/>
  <c r="AA297" i="1"/>
  <c r="V383" i="1"/>
  <c r="S299" i="1"/>
  <c r="H300" i="1"/>
  <c r="R300" i="1"/>
  <c r="U299" i="1"/>
  <c r="X299" i="1" s="1"/>
  <c r="Y299" i="1" s="1"/>
  <c r="AF347" i="1"/>
  <c r="AE349" i="1"/>
  <c r="AF379" i="11" l="1"/>
  <c r="AE381" i="11"/>
  <c r="AE382" i="11"/>
  <c r="AF380" i="11"/>
  <c r="Z299" i="11"/>
  <c r="V384" i="11"/>
  <c r="S300" i="11"/>
  <c r="H301" i="11"/>
  <c r="AD297" i="11"/>
  <c r="AG318" i="11" s="1"/>
  <c r="AB297" i="11"/>
  <c r="W383" i="11"/>
  <c r="T302" i="11"/>
  <c r="L303" i="11" a="1"/>
  <c r="L303" i="11" s="1"/>
  <c r="AC297" i="11"/>
  <c r="AA298" i="11"/>
  <c r="U300" i="11"/>
  <c r="X300" i="11" s="1"/>
  <c r="Y300" i="11" s="1"/>
  <c r="R301" i="11"/>
  <c r="AE384" i="10"/>
  <c r="AF384" i="10" s="1"/>
  <c r="AF382" i="10"/>
  <c r="AF381" i="10"/>
  <c r="AE383" i="10"/>
  <c r="Z299" i="10"/>
  <c r="V384" i="10"/>
  <c r="S300" i="10"/>
  <c r="H301" i="10"/>
  <c r="W383" i="10"/>
  <c r="R301" i="10"/>
  <c r="U300" i="10"/>
  <c r="X300" i="10" s="1"/>
  <c r="Y300" i="10" s="1"/>
  <c r="L302" i="10" a="1"/>
  <c r="L302" i="10" s="1"/>
  <c r="T301" i="10"/>
  <c r="AA298" i="10"/>
  <c r="AC297" i="10"/>
  <c r="AD297" i="10"/>
  <c r="AG318" i="10" s="1"/>
  <c r="AB297" i="10"/>
  <c r="AE383" i="9"/>
  <c r="AF381" i="9"/>
  <c r="AF380" i="9"/>
  <c r="AE382" i="9"/>
  <c r="Z299" i="9"/>
  <c r="AD297" i="9"/>
  <c r="AG318" i="9" s="1"/>
  <c r="AB297" i="9"/>
  <c r="W383" i="9"/>
  <c r="R301" i="9"/>
  <c r="U300" i="9"/>
  <c r="X300" i="9" s="1"/>
  <c r="Y300" i="9" s="1"/>
  <c r="V384" i="9"/>
  <c r="S300" i="9"/>
  <c r="H301" i="9"/>
  <c r="AA298" i="9"/>
  <c r="AC297" i="9"/>
  <c r="L302" i="9" a="1"/>
  <c r="L302" i="9" s="1"/>
  <c r="T301" i="9"/>
  <c r="AE362" i="8"/>
  <c r="AF360" i="8"/>
  <c r="AF359" i="8"/>
  <c r="AE361" i="8"/>
  <c r="Z299" i="8"/>
  <c r="AD297" i="8"/>
  <c r="AG318" i="8" s="1"/>
  <c r="AB297" i="8"/>
  <c r="W383" i="8"/>
  <c r="U300" i="8"/>
  <c r="X300" i="8" s="1"/>
  <c r="Y300" i="8" s="1"/>
  <c r="R301" i="8"/>
  <c r="L303" i="8" a="1"/>
  <c r="L303" i="8" s="1"/>
  <c r="T302" i="8"/>
  <c r="AA298" i="8"/>
  <c r="AC297" i="8"/>
  <c r="V384" i="8"/>
  <c r="S300" i="8"/>
  <c r="H301" i="8"/>
  <c r="AE362" i="7"/>
  <c r="AF360" i="7"/>
  <c r="AF359" i="7"/>
  <c r="AE361" i="7"/>
  <c r="Z299" i="7"/>
  <c r="U300" i="7"/>
  <c r="X300" i="7" s="1"/>
  <c r="Y300" i="7" s="1"/>
  <c r="R301" i="7"/>
  <c r="V384" i="7"/>
  <c r="H301" i="7"/>
  <c r="S300" i="7"/>
  <c r="AD297" i="7"/>
  <c r="AG318" i="7" s="1"/>
  <c r="AB297" i="7"/>
  <c r="W383" i="7"/>
  <c r="L302" i="7" a="1"/>
  <c r="L302" i="7" s="1"/>
  <c r="T301" i="7"/>
  <c r="AC297" i="7"/>
  <c r="AA298" i="7"/>
  <c r="AF358" i="6"/>
  <c r="AE360" i="6"/>
  <c r="AE361" i="6"/>
  <c r="AF359" i="6"/>
  <c r="Z299" i="6"/>
  <c r="AB297" i="6"/>
  <c r="AD297" i="6"/>
  <c r="AG318" i="6" s="1"/>
  <c r="R301" i="6"/>
  <c r="U300" i="6"/>
  <c r="X300" i="6" s="1"/>
  <c r="Y300" i="6" s="1"/>
  <c r="V384" i="6"/>
  <c r="S300" i="6"/>
  <c r="H301" i="6"/>
  <c r="W383" i="6"/>
  <c r="AC297" i="6"/>
  <c r="AA298" i="6"/>
  <c r="T302" i="6"/>
  <c r="L303" i="6" a="1"/>
  <c r="L303" i="6" s="1"/>
  <c r="AF349" i="5"/>
  <c r="AE351" i="5"/>
  <c r="AE352" i="5"/>
  <c r="AF350" i="5"/>
  <c r="Z299" i="5"/>
  <c r="AB297" i="5"/>
  <c r="AD297" i="5"/>
  <c r="AG318" i="5" s="1"/>
  <c r="V384" i="5"/>
  <c r="S300" i="5"/>
  <c r="H301" i="5"/>
  <c r="AA298" i="5"/>
  <c r="AC297" i="5"/>
  <c r="T302" i="5"/>
  <c r="L303" i="5" a="1"/>
  <c r="L303" i="5" s="1"/>
  <c r="U300" i="5"/>
  <c r="X300" i="5" s="1"/>
  <c r="Y300" i="5" s="1"/>
  <c r="R301" i="5"/>
  <c r="W383" i="5"/>
  <c r="AE361" i="4"/>
  <c r="AF359" i="4"/>
  <c r="AF360" i="4"/>
  <c r="AE362" i="4"/>
  <c r="Z299" i="4"/>
  <c r="L303" i="4" a="1"/>
  <c r="L303" i="4" s="1"/>
  <c r="T302" i="4"/>
  <c r="AD297" i="4"/>
  <c r="AG318" i="4" s="1"/>
  <c r="AB297" i="4"/>
  <c r="W383" i="4"/>
  <c r="V384" i="4"/>
  <c r="H301" i="4"/>
  <c r="S300" i="4"/>
  <c r="U300" i="4"/>
  <c r="X300" i="4" s="1"/>
  <c r="Y300" i="4" s="1"/>
  <c r="R301" i="4"/>
  <c r="AC297" i="4"/>
  <c r="AA298" i="4"/>
  <c r="Z299" i="1"/>
  <c r="U300" i="1"/>
  <c r="X300" i="1" s="1"/>
  <c r="Y300" i="1" s="1"/>
  <c r="R301" i="1"/>
  <c r="V384" i="1"/>
  <c r="S300" i="1"/>
  <c r="H301" i="1"/>
  <c r="W383" i="1"/>
  <c r="AE352" i="1"/>
  <c r="AF350" i="1"/>
  <c r="AD297" i="1"/>
  <c r="AG318" i="1" s="1"/>
  <c r="AB297" i="1"/>
  <c r="AC297" i="1"/>
  <c r="AA298" i="1"/>
  <c r="T302" i="1"/>
  <c r="L303" i="1" a="1"/>
  <c r="L303" i="1" s="1"/>
  <c r="AE351" i="1"/>
  <c r="AF349" i="1"/>
  <c r="AE383" i="11" l="1"/>
  <c r="AF381" i="11"/>
  <c r="AE384" i="11"/>
  <c r="AF384" i="11" s="1"/>
  <c r="AF382" i="11"/>
  <c r="Z300" i="11"/>
  <c r="U301" i="11"/>
  <c r="X301" i="11" s="1"/>
  <c r="Y301" i="11" s="1"/>
  <c r="R302" i="11"/>
  <c r="H302" i="11"/>
  <c r="V385" i="11"/>
  <c r="S301" i="11"/>
  <c r="L304" i="11" a="1"/>
  <c r="L304" i="11" s="1"/>
  <c r="T303" i="11"/>
  <c r="W384" i="11"/>
  <c r="AC298" i="11"/>
  <c r="AA299" i="11"/>
  <c r="AD298" i="11"/>
  <c r="AG319" i="11" s="1"/>
  <c r="AB298" i="11"/>
  <c r="AE385" i="10"/>
  <c r="AF385" i="10" s="1"/>
  <c r="X1" i="3" s="1" a="1"/>
  <c r="X1" i="3" s="1"/>
  <c r="AF383" i="10"/>
  <c r="Z300" i="10"/>
  <c r="AD298" i="10"/>
  <c r="AG319" i="10" s="1"/>
  <c r="AB298" i="10"/>
  <c r="V385" i="10"/>
  <c r="S301" i="10"/>
  <c r="H302" i="10"/>
  <c r="R302" i="10"/>
  <c r="U301" i="10"/>
  <c r="X301" i="10" s="1"/>
  <c r="Y301" i="10" s="1"/>
  <c r="W384" i="10"/>
  <c r="T302" i="10"/>
  <c r="L303" i="10" a="1"/>
  <c r="L303" i="10" s="1"/>
  <c r="AA299" i="10"/>
  <c r="AC298" i="10"/>
  <c r="AF382" i="9"/>
  <c r="AE384" i="9"/>
  <c r="AF384" i="9" s="1"/>
  <c r="AF383" i="9"/>
  <c r="AE385" i="9"/>
  <c r="AF385" i="9" s="1"/>
  <c r="U1" i="3" s="1" a="1"/>
  <c r="U1" i="3" s="1"/>
  <c r="Z300" i="9"/>
  <c r="AD298" i="9"/>
  <c r="AG319" i="9" s="1"/>
  <c r="AB298" i="9"/>
  <c r="W384" i="9"/>
  <c r="L303" i="9" a="1"/>
  <c r="L303" i="9" s="1"/>
  <c r="T302" i="9"/>
  <c r="AA299" i="9"/>
  <c r="AC298" i="9"/>
  <c r="V385" i="9"/>
  <c r="H302" i="9"/>
  <c r="S301" i="9"/>
  <c r="R302" i="9"/>
  <c r="U301" i="9"/>
  <c r="X301" i="9" s="1"/>
  <c r="Y301" i="9" s="1"/>
  <c r="AF361" i="8"/>
  <c r="AE363" i="8"/>
  <c r="AF362" i="8"/>
  <c r="AE364" i="8"/>
  <c r="Z300" i="8"/>
  <c r="W384" i="8"/>
  <c r="T303" i="8"/>
  <c r="L304" i="8" a="1"/>
  <c r="L304" i="8" s="1"/>
  <c r="AD298" i="8"/>
  <c r="AG319" i="8" s="1"/>
  <c r="AB298" i="8"/>
  <c r="AA299" i="8"/>
  <c r="AC298" i="8"/>
  <c r="V385" i="8"/>
  <c r="H302" i="8"/>
  <c r="S301" i="8"/>
  <c r="U301" i="8"/>
  <c r="X301" i="8" s="1"/>
  <c r="Y301" i="8" s="1"/>
  <c r="R302" i="8"/>
  <c r="AF361" i="7"/>
  <c r="AE363" i="7"/>
  <c r="AE364" i="7"/>
  <c r="AF362" i="7"/>
  <c r="Z300" i="7"/>
  <c r="R302" i="7"/>
  <c r="U301" i="7"/>
  <c r="X301" i="7" s="1"/>
  <c r="Y301" i="7" s="1"/>
  <c r="W384" i="7"/>
  <c r="AD298" i="7"/>
  <c r="AG319" i="7" s="1"/>
  <c r="AB298" i="7"/>
  <c r="AC298" i="7"/>
  <c r="AA299" i="7"/>
  <c r="L303" i="7" a="1"/>
  <c r="L303" i="7" s="1"/>
  <c r="T302" i="7"/>
  <c r="V385" i="7"/>
  <c r="H302" i="7"/>
  <c r="S301" i="7"/>
  <c r="AE363" i="6"/>
  <c r="AF361" i="6"/>
  <c r="AF360" i="6"/>
  <c r="AE362" i="6"/>
  <c r="Z300" i="6"/>
  <c r="T303" i="6"/>
  <c r="L304" i="6" a="1"/>
  <c r="L304" i="6" s="1"/>
  <c r="AD298" i="6"/>
  <c r="AG319" i="6" s="1"/>
  <c r="AB298" i="6"/>
  <c r="V385" i="6"/>
  <c r="S301" i="6"/>
  <c r="H302" i="6"/>
  <c r="W384" i="6"/>
  <c r="U301" i="6"/>
  <c r="X301" i="6" s="1"/>
  <c r="Y301" i="6" s="1"/>
  <c r="R302" i="6"/>
  <c r="AC298" i="6"/>
  <c r="AA299" i="6"/>
  <c r="AE354" i="5"/>
  <c r="AF352" i="5"/>
  <c r="AE353" i="5"/>
  <c r="AF351" i="5"/>
  <c r="Z300" i="5"/>
  <c r="R302" i="5"/>
  <c r="U301" i="5"/>
  <c r="X301" i="5" s="1"/>
  <c r="Y301" i="5" s="1"/>
  <c r="T303" i="5"/>
  <c r="L304" i="5" a="1"/>
  <c r="L304" i="5" s="1"/>
  <c r="V385" i="5"/>
  <c r="H302" i="5"/>
  <c r="S301" i="5"/>
  <c r="AC298" i="5"/>
  <c r="AA299" i="5"/>
  <c r="AD298" i="5"/>
  <c r="AG319" i="5" s="1"/>
  <c r="AB298" i="5"/>
  <c r="W384" i="5"/>
  <c r="AE364" i="4"/>
  <c r="AF362" i="4"/>
  <c r="AF361" i="4"/>
  <c r="AE363" i="4"/>
  <c r="Z300" i="4"/>
  <c r="V385" i="4"/>
  <c r="H302" i="4"/>
  <c r="S301" i="4"/>
  <c r="AD298" i="4"/>
  <c r="AG319" i="4" s="1"/>
  <c r="AB298" i="4"/>
  <c r="U301" i="4"/>
  <c r="X301" i="4" s="1"/>
  <c r="Y301" i="4" s="1"/>
  <c r="R302" i="4"/>
  <c r="W384" i="4"/>
  <c r="AA299" i="4"/>
  <c r="AC298" i="4"/>
  <c r="L304" i="4" a="1"/>
  <c r="L304" i="4" s="1"/>
  <c r="T303" i="4"/>
  <c r="Z300" i="1"/>
  <c r="W384" i="1"/>
  <c r="V385" i="1"/>
  <c r="H302" i="1"/>
  <c r="S301" i="1"/>
  <c r="AD298" i="1"/>
  <c r="AG319" i="1" s="1"/>
  <c r="AB298" i="1"/>
  <c r="AE354" i="1"/>
  <c r="AF352" i="1"/>
  <c r="U301" i="1"/>
  <c r="X301" i="1" s="1"/>
  <c r="Y301" i="1" s="1"/>
  <c r="R302" i="1"/>
  <c r="AE353" i="1"/>
  <c r="AF351" i="1"/>
  <c r="AC298" i="1"/>
  <c r="AA299" i="1"/>
  <c r="L304" i="1" a="1"/>
  <c r="L304" i="1" s="1"/>
  <c r="T303" i="1"/>
  <c r="AE385" i="11" l="1"/>
  <c r="AF385" i="11" s="1"/>
  <c r="AF383" i="11"/>
  <c r="AA1" i="3" s="1" a="1"/>
  <c r="AA1" i="3" s="1"/>
  <c r="Z301" i="11"/>
  <c r="AD299" i="11"/>
  <c r="AG320" i="11" s="1"/>
  <c r="AB299" i="11"/>
  <c r="W385" i="11"/>
  <c r="H303" i="11"/>
  <c r="S302" i="11"/>
  <c r="U302" i="11"/>
  <c r="X302" i="11" s="1"/>
  <c r="Y302" i="11" s="1"/>
  <c r="R303" i="11"/>
  <c r="L305" i="11" a="1"/>
  <c r="L305" i="11" s="1"/>
  <c r="T304" i="11"/>
  <c r="AC299" i="11"/>
  <c r="AA300" i="11"/>
  <c r="Z301" i="10"/>
  <c r="AB299" i="10"/>
  <c r="AD299" i="10"/>
  <c r="AG320" i="10" s="1"/>
  <c r="R303" i="10"/>
  <c r="U302" i="10"/>
  <c r="X302" i="10" s="1"/>
  <c r="Y302" i="10" s="1"/>
  <c r="W385" i="10"/>
  <c r="T303" i="10"/>
  <c r="L304" i="10" a="1"/>
  <c r="L304" i="10" s="1"/>
  <c r="S302" i="10"/>
  <c r="H303" i="10"/>
  <c r="AC299" i="10"/>
  <c r="AA300" i="10"/>
  <c r="Z301" i="9"/>
  <c r="W385" i="9"/>
  <c r="S302" i="9"/>
  <c r="H303" i="9"/>
  <c r="AB299" i="9"/>
  <c r="AD299" i="9"/>
  <c r="AG320" i="9" s="1"/>
  <c r="R303" i="9"/>
  <c r="U302" i="9"/>
  <c r="X302" i="9" s="1"/>
  <c r="Y302" i="9" s="1"/>
  <c r="AC299" i="9"/>
  <c r="AA300" i="9"/>
  <c r="T303" i="9"/>
  <c r="L304" i="9" a="1"/>
  <c r="L304" i="9" s="1"/>
  <c r="AF364" i="8"/>
  <c r="AE366" i="8"/>
  <c r="AE365" i="8"/>
  <c r="AF363" i="8"/>
  <c r="Z301" i="8"/>
  <c r="R303" i="8"/>
  <c r="U302" i="8"/>
  <c r="X302" i="8" s="1"/>
  <c r="Y302" i="8" s="1"/>
  <c r="H303" i="8"/>
  <c r="S302" i="8"/>
  <c r="T304" i="8"/>
  <c r="L305" i="8" a="1"/>
  <c r="L305" i="8" s="1"/>
  <c r="AB299" i="8"/>
  <c r="AD299" i="8"/>
  <c r="AG320" i="8" s="1"/>
  <c r="AC299" i="8"/>
  <c r="AA300" i="8"/>
  <c r="W385" i="8"/>
  <c r="AF364" i="7"/>
  <c r="AE366" i="7"/>
  <c r="AE365" i="7"/>
  <c r="AF363" i="7"/>
  <c r="Z301" i="7"/>
  <c r="AB299" i="7"/>
  <c r="AD299" i="7"/>
  <c r="AG320" i="7" s="1"/>
  <c r="H303" i="7"/>
  <c r="S302" i="7"/>
  <c r="R303" i="7"/>
  <c r="U302" i="7"/>
  <c r="X302" i="7" s="1"/>
  <c r="Y302" i="7" s="1"/>
  <c r="W385" i="7"/>
  <c r="AA300" i="7"/>
  <c r="AC299" i="7"/>
  <c r="T303" i="7"/>
  <c r="L304" i="7" a="1"/>
  <c r="L304" i="7" s="1"/>
  <c r="AE364" i="6"/>
  <c r="AF362" i="6"/>
  <c r="AF363" i="6"/>
  <c r="AE365" i="6"/>
  <c r="Z301" i="6"/>
  <c r="AD299" i="6"/>
  <c r="AG320" i="6" s="1"/>
  <c r="AB299" i="6"/>
  <c r="H303" i="6"/>
  <c r="S302" i="6"/>
  <c r="U302" i="6"/>
  <c r="X302" i="6" s="1"/>
  <c r="Y302" i="6" s="1"/>
  <c r="R303" i="6"/>
  <c r="W385" i="6"/>
  <c r="AC299" i="6"/>
  <c r="AA300" i="6"/>
  <c r="L305" i="6" a="1"/>
  <c r="L305" i="6" s="1"/>
  <c r="T304" i="6"/>
  <c r="AF353" i="5"/>
  <c r="AE355" i="5"/>
  <c r="AF354" i="5"/>
  <c r="AE356" i="5"/>
  <c r="Z301" i="5"/>
  <c r="AD299" i="5"/>
  <c r="AG320" i="5" s="1"/>
  <c r="AB299" i="5"/>
  <c r="S302" i="5"/>
  <c r="H303" i="5"/>
  <c r="L305" i="5" a="1"/>
  <c r="L305" i="5" s="1"/>
  <c r="T304" i="5"/>
  <c r="AC299" i="5"/>
  <c r="AA300" i="5"/>
  <c r="W385" i="5"/>
  <c r="U302" i="5"/>
  <c r="X302" i="5" s="1"/>
  <c r="Y302" i="5" s="1"/>
  <c r="R303" i="5"/>
  <c r="AE365" i="4"/>
  <c r="AF363" i="4"/>
  <c r="AE366" i="4"/>
  <c r="AF364" i="4"/>
  <c r="Z301" i="4"/>
  <c r="R303" i="4"/>
  <c r="U302" i="4"/>
  <c r="X302" i="4" s="1"/>
  <c r="Y302" i="4" s="1"/>
  <c r="AB299" i="4"/>
  <c r="AD299" i="4"/>
  <c r="AG320" i="4" s="1"/>
  <c r="H303" i="4"/>
  <c r="S302" i="4"/>
  <c r="AC299" i="4"/>
  <c r="AA300" i="4"/>
  <c r="L305" i="4" a="1"/>
  <c r="L305" i="4" s="1"/>
  <c r="T304" i="4"/>
  <c r="W385" i="4"/>
  <c r="Z301" i="1"/>
  <c r="U302" i="1"/>
  <c r="X302" i="1" s="1"/>
  <c r="Y302" i="1" s="1"/>
  <c r="R303" i="1"/>
  <c r="AF353" i="1"/>
  <c r="AE355" i="1"/>
  <c r="AF354" i="1"/>
  <c r="AE356" i="1"/>
  <c r="H303" i="1"/>
  <c r="S302" i="1"/>
  <c r="W385" i="1"/>
  <c r="AC299" i="1"/>
  <c r="AA300" i="1"/>
  <c r="L305" i="1" a="1"/>
  <c r="L305" i="1" s="1"/>
  <c r="T304" i="1"/>
  <c r="AD299" i="1"/>
  <c r="AG320" i="1" s="1"/>
  <c r="AB299" i="1"/>
  <c r="Z302" i="11" l="1"/>
  <c r="U303" i="11"/>
  <c r="X303" i="11" s="1"/>
  <c r="Y303" i="11" s="1"/>
  <c r="R304" i="11"/>
  <c r="L306" i="11" a="1"/>
  <c r="L306" i="11" s="1"/>
  <c r="T305" i="11"/>
  <c r="AD300" i="11"/>
  <c r="AG321" i="11" s="1"/>
  <c r="AB300" i="11"/>
  <c r="H304" i="11"/>
  <c r="S303" i="11"/>
  <c r="AA301" i="11"/>
  <c r="AC300" i="11"/>
  <c r="Z302" i="10"/>
  <c r="T304" i="10"/>
  <c r="L305" i="10" a="1"/>
  <c r="L305" i="10" s="1"/>
  <c r="S303" i="10"/>
  <c r="H304" i="10"/>
  <c r="U303" i="10"/>
  <c r="X303" i="10" s="1"/>
  <c r="Y303" i="10" s="1"/>
  <c r="R304" i="10"/>
  <c r="AD300" i="10"/>
  <c r="AG321" i="10" s="1"/>
  <c r="AB300" i="10"/>
  <c r="AC300" i="10"/>
  <c r="AA301" i="10"/>
  <c r="Z302" i="9"/>
  <c r="U303" i="9"/>
  <c r="X303" i="9" s="1"/>
  <c r="Y303" i="9" s="1"/>
  <c r="R304" i="9"/>
  <c r="AD300" i="9"/>
  <c r="AG321" i="9" s="1"/>
  <c r="AB300" i="9"/>
  <c r="T304" i="9"/>
  <c r="L305" i="9" a="1"/>
  <c r="L305" i="9" s="1"/>
  <c r="S303" i="9"/>
  <c r="H304" i="9"/>
  <c r="AC300" i="9"/>
  <c r="AA301" i="9"/>
  <c r="AF365" i="8"/>
  <c r="AE367" i="8"/>
  <c r="AF366" i="8"/>
  <c r="AE368" i="8"/>
  <c r="Z302" i="8"/>
  <c r="AD300" i="8"/>
  <c r="AG321" i="8" s="1"/>
  <c r="AB300" i="8"/>
  <c r="U303" i="8"/>
  <c r="X303" i="8" s="1"/>
  <c r="Y303" i="8" s="1"/>
  <c r="R304" i="8"/>
  <c r="L306" i="8" a="1"/>
  <c r="L306" i="8" s="1"/>
  <c r="T305" i="8"/>
  <c r="S303" i="8"/>
  <c r="H304" i="8"/>
  <c r="AA301" i="8"/>
  <c r="AC300" i="8"/>
  <c r="AE367" i="7"/>
  <c r="AF365" i="7"/>
  <c r="AE368" i="7"/>
  <c r="AF366" i="7"/>
  <c r="Z302" i="7"/>
  <c r="R304" i="7"/>
  <c r="U303" i="7"/>
  <c r="X303" i="7" s="1"/>
  <c r="Y303" i="7" s="1"/>
  <c r="AD300" i="7"/>
  <c r="AG321" i="7" s="1"/>
  <c r="AB300" i="7"/>
  <c r="AA301" i="7"/>
  <c r="AC300" i="7"/>
  <c r="T304" i="7"/>
  <c r="L305" i="7" a="1"/>
  <c r="L305" i="7" s="1"/>
  <c r="S303" i="7"/>
  <c r="H304" i="7"/>
  <c r="AE367" i="6"/>
  <c r="AF365" i="6"/>
  <c r="AE366" i="6"/>
  <c r="AF364" i="6"/>
  <c r="Z302" i="6"/>
  <c r="AD300" i="6"/>
  <c r="AG321" i="6" s="1"/>
  <c r="AB300" i="6"/>
  <c r="U303" i="6"/>
  <c r="X303" i="6" s="1"/>
  <c r="Y303" i="6" s="1"/>
  <c r="R304" i="6"/>
  <c r="L306" i="6" a="1"/>
  <c r="L306" i="6" s="1"/>
  <c r="T305" i="6"/>
  <c r="H304" i="6"/>
  <c r="S303" i="6"/>
  <c r="AC300" i="6"/>
  <c r="AA301" i="6"/>
  <c r="AE358" i="5"/>
  <c r="AF356" i="5"/>
  <c r="AE357" i="5"/>
  <c r="AF355" i="5"/>
  <c r="Z302" i="5"/>
  <c r="AD300" i="5"/>
  <c r="AG321" i="5" s="1"/>
  <c r="AB300" i="5"/>
  <c r="U303" i="5"/>
  <c r="X303" i="5" s="1"/>
  <c r="Y303" i="5" s="1"/>
  <c r="R304" i="5"/>
  <c r="H304" i="5"/>
  <c r="S303" i="5"/>
  <c r="AA301" i="5"/>
  <c r="AC300" i="5"/>
  <c r="L306" i="5" a="1"/>
  <c r="L306" i="5" s="1"/>
  <c r="T305" i="5"/>
  <c r="AE368" i="4"/>
  <c r="AF366" i="4"/>
  <c r="AF365" i="4"/>
  <c r="AE367" i="4"/>
  <c r="Z302" i="4"/>
  <c r="T305" i="4"/>
  <c r="L306" i="4" a="1"/>
  <c r="L306" i="4" s="1"/>
  <c r="AD300" i="4"/>
  <c r="AG321" i="4" s="1"/>
  <c r="AB300" i="4"/>
  <c r="H304" i="4"/>
  <c r="S303" i="4"/>
  <c r="AA301" i="4"/>
  <c r="AC300" i="4"/>
  <c r="R304" i="4"/>
  <c r="U303" i="4"/>
  <c r="X303" i="4" s="1"/>
  <c r="Y303" i="4" s="1"/>
  <c r="Z302" i="1"/>
  <c r="L306" i="1" a="1"/>
  <c r="L306" i="1" s="1"/>
  <c r="T305" i="1"/>
  <c r="AF356" i="1"/>
  <c r="AE358" i="1"/>
  <c r="U303" i="1"/>
  <c r="X303" i="1" s="1"/>
  <c r="Y303" i="1" s="1"/>
  <c r="R304" i="1"/>
  <c r="AC300" i="1"/>
  <c r="AA301" i="1"/>
  <c r="AD300" i="1"/>
  <c r="AG321" i="1" s="1"/>
  <c r="AB300" i="1"/>
  <c r="H304" i="1"/>
  <c r="S303" i="1"/>
  <c r="AF355" i="1"/>
  <c r="AE357" i="1"/>
  <c r="Z303" i="11" l="1"/>
  <c r="L307" i="11" a="1"/>
  <c r="L307" i="11" s="1"/>
  <c r="T306" i="11"/>
  <c r="U304" i="11"/>
  <c r="X304" i="11" s="1"/>
  <c r="Y304" i="11" s="1"/>
  <c r="R305" i="11"/>
  <c r="AC301" i="11"/>
  <c r="AA302" i="11"/>
  <c r="AD301" i="11"/>
  <c r="AG322" i="11" s="1"/>
  <c r="AB301" i="11"/>
  <c r="H305" i="11"/>
  <c r="S304" i="11"/>
  <c r="Z303" i="10"/>
  <c r="AD301" i="10"/>
  <c r="AG322" i="10" s="1"/>
  <c r="AB301" i="10"/>
  <c r="T305" i="10"/>
  <c r="L306" i="10" a="1"/>
  <c r="L306" i="10" s="1"/>
  <c r="U304" i="10"/>
  <c r="X304" i="10" s="1"/>
  <c r="Y304" i="10" s="1"/>
  <c r="R305" i="10"/>
  <c r="H305" i="10"/>
  <c r="S304" i="10"/>
  <c r="AA302" i="10"/>
  <c r="AC301" i="10"/>
  <c r="Z303" i="9"/>
  <c r="U304" i="9"/>
  <c r="X304" i="9" s="1"/>
  <c r="Y304" i="9" s="1"/>
  <c r="R305" i="9"/>
  <c r="H305" i="9"/>
  <c r="S304" i="9"/>
  <c r="T305" i="9"/>
  <c r="L306" i="9" a="1"/>
  <c r="L306" i="9" s="1"/>
  <c r="AC301" i="9"/>
  <c r="AA302" i="9"/>
  <c r="AD301" i="9"/>
  <c r="AG322" i="9" s="1"/>
  <c r="AB301" i="9"/>
  <c r="AF368" i="8"/>
  <c r="AE370" i="8"/>
  <c r="AF367" i="8"/>
  <c r="AE369" i="8"/>
  <c r="Z303" i="8"/>
  <c r="H305" i="8"/>
  <c r="S304" i="8"/>
  <c r="U304" i="8"/>
  <c r="X304" i="8" s="1"/>
  <c r="Y304" i="8" s="1"/>
  <c r="R305" i="8"/>
  <c r="L307" i="8" a="1"/>
  <c r="L307" i="8" s="1"/>
  <c r="T306" i="8"/>
  <c r="AA302" i="8"/>
  <c r="AC301" i="8"/>
  <c r="AD301" i="8"/>
  <c r="AG322" i="8" s="1"/>
  <c r="AB301" i="8"/>
  <c r="AF368" i="7"/>
  <c r="AE370" i="7"/>
  <c r="AF367" i="7"/>
  <c r="AE369" i="7"/>
  <c r="Z303" i="7"/>
  <c r="S304" i="7"/>
  <c r="H305" i="7"/>
  <c r="T305" i="7"/>
  <c r="L306" i="7" a="1"/>
  <c r="L306" i="7" s="1"/>
  <c r="U304" i="7"/>
  <c r="X304" i="7" s="1"/>
  <c r="Y304" i="7" s="1"/>
  <c r="R305" i="7"/>
  <c r="AD301" i="7"/>
  <c r="AG322" i="7" s="1"/>
  <c r="AB301" i="7"/>
  <c r="AC301" i="7"/>
  <c r="AA302" i="7"/>
  <c r="AE368" i="6"/>
  <c r="AF366" i="6"/>
  <c r="AF367" i="6"/>
  <c r="AE369" i="6"/>
  <c r="Z303" i="6"/>
  <c r="AD301" i="6"/>
  <c r="AG322" i="6" s="1"/>
  <c r="AB301" i="6"/>
  <c r="L307" i="6" a="1"/>
  <c r="L307" i="6" s="1"/>
  <c r="T306" i="6"/>
  <c r="H305" i="6"/>
  <c r="S304" i="6"/>
  <c r="AC301" i="6"/>
  <c r="AA302" i="6"/>
  <c r="U304" i="6"/>
  <c r="X304" i="6" s="1"/>
  <c r="Y304" i="6" s="1"/>
  <c r="R305" i="6"/>
  <c r="AE359" i="5"/>
  <c r="AF357" i="5"/>
  <c r="AF358" i="5"/>
  <c r="AE360" i="5"/>
  <c r="Z303" i="5"/>
  <c r="AD301" i="5"/>
  <c r="AG322" i="5" s="1"/>
  <c r="AB301" i="5"/>
  <c r="L307" i="5" a="1"/>
  <c r="L307" i="5" s="1"/>
  <c r="T306" i="5"/>
  <c r="H305" i="5"/>
  <c r="S304" i="5"/>
  <c r="AC301" i="5"/>
  <c r="AA302" i="5"/>
  <c r="U304" i="5"/>
  <c r="X304" i="5" s="1"/>
  <c r="Y304" i="5" s="1"/>
  <c r="R305" i="5"/>
  <c r="AF367" i="4"/>
  <c r="AE369" i="4"/>
  <c r="AF368" i="4"/>
  <c r="AE370" i="4"/>
  <c r="Z303" i="4"/>
  <c r="AD301" i="4"/>
  <c r="AG322" i="4" s="1"/>
  <c r="AB301" i="4"/>
  <c r="R305" i="4"/>
  <c r="U304" i="4"/>
  <c r="X304" i="4" s="1"/>
  <c r="Y304" i="4" s="1"/>
  <c r="H305" i="4"/>
  <c r="S304" i="4"/>
  <c r="AA302" i="4"/>
  <c r="AC301" i="4"/>
  <c r="T306" i="4"/>
  <c r="L307" i="4" a="1"/>
  <c r="L307" i="4" s="1"/>
  <c r="Z303" i="1"/>
  <c r="H305" i="1"/>
  <c r="S304" i="1"/>
  <c r="AD301" i="1"/>
  <c r="AG322" i="1" s="1"/>
  <c r="AB301" i="1"/>
  <c r="U304" i="1"/>
  <c r="X304" i="1" s="1"/>
  <c r="Y304" i="1" s="1"/>
  <c r="R305" i="1"/>
  <c r="AE359" i="1"/>
  <c r="AF357" i="1"/>
  <c r="AE360" i="1"/>
  <c r="AF358" i="1"/>
  <c r="AC301" i="1"/>
  <c r="AA302" i="1"/>
  <c r="L307" i="1" a="1"/>
  <c r="L307" i="1" s="1"/>
  <c r="T306" i="1"/>
  <c r="Z304" i="11" l="1"/>
  <c r="R306" i="11"/>
  <c r="U305" i="11"/>
  <c r="X305" i="11" s="1"/>
  <c r="Y305" i="11" s="1"/>
  <c r="AD302" i="11"/>
  <c r="AG323" i="11" s="1"/>
  <c r="AB302" i="11"/>
  <c r="L308" i="11" a="1"/>
  <c r="L308" i="11" s="1"/>
  <c r="T307" i="11"/>
  <c r="AA303" i="11"/>
  <c r="AC302" i="11"/>
  <c r="S305" i="11"/>
  <c r="H306" i="11"/>
  <c r="Z304" i="10"/>
  <c r="R306" i="10"/>
  <c r="U305" i="10"/>
  <c r="X305" i="10" s="1"/>
  <c r="Y305" i="10" s="1"/>
  <c r="AD302" i="10"/>
  <c r="AG323" i="10" s="1"/>
  <c r="AB302" i="10"/>
  <c r="H306" i="10"/>
  <c r="S305" i="10"/>
  <c r="L307" i="10" a="1"/>
  <c r="L307" i="10" s="1"/>
  <c r="T306" i="10"/>
  <c r="AC302" i="10"/>
  <c r="AA303" i="10"/>
  <c r="Z304" i="9"/>
  <c r="L307" i="9" a="1"/>
  <c r="L307" i="9" s="1"/>
  <c r="T306" i="9"/>
  <c r="H306" i="9"/>
  <c r="S305" i="9"/>
  <c r="AD302" i="9"/>
  <c r="AG323" i="9" s="1"/>
  <c r="AB302" i="9"/>
  <c r="U305" i="9"/>
  <c r="X305" i="9" s="1"/>
  <c r="Y305" i="9" s="1"/>
  <c r="R306" i="9"/>
  <c r="AC302" i="9"/>
  <c r="AA303" i="9"/>
  <c r="AF369" i="8"/>
  <c r="AE371" i="8"/>
  <c r="AF370" i="8"/>
  <c r="AE372" i="8"/>
  <c r="Z304" i="8"/>
  <c r="AB302" i="8"/>
  <c r="AD302" i="8"/>
  <c r="AG323" i="8" s="1"/>
  <c r="U305" i="8"/>
  <c r="X305" i="8" s="1"/>
  <c r="Y305" i="8" s="1"/>
  <c r="R306" i="8"/>
  <c r="H306" i="8"/>
  <c r="S305" i="8"/>
  <c r="L308" i="8" a="1"/>
  <c r="L308" i="8" s="1"/>
  <c r="T307" i="8"/>
  <c r="AA303" i="8"/>
  <c r="AC302" i="8"/>
  <c r="AF369" i="7"/>
  <c r="AE371" i="7"/>
  <c r="AF370" i="7"/>
  <c r="AE372" i="7"/>
  <c r="Z304" i="7"/>
  <c r="H306" i="7"/>
  <c r="S305" i="7"/>
  <c r="L307" i="7" a="1"/>
  <c r="L307" i="7" s="1"/>
  <c r="T306" i="7"/>
  <c r="AC302" i="7"/>
  <c r="AA303" i="7"/>
  <c r="AD302" i="7"/>
  <c r="AG323" i="7" s="1"/>
  <c r="AB302" i="7"/>
  <c r="U305" i="7"/>
  <c r="X305" i="7" s="1"/>
  <c r="Y305" i="7" s="1"/>
  <c r="R306" i="7"/>
  <c r="AE371" i="6"/>
  <c r="AF369" i="6"/>
  <c r="AF368" i="6"/>
  <c r="AE370" i="6"/>
  <c r="Z304" i="6"/>
  <c r="AD302" i="6"/>
  <c r="AG323" i="6" s="1"/>
  <c r="AB302" i="6"/>
  <c r="L308" i="6" a="1"/>
  <c r="L308" i="6" s="1"/>
  <c r="T307" i="6"/>
  <c r="AC302" i="6"/>
  <c r="AA303" i="6"/>
  <c r="U305" i="6"/>
  <c r="X305" i="6" s="1"/>
  <c r="Y305" i="6" s="1"/>
  <c r="R306" i="6"/>
  <c r="H306" i="6"/>
  <c r="S305" i="6"/>
  <c r="AE362" i="5"/>
  <c r="AF360" i="5"/>
  <c r="AF359" i="5"/>
  <c r="AE361" i="5"/>
  <c r="Z304" i="5"/>
  <c r="AD302" i="5"/>
  <c r="AG323" i="5" s="1"/>
  <c r="AB302" i="5"/>
  <c r="L308" i="5" a="1"/>
  <c r="L308" i="5" s="1"/>
  <c r="T307" i="5"/>
  <c r="AA303" i="5"/>
  <c r="AC302" i="5"/>
  <c r="U305" i="5"/>
  <c r="X305" i="5" s="1"/>
  <c r="Y305" i="5" s="1"/>
  <c r="R306" i="5"/>
  <c r="H306" i="5"/>
  <c r="S305" i="5"/>
  <c r="AF369" i="4"/>
  <c r="AE371" i="4"/>
  <c r="AF370" i="4"/>
  <c r="AE372" i="4"/>
  <c r="Z304" i="4"/>
  <c r="AB302" i="4"/>
  <c r="AD302" i="4"/>
  <c r="AG323" i="4" s="1"/>
  <c r="S305" i="4"/>
  <c r="H306" i="4"/>
  <c r="R306" i="4"/>
  <c r="U305" i="4"/>
  <c r="X305" i="4" s="1"/>
  <c r="Y305" i="4" s="1"/>
  <c r="AA303" i="4"/>
  <c r="AC302" i="4"/>
  <c r="T307" i="4"/>
  <c r="L308" i="4" a="1"/>
  <c r="L308" i="4" s="1"/>
  <c r="Z304" i="1"/>
  <c r="AD302" i="1"/>
  <c r="AG323" i="1" s="1"/>
  <c r="AB302" i="1"/>
  <c r="U305" i="1"/>
  <c r="X305" i="1" s="1"/>
  <c r="Y305" i="1" s="1"/>
  <c r="R306" i="1"/>
  <c r="L308" i="1" a="1"/>
  <c r="L308" i="1" s="1"/>
  <c r="T307" i="1"/>
  <c r="AA303" i="1"/>
  <c r="AC302" i="1"/>
  <c r="AF360" i="1"/>
  <c r="AE362" i="1"/>
  <c r="AE361" i="1"/>
  <c r="AF359" i="1"/>
  <c r="H306" i="1"/>
  <c r="S305" i="1"/>
  <c r="Z305" i="11" l="1"/>
  <c r="R307" i="11"/>
  <c r="U306" i="11"/>
  <c r="X306" i="11" s="1"/>
  <c r="Y306" i="11" s="1"/>
  <c r="T308" i="11"/>
  <c r="L309" i="11" a="1"/>
  <c r="L309" i="11" s="1"/>
  <c r="AA304" i="11"/>
  <c r="AC303" i="11"/>
  <c r="H307" i="11"/>
  <c r="S306" i="11"/>
  <c r="AD303" i="11"/>
  <c r="AG324" i="11" s="1"/>
  <c r="AB303" i="11"/>
  <c r="Z305" i="10"/>
  <c r="L308" i="10" a="1"/>
  <c r="L308" i="10" s="1"/>
  <c r="T307" i="10"/>
  <c r="H307" i="10"/>
  <c r="S306" i="10"/>
  <c r="U306" i="10"/>
  <c r="X306" i="10" s="1"/>
  <c r="Y306" i="10" s="1"/>
  <c r="R307" i="10"/>
  <c r="AC303" i="10"/>
  <c r="AA304" i="10"/>
  <c r="AD303" i="10"/>
  <c r="AG324" i="10" s="1"/>
  <c r="AB303" i="10"/>
  <c r="Z305" i="9"/>
  <c r="AD303" i="9"/>
  <c r="AG324" i="9" s="1"/>
  <c r="AB303" i="9"/>
  <c r="U306" i="9"/>
  <c r="X306" i="9" s="1"/>
  <c r="Y306" i="9" s="1"/>
  <c r="R307" i="9"/>
  <c r="H307" i="9"/>
  <c r="S306" i="9"/>
  <c r="L308" i="9" a="1"/>
  <c r="L308" i="9" s="1"/>
  <c r="T307" i="9"/>
  <c r="AC303" i="9"/>
  <c r="AA304" i="9"/>
  <c r="AF372" i="8"/>
  <c r="AE374" i="8"/>
  <c r="AF371" i="8"/>
  <c r="AE373" i="8"/>
  <c r="Z305" i="8"/>
  <c r="AD303" i="8"/>
  <c r="AG324" i="8" s="1"/>
  <c r="AB303" i="8"/>
  <c r="R307" i="8"/>
  <c r="U306" i="8"/>
  <c r="X306" i="8" s="1"/>
  <c r="Y306" i="8" s="1"/>
  <c r="T308" i="8"/>
  <c r="L309" i="8" a="1"/>
  <c r="L309" i="8" s="1"/>
  <c r="H307" i="8"/>
  <c r="S306" i="8"/>
  <c r="AA304" i="8"/>
  <c r="AC303" i="8"/>
  <c r="AE374" i="7"/>
  <c r="AF372" i="7"/>
  <c r="AE373" i="7"/>
  <c r="AF371" i="7"/>
  <c r="Z305" i="7"/>
  <c r="L308" i="7" a="1"/>
  <c r="L308" i="7" s="1"/>
  <c r="T307" i="7"/>
  <c r="U306" i="7"/>
  <c r="X306" i="7" s="1"/>
  <c r="Y306" i="7" s="1"/>
  <c r="R307" i="7"/>
  <c r="AD303" i="7"/>
  <c r="AG324" i="7" s="1"/>
  <c r="AB303" i="7"/>
  <c r="H307" i="7"/>
  <c r="S306" i="7"/>
  <c r="AC303" i="7"/>
  <c r="AA304" i="7"/>
  <c r="AE372" i="6"/>
  <c r="AF370" i="6"/>
  <c r="AF371" i="6"/>
  <c r="AE373" i="6"/>
  <c r="Z305" i="6"/>
  <c r="H307" i="6"/>
  <c r="S306" i="6"/>
  <c r="L309" i="6" a="1"/>
  <c r="L309" i="6" s="1"/>
  <c r="T308" i="6"/>
  <c r="AA304" i="6"/>
  <c r="AC303" i="6"/>
  <c r="U306" i="6"/>
  <c r="X306" i="6" s="1"/>
  <c r="Y306" i="6" s="1"/>
  <c r="R307" i="6"/>
  <c r="AD303" i="6"/>
  <c r="AG324" i="6" s="1"/>
  <c r="AB303" i="6"/>
  <c r="AE363" i="5"/>
  <c r="AF361" i="5"/>
  <c r="AF362" i="5"/>
  <c r="AE364" i="5"/>
  <c r="Z305" i="5"/>
  <c r="U306" i="5"/>
  <c r="X306" i="5" s="1"/>
  <c r="Y306" i="5" s="1"/>
  <c r="R307" i="5"/>
  <c r="L309" i="5" a="1"/>
  <c r="L309" i="5" s="1"/>
  <c r="T308" i="5"/>
  <c r="H307" i="5"/>
  <c r="S306" i="5"/>
  <c r="AD303" i="5"/>
  <c r="AG324" i="5" s="1"/>
  <c r="AB303" i="5"/>
  <c r="AC303" i="5"/>
  <c r="AA304" i="5"/>
  <c r="AE374" i="4"/>
  <c r="AF372" i="4"/>
  <c r="AF371" i="4"/>
  <c r="AE373" i="4"/>
  <c r="Z305" i="4"/>
  <c r="L309" i="4" a="1"/>
  <c r="L309" i="4" s="1"/>
  <c r="T308" i="4"/>
  <c r="U306" i="4"/>
  <c r="X306" i="4" s="1"/>
  <c r="Y306" i="4" s="1"/>
  <c r="R307" i="4"/>
  <c r="AD303" i="4"/>
  <c r="AG324" i="4" s="1"/>
  <c r="AB303" i="4"/>
  <c r="AC303" i="4"/>
  <c r="AA304" i="4"/>
  <c r="S306" i="4"/>
  <c r="H307" i="4"/>
  <c r="Z305" i="1"/>
  <c r="H307" i="1"/>
  <c r="S306" i="1"/>
  <c r="T308" i="1"/>
  <c r="L309" i="1" a="1"/>
  <c r="L309" i="1" s="1"/>
  <c r="AF362" i="1"/>
  <c r="AE364" i="1"/>
  <c r="AD303" i="1"/>
  <c r="AG324" i="1" s="1"/>
  <c r="AB303" i="1"/>
  <c r="R307" i="1"/>
  <c r="U306" i="1"/>
  <c r="X306" i="1" s="1"/>
  <c r="Y306" i="1" s="1"/>
  <c r="AA304" i="1"/>
  <c r="AC303" i="1"/>
  <c r="AF361" i="1"/>
  <c r="AE363" i="1"/>
  <c r="Z306" i="11" l="1"/>
  <c r="T309" i="11"/>
  <c r="L310" i="11" a="1"/>
  <c r="L310" i="11" s="1"/>
  <c r="S307" i="11"/>
  <c r="H308" i="11"/>
  <c r="R308" i="11"/>
  <c r="U307" i="11"/>
  <c r="X307" i="11" s="1"/>
  <c r="Y307" i="11" s="1"/>
  <c r="AB304" i="11"/>
  <c r="AD304" i="11"/>
  <c r="AG325" i="11" s="1"/>
  <c r="AC304" i="11"/>
  <c r="AA305" i="11"/>
  <c r="Z306" i="10"/>
  <c r="AB304" i="10"/>
  <c r="AD304" i="10"/>
  <c r="AG325" i="10" s="1"/>
  <c r="H308" i="10"/>
  <c r="S307" i="10"/>
  <c r="L309" i="10" a="1"/>
  <c r="L309" i="10" s="1"/>
  <c r="T308" i="10"/>
  <c r="AC304" i="10"/>
  <c r="AA305" i="10"/>
  <c r="U307" i="10"/>
  <c r="X307" i="10" s="1"/>
  <c r="Y307" i="10" s="1"/>
  <c r="R308" i="10"/>
  <c r="Z306" i="9"/>
  <c r="AD304" i="9"/>
  <c r="AG325" i="9" s="1"/>
  <c r="AB304" i="9"/>
  <c r="L309" i="9" a="1"/>
  <c r="L309" i="9" s="1"/>
  <c r="T308" i="9"/>
  <c r="H308" i="9"/>
  <c r="S307" i="9"/>
  <c r="U307" i="9"/>
  <c r="X307" i="9" s="1"/>
  <c r="Y307" i="9" s="1"/>
  <c r="R308" i="9"/>
  <c r="AC304" i="9"/>
  <c r="AA305" i="9"/>
  <c r="AF373" i="8"/>
  <c r="AE375" i="8"/>
  <c r="AE376" i="8"/>
  <c r="AF374" i="8"/>
  <c r="Z306" i="8"/>
  <c r="AD304" i="8"/>
  <c r="AG325" i="8" s="1"/>
  <c r="AB304" i="8"/>
  <c r="S307" i="8"/>
  <c r="H308" i="8"/>
  <c r="L310" i="8" a="1"/>
  <c r="L310" i="8" s="1"/>
  <c r="T309" i="8"/>
  <c r="U307" i="8"/>
  <c r="X307" i="8" s="1"/>
  <c r="Y307" i="8" s="1"/>
  <c r="R308" i="8"/>
  <c r="AC304" i="8"/>
  <c r="AA305" i="8"/>
  <c r="AE375" i="7"/>
  <c r="AF373" i="7"/>
  <c r="AF374" i="7"/>
  <c r="AE376" i="7"/>
  <c r="Z306" i="7"/>
  <c r="AD304" i="7"/>
  <c r="AG325" i="7" s="1"/>
  <c r="AB304" i="7"/>
  <c r="L309" i="7" a="1"/>
  <c r="L309" i="7" s="1"/>
  <c r="T308" i="7"/>
  <c r="AC304" i="7"/>
  <c r="AA305" i="7"/>
  <c r="H308" i="7"/>
  <c r="S307" i="7"/>
  <c r="U307" i="7"/>
  <c r="X307" i="7" s="1"/>
  <c r="Y307" i="7" s="1"/>
  <c r="R308" i="7"/>
  <c r="AF373" i="6"/>
  <c r="AE375" i="6"/>
  <c r="AE374" i="6"/>
  <c r="AF372" i="6"/>
  <c r="Z306" i="6"/>
  <c r="R308" i="6"/>
  <c r="U307" i="6"/>
  <c r="X307" i="6" s="1"/>
  <c r="Y307" i="6" s="1"/>
  <c r="AB304" i="6"/>
  <c r="AD304" i="6"/>
  <c r="AG325" i="6" s="1"/>
  <c r="AA305" i="6"/>
  <c r="AC304" i="6"/>
  <c r="T309" i="6"/>
  <c r="L310" i="6" a="1"/>
  <c r="L310" i="6" s="1"/>
  <c r="H308" i="6"/>
  <c r="S307" i="6"/>
  <c r="AE366" i="5"/>
  <c r="AF364" i="5"/>
  <c r="AF363" i="5"/>
  <c r="AE365" i="5"/>
  <c r="Z306" i="5"/>
  <c r="AD304" i="5"/>
  <c r="AG325" i="5" s="1"/>
  <c r="AB304" i="5"/>
  <c r="S307" i="5"/>
  <c r="H308" i="5"/>
  <c r="R308" i="5"/>
  <c r="U307" i="5"/>
  <c r="X307" i="5" s="1"/>
  <c r="Y307" i="5" s="1"/>
  <c r="AC304" i="5"/>
  <c r="AA305" i="5"/>
  <c r="T309" i="5"/>
  <c r="L310" i="5" a="1"/>
  <c r="L310" i="5" s="1"/>
  <c r="AF373" i="4"/>
  <c r="AE375" i="4"/>
  <c r="AE376" i="4"/>
  <c r="AF374" i="4"/>
  <c r="Z306" i="4"/>
  <c r="U307" i="4"/>
  <c r="X307" i="4" s="1"/>
  <c r="Y307" i="4" s="1"/>
  <c r="R308" i="4"/>
  <c r="H308" i="4"/>
  <c r="S307" i="4"/>
  <c r="AD304" i="4"/>
  <c r="AG325" i="4" s="1"/>
  <c r="AB304" i="4"/>
  <c r="AC304" i="4"/>
  <c r="AA305" i="4"/>
  <c r="L310" i="4" a="1"/>
  <c r="L310" i="4" s="1"/>
  <c r="T309" i="4"/>
  <c r="Z306" i="1"/>
  <c r="AF363" i="1"/>
  <c r="AE365" i="1"/>
  <c r="AB304" i="1"/>
  <c r="AD304" i="1"/>
  <c r="AG325" i="1" s="1"/>
  <c r="T309" i="1"/>
  <c r="L310" i="1" a="1"/>
  <c r="L310" i="1" s="1"/>
  <c r="AC304" i="1"/>
  <c r="AA305" i="1"/>
  <c r="R308" i="1"/>
  <c r="U307" i="1"/>
  <c r="X307" i="1" s="1"/>
  <c r="Y307" i="1" s="1"/>
  <c r="AF364" i="1"/>
  <c r="AE366" i="1"/>
  <c r="S307" i="1"/>
  <c r="H308" i="1"/>
  <c r="Z307" i="11" l="1"/>
  <c r="U308" i="11"/>
  <c r="X308" i="11" s="1"/>
  <c r="Y308" i="11" s="1"/>
  <c r="R309" i="11"/>
  <c r="AD305" i="11"/>
  <c r="AG326" i="11" s="1"/>
  <c r="AB305" i="11"/>
  <c r="S308" i="11"/>
  <c r="H309" i="11"/>
  <c r="T310" i="11"/>
  <c r="L311" i="11" a="1"/>
  <c r="L311" i="11" s="1"/>
  <c r="AC305" i="11"/>
  <c r="AA306" i="11"/>
  <c r="Z307" i="10"/>
  <c r="AD305" i="10"/>
  <c r="AG326" i="10" s="1"/>
  <c r="AB305" i="10"/>
  <c r="L310" i="10" a="1"/>
  <c r="L310" i="10" s="1"/>
  <c r="T309" i="10"/>
  <c r="U308" i="10"/>
  <c r="X308" i="10" s="1"/>
  <c r="Y308" i="10" s="1"/>
  <c r="R309" i="10"/>
  <c r="H309" i="10"/>
  <c r="S308" i="10"/>
  <c r="AA306" i="10"/>
  <c r="AC305" i="10"/>
  <c r="Z307" i="9"/>
  <c r="U308" i="9"/>
  <c r="X308" i="9" s="1"/>
  <c r="Y308" i="9" s="1"/>
  <c r="R309" i="9"/>
  <c r="L310" i="9" a="1"/>
  <c r="L310" i="9" s="1"/>
  <c r="T309" i="9"/>
  <c r="H309" i="9"/>
  <c r="S308" i="9"/>
  <c r="AA306" i="9"/>
  <c r="AC305" i="9"/>
  <c r="AD305" i="9"/>
  <c r="AG326" i="9" s="1"/>
  <c r="AB305" i="9"/>
  <c r="AE378" i="8"/>
  <c r="AF376" i="8"/>
  <c r="AE377" i="8"/>
  <c r="AF375" i="8"/>
  <c r="Z307" i="8"/>
  <c r="AD305" i="8"/>
  <c r="AG326" i="8" s="1"/>
  <c r="AB305" i="8"/>
  <c r="T310" i="8"/>
  <c r="L311" i="8" a="1"/>
  <c r="L311" i="8" s="1"/>
  <c r="S308" i="8"/>
  <c r="H309" i="8"/>
  <c r="AC305" i="8"/>
  <c r="AA306" i="8"/>
  <c r="U308" i="8"/>
  <c r="X308" i="8" s="1"/>
  <c r="Y308" i="8" s="1"/>
  <c r="R309" i="8"/>
  <c r="AF376" i="7"/>
  <c r="AE378" i="7"/>
  <c r="AE377" i="7"/>
  <c r="AF375" i="7"/>
  <c r="Z307" i="7"/>
  <c r="U308" i="7"/>
  <c r="X308" i="7" s="1"/>
  <c r="Y308" i="7" s="1"/>
  <c r="R309" i="7"/>
  <c r="L310" i="7" a="1"/>
  <c r="L310" i="7" s="1"/>
  <c r="T309" i="7"/>
  <c r="AD305" i="7"/>
  <c r="AG326" i="7" s="1"/>
  <c r="AB305" i="7"/>
  <c r="AC305" i="7"/>
  <c r="AA306" i="7"/>
  <c r="H309" i="7"/>
  <c r="S308" i="7"/>
  <c r="AF375" i="6"/>
  <c r="AE377" i="6"/>
  <c r="AE376" i="6"/>
  <c r="AF374" i="6"/>
  <c r="Z307" i="6"/>
  <c r="T310" i="6"/>
  <c r="L311" i="6" a="1"/>
  <c r="L311" i="6" s="1"/>
  <c r="AB305" i="6"/>
  <c r="AD305" i="6"/>
  <c r="AG326" i="6" s="1"/>
  <c r="AC305" i="6"/>
  <c r="AA306" i="6"/>
  <c r="S308" i="6"/>
  <c r="H309" i="6"/>
  <c r="R309" i="6"/>
  <c r="U308" i="6"/>
  <c r="X308" i="6" s="1"/>
  <c r="Y308" i="6" s="1"/>
  <c r="AF365" i="5"/>
  <c r="AE367" i="5"/>
  <c r="AE368" i="5"/>
  <c r="AF366" i="5"/>
  <c r="Z307" i="5"/>
  <c r="T310" i="5"/>
  <c r="L311" i="5" a="1"/>
  <c r="L311" i="5" s="1"/>
  <c r="S308" i="5"/>
  <c r="H309" i="5"/>
  <c r="AA306" i="5"/>
  <c r="AC305" i="5"/>
  <c r="AB305" i="5"/>
  <c r="AD305" i="5"/>
  <c r="AG326" i="5" s="1"/>
  <c r="U308" i="5"/>
  <c r="X308" i="5" s="1"/>
  <c r="Y308" i="5" s="1"/>
  <c r="R309" i="5"/>
  <c r="AF375" i="4"/>
  <c r="AE377" i="4"/>
  <c r="AF376" i="4"/>
  <c r="AE378" i="4"/>
  <c r="Z307" i="4"/>
  <c r="AD305" i="4"/>
  <c r="AG326" i="4" s="1"/>
  <c r="AB305" i="4"/>
  <c r="L311" i="4" a="1"/>
  <c r="L311" i="4" s="1"/>
  <c r="T310" i="4"/>
  <c r="H309" i="4"/>
  <c r="S308" i="4"/>
  <c r="U308" i="4"/>
  <c r="X308" i="4" s="1"/>
  <c r="Y308" i="4" s="1"/>
  <c r="R309" i="4"/>
  <c r="AC305" i="4"/>
  <c r="AA306" i="4"/>
  <c r="Z307" i="1"/>
  <c r="S308" i="1"/>
  <c r="H309" i="1"/>
  <c r="AD305" i="1"/>
  <c r="AG326" i="1" s="1"/>
  <c r="AB305" i="1"/>
  <c r="AE368" i="1"/>
  <c r="AF366" i="1"/>
  <c r="U308" i="1"/>
  <c r="X308" i="1" s="1"/>
  <c r="Y308" i="1" s="1"/>
  <c r="R309" i="1"/>
  <c r="AE367" i="1"/>
  <c r="AF365" i="1"/>
  <c r="T310" i="1"/>
  <c r="L311" i="1" a="1"/>
  <c r="L311" i="1" s="1"/>
  <c r="AC305" i="1"/>
  <c r="AA306" i="1"/>
  <c r="Z308" i="11" l="1"/>
  <c r="AD306" i="11"/>
  <c r="AG327" i="11" s="1"/>
  <c r="AB306" i="11"/>
  <c r="U309" i="11"/>
  <c r="X309" i="11" s="1"/>
  <c r="Y309" i="11" s="1"/>
  <c r="R310" i="11"/>
  <c r="AC306" i="11"/>
  <c r="AA307" i="11"/>
  <c r="L312" i="11" a="1"/>
  <c r="L312" i="11" s="1"/>
  <c r="T311" i="11"/>
  <c r="H310" i="11"/>
  <c r="S309" i="11"/>
  <c r="Z308" i="10"/>
  <c r="L311" i="10" a="1"/>
  <c r="L311" i="10" s="1"/>
  <c r="T310" i="10"/>
  <c r="R310" i="10"/>
  <c r="U309" i="10"/>
  <c r="X309" i="10" s="1"/>
  <c r="Y309" i="10" s="1"/>
  <c r="H310" i="10"/>
  <c r="S309" i="10"/>
  <c r="AA307" i="10"/>
  <c r="AC306" i="10"/>
  <c r="AD306" i="10"/>
  <c r="AG327" i="10" s="1"/>
  <c r="AB306" i="10"/>
  <c r="Z308" i="9"/>
  <c r="T310" i="9"/>
  <c r="L311" i="9" a="1"/>
  <c r="L311" i="9" s="1"/>
  <c r="R310" i="9"/>
  <c r="U309" i="9"/>
  <c r="X309" i="9" s="1"/>
  <c r="Y309" i="9" s="1"/>
  <c r="H310" i="9"/>
  <c r="S309" i="9"/>
  <c r="AA307" i="9"/>
  <c r="AC306" i="9"/>
  <c r="AD306" i="9"/>
  <c r="AG327" i="9" s="1"/>
  <c r="AB306" i="9"/>
  <c r="AF377" i="8"/>
  <c r="AE379" i="8"/>
  <c r="AE380" i="8"/>
  <c r="AF378" i="8"/>
  <c r="Z308" i="8"/>
  <c r="U309" i="8"/>
  <c r="X309" i="8" s="1"/>
  <c r="Y309" i="8" s="1"/>
  <c r="R310" i="8"/>
  <c r="AB306" i="8"/>
  <c r="AD306" i="8"/>
  <c r="AG327" i="8" s="1"/>
  <c r="H310" i="8"/>
  <c r="S309" i="8"/>
  <c r="AC306" i="8"/>
  <c r="AA307" i="8"/>
  <c r="L312" i="8" a="1"/>
  <c r="L312" i="8" s="1"/>
  <c r="T311" i="8"/>
  <c r="AF377" i="7"/>
  <c r="AE379" i="7"/>
  <c r="AE380" i="7"/>
  <c r="AF378" i="7"/>
  <c r="Z308" i="7"/>
  <c r="AB306" i="7"/>
  <c r="AD306" i="7"/>
  <c r="AG327" i="7" s="1"/>
  <c r="L311" i="7" a="1"/>
  <c r="L311" i="7" s="1"/>
  <c r="T310" i="7"/>
  <c r="AA307" i="7"/>
  <c r="AC306" i="7"/>
  <c r="H310" i="7"/>
  <c r="S309" i="7"/>
  <c r="R310" i="7"/>
  <c r="U309" i="7"/>
  <c r="X309" i="7" s="1"/>
  <c r="Y309" i="7" s="1"/>
  <c r="AF376" i="6"/>
  <c r="AE378" i="6"/>
  <c r="AE379" i="6"/>
  <c r="AF377" i="6"/>
  <c r="Z308" i="6"/>
  <c r="T311" i="6"/>
  <c r="L312" i="6" a="1"/>
  <c r="L312" i="6" s="1"/>
  <c r="S309" i="6"/>
  <c r="H310" i="6"/>
  <c r="AC306" i="6"/>
  <c r="AA307" i="6"/>
  <c r="U309" i="6"/>
  <c r="X309" i="6" s="1"/>
  <c r="Y309" i="6" s="1"/>
  <c r="R310" i="6"/>
  <c r="AD306" i="6"/>
  <c r="AG327" i="6" s="1"/>
  <c r="AB306" i="6"/>
  <c r="AF368" i="5"/>
  <c r="AE370" i="5"/>
  <c r="AF367" i="5"/>
  <c r="AE369" i="5"/>
  <c r="Z308" i="5"/>
  <c r="R310" i="5"/>
  <c r="U309" i="5"/>
  <c r="X309" i="5" s="1"/>
  <c r="Y309" i="5" s="1"/>
  <c r="AD306" i="5"/>
  <c r="AG327" i="5" s="1"/>
  <c r="AB306" i="5"/>
  <c r="L312" i="5" a="1"/>
  <c r="L312" i="5" s="1"/>
  <c r="T311" i="5"/>
  <c r="AC306" i="5"/>
  <c r="AA307" i="5"/>
  <c r="H310" i="5"/>
  <c r="S309" i="5"/>
  <c r="AE380" i="4"/>
  <c r="AF378" i="4"/>
  <c r="AF377" i="4"/>
  <c r="AE379" i="4"/>
  <c r="Z308" i="4"/>
  <c r="AD306" i="4"/>
  <c r="AG327" i="4" s="1"/>
  <c r="AB306" i="4"/>
  <c r="U309" i="4"/>
  <c r="X309" i="4" s="1"/>
  <c r="Y309" i="4" s="1"/>
  <c r="R310" i="4"/>
  <c r="H310" i="4"/>
  <c r="S309" i="4"/>
  <c r="AC306" i="4"/>
  <c r="AA307" i="4"/>
  <c r="L312" i="4" a="1"/>
  <c r="L312" i="4" s="1"/>
  <c r="T311" i="4"/>
  <c r="Z308" i="1"/>
  <c r="L312" i="1" a="1"/>
  <c r="L312" i="1" s="1"/>
  <c r="T311" i="1"/>
  <c r="AF368" i="1"/>
  <c r="AE370" i="1"/>
  <c r="AD306" i="1"/>
  <c r="AG327" i="1" s="1"/>
  <c r="AB306" i="1"/>
  <c r="AE369" i="1"/>
  <c r="AF367" i="1"/>
  <c r="AC306" i="1"/>
  <c r="AA307" i="1"/>
  <c r="U309" i="1"/>
  <c r="X309" i="1" s="1"/>
  <c r="Y309" i="1" s="1"/>
  <c r="R310" i="1"/>
  <c r="H310" i="1"/>
  <c r="S309" i="1"/>
  <c r="Z309" i="11" l="1"/>
  <c r="U310" i="11"/>
  <c r="X310" i="11" s="1"/>
  <c r="Y310" i="11" s="1"/>
  <c r="R311" i="11"/>
  <c r="H311" i="11"/>
  <c r="S310" i="11"/>
  <c r="L313" i="11" a="1"/>
  <c r="L313" i="11" s="1"/>
  <c r="T312" i="11"/>
  <c r="AC307" i="11"/>
  <c r="AA308" i="11"/>
  <c r="AD307" i="11"/>
  <c r="AG328" i="11" s="1"/>
  <c r="AB307" i="11"/>
  <c r="Z309" i="10"/>
  <c r="S310" i="10"/>
  <c r="H311" i="10"/>
  <c r="T311" i="10"/>
  <c r="L312" i="10" a="1"/>
  <c r="L312" i="10" s="1"/>
  <c r="AC307" i="10"/>
  <c r="AA308" i="10"/>
  <c r="AB307" i="10"/>
  <c r="AD307" i="10"/>
  <c r="AG328" i="10" s="1"/>
  <c r="R311" i="10"/>
  <c r="U310" i="10"/>
  <c r="X310" i="10" s="1"/>
  <c r="Y310" i="10" s="1"/>
  <c r="Z309" i="9"/>
  <c r="S310" i="9"/>
  <c r="H311" i="9"/>
  <c r="AB307" i="9"/>
  <c r="AD307" i="9"/>
  <c r="AG328" i="9" s="1"/>
  <c r="R311" i="9"/>
  <c r="U310" i="9"/>
  <c r="X310" i="9" s="1"/>
  <c r="Y310" i="9" s="1"/>
  <c r="T311" i="9"/>
  <c r="L312" i="9" a="1"/>
  <c r="L312" i="9" s="1"/>
  <c r="AC307" i="9"/>
  <c r="AA308" i="9"/>
  <c r="AF380" i="8"/>
  <c r="AE382" i="8"/>
  <c r="AF379" i="8"/>
  <c r="AE381" i="8"/>
  <c r="Z309" i="8"/>
  <c r="U310" i="8"/>
  <c r="X310" i="8" s="1"/>
  <c r="Y310" i="8" s="1"/>
  <c r="R311" i="8"/>
  <c r="AD307" i="8"/>
  <c r="AG328" i="8" s="1"/>
  <c r="AB307" i="8"/>
  <c r="H311" i="8"/>
  <c r="S310" i="8"/>
  <c r="AC307" i="8"/>
  <c r="AA308" i="8"/>
  <c r="T312" i="8"/>
  <c r="L313" i="8" a="1"/>
  <c r="L313" i="8" s="1"/>
  <c r="AE382" i="7"/>
  <c r="AF380" i="7"/>
  <c r="AE381" i="7"/>
  <c r="AF379" i="7"/>
  <c r="Z309" i="7"/>
  <c r="R311" i="7"/>
  <c r="U310" i="7"/>
  <c r="X310" i="7" s="1"/>
  <c r="Y310" i="7" s="1"/>
  <c r="H311" i="7"/>
  <c r="S310" i="7"/>
  <c r="T311" i="7"/>
  <c r="L312" i="7" a="1"/>
  <c r="L312" i="7" s="1"/>
  <c r="AA308" i="7"/>
  <c r="AC307" i="7"/>
  <c r="AB307" i="7"/>
  <c r="AD307" i="7"/>
  <c r="AG328" i="7" s="1"/>
  <c r="AE381" i="6"/>
  <c r="AF379" i="6"/>
  <c r="AF378" i="6"/>
  <c r="AE380" i="6"/>
  <c r="Z309" i="6"/>
  <c r="U310" i="6"/>
  <c r="X310" i="6" s="1"/>
  <c r="Y310" i="6" s="1"/>
  <c r="R311" i="6"/>
  <c r="L313" i="6" a="1"/>
  <c r="L313" i="6" s="1"/>
  <c r="T312" i="6"/>
  <c r="AC307" i="6"/>
  <c r="AA308" i="6"/>
  <c r="AD307" i="6"/>
  <c r="AG328" i="6" s="1"/>
  <c r="AB307" i="6"/>
  <c r="H311" i="6"/>
  <c r="S310" i="6"/>
  <c r="AF370" i="5"/>
  <c r="AE372" i="5"/>
  <c r="AE371" i="5"/>
  <c r="AF369" i="5"/>
  <c r="Z309" i="5"/>
  <c r="L313" i="5" a="1"/>
  <c r="L313" i="5" s="1"/>
  <c r="T312" i="5"/>
  <c r="AD307" i="5"/>
  <c r="AG328" i="5" s="1"/>
  <c r="AB307" i="5"/>
  <c r="S310" i="5"/>
  <c r="H311" i="5"/>
  <c r="AC307" i="5"/>
  <c r="AA308" i="5"/>
  <c r="U310" i="5"/>
  <c r="X310" i="5" s="1"/>
  <c r="Y310" i="5" s="1"/>
  <c r="R311" i="5"/>
  <c r="AF379" i="4"/>
  <c r="AE381" i="4"/>
  <c r="AF380" i="4"/>
  <c r="AE382" i="4"/>
  <c r="Z309" i="4"/>
  <c r="L313" i="4" a="1"/>
  <c r="L313" i="4" s="1"/>
  <c r="T312" i="4"/>
  <c r="H311" i="4"/>
  <c r="S310" i="4"/>
  <c r="AD307" i="4"/>
  <c r="AG328" i="4" s="1"/>
  <c r="AB307" i="4"/>
  <c r="AC307" i="4"/>
  <c r="AA308" i="4"/>
  <c r="U310" i="4"/>
  <c r="X310" i="4" s="1"/>
  <c r="Y310" i="4" s="1"/>
  <c r="R311" i="4"/>
  <c r="Z309" i="1"/>
  <c r="H311" i="1"/>
  <c r="S310" i="1"/>
  <c r="U310" i="1"/>
  <c r="X310" i="1" s="1"/>
  <c r="Y310" i="1" s="1"/>
  <c r="R311" i="1"/>
  <c r="AF369" i="1"/>
  <c r="AE371" i="1"/>
  <c r="AD307" i="1"/>
  <c r="AG328" i="1" s="1"/>
  <c r="AB307" i="1"/>
  <c r="AF370" i="1"/>
  <c r="AE372" i="1"/>
  <c r="AC307" i="1"/>
  <c r="AA308" i="1"/>
  <c r="L313" i="1" a="1"/>
  <c r="L313" i="1" s="1"/>
  <c r="T312" i="1"/>
  <c r="Z310" i="11" l="1"/>
  <c r="H312" i="11"/>
  <c r="S311" i="11"/>
  <c r="L314" i="11" a="1"/>
  <c r="L314" i="11" s="1"/>
  <c r="T313" i="11"/>
  <c r="U311" i="11"/>
  <c r="X311" i="11" s="1"/>
  <c r="Y311" i="11" s="1"/>
  <c r="R312" i="11"/>
  <c r="AC308" i="11"/>
  <c r="AA309" i="11"/>
  <c r="AD308" i="11"/>
  <c r="AG329" i="11" s="1"/>
  <c r="AB308" i="11"/>
  <c r="Z310" i="10"/>
  <c r="S311" i="10"/>
  <c r="H312" i="10"/>
  <c r="AD308" i="10"/>
  <c r="AG329" i="10" s="1"/>
  <c r="AB308" i="10"/>
  <c r="T312" i="10"/>
  <c r="L313" i="10" a="1"/>
  <c r="L313" i="10" s="1"/>
  <c r="AC308" i="10"/>
  <c r="AA309" i="10"/>
  <c r="U311" i="10"/>
  <c r="X311" i="10" s="1"/>
  <c r="Y311" i="10" s="1"/>
  <c r="R312" i="10"/>
  <c r="Z310" i="9"/>
  <c r="T312" i="9"/>
  <c r="L313" i="9" a="1"/>
  <c r="L313" i="9" s="1"/>
  <c r="AD308" i="9"/>
  <c r="AG329" i="9" s="1"/>
  <c r="AB308" i="9"/>
  <c r="S311" i="9"/>
  <c r="H312" i="9"/>
  <c r="AC308" i="9"/>
  <c r="AA309" i="9"/>
  <c r="U311" i="9"/>
  <c r="X311" i="9" s="1"/>
  <c r="Y311" i="9" s="1"/>
  <c r="R312" i="9"/>
  <c r="AE383" i="8"/>
  <c r="AF381" i="8"/>
  <c r="AE384" i="8"/>
  <c r="AF384" i="8" s="1"/>
  <c r="AF382" i="8"/>
  <c r="Z310" i="8"/>
  <c r="U311" i="8"/>
  <c r="X311" i="8" s="1"/>
  <c r="Y311" i="8" s="1"/>
  <c r="R312" i="8"/>
  <c r="L314" i="8" a="1"/>
  <c r="L314" i="8" s="1"/>
  <c r="T313" i="8"/>
  <c r="H312" i="8"/>
  <c r="S311" i="8"/>
  <c r="AC308" i="8"/>
  <c r="AA309" i="8"/>
  <c r="AD308" i="8"/>
  <c r="AG329" i="8" s="1"/>
  <c r="AB308" i="8"/>
  <c r="AF381" i="7"/>
  <c r="AE383" i="7"/>
  <c r="AE384" i="7"/>
  <c r="AF384" i="7" s="1"/>
  <c r="AF382" i="7"/>
  <c r="Z310" i="7"/>
  <c r="R312" i="7"/>
  <c r="U311" i="7"/>
  <c r="X311" i="7" s="1"/>
  <c r="Y311" i="7" s="1"/>
  <c r="T312" i="7"/>
  <c r="L313" i="7" a="1"/>
  <c r="L313" i="7" s="1"/>
  <c r="AC308" i="7"/>
  <c r="AA309" i="7"/>
  <c r="AD308" i="7"/>
  <c r="AG329" i="7" s="1"/>
  <c r="AB308" i="7"/>
  <c r="S311" i="7"/>
  <c r="H312" i="7"/>
  <c r="AF380" i="6"/>
  <c r="AE382" i="6"/>
  <c r="AE383" i="6"/>
  <c r="AF381" i="6"/>
  <c r="Z310" i="6"/>
  <c r="H312" i="6"/>
  <c r="S311" i="6"/>
  <c r="U311" i="6"/>
  <c r="X311" i="6" s="1"/>
  <c r="Y311" i="6" s="1"/>
  <c r="R312" i="6"/>
  <c r="AD308" i="6"/>
  <c r="AG329" i="6" s="1"/>
  <c r="AB308" i="6"/>
  <c r="AC308" i="6"/>
  <c r="AA309" i="6"/>
  <c r="L314" i="6" a="1"/>
  <c r="L314" i="6" s="1"/>
  <c r="T313" i="6"/>
  <c r="AE373" i="5"/>
  <c r="AF371" i="5"/>
  <c r="AE374" i="5"/>
  <c r="AF372" i="5"/>
  <c r="Z310" i="5"/>
  <c r="U311" i="5"/>
  <c r="X311" i="5" s="1"/>
  <c r="Y311" i="5" s="1"/>
  <c r="R312" i="5"/>
  <c r="AD308" i="5"/>
  <c r="AG329" i="5" s="1"/>
  <c r="AB308" i="5"/>
  <c r="H312" i="5"/>
  <c r="S311" i="5"/>
  <c r="AC308" i="5"/>
  <c r="AA309" i="5"/>
  <c r="L314" i="5" a="1"/>
  <c r="L314" i="5" s="1"/>
  <c r="T313" i="5"/>
  <c r="AF381" i="4"/>
  <c r="AE383" i="4"/>
  <c r="AE384" i="4"/>
  <c r="AF384" i="4" s="1"/>
  <c r="AF382" i="4"/>
  <c r="Z310" i="4"/>
  <c r="AD308" i="4"/>
  <c r="AG329" i="4" s="1"/>
  <c r="AB308" i="4"/>
  <c r="R312" i="4"/>
  <c r="U311" i="4"/>
  <c r="X311" i="4" s="1"/>
  <c r="Y311" i="4" s="1"/>
  <c r="H312" i="4"/>
  <c r="S311" i="4"/>
  <c r="AA309" i="4"/>
  <c r="AC308" i="4"/>
  <c r="T313" i="4"/>
  <c r="L314" i="4" a="1"/>
  <c r="L314" i="4" s="1"/>
  <c r="Z310" i="1"/>
  <c r="AD308" i="1"/>
  <c r="AG329" i="1" s="1"/>
  <c r="AB308" i="1"/>
  <c r="U311" i="1"/>
  <c r="X311" i="1" s="1"/>
  <c r="Y311" i="1" s="1"/>
  <c r="R312" i="1"/>
  <c r="L314" i="1" a="1"/>
  <c r="L314" i="1" s="1"/>
  <c r="T313" i="1"/>
  <c r="AF372" i="1"/>
  <c r="AE374" i="1"/>
  <c r="AC308" i="1"/>
  <c r="AA309" i="1"/>
  <c r="AF371" i="1"/>
  <c r="AE373" i="1"/>
  <c r="H312" i="1"/>
  <c r="S311" i="1"/>
  <c r="Z311" i="11" l="1"/>
  <c r="L315" i="11" a="1"/>
  <c r="L315" i="11" s="1"/>
  <c r="T314" i="11"/>
  <c r="AD309" i="11"/>
  <c r="AG330" i="11" s="1"/>
  <c r="AB309" i="11"/>
  <c r="U312" i="11"/>
  <c r="X312" i="11" s="1"/>
  <c r="Y312" i="11" s="1"/>
  <c r="R313" i="11"/>
  <c r="H313" i="11"/>
  <c r="S312" i="11"/>
  <c r="AC309" i="11"/>
  <c r="AA310" i="11"/>
  <c r="Z311" i="10"/>
  <c r="H313" i="10"/>
  <c r="S312" i="10"/>
  <c r="U312" i="10"/>
  <c r="X312" i="10" s="1"/>
  <c r="Y312" i="10" s="1"/>
  <c r="R313" i="10"/>
  <c r="AD309" i="10"/>
  <c r="AG330" i="10" s="1"/>
  <c r="AB309" i="10"/>
  <c r="AC309" i="10"/>
  <c r="AA310" i="10"/>
  <c r="T313" i="10"/>
  <c r="L314" i="10" a="1"/>
  <c r="L314" i="10" s="1"/>
  <c r="Z311" i="9"/>
  <c r="U312" i="9"/>
  <c r="X312" i="9" s="1"/>
  <c r="Y312" i="9" s="1"/>
  <c r="R313" i="9"/>
  <c r="AD309" i="9"/>
  <c r="AG330" i="9" s="1"/>
  <c r="AB309" i="9"/>
  <c r="L314" i="9" a="1"/>
  <c r="L314" i="9" s="1"/>
  <c r="T313" i="9"/>
  <c r="H313" i="9"/>
  <c r="S312" i="9"/>
  <c r="AC309" i="9"/>
  <c r="AA310" i="9"/>
  <c r="AE385" i="8"/>
  <c r="AF385" i="8" s="1"/>
  <c r="R1" i="3" s="1" a="1"/>
  <c r="R1" i="3" s="1"/>
  <c r="AF383" i="8"/>
  <c r="Z311" i="8"/>
  <c r="U312" i="8"/>
  <c r="X312" i="8" s="1"/>
  <c r="Y312" i="8" s="1"/>
  <c r="R313" i="8"/>
  <c r="AD309" i="8"/>
  <c r="AG330" i="8" s="1"/>
  <c r="AB309" i="8"/>
  <c r="H313" i="8"/>
  <c r="S312" i="8"/>
  <c r="AC309" i="8"/>
  <c r="AA310" i="8"/>
  <c r="L315" i="8" a="1"/>
  <c r="L315" i="8" s="1"/>
  <c r="T314" i="8"/>
  <c r="AE385" i="7"/>
  <c r="AF385" i="7" s="1"/>
  <c r="O1" i="3" s="1" a="1"/>
  <c r="O1" i="3" s="1"/>
  <c r="AF383" i="7"/>
  <c r="Z311" i="7"/>
  <c r="S312" i="7"/>
  <c r="H313" i="7"/>
  <c r="AD309" i="7"/>
  <c r="AG330" i="7" s="1"/>
  <c r="AB309" i="7"/>
  <c r="U312" i="7"/>
  <c r="X312" i="7" s="1"/>
  <c r="Y312" i="7" s="1"/>
  <c r="R313" i="7"/>
  <c r="AC309" i="7"/>
  <c r="AA310" i="7"/>
  <c r="T313" i="7"/>
  <c r="L314" i="7" a="1"/>
  <c r="L314" i="7" s="1"/>
  <c r="AF382" i="6"/>
  <c r="AE384" i="6"/>
  <c r="AF384" i="6" s="1"/>
  <c r="AE385" i="6"/>
  <c r="AF385" i="6" s="1"/>
  <c r="L1" i="3" s="1" a="1"/>
  <c r="L1" i="3" s="1"/>
  <c r="AF383" i="6"/>
  <c r="Z311" i="6"/>
  <c r="H313" i="6"/>
  <c r="S312" i="6"/>
  <c r="L315" i="6" a="1"/>
  <c r="L315" i="6" s="1"/>
  <c r="T314" i="6"/>
  <c r="U312" i="6"/>
  <c r="X312" i="6" s="1"/>
  <c r="Y312" i="6" s="1"/>
  <c r="R313" i="6"/>
  <c r="AC309" i="6"/>
  <c r="AA310" i="6"/>
  <c r="AD309" i="6"/>
  <c r="AG330" i="6" s="1"/>
  <c r="AB309" i="6"/>
  <c r="AF374" i="5"/>
  <c r="AE376" i="5"/>
  <c r="AF373" i="5"/>
  <c r="AE375" i="5"/>
  <c r="Z311" i="5"/>
  <c r="L315" i="5" a="1"/>
  <c r="L315" i="5" s="1"/>
  <c r="T314" i="5"/>
  <c r="H313" i="5"/>
  <c r="S312" i="5"/>
  <c r="AD309" i="5"/>
  <c r="AG330" i="5" s="1"/>
  <c r="AB309" i="5"/>
  <c r="AC309" i="5"/>
  <c r="AA310" i="5"/>
  <c r="U312" i="5"/>
  <c r="X312" i="5" s="1"/>
  <c r="Y312" i="5" s="1"/>
  <c r="R313" i="5"/>
  <c r="AE385" i="4"/>
  <c r="AF385" i="4" s="1"/>
  <c r="F1" i="3" s="1" a="1"/>
  <c r="F1" i="3" s="1"/>
  <c r="AF383" i="4"/>
  <c r="Z311" i="4"/>
  <c r="T314" i="4"/>
  <c r="L315" i="4" a="1"/>
  <c r="L315" i="4" s="1"/>
  <c r="AB309" i="4"/>
  <c r="AD309" i="4"/>
  <c r="AG330" i="4" s="1"/>
  <c r="H313" i="4"/>
  <c r="S312" i="4"/>
  <c r="R313" i="4"/>
  <c r="U312" i="4"/>
  <c r="X312" i="4" s="1"/>
  <c r="Y312" i="4" s="1"/>
  <c r="AA310" i="4"/>
  <c r="AC309" i="4"/>
  <c r="Z311" i="1"/>
  <c r="AD309" i="1"/>
  <c r="AG330" i="1" s="1"/>
  <c r="AB309" i="1"/>
  <c r="H313" i="1"/>
  <c r="S312" i="1"/>
  <c r="L315" i="1" a="1"/>
  <c r="L315" i="1" s="1"/>
  <c r="T314" i="1"/>
  <c r="U312" i="1"/>
  <c r="X312" i="1" s="1"/>
  <c r="Y312" i="1" s="1"/>
  <c r="R313" i="1"/>
  <c r="AC309" i="1"/>
  <c r="AA310" i="1"/>
  <c r="AE375" i="1"/>
  <c r="AF373" i="1"/>
  <c r="AE376" i="1"/>
  <c r="AF374" i="1"/>
  <c r="Z312" i="11" l="1"/>
  <c r="AD310" i="11"/>
  <c r="AG331" i="11" s="1"/>
  <c r="AB310" i="11"/>
  <c r="L316" i="11" a="1"/>
  <c r="L316" i="11" s="1"/>
  <c r="T315" i="11"/>
  <c r="H314" i="11"/>
  <c r="S313" i="11"/>
  <c r="AA311" i="11"/>
  <c r="AC310" i="11"/>
  <c r="U313" i="11"/>
  <c r="X313" i="11" s="1"/>
  <c r="Y313" i="11" s="1"/>
  <c r="R314" i="11"/>
  <c r="Z312" i="10"/>
  <c r="AD310" i="10"/>
  <c r="AG331" i="10" s="1"/>
  <c r="AB310" i="10"/>
  <c r="L315" i="10" a="1"/>
  <c r="L315" i="10" s="1"/>
  <c r="T314" i="10"/>
  <c r="H314" i="10"/>
  <c r="S313" i="10"/>
  <c r="AC310" i="10"/>
  <c r="AA311" i="10"/>
  <c r="U313" i="10"/>
  <c r="X313" i="10" s="1"/>
  <c r="Y313" i="10" s="1"/>
  <c r="R314" i="10"/>
  <c r="Z312" i="9"/>
  <c r="U313" i="9"/>
  <c r="X313" i="9" s="1"/>
  <c r="Y313" i="9" s="1"/>
  <c r="R314" i="9"/>
  <c r="H314" i="9"/>
  <c r="S313" i="9"/>
  <c r="L315" i="9" a="1"/>
  <c r="L315" i="9" s="1"/>
  <c r="T314" i="9"/>
  <c r="AC310" i="9"/>
  <c r="AA311" i="9"/>
  <c r="AD310" i="9"/>
  <c r="AG331" i="9" s="1"/>
  <c r="AB310" i="9"/>
  <c r="Z312" i="8"/>
  <c r="U313" i="8"/>
  <c r="X313" i="8" s="1"/>
  <c r="Y313" i="8" s="1"/>
  <c r="R314" i="8"/>
  <c r="L316" i="8" a="1"/>
  <c r="L316" i="8" s="1"/>
  <c r="T315" i="8"/>
  <c r="AD310" i="8"/>
  <c r="AG331" i="8" s="1"/>
  <c r="AB310" i="8"/>
  <c r="H314" i="8"/>
  <c r="S313" i="8"/>
  <c r="AA311" i="8"/>
  <c r="AC310" i="8"/>
  <c r="Z312" i="7"/>
  <c r="L315" i="7" a="1"/>
  <c r="L315" i="7" s="1"/>
  <c r="T314" i="7"/>
  <c r="AD310" i="7"/>
  <c r="AG331" i="7" s="1"/>
  <c r="AB310" i="7"/>
  <c r="H314" i="7"/>
  <c r="S313" i="7"/>
  <c r="AC310" i="7"/>
  <c r="AA311" i="7"/>
  <c r="U313" i="7"/>
  <c r="X313" i="7" s="1"/>
  <c r="Y313" i="7" s="1"/>
  <c r="R314" i="7"/>
  <c r="Z312" i="6"/>
  <c r="H314" i="6"/>
  <c r="S313" i="6"/>
  <c r="AD310" i="6"/>
  <c r="AG331" i="6" s="1"/>
  <c r="AB310" i="6"/>
  <c r="U313" i="6"/>
  <c r="X313" i="6" s="1"/>
  <c r="Y313" i="6" s="1"/>
  <c r="R314" i="6"/>
  <c r="AC310" i="6"/>
  <c r="AA311" i="6"/>
  <c r="L316" i="6" a="1"/>
  <c r="L316" i="6" s="1"/>
  <c r="T315" i="6"/>
  <c r="AE377" i="5"/>
  <c r="AF375" i="5"/>
  <c r="AE378" i="5"/>
  <c r="AF376" i="5"/>
  <c r="Z312" i="5"/>
  <c r="AD310" i="5"/>
  <c r="AG331" i="5" s="1"/>
  <c r="AB310" i="5"/>
  <c r="U313" i="5"/>
  <c r="X313" i="5" s="1"/>
  <c r="Y313" i="5" s="1"/>
  <c r="R314" i="5"/>
  <c r="H314" i="5"/>
  <c r="S313" i="5"/>
  <c r="AA311" i="5"/>
  <c r="AC310" i="5"/>
  <c r="L316" i="5" a="1"/>
  <c r="L316" i="5" s="1"/>
  <c r="T315" i="5"/>
  <c r="Z312" i="4"/>
  <c r="AD310" i="4"/>
  <c r="AG331" i="4" s="1"/>
  <c r="AB310" i="4"/>
  <c r="S313" i="4"/>
  <c r="H314" i="4"/>
  <c r="T315" i="4"/>
  <c r="L316" i="4" a="1"/>
  <c r="L316" i="4" s="1"/>
  <c r="R314" i="4"/>
  <c r="U313" i="4"/>
  <c r="X313" i="4" s="1"/>
  <c r="Y313" i="4" s="1"/>
  <c r="AC310" i="4"/>
  <c r="AA311" i="4"/>
  <c r="Z312" i="1"/>
  <c r="AE377" i="1"/>
  <c r="AF375" i="1"/>
  <c r="AF376" i="1"/>
  <c r="AE378" i="1"/>
  <c r="U313" i="1"/>
  <c r="X313" i="1" s="1"/>
  <c r="Y313" i="1" s="1"/>
  <c r="R314" i="1"/>
  <c r="AD310" i="1"/>
  <c r="AG331" i="1" s="1"/>
  <c r="AB310" i="1"/>
  <c r="H314" i="1"/>
  <c r="S313" i="1"/>
  <c r="AA311" i="1"/>
  <c r="AC310" i="1"/>
  <c r="L316" i="1" a="1"/>
  <c r="L316" i="1" s="1"/>
  <c r="T315" i="1"/>
  <c r="Z313" i="11" l="1"/>
  <c r="R315" i="11"/>
  <c r="U314" i="11"/>
  <c r="X314" i="11" s="1"/>
  <c r="Y314" i="11" s="1"/>
  <c r="H315" i="11"/>
  <c r="S314" i="11"/>
  <c r="T316" i="11"/>
  <c r="L317" i="11" a="1"/>
  <c r="L317" i="11" s="1"/>
  <c r="AA312" i="11"/>
  <c r="AC311" i="11"/>
  <c r="AD311" i="11"/>
  <c r="AG332" i="11" s="1"/>
  <c r="AB311" i="11"/>
  <c r="Z313" i="10"/>
  <c r="H315" i="10"/>
  <c r="S314" i="10"/>
  <c r="L316" i="10" a="1"/>
  <c r="L316" i="10" s="1"/>
  <c r="T315" i="10"/>
  <c r="AD311" i="10"/>
  <c r="AG332" i="10" s="1"/>
  <c r="AB311" i="10"/>
  <c r="U314" i="10"/>
  <c r="X314" i="10" s="1"/>
  <c r="Y314" i="10" s="1"/>
  <c r="R315" i="10"/>
  <c r="AC311" i="10"/>
  <c r="AA312" i="10"/>
  <c r="Z313" i="9"/>
  <c r="U314" i="9"/>
  <c r="X314" i="9" s="1"/>
  <c r="Y314" i="9" s="1"/>
  <c r="R315" i="9"/>
  <c r="AD311" i="9"/>
  <c r="AG332" i="9" s="1"/>
  <c r="AB311" i="9"/>
  <c r="AC311" i="9"/>
  <c r="AA312" i="9"/>
  <c r="L316" i="9" a="1"/>
  <c r="L316" i="9" s="1"/>
  <c r="T315" i="9"/>
  <c r="H315" i="9"/>
  <c r="S314" i="9"/>
  <c r="Z313" i="8"/>
  <c r="T316" i="8"/>
  <c r="L317" i="8" a="1"/>
  <c r="L317" i="8" s="1"/>
  <c r="AA312" i="8"/>
  <c r="AC311" i="8"/>
  <c r="AD311" i="8"/>
  <c r="AG332" i="8" s="1"/>
  <c r="AB311" i="8"/>
  <c r="H315" i="8"/>
  <c r="S314" i="8"/>
  <c r="R315" i="8"/>
  <c r="U314" i="8"/>
  <c r="X314" i="8" s="1"/>
  <c r="Y314" i="8" s="1"/>
  <c r="Z313" i="7"/>
  <c r="AD311" i="7"/>
  <c r="AG332" i="7" s="1"/>
  <c r="AB311" i="7"/>
  <c r="L316" i="7" a="1"/>
  <c r="L316" i="7" s="1"/>
  <c r="T315" i="7"/>
  <c r="H315" i="7"/>
  <c r="S314" i="7"/>
  <c r="AC311" i="7"/>
  <c r="AA312" i="7"/>
  <c r="U314" i="7"/>
  <c r="X314" i="7" s="1"/>
  <c r="Y314" i="7" s="1"/>
  <c r="R315" i="7"/>
  <c r="Z313" i="6"/>
  <c r="AD311" i="6"/>
  <c r="AG332" i="6" s="1"/>
  <c r="AB311" i="6"/>
  <c r="U314" i="6"/>
  <c r="X314" i="6" s="1"/>
  <c r="Y314" i="6" s="1"/>
  <c r="R315" i="6"/>
  <c r="H315" i="6"/>
  <c r="S314" i="6"/>
  <c r="AA312" i="6"/>
  <c r="AC311" i="6"/>
  <c r="L317" i="6" a="1"/>
  <c r="L317" i="6" s="1"/>
  <c r="T316" i="6"/>
  <c r="AE380" i="5"/>
  <c r="AF378" i="5"/>
  <c r="AF377" i="5"/>
  <c r="AE379" i="5"/>
  <c r="Z313" i="5"/>
  <c r="H315" i="5"/>
  <c r="S314" i="5"/>
  <c r="AD311" i="5"/>
  <c r="AG332" i="5" s="1"/>
  <c r="AB311" i="5"/>
  <c r="R315" i="5"/>
  <c r="U314" i="5"/>
  <c r="X314" i="5" s="1"/>
  <c r="Y314" i="5" s="1"/>
  <c r="AC311" i="5"/>
  <c r="AA312" i="5"/>
  <c r="T316" i="5"/>
  <c r="L317" i="5" a="1"/>
  <c r="L317" i="5" s="1"/>
  <c r="Z313" i="4"/>
  <c r="S314" i="4"/>
  <c r="H315" i="4"/>
  <c r="U314" i="4"/>
  <c r="X314" i="4" s="1"/>
  <c r="Y314" i="4" s="1"/>
  <c r="R315" i="4"/>
  <c r="AD311" i="4"/>
  <c r="AG332" i="4" s="1"/>
  <c r="AB311" i="4"/>
  <c r="AC311" i="4"/>
  <c r="AA312" i="4"/>
  <c r="L317" i="4" a="1"/>
  <c r="L317" i="4" s="1"/>
  <c r="T316" i="4"/>
  <c r="Z313" i="1"/>
  <c r="T316" i="1"/>
  <c r="L317" i="1" a="1"/>
  <c r="L317" i="1" s="1"/>
  <c r="H315" i="1"/>
  <c r="S314" i="1"/>
  <c r="R315" i="1"/>
  <c r="U314" i="1"/>
  <c r="X314" i="1" s="1"/>
  <c r="Y314" i="1" s="1"/>
  <c r="AF378" i="1"/>
  <c r="AE380" i="1"/>
  <c r="AA312" i="1"/>
  <c r="AC311" i="1"/>
  <c r="AD311" i="1"/>
  <c r="AG332" i="1" s="1"/>
  <c r="AB311" i="1"/>
  <c r="AF377" i="1"/>
  <c r="AE379" i="1"/>
  <c r="Z314" i="11" l="1"/>
  <c r="S315" i="11"/>
  <c r="H316" i="11"/>
  <c r="T317" i="11"/>
  <c r="L318" i="11" a="1"/>
  <c r="L318" i="11" s="1"/>
  <c r="R316" i="11"/>
  <c r="U315" i="11"/>
  <c r="X315" i="11" s="1"/>
  <c r="Y315" i="11" s="1"/>
  <c r="AB312" i="11"/>
  <c r="AD312" i="11"/>
  <c r="AG333" i="11" s="1"/>
  <c r="AC312" i="11"/>
  <c r="AA313" i="11"/>
  <c r="Z314" i="10"/>
  <c r="U315" i="10"/>
  <c r="X315" i="10" s="1"/>
  <c r="Y315" i="10" s="1"/>
  <c r="R316" i="10"/>
  <c r="AD312" i="10"/>
  <c r="AG333" i="10" s="1"/>
  <c r="AB312" i="10"/>
  <c r="H316" i="10"/>
  <c r="S315" i="10"/>
  <c r="AC312" i="10"/>
  <c r="AA313" i="10"/>
  <c r="L317" i="10" a="1"/>
  <c r="L317" i="10" s="1"/>
  <c r="T316" i="10"/>
  <c r="Z314" i="9"/>
  <c r="U315" i="9"/>
  <c r="X315" i="9" s="1"/>
  <c r="Y315" i="9" s="1"/>
  <c r="R316" i="9"/>
  <c r="H316" i="9"/>
  <c r="S315" i="9"/>
  <c r="AD312" i="9"/>
  <c r="AG333" i="9" s="1"/>
  <c r="AB312" i="9"/>
  <c r="AC312" i="9"/>
  <c r="AA313" i="9"/>
  <c r="L317" i="9" a="1"/>
  <c r="L317" i="9" s="1"/>
  <c r="T316" i="9"/>
  <c r="Z314" i="8"/>
  <c r="R316" i="8"/>
  <c r="U315" i="8"/>
  <c r="X315" i="8" s="1"/>
  <c r="Y315" i="8" s="1"/>
  <c r="L318" i="8" a="1"/>
  <c r="L318" i="8" s="1"/>
  <c r="T317" i="8"/>
  <c r="AC312" i="8"/>
  <c r="AA313" i="8"/>
  <c r="S315" i="8"/>
  <c r="H316" i="8"/>
  <c r="AB312" i="8"/>
  <c r="AD312" i="8"/>
  <c r="AG333" i="8" s="1"/>
  <c r="Z314" i="7"/>
  <c r="U315" i="7"/>
  <c r="X315" i="7" s="1"/>
  <c r="Y315" i="7" s="1"/>
  <c r="R316" i="7"/>
  <c r="AD312" i="7"/>
  <c r="AG333" i="7" s="1"/>
  <c r="AB312" i="7"/>
  <c r="H316" i="7"/>
  <c r="S315" i="7"/>
  <c r="AC312" i="7"/>
  <c r="AA313" i="7"/>
  <c r="L317" i="7" a="1"/>
  <c r="L317" i="7" s="1"/>
  <c r="T316" i="7"/>
  <c r="Z314" i="6"/>
  <c r="T317" i="6"/>
  <c r="L318" i="6" a="1"/>
  <c r="L318" i="6" s="1"/>
  <c r="H316" i="6"/>
  <c r="S315" i="6"/>
  <c r="AA313" i="6"/>
  <c r="AC312" i="6"/>
  <c r="AB312" i="6"/>
  <c r="AD312" i="6"/>
  <c r="AG333" i="6" s="1"/>
  <c r="R316" i="6"/>
  <c r="U315" i="6"/>
  <c r="X315" i="6" s="1"/>
  <c r="Y315" i="6" s="1"/>
  <c r="AE381" i="5"/>
  <c r="AF379" i="5"/>
  <c r="AF380" i="5"/>
  <c r="AE382" i="5"/>
  <c r="Z314" i="5"/>
  <c r="R316" i="5"/>
  <c r="U315" i="5"/>
  <c r="X315" i="5" s="1"/>
  <c r="Y315" i="5" s="1"/>
  <c r="T317" i="5"/>
  <c r="L318" i="5" a="1"/>
  <c r="L318" i="5" s="1"/>
  <c r="AC312" i="5"/>
  <c r="AA313" i="5"/>
  <c r="AB312" i="5"/>
  <c r="AD312" i="5"/>
  <c r="AG333" i="5" s="1"/>
  <c r="S315" i="5"/>
  <c r="H316" i="5"/>
  <c r="Z314" i="4"/>
  <c r="L318" i="4" a="1"/>
  <c r="L318" i="4" s="1"/>
  <c r="T317" i="4"/>
  <c r="AD312" i="4"/>
  <c r="AG333" i="4" s="1"/>
  <c r="AB312" i="4"/>
  <c r="AC312" i="4"/>
  <c r="AA313" i="4"/>
  <c r="U315" i="4"/>
  <c r="X315" i="4" s="1"/>
  <c r="Y315" i="4" s="1"/>
  <c r="R316" i="4"/>
  <c r="H316" i="4"/>
  <c r="S315" i="4"/>
  <c r="Z314" i="1"/>
  <c r="AF380" i="1"/>
  <c r="AE382" i="1"/>
  <c r="AF379" i="1"/>
  <c r="AE381" i="1"/>
  <c r="AB312" i="1"/>
  <c r="AD312" i="1"/>
  <c r="AG333" i="1" s="1"/>
  <c r="R316" i="1"/>
  <c r="U315" i="1"/>
  <c r="X315" i="1" s="1"/>
  <c r="Y315" i="1" s="1"/>
  <c r="S315" i="1"/>
  <c r="H316" i="1"/>
  <c r="AC312" i="1"/>
  <c r="AA313" i="1"/>
  <c r="T317" i="1"/>
  <c r="L318" i="1" a="1"/>
  <c r="L318" i="1" s="1"/>
  <c r="Z315" i="11" l="1"/>
  <c r="AD313" i="11"/>
  <c r="AG334" i="11" s="1"/>
  <c r="AB313" i="11"/>
  <c r="U316" i="11"/>
  <c r="X316" i="11" s="1"/>
  <c r="Y316" i="11" s="1"/>
  <c r="R317" i="11"/>
  <c r="T318" i="11"/>
  <c r="L319" i="11" a="1"/>
  <c r="L319" i="11" s="1"/>
  <c r="AC313" i="11"/>
  <c r="AA314" i="11"/>
  <c r="S316" i="11"/>
  <c r="H317" i="11"/>
  <c r="Z315" i="10"/>
  <c r="L318" i="10" a="1"/>
  <c r="L318" i="10" s="1"/>
  <c r="T317" i="10"/>
  <c r="AD313" i="10"/>
  <c r="AG334" i="10" s="1"/>
  <c r="AB313" i="10"/>
  <c r="H317" i="10"/>
  <c r="S316" i="10"/>
  <c r="U316" i="10"/>
  <c r="X316" i="10" s="1"/>
  <c r="Y316" i="10" s="1"/>
  <c r="R317" i="10"/>
  <c r="AA314" i="10"/>
  <c r="AC313" i="10"/>
  <c r="Z315" i="9"/>
  <c r="AD313" i="9"/>
  <c r="AG334" i="9" s="1"/>
  <c r="AB313" i="9"/>
  <c r="R317" i="9"/>
  <c r="U316" i="9"/>
  <c r="X316" i="9" s="1"/>
  <c r="Y316" i="9" s="1"/>
  <c r="L318" i="9" a="1"/>
  <c r="L318" i="9" s="1"/>
  <c r="T317" i="9"/>
  <c r="H317" i="9"/>
  <c r="S316" i="9"/>
  <c r="AA314" i="9"/>
  <c r="AC313" i="9"/>
  <c r="Z315" i="8"/>
  <c r="AD313" i="8"/>
  <c r="AG334" i="8" s="1"/>
  <c r="AB313" i="8"/>
  <c r="U316" i="8"/>
  <c r="X316" i="8" s="1"/>
  <c r="Y316" i="8" s="1"/>
  <c r="R317" i="8"/>
  <c r="S316" i="8"/>
  <c r="H317" i="8"/>
  <c r="AC313" i="8"/>
  <c r="AA314" i="8"/>
  <c r="L319" i="8" a="1"/>
  <c r="L319" i="8" s="1"/>
  <c r="T318" i="8"/>
  <c r="Z315" i="7"/>
  <c r="AD313" i="7"/>
  <c r="AG334" i="7" s="1"/>
  <c r="AB313" i="7"/>
  <c r="U316" i="7"/>
  <c r="X316" i="7" s="1"/>
  <c r="Y316" i="7" s="1"/>
  <c r="R317" i="7"/>
  <c r="AC313" i="7"/>
  <c r="AA314" i="7"/>
  <c r="L318" i="7" a="1"/>
  <c r="L318" i="7" s="1"/>
  <c r="T317" i="7"/>
  <c r="H317" i="7"/>
  <c r="S316" i="7"/>
  <c r="Z315" i="6"/>
  <c r="AB313" i="6"/>
  <c r="AD313" i="6"/>
  <c r="AG334" i="6" s="1"/>
  <c r="R317" i="6"/>
  <c r="U316" i="6"/>
  <c r="X316" i="6" s="1"/>
  <c r="Y316" i="6" s="1"/>
  <c r="S316" i="6"/>
  <c r="H317" i="6"/>
  <c r="AC313" i="6"/>
  <c r="AA314" i="6"/>
  <c r="T318" i="6"/>
  <c r="L319" i="6" a="1"/>
  <c r="L319" i="6" s="1"/>
  <c r="AF382" i="5"/>
  <c r="AE384" i="5"/>
  <c r="AF384" i="5" s="1"/>
  <c r="AF381" i="5"/>
  <c r="AE383" i="5"/>
  <c r="Z315" i="5"/>
  <c r="S316" i="5"/>
  <c r="H317" i="5"/>
  <c r="AD313" i="5"/>
  <c r="AG334" i="5" s="1"/>
  <c r="AB313" i="5"/>
  <c r="AA314" i="5"/>
  <c r="AC313" i="5"/>
  <c r="T318" i="5"/>
  <c r="L319" i="5" a="1"/>
  <c r="L319" i="5" s="1"/>
  <c r="U316" i="5"/>
  <c r="X316" i="5" s="1"/>
  <c r="Y316" i="5" s="1"/>
  <c r="R317" i="5"/>
  <c r="Z315" i="4"/>
  <c r="U316" i="4"/>
  <c r="X316" i="4" s="1"/>
  <c r="Y316" i="4" s="1"/>
  <c r="R317" i="4"/>
  <c r="H317" i="4"/>
  <c r="S316" i="4"/>
  <c r="AD313" i="4"/>
  <c r="AG334" i="4" s="1"/>
  <c r="AB313" i="4"/>
  <c r="AC313" i="4"/>
  <c r="AA314" i="4"/>
  <c r="L319" i="4" a="1"/>
  <c r="L319" i="4" s="1"/>
  <c r="T318" i="4"/>
  <c r="Z315" i="1"/>
  <c r="AD313" i="1"/>
  <c r="AG334" i="1" s="1"/>
  <c r="AB313" i="1"/>
  <c r="AE383" i="1"/>
  <c r="AF381" i="1"/>
  <c r="AC313" i="1"/>
  <c r="AA314" i="1"/>
  <c r="T318" i="1"/>
  <c r="L319" i="1" a="1"/>
  <c r="L319" i="1" s="1"/>
  <c r="S316" i="1"/>
  <c r="H317" i="1"/>
  <c r="U316" i="1"/>
  <c r="X316" i="1" s="1"/>
  <c r="Y316" i="1" s="1"/>
  <c r="R317" i="1"/>
  <c r="AE384" i="1"/>
  <c r="AF384" i="1" s="1"/>
  <c r="AF382" i="1"/>
  <c r="Z316" i="11" l="1"/>
  <c r="H318" i="11"/>
  <c r="S317" i="11"/>
  <c r="AD314" i="11"/>
  <c r="AG335" i="11" s="1"/>
  <c r="AB314" i="11"/>
  <c r="L320" i="11" a="1"/>
  <c r="L320" i="11" s="1"/>
  <c r="T319" i="11"/>
  <c r="U317" i="11"/>
  <c r="X317" i="11" s="1"/>
  <c r="Y317" i="11" s="1"/>
  <c r="R318" i="11"/>
  <c r="AC314" i="11"/>
  <c r="AA315" i="11"/>
  <c r="Z316" i="10"/>
  <c r="R318" i="10"/>
  <c r="U317" i="10"/>
  <c r="X317" i="10" s="1"/>
  <c r="Y317" i="10" s="1"/>
  <c r="H318" i="10"/>
  <c r="S317" i="10"/>
  <c r="L319" i="10" a="1"/>
  <c r="L319" i="10" s="1"/>
  <c r="T318" i="10"/>
  <c r="AA315" i="10"/>
  <c r="AC314" i="10"/>
  <c r="AD314" i="10"/>
  <c r="AG335" i="10" s="1"/>
  <c r="AB314" i="10"/>
  <c r="Z316" i="9"/>
  <c r="T318" i="9"/>
  <c r="L319" i="9" a="1"/>
  <c r="L319" i="9" s="1"/>
  <c r="R318" i="9"/>
  <c r="U317" i="9"/>
  <c r="X317" i="9" s="1"/>
  <c r="Y317" i="9" s="1"/>
  <c r="H318" i="9"/>
  <c r="S317" i="9"/>
  <c r="AA315" i="9"/>
  <c r="AC314" i="9"/>
  <c r="AB314" i="9"/>
  <c r="AD314" i="9"/>
  <c r="AG335" i="9" s="1"/>
  <c r="Z316" i="8"/>
  <c r="L320" i="8" a="1"/>
  <c r="L320" i="8" s="1"/>
  <c r="T319" i="8"/>
  <c r="H318" i="8"/>
  <c r="S317" i="8"/>
  <c r="U317" i="8"/>
  <c r="X317" i="8" s="1"/>
  <c r="Y317" i="8" s="1"/>
  <c r="R318" i="8"/>
  <c r="AC314" i="8"/>
  <c r="AA315" i="8"/>
  <c r="AB314" i="8"/>
  <c r="AD314" i="8"/>
  <c r="AG335" i="8" s="1"/>
  <c r="Z316" i="7"/>
  <c r="L319" i="7" a="1"/>
  <c r="L319" i="7" s="1"/>
  <c r="T318" i="7"/>
  <c r="R318" i="7"/>
  <c r="U317" i="7"/>
  <c r="X317" i="7" s="1"/>
  <c r="Y317" i="7" s="1"/>
  <c r="H318" i="7"/>
  <c r="S317" i="7"/>
  <c r="AA315" i="7"/>
  <c r="AC314" i="7"/>
  <c r="AB314" i="7"/>
  <c r="AD314" i="7"/>
  <c r="AG335" i="7" s="1"/>
  <c r="Z316" i="6"/>
  <c r="T319" i="6"/>
  <c r="L320" i="6" a="1"/>
  <c r="L320" i="6" s="1"/>
  <c r="AD314" i="6"/>
  <c r="AG335" i="6" s="1"/>
  <c r="AB314" i="6"/>
  <c r="S317" i="6"/>
  <c r="H318" i="6"/>
  <c r="AC314" i="6"/>
  <c r="AA315" i="6"/>
  <c r="U317" i="6"/>
  <c r="X317" i="6" s="1"/>
  <c r="Y317" i="6" s="1"/>
  <c r="R318" i="6"/>
  <c r="AE385" i="5"/>
  <c r="AF385" i="5" s="1"/>
  <c r="I1" i="3" s="1" a="1"/>
  <c r="I1" i="3" s="1"/>
  <c r="AF383" i="5"/>
  <c r="Z316" i="5"/>
  <c r="R318" i="5"/>
  <c r="U317" i="5"/>
  <c r="X317" i="5" s="1"/>
  <c r="Y317" i="5" s="1"/>
  <c r="L320" i="5" a="1"/>
  <c r="L320" i="5" s="1"/>
  <c r="T319" i="5"/>
  <c r="H318" i="5"/>
  <c r="S317" i="5"/>
  <c r="AC314" i="5"/>
  <c r="AA315" i="5"/>
  <c r="AD314" i="5"/>
  <c r="AG335" i="5" s="1"/>
  <c r="AB314" i="5"/>
  <c r="Z316" i="4"/>
  <c r="AD314" i="4"/>
  <c r="AG335" i="4" s="1"/>
  <c r="AB314" i="4"/>
  <c r="U317" i="4"/>
  <c r="X317" i="4" s="1"/>
  <c r="Y317" i="4" s="1"/>
  <c r="R318" i="4"/>
  <c r="AC314" i="4"/>
  <c r="AA315" i="4"/>
  <c r="L320" i="4" a="1"/>
  <c r="L320" i="4" s="1"/>
  <c r="T319" i="4"/>
  <c r="H318" i="4"/>
  <c r="S317" i="4"/>
  <c r="Z316" i="1"/>
  <c r="H318" i="1"/>
  <c r="S317" i="1"/>
  <c r="L320" i="1" a="1"/>
  <c r="L320" i="1" s="1"/>
  <c r="T319" i="1"/>
  <c r="AE385" i="1"/>
  <c r="AF385" i="1" s="1"/>
  <c r="AF383" i="1"/>
  <c r="U317" i="1"/>
  <c r="X317" i="1" s="1"/>
  <c r="Y317" i="1" s="1"/>
  <c r="R318" i="1"/>
  <c r="AD314" i="1"/>
  <c r="AG335" i="1" s="1"/>
  <c r="AB314" i="1"/>
  <c r="AC314" i="1"/>
  <c r="AA315" i="1"/>
  <c r="Z317" i="11" l="1"/>
  <c r="AD315" i="11"/>
  <c r="AG336" i="11" s="1"/>
  <c r="AB315" i="11"/>
  <c r="U318" i="11"/>
  <c r="X318" i="11" s="1"/>
  <c r="Y318" i="11" s="1"/>
  <c r="R319" i="11"/>
  <c r="H319" i="11"/>
  <c r="S318" i="11"/>
  <c r="L321" i="11" a="1"/>
  <c r="L321" i="11" s="1"/>
  <c r="T320" i="11"/>
  <c r="AC315" i="11"/>
  <c r="AA316" i="11"/>
  <c r="Z317" i="10"/>
  <c r="AB315" i="10"/>
  <c r="AD315" i="10"/>
  <c r="AG336" i="10" s="1"/>
  <c r="R319" i="10"/>
  <c r="U318" i="10"/>
  <c r="X318" i="10" s="1"/>
  <c r="Y318" i="10" s="1"/>
  <c r="T319" i="10"/>
  <c r="L320" i="10" a="1"/>
  <c r="L320" i="10" s="1"/>
  <c r="AC315" i="10"/>
  <c r="AA316" i="10"/>
  <c r="S318" i="10"/>
  <c r="H319" i="10"/>
  <c r="Z317" i="9"/>
  <c r="AD315" i="9"/>
  <c r="AG336" i="9" s="1"/>
  <c r="AB315" i="9"/>
  <c r="L320" i="9" a="1"/>
  <c r="L320" i="9" s="1"/>
  <c r="T319" i="9"/>
  <c r="AC315" i="9"/>
  <c r="AA316" i="9"/>
  <c r="S318" i="9"/>
  <c r="H319" i="9"/>
  <c r="R319" i="9"/>
  <c r="U318" i="9"/>
  <c r="X318" i="9" s="1"/>
  <c r="Y318" i="9" s="1"/>
  <c r="Z317" i="8"/>
  <c r="AD315" i="8"/>
  <c r="AG336" i="8" s="1"/>
  <c r="AB315" i="8"/>
  <c r="L321" i="8" a="1"/>
  <c r="L321" i="8" s="1"/>
  <c r="T320" i="8"/>
  <c r="U318" i="8"/>
  <c r="X318" i="8" s="1"/>
  <c r="Y318" i="8" s="1"/>
  <c r="R319" i="8"/>
  <c r="S318" i="8"/>
  <c r="H319" i="8"/>
  <c r="AC315" i="8"/>
  <c r="AA316" i="8"/>
  <c r="Z317" i="7"/>
  <c r="T319" i="7"/>
  <c r="L320" i="7" a="1"/>
  <c r="L320" i="7" s="1"/>
  <c r="AB315" i="7"/>
  <c r="AD315" i="7"/>
  <c r="AG336" i="7" s="1"/>
  <c r="H319" i="7"/>
  <c r="S318" i="7"/>
  <c r="AA316" i="7"/>
  <c r="AC315" i="7"/>
  <c r="R319" i="7"/>
  <c r="U318" i="7"/>
  <c r="X318" i="7" s="1"/>
  <c r="Y318" i="7" s="1"/>
  <c r="Z317" i="6"/>
  <c r="H319" i="6"/>
  <c r="S318" i="6"/>
  <c r="L321" i="6" a="1"/>
  <c r="L321" i="6" s="1"/>
  <c r="T320" i="6"/>
  <c r="AC315" i="6"/>
  <c r="AA316" i="6"/>
  <c r="U318" i="6"/>
  <c r="X318" i="6" s="1"/>
  <c r="Y318" i="6" s="1"/>
  <c r="R319" i="6"/>
  <c r="AD315" i="6"/>
  <c r="AG336" i="6" s="1"/>
  <c r="AB315" i="6"/>
  <c r="Z317" i="5"/>
  <c r="AD315" i="5"/>
  <c r="AG336" i="5" s="1"/>
  <c r="AB315" i="5"/>
  <c r="S318" i="5"/>
  <c r="H319" i="5"/>
  <c r="AC315" i="5"/>
  <c r="AA316" i="5"/>
  <c r="L321" i="5" a="1"/>
  <c r="L321" i="5" s="1"/>
  <c r="T320" i="5"/>
  <c r="U318" i="5"/>
  <c r="X318" i="5" s="1"/>
  <c r="Y318" i="5" s="1"/>
  <c r="R319" i="5"/>
  <c r="Z317" i="4"/>
  <c r="H319" i="4"/>
  <c r="S318" i="4"/>
  <c r="L321" i="4" a="1"/>
  <c r="L321" i="4" s="1"/>
  <c r="T320" i="4"/>
  <c r="AC315" i="4"/>
  <c r="AA316" i="4"/>
  <c r="AD315" i="4"/>
  <c r="AG336" i="4" s="1"/>
  <c r="AB315" i="4"/>
  <c r="U318" i="4"/>
  <c r="X318" i="4" s="1"/>
  <c r="Y318" i="4" s="1"/>
  <c r="R319" i="4"/>
  <c r="Z317" i="1"/>
  <c r="AD315" i="1"/>
  <c r="AG336" i="1" s="1"/>
  <c r="AB315" i="1"/>
  <c r="U318" i="1"/>
  <c r="X318" i="1" s="1"/>
  <c r="Y318" i="1" s="1"/>
  <c r="R319" i="1"/>
  <c r="L321" i="1" a="1"/>
  <c r="L321" i="1" s="1"/>
  <c r="T320" i="1"/>
  <c r="AC315" i="1"/>
  <c r="AA316" i="1"/>
  <c r="H319" i="1"/>
  <c r="S318" i="1"/>
  <c r="Z318" i="11" l="1"/>
  <c r="AD316" i="11"/>
  <c r="AG337" i="11" s="1"/>
  <c r="AB316" i="11"/>
  <c r="L322" i="11" a="1"/>
  <c r="L322" i="11" s="1"/>
  <c r="T321" i="11"/>
  <c r="U319" i="11"/>
  <c r="X319" i="11" s="1"/>
  <c r="Y319" i="11" s="1"/>
  <c r="R320" i="11"/>
  <c r="AC316" i="11"/>
  <c r="AA317" i="11"/>
  <c r="H320" i="11"/>
  <c r="S319" i="11"/>
  <c r="Z318" i="10"/>
  <c r="T320" i="10"/>
  <c r="L321" i="10" a="1"/>
  <c r="L321" i="10" s="1"/>
  <c r="AD316" i="10"/>
  <c r="AG337" i="10" s="1"/>
  <c r="AB316" i="10"/>
  <c r="AC316" i="10"/>
  <c r="AA317" i="10"/>
  <c r="S319" i="10"/>
  <c r="H320" i="10"/>
  <c r="U319" i="10"/>
  <c r="X319" i="10" s="1"/>
  <c r="Y319" i="10" s="1"/>
  <c r="R320" i="10"/>
  <c r="Z318" i="9"/>
  <c r="U319" i="9"/>
  <c r="X319" i="9" s="1"/>
  <c r="Y319" i="9" s="1"/>
  <c r="R320" i="9"/>
  <c r="H320" i="9"/>
  <c r="S319" i="9"/>
  <c r="AD316" i="9"/>
  <c r="AG337" i="9" s="1"/>
  <c r="AB316" i="9"/>
  <c r="AC316" i="9"/>
  <c r="AA317" i="9"/>
  <c r="L321" i="9" a="1"/>
  <c r="L321" i="9" s="1"/>
  <c r="T320" i="9"/>
  <c r="Z318" i="8"/>
  <c r="H320" i="8"/>
  <c r="S319" i="8"/>
  <c r="AD316" i="8"/>
  <c r="AG337" i="8" s="1"/>
  <c r="AB316" i="8"/>
  <c r="T321" i="8"/>
  <c r="L322" i="8" a="1"/>
  <c r="L322" i="8" s="1"/>
  <c r="AC316" i="8"/>
  <c r="AA317" i="8"/>
  <c r="U319" i="8"/>
  <c r="X319" i="8" s="1"/>
  <c r="Y319" i="8" s="1"/>
  <c r="R320" i="8"/>
  <c r="Z318" i="7"/>
  <c r="R320" i="7"/>
  <c r="U319" i="7"/>
  <c r="X319" i="7" s="1"/>
  <c r="Y319" i="7" s="1"/>
  <c r="S319" i="7"/>
  <c r="H320" i="7"/>
  <c r="AD316" i="7"/>
  <c r="AG337" i="7" s="1"/>
  <c r="AB316" i="7"/>
  <c r="AC316" i="7"/>
  <c r="AA317" i="7"/>
  <c r="T320" i="7"/>
  <c r="L321" i="7" a="1"/>
  <c r="L321" i="7" s="1"/>
  <c r="Z318" i="6"/>
  <c r="AD316" i="6"/>
  <c r="AG337" i="6" s="1"/>
  <c r="AB316" i="6"/>
  <c r="U319" i="6"/>
  <c r="X319" i="6" s="1"/>
  <c r="Y319" i="6" s="1"/>
  <c r="R320" i="6"/>
  <c r="L322" i="6" a="1"/>
  <c r="L322" i="6" s="1"/>
  <c r="T321" i="6"/>
  <c r="AC316" i="6"/>
  <c r="AA317" i="6"/>
  <c r="H320" i="6"/>
  <c r="S319" i="6"/>
  <c r="Z318" i="5"/>
  <c r="L322" i="5" a="1"/>
  <c r="L322" i="5" s="1"/>
  <c r="T321" i="5"/>
  <c r="U319" i="5"/>
  <c r="X319" i="5" s="1"/>
  <c r="Y319" i="5" s="1"/>
  <c r="R320" i="5"/>
  <c r="AD316" i="5"/>
  <c r="AG337" i="5" s="1"/>
  <c r="AB316" i="5"/>
  <c r="H320" i="5"/>
  <c r="S319" i="5"/>
  <c r="AC316" i="5"/>
  <c r="AA317" i="5"/>
  <c r="Z318" i="4"/>
  <c r="R320" i="4"/>
  <c r="U319" i="4"/>
  <c r="X319" i="4" s="1"/>
  <c r="Y319" i="4" s="1"/>
  <c r="AD316" i="4"/>
  <c r="AG337" i="4" s="1"/>
  <c r="AB316" i="4"/>
  <c r="AA317" i="4"/>
  <c r="AC316" i="4"/>
  <c r="T321" i="4"/>
  <c r="L322" i="4" a="1"/>
  <c r="L322" i="4" s="1"/>
  <c r="H320" i="4"/>
  <c r="S319" i="4"/>
  <c r="Z318" i="1"/>
  <c r="H320" i="1"/>
  <c r="S319" i="1"/>
  <c r="AD316" i="1"/>
  <c r="AG337" i="1" s="1"/>
  <c r="AB316" i="1"/>
  <c r="U319" i="1"/>
  <c r="X319" i="1" s="1"/>
  <c r="Y319" i="1" s="1"/>
  <c r="R320" i="1"/>
  <c r="L322" i="1" a="1"/>
  <c r="L322" i="1" s="1"/>
  <c r="T321" i="1"/>
  <c r="AC316" i="1"/>
  <c r="AA317" i="1"/>
  <c r="Z319" i="11" l="1"/>
  <c r="AD317" i="11"/>
  <c r="AG338" i="11" s="1"/>
  <c r="AB317" i="11"/>
  <c r="H321" i="11"/>
  <c r="S320" i="11"/>
  <c r="L323" i="11" a="1"/>
  <c r="L323" i="11" s="1"/>
  <c r="T322" i="11"/>
  <c r="AC317" i="11"/>
  <c r="AA318" i="11"/>
  <c r="U320" i="11"/>
  <c r="X320" i="11" s="1"/>
  <c r="Y320" i="11" s="1"/>
  <c r="R321" i="11"/>
  <c r="Z319" i="10"/>
  <c r="T321" i="10"/>
  <c r="L322" i="10" a="1"/>
  <c r="L322" i="10" s="1"/>
  <c r="H321" i="10"/>
  <c r="S320" i="10"/>
  <c r="U320" i="10"/>
  <c r="X320" i="10" s="1"/>
  <c r="Y320" i="10" s="1"/>
  <c r="R321" i="10"/>
  <c r="AC317" i="10"/>
  <c r="AA318" i="10"/>
  <c r="AD317" i="10"/>
  <c r="AG338" i="10" s="1"/>
  <c r="AB317" i="10"/>
  <c r="Z319" i="9"/>
  <c r="AD317" i="9"/>
  <c r="AG338" i="9" s="1"/>
  <c r="AB317" i="9"/>
  <c r="R321" i="9"/>
  <c r="U320" i="9"/>
  <c r="X320" i="9" s="1"/>
  <c r="Y320" i="9" s="1"/>
  <c r="L322" i="9" a="1"/>
  <c r="L322" i="9" s="1"/>
  <c r="T321" i="9"/>
  <c r="H321" i="9"/>
  <c r="S320" i="9"/>
  <c r="AC317" i="9"/>
  <c r="AA318" i="9"/>
  <c r="Z319" i="8"/>
  <c r="R321" i="8"/>
  <c r="U320" i="8"/>
  <c r="X320" i="8" s="1"/>
  <c r="Y320" i="8" s="1"/>
  <c r="AD317" i="8"/>
  <c r="AG338" i="8" s="1"/>
  <c r="AB317" i="8"/>
  <c r="H321" i="8"/>
  <c r="S320" i="8"/>
  <c r="T322" i="8"/>
  <c r="L323" i="8" a="1"/>
  <c r="L323" i="8" s="1"/>
  <c r="AC317" i="8"/>
  <c r="AA318" i="8"/>
  <c r="Z319" i="7"/>
  <c r="S320" i="7"/>
  <c r="H321" i="7"/>
  <c r="U320" i="7"/>
  <c r="X320" i="7" s="1"/>
  <c r="Y320" i="7" s="1"/>
  <c r="R321" i="7"/>
  <c r="T321" i="7"/>
  <c r="L322" i="7" a="1"/>
  <c r="L322" i="7" s="1"/>
  <c r="AC317" i="7"/>
  <c r="AA318" i="7"/>
  <c r="AD317" i="7"/>
  <c r="AG338" i="7" s="1"/>
  <c r="AB317" i="7"/>
  <c r="Z319" i="6"/>
  <c r="H321" i="6"/>
  <c r="S320" i="6"/>
  <c r="AD317" i="6"/>
  <c r="AG338" i="6" s="1"/>
  <c r="AB317" i="6"/>
  <c r="U320" i="6"/>
  <c r="X320" i="6" s="1"/>
  <c r="Y320" i="6" s="1"/>
  <c r="R321" i="6"/>
  <c r="AC317" i="6"/>
  <c r="AA318" i="6"/>
  <c r="L323" i="6" a="1"/>
  <c r="L323" i="6" s="1"/>
  <c r="T322" i="6"/>
  <c r="Z319" i="5"/>
  <c r="AD317" i="5"/>
  <c r="AG338" i="5" s="1"/>
  <c r="AB317" i="5"/>
  <c r="H321" i="5"/>
  <c r="S320" i="5"/>
  <c r="U320" i="5"/>
  <c r="X320" i="5" s="1"/>
  <c r="Y320" i="5" s="1"/>
  <c r="R321" i="5"/>
  <c r="AC317" i="5"/>
  <c r="AA318" i="5"/>
  <c r="L323" i="5" a="1"/>
  <c r="L323" i="5" s="1"/>
  <c r="T322" i="5"/>
  <c r="Z319" i="4"/>
  <c r="H321" i="4"/>
  <c r="S320" i="4"/>
  <c r="AB317" i="4"/>
  <c r="AD317" i="4"/>
  <c r="AG338" i="4" s="1"/>
  <c r="T322" i="4"/>
  <c r="L323" i="4" a="1"/>
  <c r="L323" i="4" s="1"/>
  <c r="R321" i="4"/>
  <c r="U320" i="4"/>
  <c r="X320" i="4" s="1"/>
  <c r="Y320" i="4" s="1"/>
  <c r="AA318" i="4"/>
  <c r="AC317" i="4"/>
  <c r="Z319" i="1"/>
  <c r="AD317" i="1"/>
  <c r="AG338" i="1" s="1"/>
  <c r="AB317" i="1"/>
  <c r="R321" i="1"/>
  <c r="U320" i="1"/>
  <c r="X320" i="1" s="1"/>
  <c r="Y320" i="1" s="1"/>
  <c r="AC317" i="1"/>
  <c r="AA318" i="1"/>
  <c r="T322" i="1"/>
  <c r="L323" i="1" a="1"/>
  <c r="L323" i="1" s="1"/>
  <c r="H321" i="1"/>
  <c r="S320" i="1"/>
  <c r="Z320" i="11" l="1"/>
  <c r="U321" i="11"/>
  <c r="X321" i="11" s="1"/>
  <c r="Y321" i="11" s="1"/>
  <c r="R322" i="11"/>
  <c r="AD318" i="11"/>
  <c r="AG339" i="11" s="1"/>
  <c r="AB318" i="11"/>
  <c r="AA319" i="11"/>
  <c r="AC318" i="11"/>
  <c r="L324" i="11" a="1"/>
  <c r="L324" i="11" s="1"/>
  <c r="T323" i="11"/>
  <c r="H322" i="11"/>
  <c r="S321" i="11"/>
  <c r="Z320" i="10"/>
  <c r="L323" i="10" a="1"/>
  <c r="L323" i="10" s="1"/>
  <c r="T322" i="10"/>
  <c r="AD318" i="10"/>
  <c r="AG339" i="10" s="1"/>
  <c r="AB318" i="10"/>
  <c r="U321" i="10"/>
  <c r="X321" i="10" s="1"/>
  <c r="Y321" i="10" s="1"/>
  <c r="R322" i="10"/>
  <c r="H322" i="10"/>
  <c r="S321" i="10"/>
  <c r="AC318" i="10"/>
  <c r="AA319" i="10"/>
  <c r="Z320" i="9"/>
  <c r="H322" i="9"/>
  <c r="S321" i="9"/>
  <c r="R322" i="9"/>
  <c r="U321" i="9"/>
  <c r="X321" i="9" s="1"/>
  <c r="Y321" i="9" s="1"/>
  <c r="T322" i="9"/>
  <c r="L323" i="9" a="1"/>
  <c r="L323" i="9" s="1"/>
  <c r="AD318" i="9"/>
  <c r="AG339" i="9" s="1"/>
  <c r="AB318" i="9"/>
  <c r="AC318" i="9"/>
  <c r="AA319" i="9"/>
  <c r="Z320" i="8"/>
  <c r="L324" i="8" a="1"/>
  <c r="L324" i="8" s="1"/>
  <c r="T323" i="8"/>
  <c r="U321" i="8"/>
  <c r="X321" i="8" s="1"/>
  <c r="Y321" i="8" s="1"/>
  <c r="R322" i="8"/>
  <c r="AD318" i="8"/>
  <c r="AG339" i="8" s="1"/>
  <c r="AB318" i="8"/>
  <c r="AA319" i="8"/>
  <c r="AC318" i="8"/>
  <c r="H322" i="8"/>
  <c r="S321" i="8"/>
  <c r="Z320" i="7"/>
  <c r="L323" i="7" a="1"/>
  <c r="L323" i="7" s="1"/>
  <c r="T322" i="7"/>
  <c r="U321" i="7"/>
  <c r="X321" i="7" s="1"/>
  <c r="Y321" i="7" s="1"/>
  <c r="R322" i="7"/>
  <c r="AD318" i="7"/>
  <c r="AG339" i="7" s="1"/>
  <c r="AB318" i="7"/>
  <c r="AC318" i="7"/>
  <c r="AA319" i="7"/>
  <c r="H322" i="7"/>
  <c r="S321" i="7"/>
  <c r="Z320" i="6"/>
  <c r="U321" i="6"/>
  <c r="X321" i="6" s="1"/>
  <c r="Y321" i="6" s="1"/>
  <c r="R322" i="6"/>
  <c r="AD318" i="6"/>
  <c r="AG339" i="6" s="1"/>
  <c r="AB318" i="6"/>
  <c r="H322" i="6"/>
  <c r="S321" i="6"/>
  <c r="L324" i="6" a="1"/>
  <c r="L324" i="6" s="1"/>
  <c r="T323" i="6"/>
  <c r="AC318" i="6"/>
  <c r="AA319" i="6"/>
  <c r="Z320" i="5"/>
  <c r="AD318" i="5"/>
  <c r="AG339" i="5" s="1"/>
  <c r="AB318" i="5"/>
  <c r="U321" i="5"/>
  <c r="X321" i="5" s="1"/>
  <c r="Y321" i="5" s="1"/>
  <c r="R322" i="5"/>
  <c r="AA319" i="5"/>
  <c r="AC318" i="5"/>
  <c r="L324" i="5" a="1"/>
  <c r="L324" i="5" s="1"/>
  <c r="T323" i="5"/>
  <c r="H322" i="5"/>
  <c r="S321" i="5"/>
  <c r="Z320" i="4"/>
  <c r="T323" i="4"/>
  <c r="L324" i="4" a="1"/>
  <c r="L324" i="4" s="1"/>
  <c r="AD318" i="4"/>
  <c r="AG339" i="4" s="1"/>
  <c r="AB318" i="4"/>
  <c r="AC318" i="4"/>
  <c r="AA319" i="4"/>
  <c r="R322" i="4"/>
  <c r="U321" i="4"/>
  <c r="X321" i="4" s="1"/>
  <c r="Y321" i="4" s="1"/>
  <c r="S321" i="4"/>
  <c r="H322" i="4"/>
  <c r="Z320" i="1"/>
  <c r="T323" i="1"/>
  <c r="L324" i="1" a="1"/>
  <c r="L324" i="1" s="1"/>
  <c r="S321" i="1"/>
  <c r="H322" i="1"/>
  <c r="R322" i="1"/>
  <c r="U321" i="1"/>
  <c r="X321" i="1" s="1"/>
  <c r="Y321" i="1" s="1"/>
  <c r="AB318" i="1"/>
  <c r="AD318" i="1"/>
  <c r="AG339" i="1" s="1"/>
  <c r="AA319" i="1"/>
  <c r="AC318" i="1"/>
  <c r="Z321" i="11" l="1"/>
  <c r="R323" i="11"/>
  <c r="U322" i="11"/>
  <c r="X322" i="11" s="1"/>
  <c r="Y322" i="11" s="1"/>
  <c r="T324" i="11"/>
  <c r="L325" i="11" a="1"/>
  <c r="L325" i="11" s="1"/>
  <c r="AA320" i="11"/>
  <c r="AC319" i="11"/>
  <c r="H323" i="11"/>
  <c r="S322" i="11"/>
  <c r="AD319" i="11"/>
  <c r="AG340" i="11" s="1"/>
  <c r="AB319" i="11"/>
  <c r="Z321" i="10"/>
  <c r="L324" i="10" a="1"/>
  <c r="L324" i="10" s="1"/>
  <c r="T323" i="10"/>
  <c r="AD319" i="10"/>
  <c r="AG340" i="10" s="1"/>
  <c r="AB319" i="10"/>
  <c r="U322" i="10"/>
  <c r="X322" i="10" s="1"/>
  <c r="Y322" i="10" s="1"/>
  <c r="R323" i="10"/>
  <c r="AC319" i="10"/>
  <c r="AA320" i="10"/>
  <c r="H323" i="10"/>
  <c r="S322" i="10"/>
  <c r="Z321" i="9"/>
  <c r="T323" i="9"/>
  <c r="L324" i="9" a="1"/>
  <c r="L324" i="9" s="1"/>
  <c r="AD319" i="9"/>
  <c r="AG340" i="9" s="1"/>
  <c r="AB319" i="9"/>
  <c r="H323" i="9"/>
  <c r="S322" i="9"/>
  <c r="R323" i="9"/>
  <c r="U322" i="9"/>
  <c r="X322" i="9" s="1"/>
  <c r="Y322" i="9" s="1"/>
  <c r="AA320" i="9"/>
  <c r="AC319" i="9"/>
  <c r="Z321" i="8"/>
  <c r="T324" i="8"/>
  <c r="L325" i="8" a="1"/>
  <c r="L325" i="8" s="1"/>
  <c r="H323" i="8"/>
  <c r="S322" i="8"/>
  <c r="AD319" i="8"/>
  <c r="AG340" i="8" s="1"/>
  <c r="AB319" i="8"/>
  <c r="AC319" i="8"/>
  <c r="AA320" i="8"/>
  <c r="U322" i="8"/>
  <c r="X322" i="8" s="1"/>
  <c r="Y322" i="8" s="1"/>
  <c r="R323" i="8"/>
  <c r="Z321" i="7"/>
  <c r="L324" i="7" a="1"/>
  <c r="L324" i="7" s="1"/>
  <c r="T323" i="7"/>
  <c r="H323" i="7"/>
  <c r="S322" i="7"/>
  <c r="AC319" i="7"/>
  <c r="AA320" i="7"/>
  <c r="AD319" i="7"/>
  <c r="AG340" i="7" s="1"/>
  <c r="AB319" i="7"/>
  <c r="U322" i="7"/>
  <c r="X322" i="7" s="1"/>
  <c r="Y322" i="7" s="1"/>
  <c r="R323" i="7"/>
  <c r="Z321" i="6"/>
  <c r="L325" i="6" a="1"/>
  <c r="L325" i="6" s="1"/>
  <c r="T324" i="6"/>
  <c r="AD319" i="6"/>
  <c r="AG340" i="6" s="1"/>
  <c r="AB319" i="6"/>
  <c r="U322" i="6"/>
  <c r="X322" i="6" s="1"/>
  <c r="Y322" i="6" s="1"/>
  <c r="R323" i="6"/>
  <c r="H323" i="6"/>
  <c r="S322" i="6"/>
  <c r="AA320" i="6"/>
  <c r="AC319" i="6"/>
  <c r="Z321" i="5"/>
  <c r="T324" i="5"/>
  <c r="L325" i="5" a="1"/>
  <c r="L325" i="5" s="1"/>
  <c r="R323" i="5"/>
  <c r="U322" i="5"/>
  <c r="X322" i="5" s="1"/>
  <c r="Y322" i="5" s="1"/>
  <c r="AA320" i="5"/>
  <c r="AC319" i="5"/>
  <c r="H323" i="5"/>
  <c r="S322" i="5"/>
  <c r="AD319" i="5"/>
  <c r="AG340" i="5" s="1"/>
  <c r="AB319" i="5"/>
  <c r="Z321" i="4"/>
  <c r="AD319" i="4"/>
  <c r="AG340" i="4" s="1"/>
  <c r="AB319" i="4"/>
  <c r="S322" i="4"/>
  <c r="H323" i="4"/>
  <c r="U322" i="4"/>
  <c r="X322" i="4" s="1"/>
  <c r="Y322" i="4" s="1"/>
  <c r="R323" i="4"/>
  <c r="AC319" i="4"/>
  <c r="AA320" i="4"/>
  <c r="L325" i="4" a="1"/>
  <c r="L325" i="4" s="1"/>
  <c r="T324" i="4"/>
  <c r="Z321" i="1"/>
  <c r="R323" i="1"/>
  <c r="U322" i="1"/>
  <c r="X322" i="1" s="1"/>
  <c r="Y322" i="1" s="1"/>
  <c r="T324" i="1"/>
  <c r="L325" i="1" a="1"/>
  <c r="L325" i="1" s="1"/>
  <c r="AC319" i="1"/>
  <c r="AA320" i="1"/>
  <c r="AB319" i="1"/>
  <c r="AD319" i="1"/>
  <c r="AG340" i="1" s="1"/>
  <c r="H323" i="1"/>
  <c r="S322" i="1"/>
  <c r="Z322" i="11" l="1"/>
  <c r="S323" i="11"/>
  <c r="H324" i="11"/>
  <c r="R324" i="11"/>
  <c r="U323" i="11"/>
  <c r="X323" i="11" s="1"/>
  <c r="Y323" i="11" s="1"/>
  <c r="AB320" i="11"/>
  <c r="AD320" i="11"/>
  <c r="AG341" i="11" s="1"/>
  <c r="AC320" i="11"/>
  <c r="AA321" i="11"/>
  <c r="T325" i="11"/>
  <c r="L326" i="11" a="1"/>
  <c r="L326" i="11" s="1"/>
  <c r="Z322" i="10"/>
  <c r="H324" i="10"/>
  <c r="S323" i="10"/>
  <c r="L325" i="10" a="1"/>
  <c r="L325" i="10" s="1"/>
  <c r="T324" i="10"/>
  <c r="AD320" i="10"/>
  <c r="AG341" i="10" s="1"/>
  <c r="AB320" i="10"/>
  <c r="AC320" i="10"/>
  <c r="AA321" i="10"/>
  <c r="U323" i="10"/>
  <c r="X323" i="10" s="1"/>
  <c r="Y323" i="10" s="1"/>
  <c r="R324" i="10"/>
  <c r="Z322" i="9"/>
  <c r="AB320" i="9"/>
  <c r="AD320" i="9"/>
  <c r="AG341" i="9" s="1"/>
  <c r="T324" i="9"/>
  <c r="L325" i="9" a="1"/>
  <c r="L325" i="9" s="1"/>
  <c r="H324" i="9"/>
  <c r="S323" i="9"/>
  <c r="R324" i="9"/>
  <c r="U323" i="9"/>
  <c r="X323" i="9" s="1"/>
  <c r="Y323" i="9" s="1"/>
  <c r="AC320" i="9"/>
  <c r="AA321" i="9"/>
  <c r="Z322" i="8"/>
  <c r="R324" i="8"/>
  <c r="U323" i="8"/>
  <c r="X323" i="8" s="1"/>
  <c r="Y323" i="8" s="1"/>
  <c r="H324" i="8"/>
  <c r="S323" i="8"/>
  <c r="L326" i="8" a="1"/>
  <c r="L326" i="8" s="1"/>
  <c r="T325" i="8"/>
  <c r="AB320" i="8"/>
  <c r="AD320" i="8"/>
  <c r="AG341" i="8" s="1"/>
  <c r="AC320" i="8"/>
  <c r="AA321" i="8"/>
  <c r="Z322" i="7"/>
  <c r="U323" i="7"/>
  <c r="X323" i="7" s="1"/>
  <c r="Y323" i="7" s="1"/>
  <c r="R324" i="7"/>
  <c r="L325" i="7" a="1"/>
  <c r="L325" i="7" s="1"/>
  <c r="T324" i="7"/>
  <c r="H324" i="7"/>
  <c r="S323" i="7"/>
  <c r="AC320" i="7"/>
  <c r="AA321" i="7"/>
  <c r="AD320" i="7"/>
  <c r="AG341" i="7" s="1"/>
  <c r="AB320" i="7"/>
  <c r="Z322" i="6"/>
  <c r="R324" i="6"/>
  <c r="U323" i="6"/>
  <c r="X323" i="6" s="1"/>
  <c r="Y323" i="6" s="1"/>
  <c r="H324" i="6"/>
  <c r="S323" i="6"/>
  <c r="AB320" i="6"/>
  <c r="AD320" i="6"/>
  <c r="AG341" i="6" s="1"/>
  <c r="AA321" i="6"/>
  <c r="AC320" i="6"/>
  <c r="T325" i="6"/>
  <c r="L326" i="6" a="1"/>
  <c r="L326" i="6" s="1"/>
  <c r="Z322" i="5"/>
  <c r="AB320" i="5"/>
  <c r="AD320" i="5"/>
  <c r="AG341" i="5" s="1"/>
  <c r="S323" i="5"/>
  <c r="H324" i="5"/>
  <c r="R324" i="5"/>
  <c r="U323" i="5"/>
  <c r="X323" i="5" s="1"/>
  <c r="Y323" i="5" s="1"/>
  <c r="AC320" i="5"/>
  <c r="AA321" i="5"/>
  <c r="T325" i="5"/>
  <c r="L326" i="5" a="1"/>
  <c r="L326" i="5" s="1"/>
  <c r="Z322" i="4"/>
  <c r="L326" i="4" a="1"/>
  <c r="L326" i="4" s="1"/>
  <c r="T325" i="4"/>
  <c r="U323" i="4"/>
  <c r="X323" i="4" s="1"/>
  <c r="Y323" i="4" s="1"/>
  <c r="R324" i="4"/>
  <c r="AD320" i="4"/>
  <c r="AG341" i="4" s="1"/>
  <c r="AB320" i="4"/>
  <c r="H324" i="4"/>
  <c r="S323" i="4"/>
  <c r="AC320" i="4"/>
  <c r="AA321" i="4"/>
  <c r="Z322" i="1"/>
  <c r="H324" i="1"/>
  <c r="S323" i="1"/>
  <c r="AB320" i="1"/>
  <c r="AD320" i="1"/>
  <c r="AG341" i="1" s="1"/>
  <c r="L326" i="1" a="1"/>
  <c r="L326" i="1" s="1"/>
  <c r="T325" i="1"/>
  <c r="U323" i="1"/>
  <c r="X323" i="1" s="1"/>
  <c r="Y323" i="1" s="1"/>
  <c r="R324" i="1"/>
  <c r="AC320" i="1"/>
  <c r="AA321" i="1"/>
  <c r="Z323" i="11" l="1"/>
  <c r="S324" i="11"/>
  <c r="H325" i="11"/>
  <c r="T326" i="11"/>
  <c r="L327" i="11" a="1"/>
  <c r="L327" i="11" s="1"/>
  <c r="AD321" i="11"/>
  <c r="AG342" i="11" s="1"/>
  <c r="AB321" i="11"/>
  <c r="U324" i="11"/>
  <c r="X324" i="11" s="1"/>
  <c r="Y324" i="11" s="1"/>
  <c r="R325" i="11"/>
  <c r="AC321" i="11"/>
  <c r="AA322" i="11"/>
  <c r="Z323" i="10"/>
  <c r="U324" i="10"/>
  <c r="X324" i="10" s="1"/>
  <c r="Y324" i="10" s="1"/>
  <c r="R325" i="10"/>
  <c r="L326" i="10" a="1"/>
  <c r="L326" i="10" s="1"/>
  <c r="T325" i="10"/>
  <c r="H325" i="10"/>
  <c r="S324" i="10"/>
  <c r="AD321" i="10"/>
  <c r="AG342" i="10" s="1"/>
  <c r="AB321" i="10"/>
  <c r="AA322" i="10"/>
  <c r="AC321" i="10"/>
  <c r="Z323" i="9"/>
  <c r="L326" i="9" a="1"/>
  <c r="L326" i="9" s="1"/>
  <c r="T325" i="9"/>
  <c r="AD321" i="9"/>
  <c r="AG342" i="9" s="1"/>
  <c r="AB321" i="9"/>
  <c r="U324" i="9"/>
  <c r="X324" i="9" s="1"/>
  <c r="Y324" i="9" s="1"/>
  <c r="R325" i="9"/>
  <c r="H325" i="9"/>
  <c r="S324" i="9"/>
  <c r="AC321" i="9"/>
  <c r="AA322" i="9"/>
  <c r="Z323" i="8"/>
  <c r="AB321" i="8"/>
  <c r="AD321" i="8"/>
  <c r="AG342" i="8" s="1"/>
  <c r="U324" i="8"/>
  <c r="X324" i="8" s="1"/>
  <c r="Y324" i="8" s="1"/>
  <c r="R325" i="8"/>
  <c r="H325" i="8"/>
  <c r="S324" i="8"/>
  <c r="AC321" i="8"/>
  <c r="AA322" i="8"/>
  <c r="L327" i="8" a="1"/>
  <c r="L327" i="8" s="1"/>
  <c r="T326" i="8"/>
  <c r="Z323" i="7"/>
  <c r="H325" i="7"/>
  <c r="S324" i="7"/>
  <c r="L326" i="7" a="1"/>
  <c r="L326" i="7" s="1"/>
  <c r="T325" i="7"/>
  <c r="AC321" i="7"/>
  <c r="AA322" i="7"/>
  <c r="AD321" i="7"/>
  <c r="AG342" i="7" s="1"/>
  <c r="AB321" i="7"/>
  <c r="U324" i="7"/>
  <c r="X324" i="7" s="1"/>
  <c r="Y324" i="7" s="1"/>
  <c r="R325" i="7"/>
  <c r="Z323" i="6"/>
  <c r="T326" i="6"/>
  <c r="L327" i="6" a="1"/>
  <c r="L327" i="6" s="1"/>
  <c r="S324" i="6"/>
  <c r="H325" i="6"/>
  <c r="AB321" i="6"/>
  <c r="AD321" i="6"/>
  <c r="AG342" i="6" s="1"/>
  <c r="R325" i="6"/>
  <c r="U324" i="6"/>
  <c r="X324" i="6" s="1"/>
  <c r="Y324" i="6" s="1"/>
  <c r="AC321" i="6"/>
  <c r="AA322" i="6"/>
  <c r="Z323" i="5"/>
  <c r="T326" i="5"/>
  <c r="L327" i="5" a="1"/>
  <c r="L327" i="5" s="1"/>
  <c r="S324" i="5"/>
  <c r="H325" i="5"/>
  <c r="AA322" i="5"/>
  <c r="AC321" i="5"/>
  <c r="AD321" i="5"/>
  <c r="AG342" i="5" s="1"/>
  <c r="AB321" i="5"/>
  <c r="U324" i="5"/>
  <c r="X324" i="5" s="1"/>
  <c r="Y324" i="5" s="1"/>
  <c r="R325" i="5"/>
  <c r="Z323" i="4"/>
  <c r="AD321" i="4"/>
  <c r="AG342" i="4" s="1"/>
  <c r="AB321" i="4"/>
  <c r="H325" i="4"/>
  <c r="S324" i="4"/>
  <c r="U324" i="4"/>
  <c r="X324" i="4" s="1"/>
  <c r="Y324" i="4" s="1"/>
  <c r="R325" i="4"/>
  <c r="L327" i="4" a="1"/>
  <c r="L327" i="4" s="1"/>
  <c r="T326" i="4"/>
  <c r="AC321" i="4"/>
  <c r="AA322" i="4"/>
  <c r="Z323" i="1"/>
  <c r="L327" i="1" a="1"/>
  <c r="L327" i="1" s="1"/>
  <c r="T326" i="1"/>
  <c r="AC321" i="1"/>
  <c r="AA322" i="1"/>
  <c r="AD321" i="1"/>
  <c r="AG342" i="1" s="1"/>
  <c r="AB321" i="1"/>
  <c r="U324" i="1"/>
  <c r="X324" i="1" s="1"/>
  <c r="Y324" i="1" s="1"/>
  <c r="R325" i="1"/>
  <c r="H325" i="1"/>
  <c r="S324" i="1"/>
  <c r="Z324" i="11" l="1"/>
  <c r="AD322" i="11"/>
  <c r="AG343" i="11" s="1"/>
  <c r="AB322" i="11"/>
  <c r="U325" i="11"/>
  <c r="X325" i="11" s="1"/>
  <c r="Y325" i="11" s="1"/>
  <c r="R326" i="11"/>
  <c r="H326" i="11"/>
  <c r="S325" i="11"/>
  <c r="AC322" i="11"/>
  <c r="AA323" i="11"/>
  <c r="L328" i="11" a="1"/>
  <c r="L328" i="11" s="1"/>
  <c r="T327" i="11"/>
  <c r="Z324" i="10"/>
  <c r="R326" i="10"/>
  <c r="U325" i="10"/>
  <c r="X325" i="10" s="1"/>
  <c r="Y325" i="10" s="1"/>
  <c r="AD322" i="10"/>
  <c r="AG343" i="10" s="1"/>
  <c r="AB322" i="10"/>
  <c r="H326" i="10"/>
  <c r="S325" i="10"/>
  <c r="AA323" i="10"/>
  <c r="AC322" i="10"/>
  <c r="L327" i="10" a="1"/>
  <c r="L327" i="10" s="1"/>
  <c r="T326" i="10"/>
  <c r="Z324" i="9"/>
  <c r="R326" i="9"/>
  <c r="U325" i="9"/>
  <c r="X325" i="9" s="1"/>
  <c r="Y325" i="9" s="1"/>
  <c r="AD322" i="9"/>
  <c r="AG343" i="9" s="1"/>
  <c r="AB322" i="9"/>
  <c r="L327" i="9" a="1"/>
  <c r="L327" i="9" s="1"/>
  <c r="T326" i="9"/>
  <c r="S325" i="9"/>
  <c r="H326" i="9"/>
  <c r="AA323" i="9"/>
  <c r="AC322" i="9"/>
  <c r="Z324" i="8"/>
  <c r="AD322" i="8"/>
  <c r="AG343" i="8" s="1"/>
  <c r="AB322" i="8"/>
  <c r="R326" i="8"/>
  <c r="U325" i="8"/>
  <c r="X325" i="8" s="1"/>
  <c r="Y325" i="8" s="1"/>
  <c r="L328" i="8" a="1"/>
  <c r="L328" i="8" s="1"/>
  <c r="T327" i="8"/>
  <c r="AA323" i="8"/>
  <c r="AC322" i="8"/>
  <c r="H326" i="8"/>
  <c r="S325" i="8"/>
  <c r="Z324" i="7"/>
  <c r="L327" i="7" a="1"/>
  <c r="L327" i="7" s="1"/>
  <c r="T326" i="7"/>
  <c r="H326" i="7"/>
  <c r="S325" i="7"/>
  <c r="AB322" i="7"/>
  <c r="AD322" i="7"/>
  <c r="AG343" i="7" s="1"/>
  <c r="AA323" i="7"/>
  <c r="AC322" i="7"/>
  <c r="R326" i="7"/>
  <c r="U325" i="7"/>
  <c r="X325" i="7" s="1"/>
  <c r="Y325" i="7" s="1"/>
  <c r="Z324" i="6"/>
  <c r="AD322" i="6"/>
  <c r="AG343" i="6" s="1"/>
  <c r="AB322" i="6"/>
  <c r="U325" i="6"/>
  <c r="X325" i="6" s="1"/>
  <c r="Y325" i="6" s="1"/>
  <c r="R326" i="6"/>
  <c r="S325" i="6"/>
  <c r="H326" i="6"/>
  <c r="AC322" i="6"/>
  <c r="AA323" i="6"/>
  <c r="L328" i="6" a="1"/>
  <c r="L328" i="6" s="1"/>
  <c r="T327" i="6"/>
  <c r="Z324" i="5"/>
  <c r="R326" i="5"/>
  <c r="U325" i="5"/>
  <c r="X325" i="5" s="1"/>
  <c r="Y325" i="5" s="1"/>
  <c r="AD322" i="5"/>
  <c r="AG343" i="5" s="1"/>
  <c r="AB322" i="5"/>
  <c r="H326" i="5"/>
  <c r="S325" i="5"/>
  <c r="AC322" i="5"/>
  <c r="AA323" i="5"/>
  <c r="L328" i="5" a="1"/>
  <c r="L328" i="5" s="1"/>
  <c r="T327" i="5"/>
  <c r="Z324" i="4"/>
  <c r="AD322" i="4"/>
  <c r="AG343" i="4" s="1"/>
  <c r="AB322" i="4"/>
  <c r="U325" i="4"/>
  <c r="X325" i="4" s="1"/>
  <c r="Y325" i="4" s="1"/>
  <c r="R326" i="4"/>
  <c r="L328" i="4" a="1"/>
  <c r="L328" i="4" s="1"/>
  <c r="T327" i="4"/>
  <c r="AC322" i="4"/>
  <c r="AA323" i="4"/>
  <c r="H326" i="4"/>
  <c r="S325" i="4"/>
  <c r="Z324" i="1"/>
  <c r="H326" i="1"/>
  <c r="S325" i="1"/>
  <c r="R326" i="1"/>
  <c r="U325" i="1"/>
  <c r="X325" i="1" s="1"/>
  <c r="Y325" i="1" s="1"/>
  <c r="AD322" i="1"/>
  <c r="AG343" i="1" s="1"/>
  <c r="AB322" i="1"/>
  <c r="AC322" i="1"/>
  <c r="AA323" i="1"/>
  <c r="T327" i="1"/>
  <c r="L328" i="1" a="1"/>
  <c r="L328" i="1" s="1"/>
  <c r="Z325" i="11" l="1"/>
  <c r="L329" i="11" a="1"/>
  <c r="L329" i="11" s="1"/>
  <c r="T328" i="11"/>
  <c r="AD323" i="11"/>
  <c r="AG344" i="11" s="1"/>
  <c r="AB323" i="11"/>
  <c r="H327" i="11"/>
  <c r="S326" i="11"/>
  <c r="AC323" i="11"/>
  <c r="AA324" i="11"/>
  <c r="U326" i="11"/>
  <c r="X326" i="11" s="1"/>
  <c r="Y326" i="11" s="1"/>
  <c r="R327" i="11"/>
  <c r="Z325" i="10"/>
  <c r="AB323" i="10"/>
  <c r="AD323" i="10"/>
  <c r="AG344" i="10" s="1"/>
  <c r="R327" i="10"/>
  <c r="U326" i="10"/>
  <c r="X326" i="10" s="1"/>
  <c r="Y326" i="10" s="1"/>
  <c r="T327" i="10"/>
  <c r="L328" i="10" a="1"/>
  <c r="L328" i="10" s="1"/>
  <c r="S326" i="10"/>
  <c r="H327" i="10"/>
  <c r="AC323" i="10"/>
  <c r="AA324" i="10"/>
  <c r="Z325" i="9"/>
  <c r="AD323" i="9"/>
  <c r="AG344" i="9" s="1"/>
  <c r="AB323" i="9"/>
  <c r="R327" i="9"/>
  <c r="U326" i="9"/>
  <c r="X326" i="9" s="1"/>
  <c r="Y326" i="9" s="1"/>
  <c r="L328" i="9" a="1"/>
  <c r="L328" i="9" s="1"/>
  <c r="T327" i="9"/>
  <c r="AC323" i="9"/>
  <c r="AA324" i="9"/>
  <c r="S326" i="9"/>
  <c r="H327" i="9"/>
  <c r="Z325" i="8"/>
  <c r="AD323" i="8"/>
  <c r="AG344" i="8" s="1"/>
  <c r="AB323" i="8"/>
  <c r="H327" i="8"/>
  <c r="S326" i="8"/>
  <c r="R327" i="8"/>
  <c r="U326" i="8"/>
  <c r="X326" i="8" s="1"/>
  <c r="Y326" i="8" s="1"/>
  <c r="L329" i="8" a="1"/>
  <c r="L329" i="8" s="1"/>
  <c r="T328" i="8"/>
  <c r="AC323" i="8"/>
  <c r="AA324" i="8"/>
  <c r="Z325" i="7"/>
  <c r="R327" i="7"/>
  <c r="U326" i="7"/>
  <c r="X326" i="7" s="1"/>
  <c r="Y326" i="7" s="1"/>
  <c r="T327" i="7"/>
  <c r="L328" i="7" a="1"/>
  <c r="L328" i="7" s="1"/>
  <c r="AB323" i="7"/>
  <c r="AD323" i="7"/>
  <c r="AG344" i="7" s="1"/>
  <c r="H327" i="7"/>
  <c r="S326" i="7"/>
  <c r="AA324" i="7"/>
  <c r="AC323" i="7"/>
  <c r="Z325" i="6"/>
  <c r="L329" i="6" a="1"/>
  <c r="L329" i="6" s="1"/>
  <c r="T328" i="6"/>
  <c r="H327" i="6"/>
  <c r="S326" i="6"/>
  <c r="U326" i="6"/>
  <c r="X326" i="6" s="1"/>
  <c r="Y326" i="6" s="1"/>
  <c r="R327" i="6"/>
  <c r="AC323" i="6"/>
  <c r="AA324" i="6"/>
  <c r="AD323" i="6"/>
  <c r="AG344" i="6" s="1"/>
  <c r="AB323" i="6"/>
  <c r="Z325" i="5"/>
  <c r="L329" i="5" a="1"/>
  <c r="L329" i="5" s="1"/>
  <c r="T328" i="5"/>
  <c r="S326" i="5"/>
  <c r="H327" i="5"/>
  <c r="AD323" i="5"/>
  <c r="AG344" i="5" s="1"/>
  <c r="AB323" i="5"/>
  <c r="AC323" i="5"/>
  <c r="AA324" i="5"/>
  <c r="U326" i="5"/>
  <c r="X326" i="5" s="1"/>
  <c r="Y326" i="5" s="1"/>
  <c r="R327" i="5"/>
  <c r="Z325" i="4"/>
  <c r="L329" i="4" a="1"/>
  <c r="L329" i="4" s="1"/>
  <c r="T328" i="4"/>
  <c r="H327" i="4"/>
  <c r="S326" i="4"/>
  <c r="AC323" i="4"/>
  <c r="AA324" i="4"/>
  <c r="AD323" i="4"/>
  <c r="AG344" i="4" s="1"/>
  <c r="AB323" i="4"/>
  <c r="U326" i="4"/>
  <c r="X326" i="4" s="1"/>
  <c r="Y326" i="4" s="1"/>
  <c r="R327" i="4"/>
  <c r="Z325" i="1"/>
  <c r="L329" i="1" a="1"/>
  <c r="L329" i="1" s="1"/>
  <c r="T328" i="1"/>
  <c r="AB323" i="1"/>
  <c r="AD323" i="1"/>
  <c r="AG344" i="1" s="1"/>
  <c r="AA324" i="1"/>
  <c r="AC323" i="1"/>
  <c r="R327" i="1"/>
  <c r="U326" i="1"/>
  <c r="X326" i="1" s="1"/>
  <c r="Y326" i="1" s="1"/>
  <c r="S326" i="1"/>
  <c r="H327" i="1"/>
  <c r="Z326" i="11" l="1"/>
  <c r="L330" i="11" a="1"/>
  <c r="L330" i="11" s="1"/>
  <c r="T329" i="11"/>
  <c r="AD324" i="11"/>
  <c r="AG345" i="11" s="1"/>
  <c r="AB324" i="11"/>
  <c r="AC324" i="11"/>
  <c r="AA325" i="11"/>
  <c r="U327" i="11"/>
  <c r="X327" i="11" s="1"/>
  <c r="Y327" i="11" s="1"/>
  <c r="R328" i="11"/>
  <c r="H328" i="11"/>
  <c r="S327" i="11"/>
  <c r="Z326" i="10"/>
  <c r="AD324" i="10"/>
  <c r="AG345" i="10" s="1"/>
  <c r="AB324" i="10"/>
  <c r="S327" i="10"/>
  <c r="H328" i="10"/>
  <c r="AC324" i="10"/>
  <c r="AA325" i="10"/>
  <c r="T328" i="10"/>
  <c r="L329" i="10" a="1"/>
  <c r="L329" i="10" s="1"/>
  <c r="U327" i="10"/>
  <c r="X327" i="10" s="1"/>
  <c r="Y327" i="10" s="1"/>
  <c r="R328" i="10"/>
  <c r="Z326" i="9"/>
  <c r="L329" i="9" a="1"/>
  <c r="L329" i="9" s="1"/>
  <c r="T328" i="9"/>
  <c r="H328" i="9"/>
  <c r="S327" i="9"/>
  <c r="AD324" i="9"/>
  <c r="AG345" i="9" s="1"/>
  <c r="AB324" i="9"/>
  <c r="R328" i="9"/>
  <c r="U327" i="9"/>
  <c r="X327" i="9" s="1"/>
  <c r="Y327" i="9" s="1"/>
  <c r="AA325" i="9"/>
  <c r="AC324" i="9"/>
  <c r="Z326" i="8"/>
  <c r="AB324" i="8"/>
  <c r="AD324" i="8"/>
  <c r="AG345" i="8" s="1"/>
  <c r="H328" i="8"/>
  <c r="S327" i="8"/>
  <c r="R328" i="8"/>
  <c r="U327" i="8"/>
  <c r="X327" i="8" s="1"/>
  <c r="Y327" i="8" s="1"/>
  <c r="L330" i="8" a="1"/>
  <c r="L330" i="8" s="1"/>
  <c r="T329" i="8"/>
  <c r="AC324" i="8"/>
  <c r="AA325" i="8"/>
  <c r="Z326" i="7"/>
  <c r="AD324" i="7"/>
  <c r="AG345" i="7" s="1"/>
  <c r="AB324" i="7"/>
  <c r="S327" i="7"/>
  <c r="H328" i="7"/>
  <c r="R328" i="7"/>
  <c r="U327" i="7"/>
  <c r="X327" i="7" s="1"/>
  <c r="Y327" i="7" s="1"/>
  <c r="AC324" i="7"/>
  <c r="AA325" i="7"/>
  <c r="L329" i="7" a="1"/>
  <c r="L329" i="7" s="1"/>
  <c r="T328" i="7"/>
  <c r="Z326" i="6"/>
  <c r="AD324" i="6"/>
  <c r="AG345" i="6" s="1"/>
  <c r="AB324" i="6"/>
  <c r="U327" i="6"/>
  <c r="X327" i="6" s="1"/>
  <c r="Y327" i="6" s="1"/>
  <c r="R328" i="6"/>
  <c r="H328" i="6"/>
  <c r="S327" i="6"/>
  <c r="AC324" i="6"/>
  <c r="AA325" i="6"/>
  <c r="T329" i="6"/>
  <c r="L330" i="6" a="1"/>
  <c r="L330" i="6" s="1"/>
  <c r="Z326" i="5"/>
  <c r="U327" i="5"/>
  <c r="X327" i="5" s="1"/>
  <c r="Y327" i="5" s="1"/>
  <c r="R328" i="5"/>
  <c r="AD324" i="5"/>
  <c r="AG345" i="5" s="1"/>
  <c r="AB324" i="5"/>
  <c r="H328" i="5"/>
  <c r="S327" i="5"/>
  <c r="AC324" i="5"/>
  <c r="AA325" i="5"/>
  <c r="L330" i="5" a="1"/>
  <c r="L330" i="5" s="1"/>
  <c r="T329" i="5"/>
  <c r="Z326" i="4"/>
  <c r="R328" i="4"/>
  <c r="U327" i="4"/>
  <c r="X327" i="4" s="1"/>
  <c r="Y327" i="4" s="1"/>
  <c r="AD324" i="4"/>
  <c r="AG345" i="4" s="1"/>
  <c r="AB324" i="4"/>
  <c r="H328" i="4"/>
  <c r="S327" i="4"/>
  <c r="AA325" i="4"/>
  <c r="AC324" i="4"/>
  <c r="T329" i="4"/>
  <c r="L330" i="4" a="1"/>
  <c r="L330" i="4" s="1"/>
  <c r="Z326" i="1"/>
  <c r="H328" i="1"/>
  <c r="S327" i="1"/>
  <c r="AB324" i="1"/>
  <c r="AD324" i="1"/>
  <c r="AG345" i="1" s="1"/>
  <c r="U327" i="1"/>
  <c r="X327" i="1" s="1"/>
  <c r="Y327" i="1" s="1"/>
  <c r="R328" i="1"/>
  <c r="AC324" i="1"/>
  <c r="AA325" i="1"/>
  <c r="L330" i="1" a="1"/>
  <c r="L330" i="1" s="1"/>
  <c r="T329" i="1"/>
  <c r="Z327" i="11" l="1"/>
  <c r="U328" i="11"/>
  <c r="X328" i="11" s="1"/>
  <c r="Y328" i="11" s="1"/>
  <c r="R329" i="11"/>
  <c r="AD325" i="11"/>
  <c r="AG346" i="11" s="1"/>
  <c r="AB325" i="11"/>
  <c r="L331" i="11" a="1"/>
  <c r="L331" i="11" s="1"/>
  <c r="T330" i="11"/>
  <c r="H329" i="11"/>
  <c r="S328" i="11"/>
  <c r="AC325" i="11"/>
  <c r="AA326" i="11"/>
  <c r="Z327" i="10"/>
  <c r="U328" i="10"/>
  <c r="X328" i="10" s="1"/>
  <c r="Y328" i="10" s="1"/>
  <c r="R329" i="10"/>
  <c r="T329" i="10"/>
  <c r="L330" i="10" a="1"/>
  <c r="L330" i="10" s="1"/>
  <c r="AC325" i="10"/>
  <c r="AA326" i="10"/>
  <c r="AD325" i="10"/>
  <c r="AG346" i="10" s="1"/>
  <c r="AB325" i="10"/>
  <c r="H329" i="10"/>
  <c r="S328" i="10"/>
  <c r="Z327" i="9"/>
  <c r="AD325" i="9"/>
  <c r="AG346" i="9" s="1"/>
  <c r="AB325" i="9"/>
  <c r="L330" i="9" a="1"/>
  <c r="L330" i="9" s="1"/>
  <c r="T329" i="9"/>
  <c r="H329" i="9"/>
  <c r="S328" i="9"/>
  <c r="AC325" i="9"/>
  <c r="AA326" i="9"/>
  <c r="R329" i="9"/>
  <c r="U328" i="9"/>
  <c r="X328" i="9" s="1"/>
  <c r="Y328" i="9" s="1"/>
  <c r="Z327" i="8"/>
  <c r="T330" i="8"/>
  <c r="L331" i="8" a="1"/>
  <c r="L331" i="8" s="1"/>
  <c r="S328" i="8"/>
  <c r="H329" i="8"/>
  <c r="AD325" i="8"/>
  <c r="AG346" i="8" s="1"/>
  <c r="AB325" i="8"/>
  <c r="R329" i="8"/>
  <c r="U328" i="8"/>
  <c r="X328" i="8" s="1"/>
  <c r="Y328" i="8" s="1"/>
  <c r="AC325" i="8"/>
  <c r="AA326" i="8"/>
  <c r="Z327" i="7"/>
  <c r="AD325" i="7"/>
  <c r="AG346" i="7" s="1"/>
  <c r="AB325" i="7"/>
  <c r="S328" i="7"/>
  <c r="H329" i="7"/>
  <c r="L330" i="7" a="1"/>
  <c r="L330" i="7" s="1"/>
  <c r="T329" i="7"/>
  <c r="AC325" i="7"/>
  <c r="AA326" i="7"/>
  <c r="R329" i="7"/>
  <c r="U328" i="7"/>
  <c r="X328" i="7" s="1"/>
  <c r="Y328" i="7" s="1"/>
  <c r="Z327" i="6"/>
  <c r="AD325" i="6"/>
  <c r="AG346" i="6" s="1"/>
  <c r="AB325" i="6"/>
  <c r="H329" i="6"/>
  <c r="S328" i="6"/>
  <c r="T330" i="6"/>
  <c r="L331" i="6" a="1"/>
  <c r="L331" i="6" s="1"/>
  <c r="AC325" i="6"/>
  <c r="AA326" i="6"/>
  <c r="R329" i="6"/>
  <c r="U328" i="6"/>
  <c r="X328" i="6" s="1"/>
  <c r="Y328" i="6" s="1"/>
  <c r="Z327" i="5"/>
  <c r="H329" i="5"/>
  <c r="S328" i="5"/>
  <c r="AD325" i="5"/>
  <c r="AG346" i="5" s="1"/>
  <c r="AB325" i="5"/>
  <c r="L331" i="5" a="1"/>
  <c r="L331" i="5" s="1"/>
  <c r="T330" i="5"/>
  <c r="U328" i="5"/>
  <c r="X328" i="5" s="1"/>
  <c r="Y328" i="5" s="1"/>
  <c r="R329" i="5"/>
  <c r="AC325" i="5"/>
  <c r="AA326" i="5"/>
  <c r="Z327" i="4"/>
  <c r="AB325" i="4"/>
  <c r="AD325" i="4"/>
  <c r="AG346" i="4" s="1"/>
  <c r="H329" i="4"/>
  <c r="S328" i="4"/>
  <c r="AA326" i="4"/>
  <c r="AC325" i="4"/>
  <c r="L331" i="4" a="1"/>
  <c r="L331" i="4" s="1"/>
  <c r="T330" i="4"/>
  <c r="R329" i="4"/>
  <c r="U328" i="4"/>
  <c r="X328" i="4" s="1"/>
  <c r="Y328" i="4" s="1"/>
  <c r="Z327" i="1"/>
  <c r="AD325" i="1"/>
  <c r="AG346" i="1" s="1"/>
  <c r="AB325" i="1"/>
  <c r="U328" i="1"/>
  <c r="X328" i="1" s="1"/>
  <c r="Y328" i="1" s="1"/>
  <c r="R329" i="1"/>
  <c r="AC325" i="1"/>
  <c r="AA326" i="1"/>
  <c r="L331" i="1" a="1"/>
  <c r="L331" i="1" s="1"/>
  <c r="T330" i="1"/>
  <c r="H329" i="1"/>
  <c r="S328" i="1"/>
  <c r="Z328" i="11" l="1"/>
  <c r="AD326" i="11"/>
  <c r="AG347" i="11" s="1"/>
  <c r="AB326" i="11"/>
  <c r="H330" i="11"/>
  <c r="S329" i="11"/>
  <c r="U329" i="11"/>
  <c r="X329" i="11" s="1"/>
  <c r="Y329" i="11" s="1"/>
  <c r="R330" i="11"/>
  <c r="AA327" i="11"/>
  <c r="AC326" i="11"/>
  <c r="L332" i="11" a="1"/>
  <c r="L332" i="11" s="1"/>
  <c r="T331" i="11"/>
  <c r="Z328" i="10"/>
  <c r="U329" i="10"/>
  <c r="X329" i="10" s="1"/>
  <c r="Y329" i="10" s="1"/>
  <c r="R330" i="10"/>
  <c r="L331" i="10" a="1"/>
  <c r="L331" i="10" s="1"/>
  <c r="T330" i="10"/>
  <c r="AC326" i="10"/>
  <c r="AA327" i="10"/>
  <c r="H330" i="10"/>
  <c r="S329" i="10"/>
  <c r="AD326" i="10"/>
  <c r="AG347" i="10" s="1"/>
  <c r="AB326" i="10"/>
  <c r="Z328" i="9"/>
  <c r="R330" i="9"/>
  <c r="U329" i="9"/>
  <c r="X329" i="9" s="1"/>
  <c r="Y329" i="9" s="1"/>
  <c r="T330" i="9"/>
  <c r="L331" i="9" a="1"/>
  <c r="L331" i="9" s="1"/>
  <c r="AA327" i="9"/>
  <c r="AC326" i="9"/>
  <c r="AB326" i="9"/>
  <c r="AD326" i="9"/>
  <c r="AG347" i="9" s="1"/>
  <c r="H330" i="9"/>
  <c r="S329" i="9"/>
  <c r="Z328" i="8"/>
  <c r="AB326" i="8"/>
  <c r="AD326" i="8"/>
  <c r="AG347" i="8" s="1"/>
  <c r="T331" i="8"/>
  <c r="L332" i="8" a="1"/>
  <c r="L332" i="8" s="1"/>
  <c r="R330" i="8"/>
  <c r="U329" i="8"/>
  <c r="X329" i="8" s="1"/>
  <c r="Y329" i="8" s="1"/>
  <c r="S329" i="8"/>
  <c r="H330" i="8"/>
  <c r="AC326" i="8"/>
  <c r="AA327" i="8"/>
  <c r="Z328" i="7"/>
  <c r="U329" i="7"/>
  <c r="X329" i="7" s="1"/>
  <c r="Y329" i="7" s="1"/>
  <c r="R330" i="7"/>
  <c r="H330" i="7"/>
  <c r="S329" i="7"/>
  <c r="AD326" i="7"/>
  <c r="AG347" i="7" s="1"/>
  <c r="AB326" i="7"/>
  <c r="AC326" i="7"/>
  <c r="AA327" i="7"/>
  <c r="T330" i="7"/>
  <c r="L331" i="7" a="1"/>
  <c r="L331" i="7" s="1"/>
  <c r="Z328" i="6"/>
  <c r="AB326" i="6"/>
  <c r="AD326" i="6"/>
  <c r="AG347" i="6" s="1"/>
  <c r="L332" i="6" a="1"/>
  <c r="L332" i="6" s="1"/>
  <c r="T331" i="6"/>
  <c r="AA327" i="6"/>
  <c r="AC326" i="6"/>
  <c r="U329" i="6"/>
  <c r="X329" i="6" s="1"/>
  <c r="Y329" i="6" s="1"/>
  <c r="R330" i="6"/>
  <c r="S329" i="6"/>
  <c r="H330" i="6"/>
  <c r="Z328" i="5"/>
  <c r="L332" i="5" a="1"/>
  <c r="L332" i="5" s="1"/>
  <c r="T331" i="5"/>
  <c r="AA327" i="5"/>
  <c r="AC326" i="5"/>
  <c r="AD326" i="5"/>
  <c r="AG347" i="5" s="1"/>
  <c r="AB326" i="5"/>
  <c r="U329" i="5"/>
  <c r="X329" i="5" s="1"/>
  <c r="Y329" i="5" s="1"/>
  <c r="R330" i="5"/>
  <c r="H330" i="5"/>
  <c r="S329" i="5"/>
  <c r="Z328" i="4"/>
  <c r="T331" i="4"/>
  <c r="L332" i="4" a="1"/>
  <c r="L332" i="4" s="1"/>
  <c r="AD326" i="4"/>
  <c r="AG347" i="4" s="1"/>
  <c r="AB326" i="4"/>
  <c r="S329" i="4"/>
  <c r="H330" i="4"/>
  <c r="AC326" i="4"/>
  <c r="AA327" i="4"/>
  <c r="R330" i="4"/>
  <c r="U329" i="4"/>
  <c r="X329" i="4" s="1"/>
  <c r="Y329" i="4" s="1"/>
  <c r="Z328" i="1"/>
  <c r="T331" i="1"/>
  <c r="L332" i="1" a="1"/>
  <c r="L332" i="1" s="1"/>
  <c r="AD326" i="1"/>
  <c r="AG347" i="1" s="1"/>
  <c r="AB326" i="1"/>
  <c r="U329" i="1"/>
  <c r="X329" i="1" s="1"/>
  <c r="Y329" i="1" s="1"/>
  <c r="R330" i="1"/>
  <c r="AC326" i="1"/>
  <c r="AA327" i="1"/>
  <c r="H330" i="1"/>
  <c r="S329" i="1"/>
  <c r="Z329" i="11" l="1"/>
  <c r="T332" i="11"/>
  <c r="L333" i="11" a="1"/>
  <c r="L333" i="11" s="1"/>
  <c r="AD327" i="11"/>
  <c r="AG348" i="11" s="1"/>
  <c r="AB327" i="11"/>
  <c r="H331" i="11"/>
  <c r="S330" i="11"/>
  <c r="AA328" i="11"/>
  <c r="AC327" i="11"/>
  <c r="R331" i="11"/>
  <c r="U330" i="11"/>
  <c r="X330" i="11" s="1"/>
  <c r="Y330" i="11" s="1"/>
  <c r="Z329" i="10"/>
  <c r="U330" i="10"/>
  <c r="X330" i="10" s="1"/>
  <c r="Y330" i="10" s="1"/>
  <c r="R331" i="10"/>
  <c r="AD327" i="10"/>
  <c r="AG348" i="10" s="1"/>
  <c r="AB327" i="10"/>
  <c r="T331" i="10"/>
  <c r="L332" i="10" a="1"/>
  <c r="L332" i="10" s="1"/>
  <c r="AC327" i="10"/>
  <c r="AA328" i="10"/>
  <c r="H331" i="10"/>
  <c r="S330" i="10"/>
  <c r="Z329" i="9"/>
  <c r="R331" i="9"/>
  <c r="U330" i="9"/>
  <c r="X330" i="9" s="1"/>
  <c r="Y330" i="9" s="1"/>
  <c r="H331" i="9"/>
  <c r="S330" i="9"/>
  <c r="AD327" i="9"/>
  <c r="AG348" i="9" s="1"/>
  <c r="AB327" i="9"/>
  <c r="AC327" i="9"/>
  <c r="AA328" i="9"/>
  <c r="T331" i="9"/>
  <c r="L332" i="9" a="1"/>
  <c r="L332" i="9" s="1"/>
  <c r="Z329" i="8"/>
  <c r="H331" i="8"/>
  <c r="S330" i="8"/>
  <c r="T332" i="8"/>
  <c r="L333" i="8" a="1"/>
  <c r="L333" i="8" s="1"/>
  <c r="AC327" i="8"/>
  <c r="AA328" i="8"/>
  <c r="AD327" i="8"/>
  <c r="AG348" i="8" s="1"/>
  <c r="AB327" i="8"/>
  <c r="R331" i="8"/>
  <c r="U330" i="8"/>
  <c r="X330" i="8" s="1"/>
  <c r="Y330" i="8" s="1"/>
  <c r="Z329" i="7"/>
  <c r="T331" i="7"/>
  <c r="L332" i="7" a="1"/>
  <c r="L332" i="7" s="1"/>
  <c r="AD327" i="7"/>
  <c r="AG348" i="7" s="1"/>
  <c r="AB327" i="7"/>
  <c r="H331" i="7"/>
  <c r="S330" i="7"/>
  <c r="AC327" i="7"/>
  <c r="AA328" i="7"/>
  <c r="R331" i="7"/>
  <c r="U330" i="7"/>
  <c r="X330" i="7" s="1"/>
  <c r="Y330" i="7" s="1"/>
  <c r="Z329" i="6"/>
  <c r="H331" i="6"/>
  <c r="S330" i="6"/>
  <c r="U330" i="6"/>
  <c r="X330" i="6" s="1"/>
  <c r="Y330" i="6" s="1"/>
  <c r="R331" i="6"/>
  <c r="T332" i="6"/>
  <c r="L333" i="6" a="1"/>
  <c r="L333" i="6" s="1"/>
  <c r="AA328" i="6"/>
  <c r="AC327" i="6"/>
  <c r="AD327" i="6"/>
  <c r="AG348" i="6" s="1"/>
  <c r="AB327" i="6"/>
  <c r="Z329" i="5"/>
  <c r="H331" i="5"/>
  <c r="S330" i="5"/>
  <c r="R331" i="5"/>
  <c r="U330" i="5"/>
  <c r="X330" i="5" s="1"/>
  <c r="Y330" i="5" s="1"/>
  <c r="AD327" i="5"/>
  <c r="AG348" i="5" s="1"/>
  <c r="AB327" i="5"/>
  <c r="AA328" i="5"/>
  <c r="AC327" i="5"/>
  <c r="T332" i="5"/>
  <c r="L333" i="5" a="1"/>
  <c r="L333" i="5" s="1"/>
  <c r="Z329" i="4"/>
  <c r="AD327" i="4"/>
  <c r="AG348" i="4" s="1"/>
  <c r="AB327" i="4"/>
  <c r="H331" i="4"/>
  <c r="S330" i="4"/>
  <c r="U330" i="4"/>
  <c r="X330" i="4" s="1"/>
  <c r="Y330" i="4" s="1"/>
  <c r="R331" i="4"/>
  <c r="T332" i="4"/>
  <c r="L333" i="4" a="1"/>
  <c r="L333" i="4" s="1"/>
  <c r="AC327" i="4"/>
  <c r="AA328" i="4"/>
  <c r="Z329" i="1"/>
  <c r="H331" i="1"/>
  <c r="S330" i="1"/>
  <c r="T332" i="1"/>
  <c r="L333" i="1" a="1"/>
  <c r="L333" i="1" s="1"/>
  <c r="AC327" i="1"/>
  <c r="AA328" i="1"/>
  <c r="AD327" i="1"/>
  <c r="AG348" i="1" s="1"/>
  <c r="AB327" i="1"/>
  <c r="R331" i="1"/>
  <c r="U330" i="1"/>
  <c r="X330" i="1" s="1"/>
  <c r="Y330" i="1" s="1"/>
  <c r="Z330" i="11" l="1"/>
  <c r="L334" i="11" a="1"/>
  <c r="L334" i="11" s="1"/>
  <c r="T333" i="11"/>
  <c r="R332" i="11"/>
  <c r="U331" i="11"/>
  <c r="X331" i="11" s="1"/>
  <c r="Y331" i="11" s="1"/>
  <c r="AB328" i="11"/>
  <c r="AD328" i="11"/>
  <c r="AG349" i="11" s="1"/>
  <c r="S331" i="11"/>
  <c r="H332" i="11"/>
  <c r="AC328" i="11"/>
  <c r="AA329" i="11"/>
  <c r="Z330" i="10"/>
  <c r="R332" i="10"/>
  <c r="U331" i="10"/>
  <c r="X331" i="10" s="1"/>
  <c r="Y331" i="10" s="1"/>
  <c r="H332" i="10"/>
  <c r="S331" i="10"/>
  <c r="AD328" i="10"/>
  <c r="AG349" i="10" s="1"/>
  <c r="AB328" i="10"/>
  <c r="AC328" i="10"/>
  <c r="AA329" i="10"/>
  <c r="L333" i="10" a="1"/>
  <c r="L333" i="10" s="1"/>
  <c r="T332" i="10"/>
  <c r="Z330" i="9"/>
  <c r="T332" i="9"/>
  <c r="L333" i="9" a="1"/>
  <c r="L333" i="9" s="1"/>
  <c r="R332" i="9"/>
  <c r="U331" i="9"/>
  <c r="X331" i="9" s="1"/>
  <c r="Y331" i="9" s="1"/>
  <c r="AC328" i="9"/>
  <c r="AA329" i="9"/>
  <c r="AD328" i="9"/>
  <c r="AG349" i="9" s="1"/>
  <c r="AB328" i="9"/>
  <c r="S331" i="9"/>
  <c r="H332" i="9"/>
  <c r="Z330" i="8"/>
  <c r="R332" i="8"/>
  <c r="U331" i="8"/>
  <c r="X331" i="8" s="1"/>
  <c r="Y331" i="8" s="1"/>
  <c r="S331" i="8"/>
  <c r="H332" i="8"/>
  <c r="L334" i="8" a="1"/>
  <c r="L334" i="8" s="1"/>
  <c r="T333" i="8"/>
  <c r="AA329" i="8"/>
  <c r="AC328" i="8"/>
  <c r="AD328" i="8"/>
  <c r="AG349" i="8" s="1"/>
  <c r="AB328" i="8"/>
  <c r="Z330" i="7"/>
  <c r="R332" i="7"/>
  <c r="U331" i="7"/>
  <c r="X331" i="7" s="1"/>
  <c r="Y331" i="7" s="1"/>
  <c r="AD328" i="7"/>
  <c r="AG349" i="7" s="1"/>
  <c r="AB328" i="7"/>
  <c r="S331" i="7"/>
  <c r="H332" i="7"/>
  <c r="AC328" i="7"/>
  <c r="AA329" i="7"/>
  <c r="L333" i="7" a="1"/>
  <c r="L333" i="7" s="1"/>
  <c r="T332" i="7"/>
  <c r="Z330" i="6"/>
  <c r="AD328" i="6"/>
  <c r="AG349" i="6" s="1"/>
  <c r="AB328" i="6"/>
  <c r="R332" i="6"/>
  <c r="U331" i="6"/>
  <c r="X331" i="6" s="1"/>
  <c r="Y331" i="6" s="1"/>
  <c r="H332" i="6"/>
  <c r="S331" i="6"/>
  <c r="AC328" i="6"/>
  <c r="AA329" i="6"/>
  <c r="L334" i="6" a="1"/>
  <c r="L334" i="6" s="1"/>
  <c r="T333" i="6"/>
  <c r="Z330" i="5"/>
  <c r="AB328" i="5"/>
  <c r="AD328" i="5"/>
  <c r="AG349" i="5" s="1"/>
  <c r="AC328" i="5"/>
  <c r="AA329" i="5"/>
  <c r="L334" i="5" a="1"/>
  <c r="L334" i="5" s="1"/>
  <c r="T333" i="5"/>
  <c r="R332" i="5"/>
  <c r="U331" i="5"/>
  <c r="X331" i="5" s="1"/>
  <c r="Y331" i="5" s="1"/>
  <c r="S331" i="5"/>
  <c r="H332" i="5"/>
  <c r="Z330" i="4"/>
  <c r="AD328" i="4"/>
  <c r="AG349" i="4" s="1"/>
  <c r="AB328" i="4"/>
  <c r="T333" i="4"/>
  <c r="L334" i="4" a="1"/>
  <c r="L334" i="4" s="1"/>
  <c r="AC328" i="4"/>
  <c r="AA329" i="4"/>
  <c r="U331" i="4"/>
  <c r="X331" i="4" s="1"/>
  <c r="Y331" i="4" s="1"/>
  <c r="R332" i="4"/>
  <c r="H332" i="4"/>
  <c r="S331" i="4"/>
  <c r="Z330" i="1"/>
  <c r="U331" i="1"/>
  <c r="X331" i="1" s="1"/>
  <c r="Y331" i="1" s="1"/>
  <c r="R332" i="1"/>
  <c r="AB328" i="1"/>
  <c r="AD328" i="1"/>
  <c r="AG349" i="1" s="1"/>
  <c r="S331" i="1"/>
  <c r="H332" i="1"/>
  <c r="L334" i="1" a="1"/>
  <c r="L334" i="1" s="1"/>
  <c r="T333" i="1"/>
  <c r="AA329" i="1"/>
  <c r="AC328" i="1"/>
  <c r="Z331" i="11" l="1"/>
  <c r="L335" i="11" a="1"/>
  <c r="L335" i="11" s="1"/>
  <c r="T334" i="11"/>
  <c r="AD329" i="11"/>
  <c r="AG350" i="11" s="1"/>
  <c r="AB329" i="11"/>
  <c r="AC329" i="11"/>
  <c r="AA330" i="11"/>
  <c r="S332" i="11"/>
  <c r="H333" i="11"/>
  <c r="U332" i="11"/>
  <c r="X332" i="11" s="1"/>
  <c r="Y332" i="11" s="1"/>
  <c r="R333" i="11"/>
  <c r="Z331" i="10"/>
  <c r="U332" i="10"/>
  <c r="X332" i="10" s="1"/>
  <c r="Y332" i="10" s="1"/>
  <c r="R333" i="10"/>
  <c r="AD329" i="10"/>
  <c r="AG350" i="10" s="1"/>
  <c r="AB329" i="10"/>
  <c r="AA330" i="10"/>
  <c r="AC329" i="10"/>
  <c r="T333" i="10"/>
  <c r="L334" i="10" a="1"/>
  <c r="L334" i="10" s="1"/>
  <c r="S332" i="10"/>
  <c r="H333" i="10"/>
  <c r="Z331" i="9"/>
  <c r="S332" i="9"/>
  <c r="H333" i="9"/>
  <c r="L334" i="9" a="1"/>
  <c r="L334" i="9" s="1"/>
  <c r="T333" i="9"/>
  <c r="R333" i="9"/>
  <c r="U332" i="9"/>
  <c r="X332" i="9" s="1"/>
  <c r="Y332" i="9" s="1"/>
  <c r="AA330" i="9"/>
  <c r="AC329" i="9"/>
  <c r="AD329" i="9"/>
  <c r="AG350" i="9" s="1"/>
  <c r="AB329" i="9"/>
  <c r="Z331" i="8"/>
  <c r="L335" i="8" a="1"/>
  <c r="L335" i="8" s="1"/>
  <c r="T334" i="8"/>
  <c r="U332" i="8"/>
  <c r="X332" i="8" s="1"/>
  <c r="Y332" i="8" s="1"/>
  <c r="R333" i="8"/>
  <c r="AD329" i="8"/>
  <c r="AG350" i="8" s="1"/>
  <c r="AB329" i="8"/>
  <c r="S332" i="8"/>
  <c r="H333" i="8"/>
  <c r="AC329" i="8"/>
  <c r="AA330" i="8"/>
  <c r="Z331" i="7"/>
  <c r="S332" i="7"/>
  <c r="H333" i="7"/>
  <c r="R333" i="7"/>
  <c r="U332" i="7"/>
  <c r="X332" i="7" s="1"/>
  <c r="Y332" i="7" s="1"/>
  <c r="L334" i="7" a="1"/>
  <c r="L334" i="7" s="1"/>
  <c r="T333" i="7"/>
  <c r="AC329" i="7"/>
  <c r="AA330" i="7"/>
  <c r="AB329" i="7"/>
  <c r="AD329" i="7"/>
  <c r="AG350" i="7" s="1"/>
  <c r="Z331" i="6"/>
  <c r="L335" i="6" a="1"/>
  <c r="L335" i="6" s="1"/>
  <c r="T334" i="6"/>
  <c r="S332" i="6"/>
  <c r="H333" i="6"/>
  <c r="AB329" i="6"/>
  <c r="AD329" i="6"/>
  <c r="AG350" i="6" s="1"/>
  <c r="R333" i="6"/>
  <c r="U332" i="6"/>
  <c r="X332" i="6" s="1"/>
  <c r="Y332" i="6" s="1"/>
  <c r="AC329" i="6"/>
  <c r="AA330" i="6"/>
  <c r="Z331" i="5"/>
  <c r="S332" i="5"/>
  <c r="H333" i="5"/>
  <c r="L335" i="5" a="1"/>
  <c r="L335" i="5" s="1"/>
  <c r="T334" i="5"/>
  <c r="AA330" i="5"/>
  <c r="AC329" i="5"/>
  <c r="U332" i="5"/>
  <c r="X332" i="5" s="1"/>
  <c r="Y332" i="5" s="1"/>
  <c r="R333" i="5"/>
  <c r="AD329" i="5"/>
  <c r="AG350" i="5" s="1"/>
  <c r="AB329" i="5"/>
  <c r="Z331" i="4"/>
  <c r="R333" i="4"/>
  <c r="U332" i="4"/>
  <c r="X332" i="4" s="1"/>
  <c r="Y332" i="4" s="1"/>
  <c r="AD329" i="4"/>
  <c r="AG350" i="4" s="1"/>
  <c r="AB329" i="4"/>
  <c r="S332" i="4"/>
  <c r="H333" i="4"/>
  <c r="L335" i="4" a="1"/>
  <c r="L335" i="4" s="1"/>
  <c r="T334" i="4"/>
  <c r="AC329" i="4"/>
  <c r="AA330" i="4"/>
  <c r="Z331" i="1"/>
  <c r="AD329" i="1"/>
  <c r="AG350" i="1" s="1"/>
  <c r="AB329" i="1"/>
  <c r="H333" i="1"/>
  <c r="S332" i="1"/>
  <c r="AC329" i="1"/>
  <c r="AA330" i="1"/>
  <c r="L335" i="1" a="1"/>
  <c r="L335" i="1" s="1"/>
  <c r="T334" i="1"/>
  <c r="U332" i="1"/>
  <c r="X332" i="1" s="1"/>
  <c r="Y332" i="1" s="1"/>
  <c r="R333" i="1"/>
  <c r="Z332" i="11" l="1"/>
  <c r="U333" i="11"/>
  <c r="X333" i="11" s="1"/>
  <c r="Y333" i="11" s="1"/>
  <c r="R334" i="11"/>
  <c r="H334" i="11"/>
  <c r="S333" i="11"/>
  <c r="L336" i="11" a="1"/>
  <c r="L336" i="11" s="1"/>
  <c r="T335" i="11"/>
  <c r="AC330" i="11"/>
  <c r="AA331" i="11"/>
  <c r="AD330" i="11"/>
  <c r="AG351" i="11" s="1"/>
  <c r="AB330" i="11"/>
  <c r="Z332" i="10"/>
  <c r="H334" i="10"/>
  <c r="S333" i="10"/>
  <c r="U333" i="10"/>
  <c r="X333" i="10" s="1"/>
  <c r="Y333" i="10" s="1"/>
  <c r="R334" i="10"/>
  <c r="L335" i="10" a="1"/>
  <c r="L335" i="10" s="1"/>
  <c r="T334" i="10"/>
  <c r="AD330" i="10"/>
  <c r="AG351" i="10" s="1"/>
  <c r="AB330" i="10"/>
  <c r="AA331" i="10"/>
  <c r="AC330" i="10"/>
  <c r="Z332" i="9"/>
  <c r="H334" i="9"/>
  <c r="S333" i="9"/>
  <c r="L335" i="9" a="1"/>
  <c r="L335" i="9" s="1"/>
  <c r="T334" i="9"/>
  <c r="AC330" i="9"/>
  <c r="AA331" i="9"/>
  <c r="AD330" i="9"/>
  <c r="AG351" i="9" s="1"/>
  <c r="AB330" i="9"/>
  <c r="U333" i="9"/>
  <c r="X333" i="9" s="1"/>
  <c r="Y333" i="9" s="1"/>
  <c r="R334" i="9"/>
  <c r="Z332" i="8"/>
  <c r="L336" i="8" a="1"/>
  <c r="L336" i="8" s="1"/>
  <c r="T335" i="8"/>
  <c r="AA331" i="8"/>
  <c r="AC330" i="8"/>
  <c r="AD330" i="8"/>
  <c r="AG351" i="8" s="1"/>
  <c r="AB330" i="8"/>
  <c r="S333" i="8"/>
  <c r="H334" i="8"/>
  <c r="U333" i="8"/>
  <c r="X333" i="8" s="1"/>
  <c r="Y333" i="8" s="1"/>
  <c r="R334" i="8"/>
  <c r="Z332" i="7"/>
  <c r="AD330" i="7"/>
  <c r="AG351" i="7" s="1"/>
  <c r="AB330" i="7"/>
  <c r="U333" i="7"/>
  <c r="X333" i="7" s="1"/>
  <c r="Y333" i="7" s="1"/>
  <c r="R334" i="7"/>
  <c r="AC330" i="7"/>
  <c r="AA331" i="7"/>
  <c r="T334" i="7"/>
  <c r="L335" i="7" a="1"/>
  <c r="L335" i="7" s="1"/>
  <c r="S333" i="7"/>
  <c r="H334" i="7"/>
  <c r="Z332" i="6"/>
  <c r="AD330" i="6"/>
  <c r="AG351" i="6" s="1"/>
  <c r="AB330" i="6"/>
  <c r="U333" i="6"/>
  <c r="X333" i="6" s="1"/>
  <c r="Y333" i="6" s="1"/>
  <c r="R334" i="6"/>
  <c r="H334" i="6"/>
  <c r="S333" i="6"/>
  <c r="AA331" i="6"/>
  <c r="AC330" i="6"/>
  <c r="L336" i="6" a="1"/>
  <c r="L336" i="6" s="1"/>
  <c r="T335" i="6"/>
  <c r="Z332" i="5"/>
  <c r="U333" i="5"/>
  <c r="X333" i="5" s="1"/>
  <c r="Y333" i="5" s="1"/>
  <c r="R334" i="5"/>
  <c r="AD330" i="5"/>
  <c r="AG351" i="5" s="1"/>
  <c r="AB330" i="5"/>
  <c r="H334" i="5"/>
  <c r="S333" i="5"/>
  <c r="AC330" i="5"/>
  <c r="AA331" i="5"/>
  <c r="L336" i="5" a="1"/>
  <c r="L336" i="5" s="1"/>
  <c r="T335" i="5"/>
  <c r="Z332" i="4"/>
  <c r="L336" i="4" a="1"/>
  <c r="L336" i="4" s="1"/>
  <c r="T335" i="4"/>
  <c r="AA331" i="4"/>
  <c r="AC330" i="4"/>
  <c r="AD330" i="4"/>
  <c r="AG351" i="4" s="1"/>
  <c r="AB330" i="4"/>
  <c r="S333" i="4"/>
  <c r="H334" i="4"/>
  <c r="U333" i="4"/>
  <c r="X333" i="4" s="1"/>
  <c r="Y333" i="4" s="1"/>
  <c r="R334" i="4"/>
  <c r="Z332" i="1"/>
  <c r="U333" i="1"/>
  <c r="X333" i="1" s="1"/>
  <c r="Y333" i="1" s="1"/>
  <c r="R334" i="1"/>
  <c r="AD330" i="1"/>
  <c r="AG351" i="1" s="1"/>
  <c r="AB330" i="1"/>
  <c r="H334" i="1"/>
  <c r="S333" i="1"/>
  <c r="AC330" i="1"/>
  <c r="AA331" i="1"/>
  <c r="T335" i="1"/>
  <c r="L336" i="1" a="1"/>
  <c r="L336" i="1" s="1"/>
  <c r="Z333" i="11" l="1"/>
  <c r="H335" i="11"/>
  <c r="S334" i="11"/>
  <c r="AD331" i="11"/>
  <c r="AG352" i="11" s="1"/>
  <c r="AB331" i="11"/>
  <c r="U334" i="11"/>
  <c r="X334" i="11" s="1"/>
  <c r="Y334" i="11" s="1"/>
  <c r="R335" i="11"/>
  <c r="L337" i="11" a="1"/>
  <c r="L337" i="11" s="1"/>
  <c r="T336" i="11"/>
  <c r="AC331" i="11"/>
  <c r="AA332" i="11"/>
  <c r="Z333" i="10"/>
  <c r="AD331" i="10"/>
  <c r="AG352" i="10" s="1"/>
  <c r="AB331" i="10"/>
  <c r="H335" i="10"/>
  <c r="S334" i="10"/>
  <c r="L336" i="10" a="1"/>
  <c r="L336" i="10" s="1"/>
  <c r="T335" i="10"/>
  <c r="AC331" i="10"/>
  <c r="AA332" i="10"/>
  <c r="R335" i="10"/>
  <c r="U334" i="10"/>
  <c r="X334" i="10" s="1"/>
  <c r="Y334" i="10" s="1"/>
  <c r="Z333" i="9"/>
  <c r="R335" i="9"/>
  <c r="U334" i="9"/>
  <c r="X334" i="9" s="1"/>
  <c r="Y334" i="9" s="1"/>
  <c r="H335" i="9"/>
  <c r="S334" i="9"/>
  <c r="L336" i="9" a="1"/>
  <c r="L336" i="9" s="1"/>
  <c r="T335" i="9"/>
  <c r="AA332" i="9"/>
  <c r="AC331" i="9"/>
  <c r="AD331" i="9"/>
  <c r="AG352" i="9" s="1"/>
  <c r="AB331" i="9"/>
  <c r="Z333" i="8"/>
  <c r="R335" i="8"/>
  <c r="U334" i="8"/>
  <c r="X334" i="8" s="1"/>
  <c r="Y334" i="8" s="1"/>
  <c r="L337" i="8" a="1"/>
  <c r="L337" i="8" s="1"/>
  <c r="T336" i="8"/>
  <c r="AC331" i="8"/>
  <c r="AA332" i="8"/>
  <c r="H335" i="8"/>
  <c r="S334" i="8"/>
  <c r="AB331" i="8"/>
  <c r="AD331" i="8"/>
  <c r="AG352" i="8" s="1"/>
  <c r="Z333" i="7"/>
  <c r="T335" i="7"/>
  <c r="L336" i="7" a="1"/>
  <c r="L336" i="7" s="1"/>
  <c r="H335" i="7"/>
  <c r="S334" i="7"/>
  <c r="AD331" i="7"/>
  <c r="AG352" i="7" s="1"/>
  <c r="AB331" i="7"/>
  <c r="AA332" i="7"/>
  <c r="AC331" i="7"/>
  <c r="U334" i="7"/>
  <c r="X334" i="7" s="1"/>
  <c r="Y334" i="7" s="1"/>
  <c r="R335" i="7"/>
  <c r="Z333" i="6"/>
  <c r="L337" i="6" a="1"/>
  <c r="L337" i="6" s="1"/>
  <c r="T336" i="6"/>
  <c r="H335" i="6"/>
  <c r="S334" i="6"/>
  <c r="U334" i="6"/>
  <c r="X334" i="6" s="1"/>
  <c r="Y334" i="6" s="1"/>
  <c r="R335" i="6"/>
  <c r="AC331" i="6"/>
  <c r="AA332" i="6"/>
  <c r="AB331" i="6"/>
  <c r="AD331" i="6"/>
  <c r="AG352" i="6" s="1"/>
  <c r="Z333" i="5"/>
  <c r="U334" i="5"/>
  <c r="X334" i="5" s="1"/>
  <c r="Y334" i="5" s="1"/>
  <c r="R335" i="5"/>
  <c r="AD331" i="5"/>
  <c r="AG352" i="5" s="1"/>
  <c r="AB331" i="5"/>
  <c r="T336" i="5"/>
  <c r="L337" i="5" a="1"/>
  <c r="L337" i="5" s="1"/>
  <c r="H335" i="5"/>
  <c r="S334" i="5"/>
  <c r="AC331" i="5"/>
  <c r="AA332" i="5"/>
  <c r="Z333" i="4"/>
  <c r="U334" i="4"/>
  <c r="X334" i="4" s="1"/>
  <c r="Y334" i="4" s="1"/>
  <c r="R335" i="4"/>
  <c r="H335" i="4"/>
  <c r="S334" i="4"/>
  <c r="AB331" i="4"/>
  <c r="AD331" i="4"/>
  <c r="AG352" i="4" s="1"/>
  <c r="AA332" i="4"/>
  <c r="AC331" i="4"/>
  <c r="L337" i="4" a="1"/>
  <c r="L337" i="4" s="1"/>
  <c r="T336" i="4"/>
  <c r="Z333" i="1"/>
  <c r="AD331" i="1"/>
  <c r="AG352" i="1" s="1"/>
  <c r="AB331" i="1"/>
  <c r="L337" i="1" a="1"/>
  <c r="L337" i="1" s="1"/>
  <c r="T336" i="1"/>
  <c r="H335" i="1"/>
  <c r="S334" i="1"/>
  <c r="R335" i="1"/>
  <c r="U334" i="1"/>
  <c r="X334" i="1" s="1"/>
  <c r="Y334" i="1" s="1"/>
  <c r="AC331" i="1"/>
  <c r="AA332" i="1"/>
  <c r="Z334" i="11" l="1"/>
  <c r="AD332" i="11"/>
  <c r="AG353" i="11" s="1"/>
  <c r="AB332" i="11"/>
  <c r="T337" i="11"/>
  <c r="L338" i="11" a="1"/>
  <c r="L338" i="11" s="1"/>
  <c r="H336" i="11"/>
  <c r="S335" i="11"/>
  <c r="U335" i="11"/>
  <c r="X335" i="11" s="1"/>
  <c r="Y335" i="11" s="1"/>
  <c r="R336" i="11"/>
  <c r="AC332" i="11"/>
  <c r="AA333" i="11"/>
  <c r="Z334" i="10"/>
  <c r="L337" i="10" a="1"/>
  <c r="L337" i="10" s="1"/>
  <c r="T336" i="10"/>
  <c r="AD332" i="10"/>
  <c r="AG353" i="10" s="1"/>
  <c r="AB332" i="10"/>
  <c r="H336" i="10"/>
  <c r="S335" i="10"/>
  <c r="AA333" i="10"/>
  <c r="AC332" i="10"/>
  <c r="R336" i="10"/>
  <c r="U335" i="10"/>
  <c r="X335" i="10" s="1"/>
  <c r="Y335" i="10" s="1"/>
  <c r="Z334" i="9"/>
  <c r="AD332" i="9"/>
  <c r="AG353" i="9" s="1"/>
  <c r="AB332" i="9"/>
  <c r="U335" i="9"/>
  <c r="X335" i="9" s="1"/>
  <c r="Y335" i="9" s="1"/>
  <c r="R336" i="9"/>
  <c r="L337" i="9" a="1"/>
  <c r="L337" i="9" s="1"/>
  <c r="T336" i="9"/>
  <c r="H336" i="9"/>
  <c r="S335" i="9"/>
  <c r="AA333" i="9"/>
  <c r="AC332" i="9"/>
  <c r="Z334" i="8"/>
  <c r="AD332" i="8"/>
  <c r="AG353" i="8" s="1"/>
  <c r="AB332" i="8"/>
  <c r="U335" i="8"/>
  <c r="X335" i="8" s="1"/>
  <c r="Y335" i="8" s="1"/>
  <c r="R336" i="8"/>
  <c r="L338" i="8" a="1"/>
  <c r="L338" i="8" s="1"/>
  <c r="T337" i="8"/>
  <c r="AC332" i="8"/>
  <c r="AA333" i="8"/>
  <c r="H336" i="8"/>
  <c r="S335" i="8"/>
  <c r="Z334" i="7"/>
  <c r="R336" i="7"/>
  <c r="U335" i="7"/>
  <c r="X335" i="7" s="1"/>
  <c r="Y335" i="7" s="1"/>
  <c r="AD332" i="7"/>
  <c r="AG353" i="7" s="1"/>
  <c r="AB332" i="7"/>
  <c r="S335" i="7"/>
  <c r="H336" i="7"/>
  <c r="AC332" i="7"/>
  <c r="AA333" i="7"/>
  <c r="L337" i="7" a="1"/>
  <c r="L337" i="7" s="1"/>
  <c r="T336" i="7"/>
  <c r="Z334" i="6"/>
  <c r="AD332" i="6"/>
  <c r="AG353" i="6" s="1"/>
  <c r="AB332" i="6"/>
  <c r="L338" i="6" a="1"/>
  <c r="L338" i="6" s="1"/>
  <c r="T337" i="6"/>
  <c r="R336" i="6"/>
  <c r="U335" i="6"/>
  <c r="X335" i="6" s="1"/>
  <c r="Y335" i="6" s="1"/>
  <c r="H336" i="6"/>
  <c r="S335" i="6"/>
  <c r="AA333" i="6"/>
  <c r="AC332" i="6"/>
  <c r="Z334" i="5"/>
  <c r="L338" i="5" a="1"/>
  <c r="L338" i="5" s="1"/>
  <c r="T337" i="5"/>
  <c r="AD332" i="5"/>
  <c r="AG353" i="5" s="1"/>
  <c r="AB332" i="5"/>
  <c r="H336" i="5"/>
  <c r="S335" i="5"/>
  <c r="U335" i="5"/>
  <c r="X335" i="5" s="1"/>
  <c r="Y335" i="5" s="1"/>
  <c r="R336" i="5"/>
  <c r="AC332" i="5"/>
  <c r="AA333" i="5"/>
  <c r="Z334" i="4"/>
  <c r="AD332" i="4"/>
  <c r="AG353" i="4" s="1"/>
  <c r="AB332" i="4"/>
  <c r="R336" i="4"/>
  <c r="U335" i="4"/>
  <c r="X335" i="4" s="1"/>
  <c r="Y335" i="4" s="1"/>
  <c r="AA333" i="4"/>
  <c r="AC332" i="4"/>
  <c r="L338" i="4" a="1"/>
  <c r="L338" i="4" s="1"/>
  <c r="T337" i="4"/>
  <c r="H336" i="4"/>
  <c r="S335" i="4"/>
  <c r="Z334" i="1"/>
  <c r="AD332" i="1"/>
  <c r="AG353" i="1" s="1"/>
  <c r="AB332" i="1"/>
  <c r="T337" i="1"/>
  <c r="L338" i="1" a="1"/>
  <c r="L338" i="1" s="1"/>
  <c r="AA333" i="1"/>
  <c r="AC332" i="1"/>
  <c r="U335" i="1"/>
  <c r="X335" i="1" s="1"/>
  <c r="Y335" i="1" s="1"/>
  <c r="R336" i="1"/>
  <c r="S335" i="1"/>
  <c r="H336" i="1"/>
  <c r="Z335" i="11" l="1"/>
  <c r="AD333" i="11"/>
  <c r="AG354" i="11" s="1"/>
  <c r="AB333" i="11"/>
  <c r="L339" i="11" a="1"/>
  <c r="L339" i="11" s="1"/>
  <c r="T338" i="11"/>
  <c r="AA334" i="11"/>
  <c r="AC333" i="11"/>
  <c r="R337" i="11"/>
  <c r="U336" i="11"/>
  <c r="X336" i="11" s="1"/>
  <c r="Y336" i="11" s="1"/>
  <c r="H337" i="11"/>
  <c r="S336" i="11"/>
  <c r="Z335" i="10"/>
  <c r="H337" i="10"/>
  <c r="S336" i="10"/>
  <c r="L338" i="10" a="1"/>
  <c r="L338" i="10" s="1"/>
  <c r="T337" i="10"/>
  <c r="R337" i="10"/>
  <c r="U336" i="10"/>
  <c r="X336" i="10" s="1"/>
  <c r="Y336" i="10" s="1"/>
  <c r="AA334" i="10"/>
  <c r="AC333" i="10"/>
  <c r="AD333" i="10"/>
  <c r="AG354" i="10" s="1"/>
  <c r="AB333" i="10"/>
  <c r="Z335" i="9"/>
  <c r="S336" i="9"/>
  <c r="H337" i="9"/>
  <c r="AD333" i="9"/>
  <c r="AG354" i="9" s="1"/>
  <c r="AB333" i="9"/>
  <c r="R337" i="9"/>
  <c r="U336" i="9"/>
  <c r="X336" i="9" s="1"/>
  <c r="Y336" i="9" s="1"/>
  <c r="AA334" i="9"/>
  <c r="AC333" i="9"/>
  <c r="L338" i="9" a="1"/>
  <c r="L338" i="9" s="1"/>
  <c r="T337" i="9"/>
  <c r="Z335" i="8"/>
  <c r="T338" i="8"/>
  <c r="L339" i="8" a="1"/>
  <c r="L339" i="8" s="1"/>
  <c r="H337" i="8"/>
  <c r="S336" i="8"/>
  <c r="AA334" i="8"/>
  <c r="AC333" i="8"/>
  <c r="AD333" i="8"/>
  <c r="AG354" i="8" s="1"/>
  <c r="AB333" i="8"/>
  <c r="R337" i="8"/>
  <c r="U336" i="8"/>
  <c r="X336" i="8" s="1"/>
  <c r="Y336" i="8" s="1"/>
  <c r="Z335" i="7"/>
  <c r="AD333" i="7"/>
  <c r="AG354" i="7" s="1"/>
  <c r="AB333" i="7"/>
  <c r="R337" i="7"/>
  <c r="U336" i="7"/>
  <c r="X336" i="7" s="1"/>
  <c r="Y336" i="7" s="1"/>
  <c r="L338" i="7" a="1"/>
  <c r="L338" i="7" s="1"/>
  <c r="T337" i="7"/>
  <c r="S336" i="7"/>
  <c r="H337" i="7"/>
  <c r="AA334" i="7"/>
  <c r="AC333" i="7"/>
  <c r="Z335" i="6"/>
  <c r="AD333" i="6"/>
  <c r="AG354" i="6" s="1"/>
  <c r="AB333" i="6"/>
  <c r="R337" i="6"/>
  <c r="U336" i="6"/>
  <c r="X336" i="6" s="1"/>
  <c r="Y336" i="6" s="1"/>
  <c r="S336" i="6"/>
  <c r="H337" i="6"/>
  <c r="AC333" i="6"/>
  <c r="AA334" i="6"/>
  <c r="T338" i="6"/>
  <c r="L339" i="6" a="1"/>
  <c r="L339" i="6" s="1"/>
  <c r="Z335" i="5"/>
  <c r="R337" i="5"/>
  <c r="U336" i="5"/>
  <c r="X336" i="5" s="1"/>
  <c r="Y336" i="5" s="1"/>
  <c r="AD333" i="5"/>
  <c r="AG354" i="5" s="1"/>
  <c r="AB333" i="5"/>
  <c r="H337" i="5"/>
  <c r="S336" i="5"/>
  <c r="AA334" i="5"/>
  <c r="AC333" i="5"/>
  <c r="T338" i="5"/>
  <c r="L339" i="5" a="1"/>
  <c r="L339" i="5" s="1"/>
  <c r="Z335" i="4"/>
  <c r="S336" i="4"/>
  <c r="H337" i="4"/>
  <c r="AD333" i="4"/>
  <c r="AG354" i="4" s="1"/>
  <c r="AB333" i="4"/>
  <c r="AA334" i="4"/>
  <c r="AC333" i="4"/>
  <c r="L339" i="4" a="1"/>
  <c r="L339" i="4" s="1"/>
  <c r="T338" i="4"/>
  <c r="R337" i="4"/>
  <c r="U336" i="4"/>
  <c r="X336" i="4" s="1"/>
  <c r="Y336" i="4" s="1"/>
  <c r="Z335" i="1"/>
  <c r="H337" i="1"/>
  <c r="S336" i="1"/>
  <c r="U336" i="1"/>
  <c r="X336" i="1" s="1"/>
  <c r="Y336" i="1" s="1"/>
  <c r="R337" i="1"/>
  <c r="L339" i="1" a="1"/>
  <c r="L339" i="1" s="1"/>
  <c r="T338" i="1"/>
  <c r="AC333" i="1"/>
  <c r="AA334" i="1"/>
  <c r="AD333" i="1"/>
  <c r="AG354" i="1" s="1"/>
  <c r="AB333" i="1"/>
  <c r="Z336" i="11" l="1"/>
  <c r="H338" i="11"/>
  <c r="S337" i="11"/>
  <c r="T339" i="11"/>
  <c r="L340" i="11" a="1"/>
  <c r="L340" i="11" s="1"/>
  <c r="AC334" i="11"/>
  <c r="AA335" i="11"/>
  <c r="U337" i="11"/>
  <c r="X337" i="11" s="1"/>
  <c r="Y337" i="11" s="1"/>
  <c r="R338" i="11"/>
  <c r="AD334" i="11"/>
  <c r="AG355" i="11" s="1"/>
  <c r="AB334" i="11"/>
  <c r="Z336" i="10"/>
  <c r="S337" i="10"/>
  <c r="H338" i="10"/>
  <c r="L339" i="10" a="1"/>
  <c r="L339" i="10" s="1"/>
  <c r="T338" i="10"/>
  <c r="AA335" i="10"/>
  <c r="AC334" i="10"/>
  <c r="AD334" i="10"/>
  <c r="AG355" i="10" s="1"/>
  <c r="AB334" i="10"/>
  <c r="R338" i="10"/>
  <c r="U337" i="10"/>
  <c r="X337" i="10" s="1"/>
  <c r="Y337" i="10" s="1"/>
  <c r="Z336" i="9"/>
  <c r="T338" i="9"/>
  <c r="L339" i="9" a="1"/>
  <c r="L339" i="9" s="1"/>
  <c r="R338" i="9"/>
  <c r="U337" i="9"/>
  <c r="X337" i="9" s="1"/>
  <c r="Y337" i="9" s="1"/>
  <c r="H338" i="9"/>
  <c r="S337" i="9"/>
  <c r="AB334" i="9"/>
  <c r="AD334" i="9"/>
  <c r="AG355" i="9" s="1"/>
  <c r="AA335" i="9"/>
  <c r="AC334" i="9"/>
  <c r="Z336" i="8"/>
  <c r="AB334" i="8"/>
  <c r="AD334" i="8"/>
  <c r="AG355" i="8" s="1"/>
  <c r="R338" i="8"/>
  <c r="U337" i="8"/>
  <c r="X337" i="8" s="1"/>
  <c r="Y337" i="8" s="1"/>
  <c r="H338" i="8"/>
  <c r="S337" i="8"/>
  <c r="AC334" i="8"/>
  <c r="AA335" i="8"/>
  <c r="T339" i="8"/>
  <c r="L340" i="8" a="1"/>
  <c r="L340" i="8" s="1"/>
  <c r="Z336" i="7"/>
  <c r="AB334" i="7"/>
  <c r="AD334" i="7"/>
  <c r="AG355" i="7" s="1"/>
  <c r="S337" i="7"/>
  <c r="H338" i="7"/>
  <c r="AC334" i="7"/>
  <c r="AA335" i="7"/>
  <c r="T338" i="7"/>
  <c r="L339" i="7" a="1"/>
  <c r="L339" i="7" s="1"/>
  <c r="R338" i="7"/>
  <c r="U337" i="7"/>
  <c r="X337" i="7" s="1"/>
  <c r="Y337" i="7" s="1"/>
  <c r="Z336" i="6"/>
  <c r="T339" i="6"/>
  <c r="L340" i="6" a="1"/>
  <c r="L340" i="6" s="1"/>
  <c r="AA335" i="6"/>
  <c r="AC334" i="6"/>
  <c r="AB334" i="6"/>
  <c r="AD334" i="6"/>
  <c r="AG355" i="6" s="1"/>
  <c r="H338" i="6"/>
  <c r="S337" i="6"/>
  <c r="R338" i="6"/>
  <c r="U337" i="6"/>
  <c r="X337" i="6" s="1"/>
  <c r="Y337" i="6" s="1"/>
  <c r="Z336" i="5"/>
  <c r="T339" i="5"/>
  <c r="L340" i="5" a="1"/>
  <c r="L340" i="5" s="1"/>
  <c r="U337" i="5"/>
  <c r="X337" i="5" s="1"/>
  <c r="Y337" i="5" s="1"/>
  <c r="R338" i="5"/>
  <c r="AB334" i="5"/>
  <c r="AD334" i="5"/>
  <c r="AG355" i="5" s="1"/>
  <c r="AC334" i="5"/>
  <c r="AA335" i="5"/>
  <c r="H338" i="5"/>
  <c r="S337" i="5"/>
  <c r="Z336" i="4"/>
  <c r="R338" i="4"/>
  <c r="U337" i="4"/>
  <c r="X337" i="4" s="1"/>
  <c r="Y337" i="4" s="1"/>
  <c r="AD334" i="4"/>
  <c r="AG355" i="4" s="1"/>
  <c r="AB334" i="4"/>
  <c r="AA335" i="4"/>
  <c r="AC334" i="4"/>
  <c r="T339" i="4"/>
  <c r="L340" i="4" a="1"/>
  <c r="L340" i="4" s="1"/>
  <c r="H338" i="4"/>
  <c r="S337" i="4"/>
  <c r="Z336" i="1"/>
  <c r="AD334" i="1"/>
  <c r="AG355" i="1" s="1"/>
  <c r="AB334" i="1"/>
  <c r="R338" i="1"/>
  <c r="U337" i="1"/>
  <c r="X337" i="1" s="1"/>
  <c r="Y337" i="1" s="1"/>
  <c r="AA335" i="1"/>
  <c r="AC334" i="1"/>
  <c r="T339" i="1"/>
  <c r="L340" i="1" a="1"/>
  <c r="L340" i="1" s="1"/>
  <c r="H338" i="1"/>
  <c r="S337" i="1"/>
  <c r="Z337" i="11" l="1"/>
  <c r="T340" i="11"/>
  <c r="L341" i="11" a="1"/>
  <c r="L341" i="11" s="1"/>
  <c r="H339" i="11"/>
  <c r="S338" i="11"/>
  <c r="R339" i="11"/>
  <c r="U338" i="11"/>
  <c r="X338" i="11" s="1"/>
  <c r="Y338" i="11" s="1"/>
  <c r="AD335" i="11"/>
  <c r="AG356" i="11" s="1"/>
  <c r="AB335" i="11"/>
  <c r="AA336" i="11"/>
  <c r="AC335" i="11"/>
  <c r="Z337" i="10"/>
  <c r="S338" i="10"/>
  <c r="H339" i="10"/>
  <c r="R339" i="10"/>
  <c r="U338" i="10"/>
  <c r="X338" i="10" s="1"/>
  <c r="Y338" i="10" s="1"/>
  <c r="T339" i="10"/>
  <c r="L340" i="10" a="1"/>
  <c r="L340" i="10" s="1"/>
  <c r="AC335" i="10"/>
  <c r="AA336" i="10"/>
  <c r="AB335" i="10"/>
  <c r="AD335" i="10"/>
  <c r="AG356" i="10" s="1"/>
  <c r="Z337" i="9"/>
  <c r="R339" i="9"/>
  <c r="U338" i="9"/>
  <c r="X338" i="9" s="1"/>
  <c r="Y338" i="9" s="1"/>
  <c r="T339" i="9"/>
  <c r="L340" i="9" a="1"/>
  <c r="L340" i="9" s="1"/>
  <c r="S338" i="9"/>
  <c r="H339" i="9"/>
  <c r="AD335" i="9"/>
  <c r="AG356" i="9" s="1"/>
  <c r="AB335" i="9"/>
  <c r="AC335" i="9"/>
  <c r="AA336" i="9"/>
  <c r="Z337" i="8"/>
  <c r="AD335" i="8"/>
  <c r="AG356" i="8" s="1"/>
  <c r="AB335" i="8"/>
  <c r="T340" i="8"/>
  <c r="L341" i="8" a="1"/>
  <c r="L341" i="8" s="1"/>
  <c r="H339" i="8"/>
  <c r="S338" i="8"/>
  <c r="R339" i="8"/>
  <c r="U338" i="8"/>
  <c r="X338" i="8" s="1"/>
  <c r="Y338" i="8" s="1"/>
  <c r="AA336" i="8"/>
  <c r="AC335" i="8"/>
  <c r="Z337" i="7"/>
  <c r="H339" i="7"/>
  <c r="S338" i="7"/>
  <c r="R339" i="7"/>
  <c r="U338" i="7"/>
  <c r="X338" i="7" s="1"/>
  <c r="Y338" i="7" s="1"/>
  <c r="AD335" i="7"/>
  <c r="AG356" i="7" s="1"/>
  <c r="AB335" i="7"/>
  <c r="AA336" i="7"/>
  <c r="AC335" i="7"/>
  <c r="L340" i="7" a="1"/>
  <c r="L340" i="7" s="1"/>
  <c r="T339" i="7"/>
  <c r="Z337" i="6"/>
  <c r="T340" i="6"/>
  <c r="L341" i="6" a="1"/>
  <c r="L341" i="6" s="1"/>
  <c r="R339" i="6"/>
  <c r="U338" i="6"/>
  <c r="X338" i="6" s="1"/>
  <c r="Y338" i="6" s="1"/>
  <c r="AD335" i="6"/>
  <c r="AG356" i="6" s="1"/>
  <c r="AB335" i="6"/>
  <c r="AA336" i="6"/>
  <c r="AC335" i="6"/>
  <c r="H339" i="6"/>
  <c r="S338" i="6"/>
  <c r="Z337" i="5"/>
  <c r="H339" i="5"/>
  <c r="S338" i="5"/>
  <c r="AD335" i="5"/>
  <c r="AG356" i="5" s="1"/>
  <c r="AB335" i="5"/>
  <c r="R339" i="5"/>
  <c r="U338" i="5"/>
  <c r="X338" i="5" s="1"/>
  <c r="Y338" i="5" s="1"/>
  <c r="AA336" i="5"/>
  <c r="AC335" i="5"/>
  <c r="L341" i="5" a="1"/>
  <c r="L341" i="5" s="1"/>
  <c r="T340" i="5"/>
  <c r="Z337" i="4"/>
  <c r="AB335" i="4"/>
  <c r="AD335" i="4"/>
  <c r="AG356" i="4" s="1"/>
  <c r="T340" i="4"/>
  <c r="L341" i="4" a="1"/>
  <c r="L341" i="4" s="1"/>
  <c r="AA336" i="4"/>
  <c r="AC335" i="4"/>
  <c r="S338" i="4"/>
  <c r="H339" i="4"/>
  <c r="R339" i="4"/>
  <c r="U338" i="4"/>
  <c r="X338" i="4" s="1"/>
  <c r="Y338" i="4" s="1"/>
  <c r="Z337" i="1"/>
  <c r="S338" i="1"/>
  <c r="H339" i="1"/>
  <c r="AB335" i="1"/>
  <c r="AD335" i="1"/>
  <c r="AG356" i="1" s="1"/>
  <c r="T340" i="1"/>
  <c r="L341" i="1" a="1"/>
  <c r="L341" i="1" s="1"/>
  <c r="R339" i="1"/>
  <c r="U338" i="1"/>
  <c r="X338" i="1" s="1"/>
  <c r="Y338" i="1" s="1"/>
  <c r="AC335" i="1"/>
  <c r="AA336" i="1"/>
  <c r="Z338" i="11" l="1"/>
  <c r="T341" i="11"/>
  <c r="L342" i="11" a="1"/>
  <c r="L342" i="11" s="1"/>
  <c r="AB336" i="11"/>
  <c r="AD336" i="11"/>
  <c r="AG357" i="11" s="1"/>
  <c r="H340" i="11"/>
  <c r="S339" i="11"/>
  <c r="R340" i="11"/>
  <c r="U339" i="11"/>
  <c r="X339" i="11" s="1"/>
  <c r="Y339" i="11" s="1"/>
  <c r="AA337" i="11"/>
  <c r="AC336" i="11"/>
  <c r="Z338" i="10"/>
  <c r="T340" i="10"/>
  <c r="L341" i="10" a="1"/>
  <c r="L341" i="10" s="1"/>
  <c r="H340" i="10"/>
  <c r="S339" i="10"/>
  <c r="AA337" i="10"/>
  <c r="AC336" i="10"/>
  <c r="AD336" i="10"/>
  <c r="AG357" i="10" s="1"/>
  <c r="AB336" i="10"/>
  <c r="U339" i="10"/>
  <c r="X339" i="10" s="1"/>
  <c r="Y339" i="10" s="1"/>
  <c r="R340" i="10"/>
  <c r="Z338" i="9"/>
  <c r="T340" i="9"/>
  <c r="L341" i="9" a="1"/>
  <c r="L341" i="9" s="1"/>
  <c r="U339" i="9"/>
  <c r="X339" i="9" s="1"/>
  <c r="Y339" i="9" s="1"/>
  <c r="R340" i="9"/>
  <c r="AD336" i="9"/>
  <c r="AG357" i="9" s="1"/>
  <c r="AB336" i="9"/>
  <c r="S339" i="9"/>
  <c r="H340" i="9"/>
  <c r="AC336" i="9"/>
  <c r="AA337" i="9"/>
  <c r="Z338" i="8"/>
  <c r="AD336" i="8"/>
  <c r="AG357" i="8" s="1"/>
  <c r="AB336" i="8"/>
  <c r="R340" i="8"/>
  <c r="U339" i="8"/>
  <c r="X339" i="8" s="1"/>
  <c r="Y339" i="8" s="1"/>
  <c r="S339" i="8"/>
  <c r="H340" i="8"/>
  <c r="AA337" i="8"/>
  <c r="AC336" i="8"/>
  <c r="L342" i="8" a="1"/>
  <c r="L342" i="8" s="1"/>
  <c r="T341" i="8"/>
  <c r="Z338" i="7"/>
  <c r="T340" i="7"/>
  <c r="L341" i="7" a="1"/>
  <c r="L341" i="7" s="1"/>
  <c r="S339" i="7"/>
  <c r="H340" i="7"/>
  <c r="R340" i="7"/>
  <c r="U339" i="7"/>
  <c r="X339" i="7" s="1"/>
  <c r="Y339" i="7" s="1"/>
  <c r="AA337" i="7"/>
  <c r="AC336" i="7"/>
  <c r="AB336" i="7"/>
  <c r="AD336" i="7"/>
  <c r="AG357" i="7" s="1"/>
  <c r="Z338" i="6"/>
  <c r="S339" i="6"/>
  <c r="H340" i="6"/>
  <c r="AD336" i="6"/>
  <c r="AG357" i="6" s="1"/>
  <c r="AB336" i="6"/>
  <c r="R340" i="6"/>
  <c r="U339" i="6"/>
  <c r="X339" i="6" s="1"/>
  <c r="Y339" i="6" s="1"/>
  <c r="AC336" i="6"/>
  <c r="AA337" i="6"/>
  <c r="L342" i="6" a="1"/>
  <c r="L342" i="6" s="1"/>
  <c r="T341" i="6"/>
  <c r="Z338" i="5"/>
  <c r="L342" i="5" a="1"/>
  <c r="L342" i="5" s="1"/>
  <c r="T341" i="5"/>
  <c r="AA337" i="5"/>
  <c r="AC336" i="5"/>
  <c r="AD336" i="5"/>
  <c r="AG357" i="5" s="1"/>
  <c r="AB336" i="5"/>
  <c r="U339" i="5"/>
  <c r="X339" i="5" s="1"/>
  <c r="Y339" i="5" s="1"/>
  <c r="R340" i="5"/>
  <c r="S339" i="5"/>
  <c r="H340" i="5"/>
  <c r="Z338" i="4"/>
  <c r="S339" i="4"/>
  <c r="H340" i="4"/>
  <c r="R340" i="4"/>
  <c r="U339" i="4"/>
  <c r="X339" i="4" s="1"/>
  <c r="Y339" i="4" s="1"/>
  <c r="AD336" i="4"/>
  <c r="AG357" i="4" s="1"/>
  <c r="AB336" i="4"/>
  <c r="AC336" i="4"/>
  <c r="AA337" i="4"/>
  <c r="T341" i="4"/>
  <c r="L342" i="4" a="1"/>
  <c r="L342" i="4" s="1"/>
  <c r="Z338" i="1"/>
  <c r="AD336" i="1"/>
  <c r="AG357" i="1" s="1"/>
  <c r="AB336" i="1"/>
  <c r="L342" i="1" a="1"/>
  <c r="L342" i="1" s="1"/>
  <c r="T341" i="1"/>
  <c r="AA337" i="1"/>
  <c r="AC336" i="1"/>
  <c r="U339" i="1"/>
  <c r="X339" i="1" s="1"/>
  <c r="Y339" i="1" s="1"/>
  <c r="R340" i="1"/>
  <c r="S339" i="1"/>
  <c r="H340" i="1"/>
  <c r="Z339" i="11" l="1"/>
  <c r="AD337" i="11"/>
  <c r="AG358" i="11" s="1"/>
  <c r="AB337" i="11"/>
  <c r="S340" i="11"/>
  <c r="H341" i="11"/>
  <c r="T342" i="11"/>
  <c r="L343" i="11" a="1"/>
  <c r="L343" i="11" s="1"/>
  <c r="R341" i="11"/>
  <c r="U340" i="11"/>
  <c r="X340" i="11" s="1"/>
  <c r="Y340" i="11" s="1"/>
  <c r="AC337" i="11"/>
  <c r="AA338" i="11"/>
  <c r="Z339" i="10"/>
  <c r="T341" i="10"/>
  <c r="L342" i="10" a="1"/>
  <c r="L342" i="10" s="1"/>
  <c r="U340" i="10"/>
  <c r="X340" i="10" s="1"/>
  <c r="Y340" i="10" s="1"/>
  <c r="R341" i="10"/>
  <c r="AD337" i="10"/>
  <c r="AG358" i="10" s="1"/>
  <c r="AB337" i="10"/>
  <c r="AC337" i="10"/>
  <c r="AA338" i="10"/>
  <c r="H341" i="10"/>
  <c r="S340" i="10"/>
  <c r="Z339" i="9"/>
  <c r="H341" i="9"/>
  <c r="S340" i="9"/>
  <c r="L342" i="9" a="1"/>
  <c r="L342" i="9" s="1"/>
  <c r="T341" i="9"/>
  <c r="AD337" i="9"/>
  <c r="AG358" i="9" s="1"/>
  <c r="AB337" i="9"/>
  <c r="AC337" i="9"/>
  <c r="AA338" i="9"/>
  <c r="U340" i="9"/>
  <c r="X340" i="9" s="1"/>
  <c r="Y340" i="9" s="1"/>
  <c r="R341" i="9"/>
  <c r="Z339" i="8"/>
  <c r="L343" i="8" a="1"/>
  <c r="L343" i="8" s="1"/>
  <c r="T342" i="8"/>
  <c r="S340" i="8"/>
  <c r="H341" i="8"/>
  <c r="R341" i="8"/>
  <c r="U340" i="8"/>
  <c r="X340" i="8" s="1"/>
  <c r="Y340" i="8" s="1"/>
  <c r="AC337" i="8"/>
  <c r="AA338" i="8"/>
  <c r="AD337" i="8"/>
  <c r="AG358" i="8" s="1"/>
  <c r="AB337" i="8"/>
  <c r="Z339" i="7"/>
  <c r="S340" i="7"/>
  <c r="H341" i="7"/>
  <c r="AD337" i="7"/>
  <c r="AG358" i="7" s="1"/>
  <c r="AB337" i="7"/>
  <c r="U340" i="7"/>
  <c r="X340" i="7" s="1"/>
  <c r="Y340" i="7" s="1"/>
  <c r="R341" i="7"/>
  <c r="AC337" i="7"/>
  <c r="AA338" i="7"/>
  <c r="L342" i="7" a="1"/>
  <c r="L342" i="7" s="1"/>
  <c r="T341" i="7"/>
  <c r="Z339" i="6"/>
  <c r="AD337" i="6"/>
  <c r="AG358" i="6" s="1"/>
  <c r="AB337" i="6"/>
  <c r="U340" i="6"/>
  <c r="X340" i="6" s="1"/>
  <c r="Y340" i="6" s="1"/>
  <c r="R341" i="6"/>
  <c r="S340" i="6"/>
  <c r="H341" i="6"/>
  <c r="L343" i="6" a="1"/>
  <c r="L343" i="6" s="1"/>
  <c r="T342" i="6"/>
  <c r="AC337" i="6"/>
  <c r="AA338" i="6"/>
  <c r="Z339" i="5"/>
  <c r="S340" i="5"/>
  <c r="H341" i="5"/>
  <c r="U340" i="5"/>
  <c r="X340" i="5" s="1"/>
  <c r="Y340" i="5" s="1"/>
  <c r="R341" i="5"/>
  <c r="AB337" i="5"/>
  <c r="AD337" i="5"/>
  <c r="AG358" i="5" s="1"/>
  <c r="AC337" i="5"/>
  <c r="AA338" i="5"/>
  <c r="L343" i="5" a="1"/>
  <c r="L343" i="5" s="1"/>
  <c r="T342" i="5"/>
  <c r="Z339" i="4"/>
  <c r="AD337" i="4"/>
  <c r="AG358" i="4" s="1"/>
  <c r="AB337" i="4"/>
  <c r="S340" i="4"/>
  <c r="H341" i="4"/>
  <c r="AC337" i="4"/>
  <c r="AA338" i="4"/>
  <c r="L343" i="4" a="1"/>
  <c r="L343" i="4" s="1"/>
  <c r="T342" i="4"/>
  <c r="U340" i="4"/>
  <c r="X340" i="4" s="1"/>
  <c r="Y340" i="4" s="1"/>
  <c r="R341" i="4"/>
  <c r="Z339" i="1"/>
  <c r="U340" i="1"/>
  <c r="X340" i="1" s="1"/>
  <c r="Y340" i="1" s="1"/>
  <c r="R341" i="1"/>
  <c r="H341" i="1"/>
  <c r="S340" i="1"/>
  <c r="AD337" i="1"/>
  <c r="AG358" i="1" s="1"/>
  <c r="AB337" i="1"/>
  <c r="AC337" i="1"/>
  <c r="AA338" i="1"/>
  <c r="L343" i="1" a="1"/>
  <c r="L343" i="1" s="1"/>
  <c r="T342" i="1"/>
  <c r="Z340" i="11" l="1"/>
  <c r="L344" i="11" a="1"/>
  <c r="L344" i="11" s="1"/>
  <c r="T343" i="11"/>
  <c r="AC338" i="11"/>
  <c r="AA339" i="11"/>
  <c r="AD338" i="11"/>
  <c r="AG359" i="11" s="1"/>
  <c r="AB338" i="11"/>
  <c r="U341" i="11"/>
  <c r="X341" i="11" s="1"/>
  <c r="Y341" i="11" s="1"/>
  <c r="R342" i="11"/>
  <c r="H342" i="11"/>
  <c r="S341" i="11"/>
  <c r="Z340" i="10"/>
  <c r="AD338" i="10"/>
  <c r="AG359" i="10" s="1"/>
  <c r="AB338" i="10"/>
  <c r="L343" i="10" a="1"/>
  <c r="L343" i="10" s="1"/>
  <c r="T342" i="10"/>
  <c r="U341" i="10"/>
  <c r="X341" i="10" s="1"/>
  <c r="Y341" i="10" s="1"/>
  <c r="R342" i="10"/>
  <c r="AA339" i="10"/>
  <c r="AC338" i="10"/>
  <c r="H342" i="10"/>
  <c r="S341" i="10"/>
  <c r="Z340" i="9"/>
  <c r="U341" i="9"/>
  <c r="X341" i="9" s="1"/>
  <c r="Y341" i="9" s="1"/>
  <c r="R342" i="9"/>
  <c r="L343" i="9" a="1"/>
  <c r="L343" i="9" s="1"/>
  <c r="T342" i="9"/>
  <c r="AD338" i="9"/>
  <c r="AG359" i="9" s="1"/>
  <c r="AB338" i="9"/>
  <c r="H342" i="9"/>
  <c r="S341" i="9"/>
  <c r="AC338" i="9"/>
  <c r="AA339" i="9"/>
  <c r="Z340" i="8"/>
  <c r="AD338" i="8"/>
  <c r="AG359" i="8" s="1"/>
  <c r="AB338" i="8"/>
  <c r="U341" i="8"/>
  <c r="X341" i="8" s="1"/>
  <c r="Y341" i="8" s="1"/>
  <c r="R342" i="8"/>
  <c r="S341" i="8"/>
  <c r="H342" i="8"/>
  <c r="AC338" i="8"/>
  <c r="AA339" i="8"/>
  <c r="L344" i="8" a="1"/>
  <c r="L344" i="8" s="1"/>
  <c r="T343" i="8"/>
  <c r="Z340" i="7"/>
  <c r="U341" i="7"/>
  <c r="X341" i="7" s="1"/>
  <c r="Y341" i="7" s="1"/>
  <c r="R342" i="7"/>
  <c r="AD338" i="7"/>
  <c r="AG359" i="7" s="1"/>
  <c r="AB338" i="7"/>
  <c r="AC338" i="7"/>
  <c r="AA339" i="7"/>
  <c r="T342" i="7"/>
  <c r="L343" i="7" a="1"/>
  <c r="L343" i="7" s="1"/>
  <c r="H342" i="7"/>
  <c r="S341" i="7"/>
  <c r="Z340" i="6"/>
  <c r="AD338" i="6"/>
  <c r="AG359" i="6" s="1"/>
  <c r="AB338" i="6"/>
  <c r="H342" i="6"/>
  <c r="S341" i="6"/>
  <c r="L344" i="6" a="1"/>
  <c r="L344" i="6" s="1"/>
  <c r="T343" i="6"/>
  <c r="U341" i="6"/>
  <c r="X341" i="6" s="1"/>
  <c r="Y341" i="6" s="1"/>
  <c r="R342" i="6"/>
  <c r="AC338" i="6"/>
  <c r="AA339" i="6"/>
  <c r="Z340" i="5"/>
  <c r="L344" i="5" a="1"/>
  <c r="L344" i="5" s="1"/>
  <c r="T343" i="5"/>
  <c r="AD338" i="5"/>
  <c r="AG359" i="5" s="1"/>
  <c r="AB338" i="5"/>
  <c r="H342" i="5"/>
  <c r="S341" i="5"/>
  <c r="AC338" i="5"/>
  <c r="AA339" i="5"/>
  <c r="U341" i="5"/>
  <c r="X341" i="5" s="1"/>
  <c r="Y341" i="5" s="1"/>
  <c r="R342" i="5"/>
  <c r="Z340" i="4"/>
  <c r="L344" i="4" a="1"/>
  <c r="L344" i="4" s="1"/>
  <c r="T343" i="4"/>
  <c r="U341" i="4"/>
  <c r="X341" i="4" s="1"/>
  <c r="Y341" i="4" s="1"/>
  <c r="R342" i="4"/>
  <c r="AD338" i="4"/>
  <c r="AG359" i="4" s="1"/>
  <c r="AB338" i="4"/>
  <c r="H342" i="4"/>
  <c r="S341" i="4"/>
  <c r="AC338" i="4"/>
  <c r="AA339" i="4"/>
  <c r="Z340" i="1"/>
  <c r="L344" i="1" a="1"/>
  <c r="L344" i="1" s="1"/>
  <c r="T343" i="1"/>
  <c r="AD338" i="1"/>
  <c r="AG359" i="1" s="1"/>
  <c r="AB338" i="1"/>
  <c r="H342" i="1"/>
  <c r="S341" i="1"/>
  <c r="AC338" i="1"/>
  <c r="AA339" i="1"/>
  <c r="U341" i="1"/>
  <c r="X341" i="1" s="1"/>
  <c r="Y341" i="1" s="1"/>
  <c r="R342" i="1"/>
  <c r="Z341" i="11" l="1"/>
  <c r="U342" i="11"/>
  <c r="X342" i="11" s="1"/>
  <c r="Y342" i="11" s="1"/>
  <c r="R343" i="11"/>
  <c r="L345" i="11" a="1"/>
  <c r="L345" i="11" s="1"/>
  <c r="T344" i="11"/>
  <c r="AA340" i="11"/>
  <c r="AC339" i="11"/>
  <c r="H343" i="11"/>
  <c r="S342" i="11"/>
  <c r="AD339" i="11"/>
  <c r="AG360" i="11" s="1"/>
  <c r="AB339" i="11"/>
  <c r="Z341" i="10"/>
  <c r="H343" i="10"/>
  <c r="S342" i="10"/>
  <c r="AB339" i="10"/>
  <c r="AD339" i="10"/>
  <c r="AG360" i="10" s="1"/>
  <c r="U342" i="10"/>
  <c r="X342" i="10" s="1"/>
  <c r="Y342" i="10" s="1"/>
  <c r="R343" i="10"/>
  <c r="AA340" i="10"/>
  <c r="AC339" i="10"/>
  <c r="L344" i="10" a="1"/>
  <c r="L344" i="10" s="1"/>
  <c r="T343" i="10"/>
  <c r="Z341" i="9"/>
  <c r="AD339" i="9"/>
  <c r="AG360" i="9" s="1"/>
  <c r="AB339" i="9"/>
  <c r="H343" i="9"/>
  <c r="S342" i="9"/>
  <c r="L344" i="9" a="1"/>
  <c r="L344" i="9" s="1"/>
  <c r="T343" i="9"/>
  <c r="U342" i="9"/>
  <c r="X342" i="9" s="1"/>
  <c r="Y342" i="9" s="1"/>
  <c r="R343" i="9"/>
  <c r="AC339" i="9"/>
  <c r="AA340" i="9"/>
  <c r="Z341" i="8"/>
  <c r="L345" i="8" a="1"/>
  <c r="L345" i="8" s="1"/>
  <c r="T344" i="8"/>
  <c r="AD339" i="8"/>
  <c r="AG360" i="8" s="1"/>
  <c r="AB339" i="8"/>
  <c r="H343" i="8"/>
  <c r="S342" i="8"/>
  <c r="AC339" i="8"/>
  <c r="AA340" i="8"/>
  <c r="U342" i="8"/>
  <c r="X342" i="8" s="1"/>
  <c r="Y342" i="8" s="1"/>
  <c r="R343" i="8"/>
  <c r="Z341" i="7"/>
  <c r="L344" i="7" a="1"/>
  <c r="L344" i="7" s="1"/>
  <c r="T343" i="7"/>
  <c r="AD339" i="7"/>
  <c r="AG360" i="7" s="1"/>
  <c r="AB339" i="7"/>
  <c r="AC339" i="7"/>
  <c r="AA340" i="7"/>
  <c r="H343" i="7"/>
  <c r="S342" i="7"/>
  <c r="U342" i="7"/>
  <c r="X342" i="7" s="1"/>
  <c r="Y342" i="7" s="1"/>
  <c r="R343" i="7"/>
  <c r="Z341" i="6"/>
  <c r="AD339" i="6"/>
  <c r="AG360" i="6" s="1"/>
  <c r="AB339" i="6"/>
  <c r="L345" i="6" a="1"/>
  <c r="L345" i="6" s="1"/>
  <c r="T344" i="6"/>
  <c r="AC339" i="6"/>
  <c r="AA340" i="6"/>
  <c r="U342" i="6"/>
  <c r="X342" i="6" s="1"/>
  <c r="Y342" i="6" s="1"/>
  <c r="R343" i="6"/>
  <c r="H343" i="6"/>
  <c r="S342" i="6"/>
  <c r="Z341" i="5"/>
  <c r="U342" i="5"/>
  <c r="X342" i="5" s="1"/>
  <c r="Y342" i="5" s="1"/>
  <c r="R343" i="5"/>
  <c r="AD339" i="5"/>
  <c r="AG360" i="5" s="1"/>
  <c r="AB339" i="5"/>
  <c r="H343" i="5"/>
  <c r="S342" i="5"/>
  <c r="AA340" i="5"/>
  <c r="AC339" i="5"/>
  <c r="L345" i="5" a="1"/>
  <c r="L345" i="5" s="1"/>
  <c r="T344" i="5"/>
  <c r="Z341" i="4"/>
  <c r="H343" i="4"/>
  <c r="S342" i="4"/>
  <c r="AD339" i="4"/>
  <c r="AG360" i="4" s="1"/>
  <c r="AB339" i="4"/>
  <c r="U342" i="4"/>
  <c r="X342" i="4" s="1"/>
  <c r="Y342" i="4" s="1"/>
  <c r="R343" i="4"/>
  <c r="AC339" i="4"/>
  <c r="AA340" i="4"/>
  <c r="L345" i="4" a="1"/>
  <c r="L345" i="4" s="1"/>
  <c r="T344" i="4"/>
  <c r="Z341" i="1"/>
  <c r="R343" i="1"/>
  <c r="U342" i="1"/>
  <c r="X342" i="1" s="1"/>
  <c r="Y342" i="1" s="1"/>
  <c r="H343" i="1"/>
  <c r="S342" i="1"/>
  <c r="AD339" i="1"/>
  <c r="AG360" i="1" s="1"/>
  <c r="AB339" i="1"/>
  <c r="L345" i="1" a="1"/>
  <c r="L345" i="1" s="1"/>
  <c r="T344" i="1"/>
  <c r="AC339" i="1"/>
  <c r="AA340" i="1"/>
  <c r="Z342" i="11" l="1"/>
  <c r="H344" i="11"/>
  <c r="S343" i="11"/>
  <c r="R344" i="11"/>
  <c r="U343" i="11"/>
  <c r="X343" i="11" s="1"/>
  <c r="Y343" i="11" s="1"/>
  <c r="L346" i="11" a="1"/>
  <c r="L346" i="11" s="1"/>
  <c r="T345" i="11"/>
  <c r="AC340" i="11"/>
  <c r="AA341" i="11"/>
  <c r="AD340" i="11"/>
  <c r="AG361" i="11" s="1"/>
  <c r="AB340" i="11"/>
  <c r="Z342" i="10"/>
  <c r="L345" i="10" a="1"/>
  <c r="L345" i="10" s="1"/>
  <c r="T344" i="10"/>
  <c r="R344" i="10"/>
  <c r="U343" i="10"/>
  <c r="X343" i="10" s="1"/>
  <c r="Y343" i="10" s="1"/>
  <c r="H344" i="10"/>
  <c r="S343" i="10"/>
  <c r="AD340" i="10"/>
  <c r="AG361" i="10" s="1"/>
  <c r="AB340" i="10"/>
  <c r="AC340" i="10"/>
  <c r="AA341" i="10"/>
  <c r="Z342" i="9"/>
  <c r="U343" i="9"/>
  <c r="X343" i="9" s="1"/>
  <c r="Y343" i="9" s="1"/>
  <c r="R344" i="9"/>
  <c r="AD340" i="9"/>
  <c r="AG361" i="9" s="1"/>
  <c r="AB340" i="9"/>
  <c r="L345" i="9" a="1"/>
  <c r="L345" i="9" s="1"/>
  <c r="T344" i="9"/>
  <c r="H344" i="9"/>
  <c r="S343" i="9"/>
  <c r="AC340" i="9"/>
  <c r="AA341" i="9"/>
  <c r="Z342" i="8"/>
  <c r="U343" i="8"/>
  <c r="X343" i="8" s="1"/>
  <c r="Y343" i="8" s="1"/>
  <c r="R344" i="8"/>
  <c r="AD340" i="8"/>
  <c r="AG361" i="8" s="1"/>
  <c r="AB340" i="8"/>
  <c r="H344" i="8"/>
  <c r="S343" i="8"/>
  <c r="AC340" i="8"/>
  <c r="AA341" i="8"/>
  <c r="L346" i="8" a="1"/>
  <c r="L346" i="8" s="1"/>
  <c r="T345" i="8"/>
  <c r="Z342" i="7"/>
  <c r="L345" i="7" a="1"/>
  <c r="L345" i="7" s="1"/>
  <c r="T344" i="7"/>
  <c r="H344" i="7"/>
  <c r="S343" i="7"/>
  <c r="AC340" i="7"/>
  <c r="AA341" i="7"/>
  <c r="U343" i="7"/>
  <c r="X343" i="7" s="1"/>
  <c r="Y343" i="7" s="1"/>
  <c r="R344" i="7"/>
  <c r="AD340" i="7"/>
  <c r="AG361" i="7" s="1"/>
  <c r="AB340" i="7"/>
  <c r="Z342" i="6"/>
  <c r="H344" i="6"/>
  <c r="S343" i="6"/>
  <c r="U343" i="6"/>
  <c r="X343" i="6" s="1"/>
  <c r="Y343" i="6" s="1"/>
  <c r="R344" i="6"/>
  <c r="AD340" i="6"/>
  <c r="AG361" i="6" s="1"/>
  <c r="AB340" i="6"/>
  <c r="AC340" i="6"/>
  <c r="AA341" i="6"/>
  <c r="L346" i="6" a="1"/>
  <c r="L346" i="6" s="1"/>
  <c r="T345" i="6"/>
  <c r="Z342" i="5"/>
  <c r="AB340" i="5"/>
  <c r="AD340" i="5"/>
  <c r="AG361" i="5" s="1"/>
  <c r="H344" i="5"/>
  <c r="S343" i="5"/>
  <c r="R344" i="5"/>
  <c r="U343" i="5"/>
  <c r="X343" i="5" s="1"/>
  <c r="Y343" i="5" s="1"/>
  <c r="AC340" i="5"/>
  <c r="AA341" i="5"/>
  <c r="L346" i="5" a="1"/>
  <c r="L346" i="5" s="1"/>
  <c r="T345" i="5"/>
  <c r="Z342" i="4"/>
  <c r="U343" i="4"/>
  <c r="X343" i="4" s="1"/>
  <c r="Y343" i="4" s="1"/>
  <c r="R344" i="4"/>
  <c r="L346" i="4" a="1"/>
  <c r="L346" i="4" s="1"/>
  <c r="T345" i="4"/>
  <c r="AC340" i="4"/>
  <c r="AA341" i="4"/>
  <c r="AD340" i="4"/>
  <c r="AG361" i="4" s="1"/>
  <c r="AB340" i="4"/>
  <c r="H344" i="4"/>
  <c r="S343" i="4"/>
  <c r="Z342" i="1"/>
  <c r="L346" i="1" a="1"/>
  <c r="L346" i="1" s="1"/>
  <c r="T345" i="1"/>
  <c r="AD340" i="1"/>
  <c r="AG361" i="1" s="1"/>
  <c r="AB340" i="1"/>
  <c r="H344" i="1"/>
  <c r="S343" i="1"/>
  <c r="AA341" i="1"/>
  <c r="AC340" i="1"/>
  <c r="U343" i="1"/>
  <c r="X343" i="1" s="1"/>
  <c r="Y343" i="1" s="1"/>
  <c r="R344" i="1"/>
  <c r="Z343" i="11" l="1"/>
  <c r="AD341" i="11"/>
  <c r="AG362" i="11" s="1"/>
  <c r="AB341" i="11"/>
  <c r="L347" i="11" a="1"/>
  <c r="L347" i="11" s="1"/>
  <c r="T346" i="11"/>
  <c r="S344" i="11"/>
  <c r="H345" i="11"/>
  <c r="R345" i="11"/>
  <c r="U344" i="11"/>
  <c r="X344" i="11" s="1"/>
  <c r="Y344" i="11" s="1"/>
  <c r="AA342" i="11"/>
  <c r="AC341" i="11"/>
  <c r="Z343" i="10"/>
  <c r="AD341" i="10"/>
  <c r="AG362" i="10" s="1"/>
  <c r="AB341" i="10"/>
  <c r="L346" i="10" a="1"/>
  <c r="L346" i="10" s="1"/>
  <c r="T345" i="10"/>
  <c r="AA342" i="10"/>
  <c r="AC341" i="10"/>
  <c r="H345" i="10"/>
  <c r="S344" i="10"/>
  <c r="R345" i="10"/>
  <c r="U344" i="10"/>
  <c r="X344" i="10" s="1"/>
  <c r="Y344" i="10" s="1"/>
  <c r="Z343" i="9"/>
  <c r="H345" i="9"/>
  <c r="S344" i="9"/>
  <c r="R345" i="9"/>
  <c r="U344" i="9"/>
  <c r="X344" i="9" s="1"/>
  <c r="Y344" i="9" s="1"/>
  <c r="AD341" i="9"/>
  <c r="AG362" i="9" s="1"/>
  <c r="AB341" i="9"/>
  <c r="AA342" i="9"/>
  <c r="AC341" i="9"/>
  <c r="L346" i="9" a="1"/>
  <c r="L346" i="9" s="1"/>
  <c r="T345" i="9"/>
  <c r="Z343" i="8"/>
  <c r="R345" i="8"/>
  <c r="U344" i="8"/>
  <c r="X344" i="8" s="1"/>
  <c r="Y344" i="8" s="1"/>
  <c r="AD341" i="8"/>
  <c r="AG362" i="8" s="1"/>
  <c r="AB341" i="8"/>
  <c r="AC341" i="8"/>
  <c r="AA342" i="8"/>
  <c r="T346" i="8"/>
  <c r="L347" i="8" a="1"/>
  <c r="L347" i="8" s="1"/>
  <c r="H345" i="8"/>
  <c r="S344" i="8"/>
  <c r="Z343" i="7"/>
  <c r="L346" i="7" a="1"/>
  <c r="L346" i="7" s="1"/>
  <c r="T345" i="7"/>
  <c r="H345" i="7"/>
  <c r="S344" i="7"/>
  <c r="AC341" i="7"/>
  <c r="AA342" i="7"/>
  <c r="R345" i="7"/>
  <c r="U344" i="7"/>
  <c r="X344" i="7" s="1"/>
  <c r="Y344" i="7" s="1"/>
  <c r="AD341" i="7"/>
  <c r="AG362" i="7" s="1"/>
  <c r="AB341" i="7"/>
  <c r="Z343" i="6"/>
  <c r="AD341" i="6"/>
  <c r="AG362" i="6" s="1"/>
  <c r="AB341" i="6"/>
  <c r="H345" i="6"/>
  <c r="S344" i="6"/>
  <c r="T346" i="6"/>
  <c r="L347" i="6" a="1"/>
  <c r="L347" i="6" s="1"/>
  <c r="R345" i="6"/>
  <c r="U344" i="6"/>
  <c r="X344" i="6" s="1"/>
  <c r="Y344" i="6" s="1"/>
  <c r="AC341" i="6"/>
  <c r="AA342" i="6"/>
  <c r="Z343" i="5"/>
  <c r="T346" i="5"/>
  <c r="L347" i="5" a="1"/>
  <c r="L347" i="5" s="1"/>
  <c r="AC341" i="5"/>
  <c r="AA342" i="5"/>
  <c r="AD341" i="5"/>
  <c r="AG362" i="5" s="1"/>
  <c r="AB341" i="5"/>
  <c r="R345" i="5"/>
  <c r="U344" i="5"/>
  <c r="X344" i="5" s="1"/>
  <c r="Y344" i="5" s="1"/>
  <c r="H345" i="5"/>
  <c r="S344" i="5"/>
  <c r="Z343" i="4"/>
  <c r="H345" i="4"/>
  <c r="S344" i="4"/>
  <c r="AD341" i="4"/>
  <c r="AG362" i="4" s="1"/>
  <c r="AB341" i="4"/>
  <c r="U344" i="4"/>
  <c r="X344" i="4" s="1"/>
  <c r="Y344" i="4" s="1"/>
  <c r="R345" i="4"/>
  <c r="AC341" i="4"/>
  <c r="AA342" i="4"/>
  <c r="L347" i="4" a="1"/>
  <c r="L347" i="4" s="1"/>
  <c r="T346" i="4"/>
  <c r="Z343" i="1"/>
  <c r="AD341" i="1"/>
  <c r="AG362" i="1" s="1"/>
  <c r="AB341" i="1"/>
  <c r="U344" i="1"/>
  <c r="X344" i="1" s="1"/>
  <c r="Y344" i="1" s="1"/>
  <c r="R345" i="1"/>
  <c r="H345" i="1"/>
  <c r="S344" i="1"/>
  <c r="AA342" i="1"/>
  <c r="AC341" i="1"/>
  <c r="L347" i="1" a="1"/>
  <c r="L347" i="1" s="1"/>
  <c r="T346" i="1"/>
  <c r="Z344" i="11" l="1"/>
  <c r="AD342" i="11"/>
  <c r="AG363" i="11" s="1"/>
  <c r="AB342" i="11"/>
  <c r="H346" i="11"/>
  <c r="S345" i="11"/>
  <c r="T347" i="11"/>
  <c r="L348" i="11" a="1"/>
  <c r="L348" i="11" s="1"/>
  <c r="AA343" i="11"/>
  <c r="AC342" i="11"/>
  <c r="R346" i="11"/>
  <c r="U345" i="11"/>
  <c r="X345" i="11" s="1"/>
  <c r="Y345" i="11" s="1"/>
  <c r="Z344" i="10"/>
  <c r="H346" i="10"/>
  <c r="S345" i="10"/>
  <c r="T346" i="10"/>
  <c r="L347" i="10" a="1"/>
  <c r="L347" i="10" s="1"/>
  <c r="AA343" i="10"/>
  <c r="AC342" i="10"/>
  <c r="R346" i="10"/>
  <c r="U345" i="10"/>
  <c r="X345" i="10" s="1"/>
  <c r="Y345" i="10" s="1"/>
  <c r="AD342" i="10"/>
  <c r="AG363" i="10" s="1"/>
  <c r="AB342" i="10"/>
  <c r="Z344" i="9"/>
  <c r="T346" i="9"/>
  <c r="L347" i="9" a="1"/>
  <c r="L347" i="9" s="1"/>
  <c r="AB342" i="9"/>
  <c r="AD342" i="9"/>
  <c r="AG363" i="9" s="1"/>
  <c r="H346" i="9"/>
  <c r="S345" i="9"/>
  <c r="AA343" i="9"/>
  <c r="AC342" i="9"/>
  <c r="R346" i="9"/>
  <c r="U345" i="9"/>
  <c r="X345" i="9" s="1"/>
  <c r="Y345" i="9" s="1"/>
  <c r="Z344" i="8"/>
  <c r="T347" i="8"/>
  <c r="L348" i="8" a="1"/>
  <c r="L348" i="8" s="1"/>
  <c r="R346" i="8"/>
  <c r="U345" i="8"/>
  <c r="X345" i="8" s="1"/>
  <c r="Y345" i="8" s="1"/>
  <c r="H346" i="8"/>
  <c r="S345" i="8"/>
  <c r="AB342" i="8"/>
  <c r="AD342" i="8"/>
  <c r="AG363" i="8" s="1"/>
  <c r="AA343" i="8"/>
  <c r="AC342" i="8"/>
  <c r="Z344" i="7"/>
  <c r="T346" i="7"/>
  <c r="L347" i="7" a="1"/>
  <c r="L347" i="7" s="1"/>
  <c r="U345" i="7"/>
  <c r="X345" i="7" s="1"/>
  <c r="Y345" i="7" s="1"/>
  <c r="R346" i="7"/>
  <c r="AA343" i="7"/>
  <c r="AC342" i="7"/>
  <c r="AB342" i="7"/>
  <c r="AD342" i="7"/>
  <c r="AG363" i="7" s="1"/>
  <c r="H346" i="7"/>
  <c r="S345" i="7"/>
  <c r="Z344" i="6"/>
  <c r="AB342" i="6"/>
  <c r="AD342" i="6"/>
  <c r="AG363" i="6" s="1"/>
  <c r="T347" i="6"/>
  <c r="L348" i="6" a="1"/>
  <c r="L348" i="6" s="1"/>
  <c r="AA343" i="6"/>
  <c r="AC342" i="6"/>
  <c r="R346" i="6"/>
  <c r="U345" i="6"/>
  <c r="X345" i="6" s="1"/>
  <c r="Y345" i="6" s="1"/>
  <c r="H346" i="6"/>
  <c r="S345" i="6"/>
  <c r="Z344" i="5"/>
  <c r="H346" i="5"/>
  <c r="S345" i="5"/>
  <c r="T347" i="5"/>
  <c r="L348" i="5" a="1"/>
  <c r="L348" i="5" s="1"/>
  <c r="AA343" i="5"/>
  <c r="AC342" i="5"/>
  <c r="R346" i="5"/>
  <c r="U345" i="5"/>
  <c r="X345" i="5" s="1"/>
  <c r="Y345" i="5" s="1"/>
  <c r="AB342" i="5"/>
  <c r="AD342" i="5"/>
  <c r="AG363" i="5" s="1"/>
  <c r="Z344" i="4"/>
  <c r="AD342" i="4"/>
  <c r="AG363" i="4" s="1"/>
  <c r="AB342" i="4"/>
  <c r="T347" i="4"/>
  <c r="L348" i="4" a="1"/>
  <c r="L348" i="4" s="1"/>
  <c r="AA343" i="4"/>
  <c r="AC342" i="4"/>
  <c r="R346" i="4"/>
  <c r="U345" i="4"/>
  <c r="X345" i="4" s="1"/>
  <c r="Y345" i="4" s="1"/>
  <c r="H346" i="4"/>
  <c r="S345" i="4"/>
  <c r="Z344" i="1"/>
  <c r="AD342" i="1"/>
  <c r="AG363" i="1" s="1"/>
  <c r="AB342" i="1"/>
  <c r="T347" i="1"/>
  <c r="L348" i="1" a="1"/>
  <c r="L348" i="1" s="1"/>
  <c r="R346" i="1"/>
  <c r="U345" i="1"/>
  <c r="X345" i="1" s="1"/>
  <c r="Y345" i="1" s="1"/>
  <c r="AC342" i="1"/>
  <c r="AA343" i="1"/>
  <c r="S345" i="1"/>
  <c r="H346" i="1"/>
  <c r="Z345" i="11" l="1"/>
  <c r="R347" i="11"/>
  <c r="U346" i="11"/>
  <c r="X346" i="11" s="1"/>
  <c r="Y346" i="11" s="1"/>
  <c r="H347" i="11"/>
  <c r="S346" i="11"/>
  <c r="AD343" i="11"/>
  <c r="AG364" i="11" s="1"/>
  <c r="AB343" i="11"/>
  <c r="AA344" i="11"/>
  <c r="AC343" i="11"/>
  <c r="T348" i="11"/>
  <c r="L349" i="11" a="1"/>
  <c r="L349" i="11" s="1"/>
  <c r="Z345" i="10"/>
  <c r="S346" i="10"/>
  <c r="H347" i="10"/>
  <c r="R347" i="10"/>
  <c r="U346" i="10"/>
  <c r="X346" i="10" s="1"/>
  <c r="Y346" i="10" s="1"/>
  <c r="AB343" i="10"/>
  <c r="AD343" i="10"/>
  <c r="AG364" i="10" s="1"/>
  <c r="AC343" i="10"/>
  <c r="AA344" i="10"/>
  <c r="T347" i="10"/>
  <c r="L348" i="10" a="1"/>
  <c r="L348" i="10" s="1"/>
  <c r="Z345" i="9"/>
  <c r="R347" i="9"/>
  <c r="U346" i="9"/>
  <c r="X346" i="9" s="1"/>
  <c r="Y346" i="9" s="1"/>
  <c r="AD343" i="9"/>
  <c r="AG364" i="9" s="1"/>
  <c r="AB343" i="9"/>
  <c r="T347" i="9"/>
  <c r="L348" i="9" a="1"/>
  <c r="L348" i="9" s="1"/>
  <c r="AC343" i="9"/>
  <c r="AA344" i="9"/>
  <c r="S346" i="9"/>
  <c r="H347" i="9"/>
  <c r="Z345" i="8"/>
  <c r="AD343" i="8"/>
  <c r="AG364" i="8" s="1"/>
  <c r="AB343" i="8"/>
  <c r="H347" i="8"/>
  <c r="S346" i="8"/>
  <c r="R347" i="8"/>
  <c r="U346" i="8"/>
  <c r="X346" i="8" s="1"/>
  <c r="Y346" i="8" s="1"/>
  <c r="AA344" i="8"/>
  <c r="AC343" i="8"/>
  <c r="T348" i="8"/>
  <c r="L349" i="8" a="1"/>
  <c r="L349" i="8" s="1"/>
  <c r="Z345" i="7"/>
  <c r="H347" i="7"/>
  <c r="S346" i="7"/>
  <c r="R347" i="7"/>
  <c r="U346" i="7"/>
  <c r="X346" i="7" s="1"/>
  <c r="Y346" i="7" s="1"/>
  <c r="AD343" i="7"/>
  <c r="AG364" i="7" s="1"/>
  <c r="AB343" i="7"/>
  <c r="AA344" i="7"/>
  <c r="AC343" i="7"/>
  <c r="L348" i="7" a="1"/>
  <c r="L348" i="7" s="1"/>
  <c r="T347" i="7"/>
  <c r="Z345" i="6"/>
  <c r="T348" i="6"/>
  <c r="L349" i="6" a="1"/>
  <c r="L349" i="6" s="1"/>
  <c r="H347" i="6"/>
  <c r="S346" i="6"/>
  <c r="AA344" i="6"/>
  <c r="AC343" i="6"/>
  <c r="R347" i="6"/>
  <c r="U346" i="6"/>
  <c r="X346" i="6" s="1"/>
  <c r="Y346" i="6" s="1"/>
  <c r="AD343" i="6"/>
  <c r="AG364" i="6" s="1"/>
  <c r="AB343" i="6"/>
  <c r="Z345" i="5"/>
  <c r="R347" i="5"/>
  <c r="U346" i="5"/>
  <c r="X346" i="5" s="1"/>
  <c r="Y346" i="5" s="1"/>
  <c r="AD343" i="5"/>
  <c r="AG364" i="5" s="1"/>
  <c r="AB343" i="5"/>
  <c r="AA344" i="5"/>
  <c r="AC343" i="5"/>
  <c r="T348" i="5"/>
  <c r="L349" i="5" a="1"/>
  <c r="L349" i="5" s="1"/>
  <c r="H347" i="5"/>
  <c r="S346" i="5"/>
  <c r="Z345" i="4"/>
  <c r="R347" i="4"/>
  <c r="U346" i="4"/>
  <c r="X346" i="4" s="1"/>
  <c r="Y346" i="4" s="1"/>
  <c r="H347" i="4"/>
  <c r="S346" i="4"/>
  <c r="AB343" i="4"/>
  <c r="AD343" i="4"/>
  <c r="AG364" i="4" s="1"/>
  <c r="AA344" i="4"/>
  <c r="AC343" i="4"/>
  <c r="T348" i="4"/>
  <c r="L349" i="4" a="1"/>
  <c r="L349" i="4" s="1"/>
  <c r="Z345" i="1"/>
  <c r="S346" i="1"/>
  <c r="H347" i="1"/>
  <c r="AB343" i="1"/>
  <c r="AD343" i="1"/>
  <c r="AG364" i="1" s="1"/>
  <c r="U346" i="1"/>
  <c r="X346" i="1" s="1"/>
  <c r="Y346" i="1" s="1"/>
  <c r="R347" i="1"/>
  <c r="T348" i="1"/>
  <c r="L349" i="1" a="1"/>
  <c r="L349" i="1" s="1"/>
  <c r="AC343" i="1"/>
  <c r="AA344" i="1"/>
  <c r="Z346" i="11" l="1"/>
  <c r="AB344" i="11"/>
  <c r="AD344" i="11"/>
  <c r="AG365" i="11" s="1"/>
  <c r="T349" i="11"/>
  <c r="L350" i="11" a="1"/>
  <c r="L350" i="11" s="1"/>
  <c r="S347" i="11"/>
  <c r="H348" i="11"/>
  <c r="R348" i="11"/>
  <c r="U347" i="11"/>
  <c r="X347" i="11" s="1"/>
  <c r="Y347" i="11" s="1"/>
  <c r="AC344" i="11"/>
  <c r="AA345" i="11"/>
  <c r="Z346" i="10"/>
  <c r="S347" i="10"/>
  <c r="H348" i="10"/>
  <c r="AD344" i="10"/>
  <c r="AG365" i="10" s="1"/>
  <c r="AB344" i="10"/>
  <c r="U347" i="10"/>
  <c r="X347" i="10" s="1"/>
  <c r="Y347" i="10" s="1"/>
  <c r="R348" i="10"/>
  <c r="AC344" i="10"/>
  <c r="AA345" i="10"/>
  <c r="T348" i="10"/>
  <c r="L349" i="10" a="1"/>
  <c r="L349" i="10" s="1"/>
  <c r="Z346" i="9"/>
  <c r="S347" i="9"/>
  <c r="H348" i="9"/>
  <c r="AD344" i="9"/>
  <c r="AG365" i="9" s="1"/>
  <c r="AB344" i="9"/>
  <c r="U347" i="9"/>
  <c r="X347" i="9" s="1"/>
  <c r="Y347" i="9" s="1"/>
  <c r="R348" i="9"/>
  <c r="T348" i="9"/>
  <c r="L349" i="9" a="1"/>
  <c r="L349" i="9" s="1"/>
  <c r="AC344" i="9"/>
  <c r="AA345" i="9"/>
  <c r="Z346" i="8"/>
  <c r="L350" i="8" a="1"/>
  <c r="L350" i="8" s="1"/>
  <c r="T349" i="8"/>
  <c r="AD344" i="8"/>
  <c r="AG365" i="8" s="1"/>
  <c r="AB344" i="8"/>
  <c r="AA345" i="8"/>
  <c r="AC344" i="8"/>
  <c r="R348" i="8"/>
  <c r="U347" i="8"/>
  <c r="X347" i="8" s="1"/>
  <c r="Y347" i="8" s="1"/>
  <c r="H348" i="8"/>
  <c r="S347" i="8"/>
  <c r="Z346" i="7"/>
  <c r="T348" i="7"/>
  <c r="L349" i="7" a="1"/>
  <c r="L349" i="7" s="1"/>
  <c r="S347" i="7"/>
  <c r="H348" i="7"/>
  <c r="R348" i="7"/>
  <c r="U347" i="7"/>
  <c r="X347" i="7" s="1"/>
  <c r="Y347" i="7" s="1"/>
  <c r="AC344" i="7"/>
  <c r="AA345" i="7"/>
  <c r="AB344" i="7"/>
  <c r="AD344" i="7"/>
  <c r="AG365" i="7" s="1"/>
  <c r="Z346" i="6"/>
  <c r="R348" i="6"/>
  <c r="U347" i="6"/>
  <c r="X347" i="6" s="1"/>
  <c r="Y347" i="6" s="1"/>
  <c r="AD344" i="6"/>
  <c r="AG365" i="6" s="1"/>
  <c r="AB344" i="6"/>
  <c r="S347" i="6"/>
  <c r="H348" i="6"/>
  <c r="AC344" i="6"/>
  <c r="AA345" i="6"/>
  <c r="L350" i="6" a="1"/>
  <c r="L350" i="6" s="1"/>
  <c r="T349" i="6"/>
  <c r="Z346" i="5"/>
  <c r="L350" i="5" a="1"/>
  <c r="L350" i="5" s="1"/>
  <c r="T349" i="5"/>
  <c r="S347" i="5"/>
  <c r="H348" i="5"/>
  <c r="AC344" i="5"/>
  <c r="AA345" i="5"/>
  <c r="AD344" i="5"/>
  <c r="AG365" i="5" s="1"/>
  <c r="AB344" i="5"/>
  <c r="R348" i="5"/>
  <c r="U347" i="5"/>
  <c r="X347" i="5" s="1"/>
  <c r="Y347" i="5" s="1"/>
  <c r="Z346" i="4"/>
  <c r="AD344" i="4"/>
  <c r="AG365" i="4" s="1"/>
  <c r="AB344" i="4"/>
  <c r="AC344" i="4"/>
  <c r="AA345" i="4"/>
  <c r="T349" i="4"/>
  <c r="L350" i="4" a="1"/>
  <c r="L350" i="4" s="1"/>
  <c r="S347" i="4"/>
  <c r="H348" i="4"/>
  <c r="R348" i="4"/>
  <c r="U347" i="4"/>
  <c r="X347" i="4" s="1"/>
  <c r="Y347" i="4" s="1"/>
  <c r="Z346" i="1"/>
  <c r="AD344" i="1"/>
  <c r="AG365" i="1" s="1"/>
  <c r="AB344" i="1"/>
  <c r="AC344" i="1"/>
  <c r="AA345" i="1"/>
  <c r="L350" i="1" a="1"/>
  <c r="L350" i="1" s="1"/>
  <c r="T349" i="1"/>
  <c r="U347" i="1"/>
  <c r="X347" i="1" s="1"/>
  <c r="Y347" i="1" s="1"/>
  <c r="R348" i="1"/>
  <c r="H348" i="1"/>
  <c r="S347" i="1"/>
  <c r="Z347" i="11" l="1"/>
  <c r="L351" i="11" a="1"/>
  <c r="L351" i="11" s="1"/>
  <c r="T350" i="11"/>
  <c r="AD345" i="11"/>
  <c r="AG366" i="11" s="1"/>
  <c r="AB345" i="11"/>
  <c r="S348" i="11"/>
  <c r="H349" i="11"/>
  <c r="U348" i="11"/>
  <c r="X348" i="11" s="1"/>
  <c r="Y348" i="11" s="1"/>
  <c r="R349" i="11"/>
  <c r="AC345" i="11"/>
  <c r="AA346" i="11"/>
  <c r="Z347" i="10"/>
  <c r="L350" i="10" a="1"/>
  <c r="L350" i="10" s="1"/>
  <c r="T349" i="10"/>
  <c r="H349" i="10"/>
  <c r="S348" i="10"/>
  <c r="AD345" i="10"/>
  <c r="AG366" i="10" s="1"/>
  <c r="AB345" i="10"/>
  <c r="AC345" i="10"/>
  <c r="AA346" i="10"/>
  <c r="U348" i="10"/>
  <c r="X348" i="10" s="1"/>
  <c r="Y348" i="10" s="1"/>
  <c r="R349" i="10"/>
  <c r="Z347" i="9"/>
  <c r="L350" i="9" a="1"/>
  <c r="L350" i="9" s="1"/>
  <c r="T349" i="9"/>
  <c r="H349" i="9"/>
  <c r="S348" i="9"/>
  <c r="AD345" i="9"/>
  <c r="AG366" i="9" s="1"/>
  <c r="AB345" i="9"/>
  <c r="U348" i="9"/>
  <c r="X348" i="9" s="1"/>
  <c r="Y348" i="9" s="1"/>
  <c r="R349" i="9"/>
  <c r="AC345" i="9"/>
  <c r="AA346" i="9"/>
  <c r="Z347" i="8"/>
  <c r="H349" i="8"/>
  <c r="S348" i="8"/>
  <c r="AD345" i="8"/>
  <c r="AG366" i="8" s="1"/>
  <c r="AB345" i="8"/>
  <c r="R349" i="8"/>
  <c r="U348" i="8"/>
  <c r="X348" i="8" s="1"/>
  <c r="Y348" i="8" s="1"/>
  <c r="AC345" i="8"/>
  <c r="AA346" i="8"/>
  <c r="L351" i="8" a="1"/>
  <c r="L351" i="8" s="1"/>
  <c r="T350" i="8"/>
  <c r="Z347" i="7"/>
  <c r="AD345" i="7"/>
  <c r="AG366" i="7" s="1"/>
  <c r="AB345" i="7"/>
  <c r="S348" i="7"/>
  <c r="H349" i="7"/>
  <c r="U348" i="7"/>
  <c r="X348" i="7" s="1"/>
  <c r="Y348" i="7" s="1"/>
  <c r="R349" i="7"/>
  <c r="AC345" i="7"/>
  <c r="AA346" i="7"/>
  <c r="L350" i="7" a="1"/>
  <c r="L350" i="7" s="1"/>
  <c r="T349" i="7"/>
  <c r="Z347" i="6"/>
  <c r="AD345" i="6"/>
  <c r="AG366" i="6" s="1"/>
  <c r="AB345" i="6"/>
  <c r="U348" i="6"/>
  <c r="X348" i="6" s="1"/>
  <c r="Y348" i="6" s="1"/>
  <c r="R349" i="6"/>
  <c r="L351" i="6" a="1"/>
  <c r="L351" i="6" s="1"/>
  <c r="T350" i="6"/>
  <c r="AC345" i="6"/>
  <c r="AA346" i="6"/>
  <c r="S348" i="6"/>
  <c r="H349" i="6"/>
  <c r="Z347" i="5"/>
  <c r="U348" i="5"/>
  <c r="X348" i="5" s="1"/>
  <c r="Y348" i="5" s="1"/>
  <c r="R349" i="5"/>
  <c r="AD345" i="5"/>
  <c r="AG366" i="5" s="1"/>
  <c r="AB345" i="5"/>
  <c r="S348" i="5"/>
  <c r="H349" i="5"/>
  <c r="AC345" i="5"/>
  <c r="AA346" i="5"/>
  <c r="L351" i="5" a="1"/>
  <c r="L351" i="5" s="1"/>
  <c r="T350" i="5"/>
  <c r="Z347" i="4"/>
  <c r="U348" i="4"/>
  <c r="X348" i="4" s="1"/>
  <c r="Y348" i="4" s="1"/>
  <c r="R349" i="4"/>
  <c r="S348" i="4"/>
  <c r="H349" i="4"/>
  <c r="AC345" i="4"/>
  <c r="AA346" i="4"/>
  <c r="L351" i="4" a="1"/>
  <c r="L351" i="4" s="1"/>
  <c r="T350" i="4"/>
  <c r="AD345" i="4"/>
  <c r="AG366" i="4" s="1"/>
  <c r="AB345" i="4"/>
  <c r="Z347" i="1"/>
  <c r="H349" i="1"/>
  <c r="S348" i="1"/>
  <c r="L351" i="1" a="1"/>
  <c r="L351" i="1" s="1"/>
  <c r="T350" i="1"/>
  <c r="U348" i="1"/>
  <c r="X348" i="1" s="1"/>
  <c r="Y348" i="1" s="1"/>
  <c r="R349" i="1"/>
  <c r="AC345" i="1"/>
  <c r="AA346" i="1"/>
  <c r="AD345" i="1"/>
  <c r="AG366" i="1" s="1"/>
  <c r="AB345" i="1"/>
  <c r="Z348" i="11" l="1"/>
  <c r="H350" i="11"/>
  <c r="S349" i="11"/>
  <c r="AD346" i="11"/>
  <c r="AG367" i="11" s="1"/>
  <c r="AB346" i="11"/>
  <c r="U349" i="11"/>
  <c r="X349" i="11" s="1"/>
  <c r="Y349" i="11" s="1"/>
  <c r="R350" i="11"/>
  <c r="L352" i="11" a="1"/>
  <c r="L352" i="11" s="1"/>
  <c r="T351" i="11"/>
  <c r="AC346" i="11"/>
  <c r="AA347" i="11"/>
  <c r="Z348" i="10"/>
  <c r="L351" i="10" a="1"/>
  <c r="L351" i="10" s="1"/>
  <c r="T350" i="10"/>
  <c r="U349" i="10"/>
  <c r="X349" i="10" s="1"/>
  <c r="Y349" i="10" s="1"/>
  <c r="R350" i="10"/>
  <c r="H350" i="10"/>
  <c r="S349" i="10"/>
  <c r="AC346" i="10"/>
  <c r="AA347" i="10"/>
  <c r="AD346" i="10"/>
  <c r="AG367" i="10" s="1"/>
  <c r="AB346" i="10"/>
  <c r="Z348" i="9"/>
  <c r="L351" i="9" a="1"/>
  <c r="L351" i="9" s="1"/>
  <c r="T350" i="9"/>
  <c r="AD346" i="9"/>
  <c r="AG367" i="9" s="1"/>
  <c r="AB346" i="9"/>
  <c r="H350" i="9"/>
  <c r="S349" i="9"/>
  <c r="AC346" i="9"/>
  <c r="AA347" i="9"/>
  <c r="U349" i="9"/>
  <c r="X349" i="9" s="1"/>
  <c r="Y349" i="9" s="1"/>
  <c r="R350" i="9"/>
  <c r="Z348" i="8"/>
  <c r="AD346" i="8"/>
  <c r="AG367" i="8" s="1"/>
  <c r="AB346" i="8"/>
  <c r="U349" i="8"/>
  <c r="X349" i="8" s="1"/>
  <c r="Y349" i="8" s="1"/>
  <c r="R350" i="8"/>
  <c r="L352" i="8" a="1"/>
  <c r="L352" i="8" s="1"/>
  <c r="T351" i="8"/>
  <c r="AC346" i="8"/>
  <c r="AA347" i="8"/>
  <c r="S349" i="8"/>
  <c r="H350" i="8"/>
  <c r="Z348" i="7"/>
  <c r="AD346" i="7"/>
  <c r="AG367" i="7" s="1"/>
  <c r="AB346" i="7"/>
  <c r="U349" i="7"/>
  <c r="X349" i="7" s="1"/>
  <c r="Y349" i="7" s="1"/>
  <c r="R350" i="7"/>
  <c r="AC346" i="7"/>
  <c r="AA347" i="7"/>
  <c r="T350" i="7"/>
  <c r="L351" i="7" a="1"/>
  <c r="L351" i="7" s="1"/>
  <c r="H350" i="7"/>
  <c r="S349" i="7"/>
  <c r="Z348" i="6"/>
  <c r="H350" i="6"/>
  <c r="S349" i="6"/>
  <c r="L352" i="6" a="1"/>
  <c r="L352" i="6" s="1"/>
  <c r="T351" i="6"/>
  <c r="AD346" i="6"/>
  <c r="AG367" i="6" s="1"/>
  <c r="AB346" i="6"/>
  <c r="U349" i="6"/>
  <c r="X349" i="6" s="1"/>
  <c r="Y349" i="6" s="1"/>
  <c r="R350" i="6"/>
  <c r="AC346" i="6"/>
  <c r="AA347" i="6"/>
  <c r="Z348" i="5"/>
  <c r="H350" i="5"/>
  <c r="S349" i="5"/>
  <c r="AD346" i="5"/>
  <c r="AG367" i="5" s="1"/>
  <c r="AB346" i="5"/>
  <c r="U349" i="5"/>
  <c r="X349" i="5" s="1"/>
  <c r="Y349" i="5" s="1"/>
  <c r="R350" i="5"/>
  <c r="AC346" i="5"/>
  <c r="AA347" i="5"/>
  <c r="L352" i="5" a="1"/>
  <c r="L352" i="5" s="1"/>
  <c r="T351" i="5"/>
  <c r="Z348" i="4"/>
  <c r="L352" i="4" a="1"/>
  <c r="L352" i="4" s="1"/>
  <c r="T351" i="4"/>
  <c r="U349" i="4"/>
  <c r="X349" i="4" s="1"/>
  <c r="Y349" i="4" s="1"/>
  <c r="R350" i="4"/>
  <c r="AC346" i="4"/>
  <c r="AA347" i="4"/>
  <c r="AD346" i="4"/>
  <c r="AG367" i="4" s="1"/>
  <c r="AB346" i="4"/>
  <c r="H350" i="4"/>
  <c r="S349" i="4"/>
  <c r="Z348" i="1"/>
  <c r="L352" i="1" a="1"/>
  <c r="L352" i="1" s="1"/>
  <c r="T351" i="1"/>
  <c r="H350" i="1"/>
  <c r="S349" i="1"/>
  <c r="AD346" i="1"/>
  <c r="AG367" i="1" s="1"/>
  <c r="AB346" i="1"/>
  <c r="U349" i="1"/>
  <c r="X349" i="1" s="1"/>
  <c r="Y349" i="1" s="1"/>
  <c r="R350" i="1"/>
  <c r="AC346" i="1"/>
  <c r="AA347" i="1"/>
  <c r="Z349" i="11" l="1"/>
  <c r="L353" i="11" a="1"/>
  <c r="L353" i="11" s="1"/>
  <c r="T352" i="11"/>
  <c r="H351" i="11"/>
  <c r="S350" i="11"/>
  <c r="AA348" i="11"/>
  <c r="AC347" i="11"/>
  <c r="AD347" i="11"/>
  <c r="AG368" i="11" s="1"/>
  <c r="AB347" i="11"/>
  <c r="U350" i="11"/>
  <c r="X350" i="11" s="1"/>
  <c r="Y350" i="11" s="1"/>
  <c r="R351" i="11"/>
  <c r="Z349" i="10"/>
  <c r="L352" i="10" a="1"/>
  <c r="L352" i="10" s="1"/>
  <c r="T351" i="10"/>
  <c r="U350" i="10"/>
  <c r="X350" i="10" s="1"/>
  <c r="Y350" i="10" s="1"/>
  <c r="R351" i="10"/>
  <c r="AC347" i="10"/>
  <c r="AA348" i="10"/>
  <c r="AD347" i="10"/>
  <c r="AG368" i="10" s="1"/>
  <c r="AB347" i="10"/>
  <c r="H351" i="10"/>
  <c r="S350" i="10"/>
  <c r="Z349" i="9"/>
  <c r="L352" i="9" a="1"/>
  <c r="L352" i="9" s="1"/>
  <c r="T351" i="9"/>
  <c r="U350" i="9"/>
  <c r="X350" i="9" s="1"/>
  <c r="Y350" i="9" s="1"/>
  <c r="R351" i="9"/>
  <c r="AC347" i="9"/>
  <c r="AA348" i="9"/>
  <c r="AD347" i="9"/>
  <c r="AG368" i="9" s="1"/>
  <c r="AB347" i="9"/>
  <c r="H351" i="9"/>
  <c r="S350" i="9"/>
  <c r="Z349" i="8"/>
  <c r="H351" i="8"/>
  <c r="S350" i="8"/>
  <c r="L353" i="8" a="1"/>
  <c r="L353" i="8" s="1"/>
  <c r="T352" i="8"/>
  <c r="U350" i="8"/>
  <c r="X350" i="8" s="1"/>
  <c r="Y350" i="8" s="1"/>
  <c r="R351" i="8"/>
  <c r="AC347" i="8"/>
  <c r="AA348" i="8"/>
  <c r="AD347" i="8"/>
  <c r="AG368" i="8" s="1"/>
  <c r="AB347" i="8"/>
  <c r="Z349" i="7"/>
  <c r="L352" i="7" a="1"/>
  <c r="L352" i="7" s="1"/>
  <c r="T351" i="7"/>
  <c r="H351" i="7"/>
  <c r="S350" i="7"/>
  <c r="AC347" i="7"/>
  <c r="AA348" i="7"/>
  <c r="AD347" i="7"/>
  <c r="AG368" i="7" s="1"/>
  <c r="AB347" i="7"/>
  <c r="U350" i="7"/>
  <c r="X350" i="7" s="1"/>
  <c r="Y350" i="7" s="1"/>
  <c r="R351" i="7"/>
  <c r="Z349" i="6"/>
  <c r="AD347" i="6"/>
  <c r="AG368" i="6" s="1"/>
  <c r="AB347" i="6"/>
  <c r="H351" i="6"/>
  <c r="S350" i="6"/>
  <c r="U350" i="6"/>
  <c r="X350" i="6" s="1"/>
  <c r="Y350" i="6" s="1"/>
  <c r="R351" i="6"/>
  <c r="AC347" i="6"/>
  <c r="AA348" i="6"/>
  <c r="L353" i="6" a="1"/>
  <c r="L353" i="6" s="1"/>
  <c r="T352" i="6"/>
  <c r="Z349" i="5"/>
  <c r="AD347" i="5"/>
  <c r="AG368" i="5" s="1"/>
  <c r="AB347" i="5"/>
  <c r="U350" i="5"/>
  <c r="X350" i="5" s="1"/>
  <c r="Y350" i="5" s="1"/>
  <c r="R351" i="5"/>
  <c r="AC347" i="5"/>
  <c r="AA348" i="5"/>
  <c r="L353" i="5" a="1"/>
  <c r="L353" i="5" s="1"/>
  <c r="T352" i="5"/>
  <c r="H351" i="5"/>
  <c r="S350" i="5"/>
  <c r="Z349" i="4"/>
  <c r="H351" i="4"/>
  <c r="S350" i="4"/>
  <c r="U350" i="4"/>
  <c r="X350" i="4" s="1"/>
  <c r="Y350" i="4" s="1"/>
  <c r="R351" i="4"/>
  <c r="AD347" i="4"/>
  <c r="AG368" i="4" s="1"/>
  <c r="AB347" i="4"/>
  <c r="AC347" i="4"/>
  <c r="AA348" i="4"/>
  <c r="L353" i="4" a="1"/>
  <c r="L353" i="4" s="1"/>
  <c r="T352" i="4"/>
  <c r="Z349" i="1"/>
  <c r="AD347" i="1"/>
  <c r="AG368" i="1" s="1"/>
  <c r="AB347" i="1"/>
  <c r="U350" i="1"/>
  <c r="X350" i="1" s="1"/>
  <c r="Y350" i="1" s="1"/>
  <c r="R351" i="1"/>
  <c r="H351" i="1"/>
  <c r="S350" i="1"/>
  <c r="AC347" i="1"/>
  <c r="AA348" i="1"/>
  <c r="L353" i="1" a="1"/>
  <c r="L353" i="1" s="1"/>
  <c r="T352" i="1"/>
  <c r="Z350" i="11" l="1"/>
  <c r="U351" i="11"/>
  <c r="X351" i="11" s="1"/>
  <c r="Y351" i="11" s="1"/>
  <c r="R352" i="11"/>
  <c r="H352" i="11"/>
  <c r="S351" i="11"/>
  <c r="L354" i="11" a="1"/>
  <c r="L354" i="11" s="1"/>
  <c r="T353" i="11"/>
  <c r="AC348" i="11"/>
  <c r="AA349" i="11"/>
  <c r="AD348" i="11"/>
  <c r="AG369" i="11" s="1"/>
  <c r="AB348" i="11"/>
  <c r="Z350" i="10"/>
  <c r="H352" i="10"/>
  <c r="S351" i="10"/>
  <c r="AD348" i="10"/>
  <c r="AG369" i="10" s="1"/>
  <c r="AB348" i="10"/>
  <c r="L353" i="10" a="1"/>
  <c r="L353" i="10" s="1"/>
  <c r="T352" i="10"/>
  <c r="AC348" i="10"/>
  <c r="AA349" i="10"/>
  <c r="U351" i="10"/>
  <c r="X351" i="10" s="1"/>
  <c r="Y351" i="10" s="1"/>
  <c r="R352" i="10"/>
  <c r="Z350" i="9"/>
  <c r="H352" i="9"/>
  <c r="S351" i="9"/>
  <c r="U351" i="9"/>
  <c r="X351" i="9" s="1"/>
  <c r="Y351" i="9" s="1"/>
  <c r="R352" i="9"/>
  <c r="AD348" i="9"/>
  <c r="AG369" i="9" s="1"/>
  <c r="AB348" i="9"/>
  <c r="AC348" i="9"/>
  <c r="AA349" i="9"/>
  <c r="L353" i="9" a="1"/>
  <c r="L353" i="9" s="1"/>
  <c r="T352" i="9"/>
  <c r="Z350" i="8"/>
  <c r="AD348" i="8"/>
  <c r="AG369" i="8" s="1"/>
  <c r="AB348" i="8"/>
  <c r="H352" i="8"/>
  <c r="S351" i="8"/>
  <c r="L354" i="8" a="1"/>
  <c r="L354" i="8" s="1"/>
  <c r="T353" i="8"/>
  <c r="AC348" i="8"/>
  <c r="AA349" i="8"/>
  <c r="U351" i="8"/>
  <c r="X351" i="8" s="1"/>
  <c r="Y351" i="8" s="1"/>
  <c r="R352" i="8"/>
  <c r="Z350" i="7"/>
  <c r="U351" i="7"/>
  <c r="X351" i="7" s="1"/>
  <c r="Y351" i="7" s="1"/>
  <c r="R352" i="7"/>
  <c r="L353" i="7" a="1"/>
  <c r="L353" i="7" s="1"/>
  <c r="T352" i="7"/>
  <c r="AD348" i="7"/>
  <c r="AG369" i="7" s="1"/>
  <c r="AB348" i="7"/>
  <c r="H352" i="7"/>
  <c r="S351" i="7"/>
  <c r="AC348" i="7"/>
  <c r="AA349" i="7"/>
  <c r="Z350" i="6"/>
  <c r="L354" i="6" a="1"/>
  <c r="L354" i="6" s="1"/>
  <c r="T353" i="6"/>
  <c r="U351" i="6"/>
  <c r="X351" i="6" s="1"/>
  <c r="Y351" i="6" s="1"/>
  <c r="R352" i="6"/>
  <c r="H352" i="6"/>
  <c r="S351" i="6"/>
  <c r="AC348" i="6"/>
  <c r="AA349" i="6"/>
  <c r="AD348" i="6"/>
  <c r="AG369" i="6" s="1"/>
  <c r="AB348" i="6"/>
  <c r="Z350" i="5"/>
  <c r="L354" i="5" a="1"/>
  <c r="L354" i="5" s="1"/>
  <c r="T353" i="5"/>
  <c r="AD348" i="5"/>
  <c r="AG369" i="5" s="1"/>
  <c r="AB348" i="5"/>
  <c r="AC348" i="5"/>
  <c r="AA349" i="5"/>
  <c r="H352" i="5"/>
  <c r="S351" i="5"/>
  <c r="U351" i="5"/>
  <c r="X351" i="5" s="1"/>
  <c r="Y351" i="5" s="1"/>
  <c r="R352" i="5"/>
  <c r="Z350" i="4"/>
  <c r="AD348" i="4"/>
  <c r="AG369" i="4" s="1"/>
  <c r="AB348" i="4"/>
  <c r="L354" i="4" a="1"/>
  <c r="L354" i="4" s="1"/>
  <c r="T353" i="4"/>
  <c r="AC348" i="4"/>
  <c r="AA349" i="4"/>
  <c r="U351" i="4"/>
  <c r="X351" i="4" s="1"/>
  <c r="Y351" i="4" s="1"/>
  <c r="R352" i="4"/>
  <c r="H352" i="4"/>
  <c r="S351" i="4"/>
  <c r="Z350" i="1"/>
  <c r="L354" i="1" a="1"/>
  <c r="L354" i="1" s="1"/>
  <c r="T353" i="1"/>
  <c r="AD348" i="1"/>
  <c r="AG369" i="1" s="1"/>
  <c r="AB348" i="1"/>
  <c r="AA349" i="1"/>
  <c r="AC348" i="1"/>
  <c r="H352" i="1"/>
  <c r="S351" i="1"/>
  <c r="U351" i="1"/>
  <c r="X351" i="1" s="1"/>
  <c r="Y351" i="1" s="1"/>
  <c r="R352" i="1"/>
  <c r="Z351" i="11" l="1"/>
  <c r="AD349" i="11"/>
  <c r="AG370" i="11" s="1"/>
  <c r="AB349" i="11"/>
  <c r="H353" i="11"/>
  <c r="S352" i="11"/>
  <c r="U352" i="11"/>
  <c r="X352" i="11" s="1"/>
  <c r="Y352" i="11" s="1"/>
  <c r="R353" i="11"/>
  <c r="L355" i="11" a="1"/>
  <c r="L355" i="11" s="1"/>
  <c r="T354" i="11"/>
  <c r="AC349" i="11"/>
  <c r="AA350" i="11"/>
  <c r="Z351" i="10"/>
  <c r="R353" i="10"/>
  <c r="U352" i="10"/>
  <c r="X352" i="10" s="1"/>
  <c r="Y352" i="10" s="1"/>
  <c r="H353" i="10"/>
  <c r="S352" i="10"/>
  <c r="L354" i="10" a="1"/>
  <c r="L354" i="10" s="1"/>
  <c r="T353" i="10"/>
  <c r="AA350" i="10"/>
  <c r="AC349" i="10"/>
  <c r="AD349" i="10"/>
  <c r="AG370" i="10" s="1"/>
  <c r="AB349" i="10"/>
  <c r="Z351" i="9"/>
  <c r="AD349" i="9"/>
  <c r="AG370" i="9" s="1"/>
  <c r="AB349" i="9"/>
  <c r="L354" i="9" a="1"/>
  <c r="L354" i="9" s="1"/>
  <c r="T353" i="9"/>
  <c r="H353" i="9"/>
  <c r="S352" i="9"/>
  <c r="R353" i="9"/>
  <c r="U352" i="9"/>
  <c r="X352" i="9" s="1"/>
  <c r="Y352" i="9" s="1"/>
  <c r="AA350" i="9"/>
  <c r="AC349" i="9"/>
  <c r="Z351" i="8"/>
  <c r="R353" i="8"/>
  <c r="U352" i="8"/>
  <c r="X352" i="8" s="1"/>
  <c r="Y352" i="8" s="1"/>
  <c r="T354" i="8"/>
  <c r="L355" i="8" a="1"/>
  <c r="L355" i="8" s="1"/>
  <c r="AA350" i="8"/>
  <c r="AC349" i="8"/>
  <c r="AD349" i="8"/>
  <c r="AG370" i="8" s="1"/>
  <c r="AB349" i="8"/>
  <c r="H353" i="8"/>
  <c r="S352" i="8"/>
  <c r="Z351" i="7"/>
  <c r="AD349" i="7"/>
  <c r="AG370" i="7" s="1"/>
  <c r="AB349" i="7"/>
  <c r="H353" i="7"/>
  <c r="S352" i="7"/>
  <c r="R353" i="7"/>
  <c r="U352" i="7"/>
  <c r="X352" i="7" s="1"/>
  <c r="Y352" i="7" s="1"/>
  <c r="AC349" i="7"/>
  <c r="AA350" i="7"/>
  <c r="L354" i="7" a="1"/>
  <c r="L354" i="7" s="1"/>
  <c r="T353" i="7"/>
  <c r="Z351" i="6"/>
  <c r="T354" i="6"/>
  <c r="L355" i="6" a="1"/>
  <c r="L355" i="6" s="1"/>
  <c r="AD349" i="6"/>
  <c r="AG370" i="6" s="1"/>
  <c r="AB349" i="6"/>
  <c r="R353" i="6"/>
  <c r="U352" i="6"/>
  <c r="X352" i="6" s="1"/>
  <c r="Y352" i="6" s="1"/>
  <c r="AC349" i="6"/>
  <c r="AA350" i="6"/>
  <c r="H353" i="6"/>
  <c r="S352" i="6"/>
  <c r="Z351" i="5"/>
  <c r="R353" i="5"/>
  <c r="U352" i="5"/>
  <c r="X352" i="5" s="1"/>
  <c r="Y352" i="5" s="1"/>
  <c r="AD349" i="5"/>
  <c r="AG370" i="5" s="1"/>
  <c r="AB349" i="5"/>
  <c r="H353" i="5"/>
  <c r="S352" i="5"/>
  <c r="AC349" i="5"/>
  <c r="AA350" i="5"/>
  <c r="T354" i="5"/>
  <c r="L355" i="5" a="1"/>
  <c r="L355" i="5" s="1"/>
  <c r="Z351" i="4"/>
  <c r="U352" i="4"/>
  <c r="X352" i="4" s="1"/>
  <c r="Y352" i="4" s="1"/>
  <c r="R353" i="4"/>
  <c r="H353" i="4"/>
  <c r="S352" i="4"/>
  <c r="AD349" i="4"/>
  <c r="AG370" i="4" s="1"/>
  <c r="AB349" i="4"/>
  <c r="AC349" i="4"/>
  <c r="AA350" i="4"/>
  <c r="L355" i="4" a="1"/>
  <c r="L355" i="4" s="1"/>
  <c r="T354" i="4"/>
  <c r="Z351" i="1"/>
  <c r="U352" i="1"/>
  <c r="X352" i="1" s="1"/>
  <c r="Y352" i="1" s="1"/>
  <c r="R353" i="1"/>
  <c r="AD349" i="1"/>
  <c r="AG370" i="1" s="1"/>
  <c r="AB349" i="1"/>
  <c r="H353" i="1"/>
  <c r="S352" i="1"/>
  <c r="AA350" i="1"/>
  <c r="AC349" i="1"/>
  <c r="L355" i="1" a="1"/>
  <c r="L355" i="1" s="1"/>
  <c r="T354" i="1"/>
  <c r="Z352" i="11" l="1"/>
  <c r="H354" i="11"/>
  <c r="S353" i="11"/>
  <c r="AD350" i="11"/>
  <c r="AG371" i="11" s="1"/>
  <c r="AB350" i="11"/>
  <c r="R354" i="11"/>
  <c r="U353" i="11"/>
  <c r="X353" i="11" s="1"/>
  <c r="Y353" i="11" s="1"/>
  <c r="AA351" i="11"/>
  <c r="AC350" i="11"/>
  <c r="T355" i="11"/>
  <c r="L356" i="11" a="1"/>
  <c r="L356" i="11" s="1"/>
  <c r="Z352" i="10"/>
  <c r="T354" i="10"/>
  <c r="L355" i="10" a="1"/>
  <c r="L355" i="10" s="1"/>
  <c r="R354" i="10"/>
  <c r="U353" i="10"/>
  <c r="X353" i="10" s="1"/>
  <c r="Y353" i="10" s="1"/>
  <c r="H354" i="10"/>
  <c r="S353" i="10"/>
  <c r="AA351" i="10"/>
  <c r="AC350" i="10"/>
  <c r="AB350" i="10"/>
  <c r="AD350" i="10"/>
  <c r="AG371" i="10" s="1"/>
  <c r="Z352" i="9"/>
  <c r="AB350" i="9"/>
  <c r="AD350" i="9"/>
  <c r="AG371" i="9" s="1"/>
  <c r="T354" i="9"/>
  <c r="L355" i="9" a="1"/>
  <c r="L355" i="9" s="1"/>
  <c r="AA351" i="9"/>
  <c r="AC350" i="9"/>
  <c r="R354" i="9"/>
  <c r="U353" i="9"/>
  <c r="X353" i="9" s="1"/>
  <c r="Y353" i="9" s="1"/>
  <c r="H354" i="9"/>
  <c r="S353" i="9"/>
  <c r="Z352" i="8"/>
  <c r="H354" i="8"/>
  <c r="S353" i="8"/>
  <c r="T355" i="8"/>
  <c r="L356" i="8" a="1"/>
  <c r="L356" i="8" s="1"/>
  <c r="AC350" i="8"/>
  <c r="AA351" i="8"/>
  <c r="AB350" i="8"/>
  <c r="AD350" i="8"/>
  <c r="AG371" i="8" s="1"/>
  <c r="R354" i="8"/>
  <c r="U353" i="8"/>
  <c r="X353" i="8" s="1"/>
  <c r="Y353" i="8" s="1"/>
  <c r="Z352" i="7"/>
  <c r="T354" i="7"/>
  <c r="L355" i="7" a="1"/>
  <c r="L355" i="7" s="1"/>
  <c r="AB350" i="7"/>
  <c r="AD350" i="7"/>
  <c r="AG371" i="7" s="1"/>
  <c r="AA351" i="7"/>
  <c r="AC350" i="7"/>
  <c r="U353" i="7"/>
  <c r="X353" i="7" s="1"/>
  <c r="Y353" i="7" s="1"/>
  <c r="R354" i="7"/>
  <c r="H354" i="7"/>
  <c r="S353" i="7"/>
  <c r="Z352" i="6"/>
  <c r="H354" i="6"/>
  <c r="S353" i="6"/>
  <c r="AB350" i="6"/>
  <c r="AD350" i="6"/>
  <c r="AG371" i="6" s="1"/>
  <c r="R354" i="6"/>
  <c r="U353" i="6"/>
  <c r="X353" i="6" s="1"/>
  <c r="Y353" i="6" s="1"/>
  <c r="AA351" i="6"/>
  <c r="AC350" i="6"/>
  <c r="T355" i="6"/>
  <c r="L356" i="6" a="1"/>
  <c r="L356" i="6" s="1"/>
  <c r="Z352" i="5"/>
  <c r="AB350" i="5"/>
  <c r="AD350" i="5"/>
  <c r="AG371" i="5" s="1"/>
  <c r="H354" i="5"/>
  <c r="S353" i="5"/>
  <c r="R354" i="5"/>
  <c r="U353" i="5"/>
  <c r="X353" i="5" s="1"/>
  <c r="Y353" i="5" s="1"/>
  <c r="T355" i="5"/>
  <c r="L356" i="5" a="1"/>
  <c r="L356" i="5" s="1"/>
  <c r="AA351" i="5"/>
  <c r="AC350" i="5"/>
  <c r="Z352" i="4"/>
  <c r="T355" i="4"/>
  <c r="L356" i="4" a="1"/>
  <c r="L356" i="4" s="1"/>
  <c r="AD350" i="4"/>
  <c r="AG371" i="4" s="1"/>
  <c r="AB350" i="4"/>
  <c r="R354" i="4"/>
  <c r="U353" i="4"/>
  <c r="X353" i="4" s="1"/>
  <c r="Y353" i="4" s="1"/>
  <c r="AA351" i="4"/>
  <c r="AC350" i="4"/>
  <c r="H354" i="4"/>
  <c r="S353" i="4"/>
  <c r="Z352" i="1"/>
  <c r="T355" i="1"/>
  <c r="L356" i="1" a="1"/>
  <c r="L356" i="1" s="1"/>
  <c r="S353" i="1"/>
  <c r="H354" i="1"/>
  <c r="AD350" i="1"/>
  <c r="AG371" i="1" s="1"/>
  <c r="AB350" i="1"/>
  <c r="R354" i="1"/>
  <c r="U353" i="1"/>
  <c r="X353" i="1" s="1"/>
  <c r="Y353" i="1" s="1"/>
  <c r="AC350" i="1"/>
  <c r="AA351" i="1"/>
  <c r="Z353" i="11" l="1"/>
  <c r="AB351" i="11"/>
  <c r="AD351" i="11"/>
  <c r="AG372" i="11" s="1"/>
  <c r="H355" i="11"/>
  <c r="S354" i="11"/>
  <c r="R355" i="11"/>
  <c r="U354" i="11"/>
  <c r="X354" i="11" s="1"/>
  <c r="Y354" i="11" s="1"/>
  <c r="AA352" i="11"/>
  <c r="AC351" i="11"/>
  <c r="T356" i="11"/>
  <c r="L357" i="11" a="1"/>
  <c r="L357" i="11" s="1"/>
  <c r="Z353" i="10"/>
  <c r="T355" i="10"/>
  <c r="L356" i="10" a="1"/>
  <c r="L356" i="10" s="1"/>
  <c r="AC351" i="10"/>
  <c r="AA352" i="10"/>
  <c r="AD351" i="10"/>
  <c r="AG372" i="10" s="1"/>
  <c r="AB351" i="10"/>
  <c r="S354" i="10"/>
  <c r="H355" i="10"/>
  <c r="R355" i="10"/>
  <c r="U354" i="10"/>
  <c r="X354" i="10" s="1"/>
  <c r="Y354" i="10" s="1"/>
  <c r="Z353" i="9"/>
  <c r="R355" i="9"/>
  <c r="U354" i="9"/>
  <c r="X354" i="9" s="1"/>
  <c r="Y354" i="9" s="1"/>
  <c r="S354" i="9"/>
  <c r="H355" i="9"/>
  <c r="T355" i="9"/>
  <c r="L356" i="9" a="1"/>
  <c r="L356" i="9" s="1"/>
  <c r="AC351" i="9"/>
  <c r="AA352" i="9"/>
  <c r="AD351" i="9"/>
  <c r="AG372" i="9" s="1"/>
  <c r="AB351" i="9"/>
  <c r="Z353" i="8"/>
  <c r="R355" i="8"/>
  <c r="U354" i="8"/>
  <c r="X354" i="8" s="1"/>
  <c r="Y354" i="8" s="1"/>
  <c r="S354" i="8"/>
  <c r="H355" i="8"/>
  <c r="AD351" i="8"/>
  <c r="AG372" i="8" s="1"/>
  <c r="AB351" i="8"/>
  <c r="AC351" i="8"/>
  <c r="AA352" i="8"/>
  <c r="T356" i="8"/>
  <c r="L357" i="8" a="1"/>
  <c r="L357" i="8" s="1"/>
  <c r="Z353" i="7"/>
  <c r="R355" i="7"/>
  <c r="U354" i="7"/>
  <c r="X354" i="7" s="1"/>
  <c r="Y354" i="7" s="1"/>
  <c r="AD351" i="7"/>
  <c r="AG372" i="7" s="1"/>
  <c r="AB351" i="7"/>
  <c r="H355" i="7"/>
  <c r="S354" i="7"/>
  <c r="AA352" i="7"/>
  <c r="AC351" i="7"/>
  <c r="L356" i="7" a="1"/>
  <c r="L356" i="7" s="1"/>
  <c r="T355" i="7"/>
  <c r="Z353" i="6"/>
  <c r="S354" i="6"/>
  <c r="H355" i="6"/>
  <c r="AD351" i="6"/>
  <c r="AG372" i="6" s="1"/>
  <c r="AB351" i="6"/>
  <c r="R355" i="6"/>
  <c r="U354" i="6"/>
  <c r="X354" i="6" s="1"/>
  <c r="Y354" i="6" s="1"/>
  <c r="AA352" i="6"/>
  <c r="AC351" i="6"/>
  <c r="T356" i="6"/>
  <c r="L357" i="6" a="1"/>
  <c r="L357" i="6" s="1"/>
  <c r="Z353" i="5"/>
  <c r="R355" i="5"/>
  <c r="U354" i="5"/>
  <c r="X354" i="5" s="1"/>
  <c r="Y354" i="5" s="1"/>
  <c r="T356" i="5"/>
  <c r="L357" i="5" a="1"/>
  <c r="L357" i="5" s="1"/>
  <c r="S354" i="5"/>
  <c r="H355" i="5"/>
  <c r="AC351" i="5"/>
  <c r="AA352" i="5"/>
  <c r="AD351" i="5"/>
  <c r="AG372" i="5" s="1"/>
  <c r="AB351" i="5"/>
  <c r="Z353" i="4"/>
  <c r="R355" i="4"/>
  <c r="U354" i="4"/>
  <c r="X354" i="4" s="1"/>
  <c r="Y354" i="4" s="1"/>
  <c r="H355" i="4"/>
  <c r="S354" i="4"/>
  <c r="AB351" i="4"/>
  <c r="AD351" i="4"/>
  <c r="AG372" i="4" s="1"/>
  <c r="AA352" i="4"/>
  <c r="AC351" i="4"/>
  <c r="T356" i="4"/>
  <c r="L357" i="4" a="1"/>
  <c r="L357" i="4" s="1"/>
  <c r="Z353" i="1"/>
  <c r="U354" i="1"/>
  <c r="X354" i="1" s="1"/>
  <c r="Y354" i="1" s="1"/>
  <c r="R355" i="1"/>
  <c r="AB351" i="1"/>
  <c r="AD351" i="1"/>
  <c r="AG372" i="1" s="1"/>
  <c r="S354" i="1"/>
  <c r="H355" i="1"/>
  <c r="T356" i="1"/>
  <c r="L357" i="1" a="1"/>
  <c r="L357" i="1" s="1"/>
  <c r="AC351" i="1"/>
  <c r="AA352" i="1"/>
  <c r="Z354" i="11" l="1"/>
  <c r="T357" i="11"/>
  <c r="L358" i="11" a="1"/>
  <c r="L358" i="11" s="1"/>
  <c r="S355" i="11"/>
  <c r="H356" i="11"/>
  <c r="R356" i="11"/>
  <c r="U355" i="11"/>
  <c r="X355" i="11" s="1"/>
  <c r="Y355" i="11" s="1"/>
  <c r="AC352" i="11"/>
  <c r="AA353" i="11"/>
  <c r="AD352" i="11"/>
  <c r="AG373" i="11" s="1"/>
  <c r="AB352" i="11"/>
  <c r="Z354" i="10"/>
  <c r="T356" i="10"/>
  <c r="L357" i="10" a="1"/>
  <c r="L357" i="10" s="1"/>
  <c r="U355" i="10"/>
  <c r="X355" i="10" s="1"/>
  <c r="Y355" i="10" s="1"/>
  <c r="R356" i="10"/>
  <c r="S355" i="10"/>
  <c r="H356" i="10"/>
  <c r="AC352" i="10"/>
  <c r="AA353" i="10"/>
  <c r="AD352" i="10"/>
  <c r="AG373" i="10" s="1"/>
  <c r="AB352" i="10"/>
  <c r="Z354" i="9"/>
  <c r="AD352" i="9"/>
  <c r="AG373" i="9" s="1"/>
  <c r="AB352" i="9"/>
  <c r="U355" i="9"/>
  <c r="X355" i="9" s="1"/>
  <c r="Y355" i="9" s="1"/>
  <c r="R356" i="9"/>
  <c r="S355" i="9"/>
  <c r="H356" i="9"/>
  <c r="AC352" i="9"/>
  <c r="AA353" i="9"/>
  <c r="T356" i="9"/>
  <c r="L357" i="9" a="1"/>
  <c r="L357" i="9" s="1"/>
  <c r="Z354" i="8"/>
  <c r="L358" i="8" a="1"/>
  <c r="L358" i="8" s="1"/>
  <c r="T357" i="8"/>
  <c r="AA353" i="8"/>
  <c r="AC352" i="8"/>
  <c r="AD352" i="8"/>
  <c r="AG373" i="8" s="1"/>
  <c r="AB352" i="8"/>
  <c r="H356" i="8"/>
  <c r="S355" i="8"/>
  <c r="U355" i="8"/>
  <c r="X355" i="8" s="1"/>
  <c r="Y355" i="8" s="1"/>
  <c r="R356" i="8"/>
  <c r="Z354" i="7"/>
  <c r="AB352" i="7"/>
  <c r="AD352" i="7"/>
  <c r="AG373" i="7" s="1"/>
  <c r="T356" i="7"/>
  <c r="L357" i="7" a="1"/>
  <c r="L357" i="7" s="1"/>
  <c r="S355" i="7"/>
  <c r="H356" i="7"/>
  <c r="R356" i="7"/>
  <c r="U355" i="7"/>
  <c r="X355" i="7" s="1"/>
  <c r="Y355" i="7" s="1"/>
  <c r="AC352" i="7"/>
  <c r="AA353" i="7"/>
  <c r="Z354" i="6"/>
  <c r="L358" i="6" a="1"/>
  <c r="L358" i="6" s="1"/>
  <c r="T357" i="6"/>
  <c r="AD352" i="6"/>
  <c r="AG373" i="6" s="1"/>
  <c r="AB352" i="6"/>
  <c r="AC352" i="6"/>
  <c r="AA353" i="6"/>
  <c r="U355" i="6"/>
  <c r="X355" i="6" s="1"/>
  <c r="Y355" i="6" s="1"/>
  <c r="R356" i="6"/>
  <c r="S355" i="6"/>
  <c r="H356" i="6"/>
  <c r="Z354" i="5"/>
  <c r="AD352" i="5"/>
  <c r="AG373" i="5" s="1"/>
  <c r="AB352" i="5"/>
  <c r="S355" i="5"/>
  <c r="H356" i="5"/>
  <c r="AC352" i="5"/>
  <c r="AA353" i="5"/>
  <c r="L358" i="5" a="1"/>
  <c r="L358" i="5" s="1"/>
  <c r="T357" i="5"/>
  <c r="U355" i="5"/>
  <c r="X355" i="5" s="1"/>
  <c r="Y355" i="5" s="1"/>
  <c r="R356" i="5"/>
  <c r="Z354" i="4"/>
  <c r="T357" i="4"/>
  <c r="L358" i="4" a="1"/>
  <c r="L358" i="4" s="1"/>
  <c r="AD352" i="4"/>
  <c r="AG373" i="4" s="1"/>
  <c r="AB352" i="4"/>
  <c r="AC352" i="4"/>
  <c r="AA353" i="4"/>
  <c r="S355" i="4"/>
  <c r="H356" i="4"/>
  <c r="R356" i="4"/>
  <c r="U355" i="4"/>
  <c r="X355" i="4" s="1"/>
  <c r="Y355" i="4" s="1"/>
  <c r="Z354" i="1"/>
  <c r="AD352" i="1"/>
  <c r="AG373" i="1" s="1"/>
  <c r="AB352" i="1"/>
  <c r="H356" i="1"/>
  <c r="S355" i="1"/>
  <c r="L358" i="1" a="1"/>
  <c r="L358" i="1" s="1"/>
  <c r="T357" i="1"/>
  <c r="U355" i="1"/>
  <c r="X355" i="1" s="1"/>
  <c r="Y355" i="1" s="1"/>
  <c r="R356" i="1"/>
  <c r="AC352" i="1"/>
  <c r="AA353" i="1"/>
  <c r="Z355" i="11" l="1"/>
  <c r="L359" i="11" a="1"/>
  <c r="L359" i="11" s="1"/>
  <c r="T358" i="11"/>
  <c r="U356" i="11"/>
  <c r="X356" i="11" s="1"/>
  <c r="Y356" i="11" s="1"/>
  <c r="R357" i="11"/>
  <c r="AC353" i="11"/>
  <c r="AA354" i="11"/>
  <c r="AD353" i="11"/>
  <c r="AG374" i="11" s="1"/>
  <c r="AB353" i="11"/>
  <c r="S356" i="11"/>
  <c r="H357" i="11"/>
  <c r="Z355" i="10"/>
  <c r="L358" i="10" a="1"/>
  <c r="L358" i="10" s="1"/>
  <c r="T357" i="10"/>
  <c r="AD353" i="10"/>
  <c r="AG374" i="10" s="1"/>
  <c r="AB353" i="10"/>
  <c r="H357" i="10"/>
  <c r="S356" i="10"/>
  <c r="U356" i="10"/>
  <c r="X356" i="10" s="1"/>
  <c r="Y356" i="10" s="1"/>
  <c r="R357" i="10"/>
  <c r="AC353" i="10"/>
  <c r="AA354" i="10"/>
  <c r="Z355" i="9"/>
  <c r="L358" i="9" a="1"/>
  <c r="L358" i="9" s="1"/>
  <c r="T357" i="9"/>
  <c r="AD353" i="9"/>
  <c r="AG374" i="9" s="1"/>
  <c r="AB353" i="9"/>
  <c r="U356" i="9"/>
  <c r="X356" i="9" s="1"/>
  <c r="Y356" i="9" s="1"/>
  <c r="R357" i="9"/>
  <c r="H357" i="9"/>
  <c r="S356" i="9"/>
  <c r="AC353" i="9"/>
  <c r="AA354" i="9"/>
  <c r="Z355" i="8"/>
  <c r="R357" i="8"/>
  <c r="U356" i="8"/>
  <c r="X356" i="8" s="1"/>
  <c r="Y356" i="8" s="1"/>
  <c r="H357" i="8"/>
  <c r="S356" i="8"/>
  <c r="AD353" i="8"/>
  <c r="AG374" i="8" s="1"/>
  <c r="AB353" i="8"/>
  <c r="AC353" i="8"/>
  <c r="AA354" i="8"/>
  <c r="L359" i="8" a="1"/>
  <c r="L359" i="8" s="1"/>
  <c r="T358" i="8"/>
  <c r="Z355" i="7"/>
  <c r="AD353" i="7"/>
  <c r="AG374" i="7" s="1"/>
  <c r="AB353" i="7"/>
  <c r="U356" i="7"/>
  <c r="X356" i="7" s="1"/>
  <c r="Y356" i="7" s="1"/>
  <c r="R357" i="7"/>
  <c r="S356" i="7"/>
  <c r="H357" i="7"/>
  <c r="AC353" i="7"/>
  <c r="AA354" i="7"/>
  <c r="L358" i="7" a="1"/>
  <c r="L358" i="7" s="1"/>
  <c r="T357" i="7"/>
  <c r="Z355" i="6"/>
  <c r="AD353" i="6"/>
  <c r="AG374" i="6" s="1"/>
  <c r="AB353" i="6"/>
  <c r="H357" i="6"/>
  <c r="S356" i="6"/>
  <c r="U356" i="6"/>
  <c r="X356" i="6" s="1"/>
  <c r="Y356" i="6" s="1"/>
  <c r="R357" i="6"/>
  <c r="AC353" i="6"/>
  <c r="AA354" i="6"/>
  <c r="L359" i="6" a="1"/>
  <c r="L359" i="6" s="1"/>
  <c r="T358" i="6"/>
  <c r="Z355" i="5"/>
  <c r="L359" i="5" a="1"/>
  <c r="L359" i="5" s="1"/>
  <c r="T358" i="5"/>
  <c r="AC353" i="5"/>
  <c r="AA354" i="5"/>
  <c r="U356" i="5"/>
  <c r="X356" i="5" s="1"/>
  <c r="Y356" i="5" s="1"/>
  <c r="R357" i="5"/>
  <c r="AD353" i="5"/>
  <c r="AG374" i="5" s="1"/>
  <c r="AB353" i="5"/>
  <c r="H357" i="5"/>
  <c r="S356" i="5"/>
  <c r="Z355" i="4"/>
  <c r="S356" i="4"/>
  <c r="H357" i="4"/>
  <c r="U356" i="4"/>
  <c r="X356" i="4" s="1"/>
  <c r="Y356" i="4" s="1"/>
  <c r="R357" i="4"/>
  <c r="AD353" i="4"/>
  <c r="AG374" i="4" s="1"/>
  <c r="AB353" i="4"/>
  <c r="AC353" i="4"/>
  <c r="AA354" i="4"/>
  <c r="L359" i="4" a="1"/>
  <c r="L359" i="4" s="1"/>
  <c r="T358" i="4"/>
  <c r="Z355" i="1"/>
  <c r="U356" i="1"/>
  <c r="X356" i="1" s="1"/>
  <c r="Y356" i="1" s="1"/>
  <c r="R357" i="1"/>
  <c r="AD353" i="1"/>
  <c r="AG374" i="1" s="1"/>
  <c r="AB353" i="1"/>
  <c r="H357" i="1"/>
  <c r="S356" i="1"/>
  <c r="L359" i="1" a="1"/>
  <c r="L359" i="1" s="1"/>
  <c r="T358" i="1"/>
  <c r="AC353" i="1"/>
  <c r="AA354" i="1"/>
  <c r="Z356" i="11" l="1"/>
  <c r="U357" i="11"/>
  <c r="X357" i="11" s="1"/>
  <c r="Y357" i="11" s="1"/>
  <c r="R358" i="11"/>
  <c r="L360" i="11" a="1"/>
  <c r="L360" i="11" s="1"/>
  <c r="T359" i="11"/>
  <c r="AC354" i="11"/>
  <c r="AA355" i="11"/>
  <c r="H358" i="11"/>
  <c r="S357" i="11"/>
  <c r="AD354" i="11"/>
  <c r="AG375" i="11" s="1"/>
  <c r="AB354" i="11"/>
  <c r="Z356" i="10"/>
  <c r="L359" i="10" a="1"/>
  <c r="L359" i="10" s="1"/>
  <c r="T358" i="10"/>
  <c r="AD354" i="10"/>
  <c r="AG375" i="10" s="1"/>
  <c r="AB354" i="10"/>
  <c r="U357" i="10"/>
  <c r="X357" i="10" s="1"/>
  <c r="Y357" i="10" s="1"/>
  <c r="R358" i="10"/>
  <c r="H358" i="10"/>
  <c r="S357" i="10"/>
  <c r="AC354" i="10"/>
  <c r="AA355" i="10"/>
  <c r="Z356" i="9"/>
  <c r="AD354" i="9"/>
  <c r="AG375" i="9" s="1"/>
  <c r="AB354" i="9"/>
  <c r="H358" i="9"/>
  <c r="S357" i="9"/>
  <c r="L359" i="9" a="1"/>
  <c r="L359" i="9" s="1"/>
  <c r="T358" i="9"/>
  <c r="U357" i="9"/>
  <c r="X357" i="9" s="1"/>
  <c r="Y357" i="9" s="1"/>
  <c r="R358" i="9"/>
  <c r="AC354" i="9"/>
  <c r="AA355" i="9"/>
  <c r="Z356" i="8"/>
  <c r="L360" i="8" a="1"/>
  <c r="L360" i="8" s="1"/>
  <c r="T359" i="8"/>
  <c r="U357" i="8"/>
  <c r="X357" i="8" s="1"/>
  <c r="Y357" i="8" s="1"/>
  <c r="R358" i="8"/>
  <c r="AD354" i="8"/>
  <c r="AG375" i="8" s="1"/>
  <c r="AB354" i="8"/>
  <c r="AC354" i="8"/>
  <c r="AA355" i="8"/>
  <c r="S357" i="8"/>
  <c r="H358" i="8"/>
  <c r="Z356" i="7"/>
  <c r="T358" i="7"/>
  <c r="L359" i="7" a="1"/>
  <c r="L359" i="7" s="1"/>
  <c r="AD354" i="7"/>
  <c r="AG375" i="7" s="1"/>
  <c r="AB354" i="7"/>
  <c r="H358" i="7"/>
  <c r="S357" i="7"/>
  <c r="AC354" i="7"/>
  <c r="AA355" i="7"/>
  <c r="U357" i="7"/>
  <c r="X357" i="7" s="1"/>
  <c r="Y357" i="7" s="1"/>
  <c r="R358" i="7"/>
  <c r="Z356" i="6"/>
  <c r="AD354" i="6"/>
  <c r="AG375" i="6" s="1"/>
  <c r="AB354" i="6"/>
  <c r="U357" i="6"/>
  <c r="X357" i="6" s="1"/>
  <c r="Y357" i="6" s="1"/>
  <c r="R358" i="6"/>
  <c r="AC354" i="6"/>
  <c r="AA355" i="6"/>
  <c r="L360" i="6" a="1"/>
  <c r="L360" i="6" s="1"/>
  <c r="T359" i="6"/>
  <c r="H358" i="6"/>
  <c r="S357" i="6"/>
  <c r="Z356" i="5"/>
  <c r="U357" i="5"/>
  <c r="X357" i="5" s="1"/>
  <c r="Y357" i="5" s="1"/>
  <c r="R358" i="5"/>
  <c r="H358" i="5"/>
  <c r="S357" i="5"/>
  <c r="AD354" i="5"/>
  <c r="AG375" i="5" s="1"/>
  <c r="AB354" i="5"/>
  <c r="AC354" i="5"/>
  <c r="AA355" i="5"/>
  <c r="L360" i="5" a="1"/>
  <c r="L360" i="5" s="1"/>
  <c r="T359" i="5"/>
  <c r="Z356" i="4"/>
  <c r="AD354" i="4"/>
  <c r="AG375" i="4" s="1"/>
  <c r="AB354" i="4"/>
  <c r="U357" i="4"/>
  <c r="X357" i="4" s="1"/>
  <c r="Y357" i="4" s="1"/>
  <c r="R358" i="4"/>
  <c r="H358" i="4"/>
  <c r="S357" i="4"/>
  <c r="AC354" i="4"/>
  <c r="AA355" i="4"/>
  <c r="L360" i="4" a="1"/>
  <c r="L360" i="4" s="1"/>
  <c r="T359" i="4"/>
  <c r="Z356" i="1"/>
  <c r="AD354" i="1"/>
  <c r="AG375" i="1" s="1"/>
  <c r="AB354" i="1"/>
  <c r="H358" i="1"/>
  <c r="S357" i="1"/>
  <c r="L360" i="1" a="1"/>
  <c r="L360" i="1" s="1"/>
  <c r="T359" i="1"/>
  <c r="U357" i="1"/>
  <c r="X357" i="1" s="1"/>
  <c r="Y357" i="1" s="1"/>
  <c r="R358" i="1"/>
  <c r="AC354" i="1"/>
  <c r="AA355" i="1"/>
  <c r="Z357" i="11" l="1"/>
  <c r="H359" i="11"/>
  <c r="S358" i="11"/>
  <c r="AD355" i="11"/>
  <c r="AG376" i="11" s="1"/>
  <c r="AB355" i="11"/>
  <c r="L361" i="11" a="1"/>
  <c r="L361" i="11" s="1"/>
  <c r="T360" i="11"/>
  <c r="U358" i="11"/>
  <c r="X358" i="11" s="1"/>
  <c r="Y358" i="11" s="1"/>
  <c r="R359" i="11"/>
  <c r="AC355" i="11"/>
  <c r="AA356" i="11"/>
  <c r="Z357" i="10"/>
  <c r="AD355" i="10"/>
  <c r="AG376" i="10" s="1"/>
  <c r="AB355" i="10"/>
  <c r="U358" i="10"/>
  <c r="X358" i="10" s="1"/>
  <c r="Y358" i="10" s="1"/>
  <c r="R359" i="10"/>
  <c r="L360" i="10" a="1"/>
  <c r="L360" i="10" s="1"/>
  <c r="T359" i="10"/>
  <c r="H359" i="10"/>
  <c r="S358" i="10"/>
  <c r="AC355" i="10"/>
  <c r="AA356" i="10"/>
  <c r="Z357" i="9"/>
  <c r="U358" i="9"/>
  <c r="X358" i="9" s="1"/>
  <c r="Y358" i="9" s="1"/>
  <c r="R359" i="9"/>
  <c r="AD355" i="9"/>
  <c r="AG376" i="9" s="1"/>
  <c r="AB355" i="9"/>
  <c r="L360" i="9" a="1"/>
  <c r="L360" i="9" s="1"/>
  <c r="T359" i="9"/>
  <c r="AC355" i="9"/>
  <c r="AA356" i="9"/>
  <c r="H359" i="9"/>
  <c r="S358" i="9"/>
  <c r="Z357" i="8"/>
  <c r="H359" i="8"/>
  <c r="S358" i="8"/>
  <c r="AD355" i="8"/>
  <c r="AG376" i="8" s="1"/>
  <c r="AB355" i="8"/>
  <c r="U358" i="8"/>
  <c r="X358" i="8" s="1"/>
  <c r="Y358" i="8" s="1"/>
  <c r="R359" i="8"/>
  <c r="AC355" i="8"/>
  <c r="AA356" i="8"/>
  <c r="L361" i="8" a="1"/>
  <c r="L361" i="8" s="1"/>
  <c r="T360" i="8"/>
  <c r="Z357" i="7"/>
  <c r="U358" i="7"/>
  <c r="X358" i="7" s="1"/>
  <c r="Y358" i="7" s="1"/>
  <c r="R359" i="7"/>
  <c r="H359" i="7"/>
  <c r="S358" i="7"/>
  <c r="L360" i="7" a="1"/>
  <c r="L360" i="7" s="1"/>
  <c r="T359" i="7"/>
  <c r="AC355" i="7"/>
  <c r="AA356" i="7"/>
  <c r="AD355" i="7"/>
  <c r="AG376" i="7" s="1"/>
  <c r="AB355" i="7"/>
  <c r="Z357" i="6"/>
  <c r="AD355" i="6"/>
  <c r="AG376" i="6" s="1"/>
  <c r="AB355" i="6"/>
  <c r="L361" i="6" a="1"/>
  <c r="L361" i="6" s="1"/>
  <c r="T360" i="6"/>
  <c r="U358" i="6"/>
  <c r="X358" i="6" s="1"/>
  <c r="Y358" i="6" s="1"/>
  <c r="R359" i="6"/>
  <c r="AC355" i="6"/>
  <c r="AA356" i="6"/>
  <c r="H359" i="6"/>
  <c r="S358" i="6"/>
  <c r="Z357" i="5"/>
  <c r="L361" i="5" a="1"/>
  <c r="L361" i="5" s="1"/>
  <c r="T360" i="5"/>
  <c r="AD355" i="5"/>
  <c r="AG376" i="5" s="1"/>
  <c r="AB355" i="5"/>
  <c r="U358" i="5"/>
  <c r="X358" i="5" s="1"/>
  <c r="Y358" i="5" s="1"/>
  <c r="R359" i="5"/>
  <c r="AC355" i="5"/>
  <c r="AA356" i="5"/>
  <c r="H359" i="5"/>
  <c r="S358" i="5"/>
  <c r="Z357" i="4"/>
  <c r="AD355" i="4"/>
  <c r="AG376" i="4" s="1"/>
  <c r="AB355" i="4"/>
  <c r="H359" i="4"/>
  <c r="S358" i="4"/>
  <c r="AC355" i="4"/>
  <c r="AA356" i="4"/>
  <c r="L361" i="4" a="1"/>
  <c r="L361" i="4" s="1"/>
  <c r="T360" i="4"/>
  <c r="U358" i="4"/>
  <c r="X358" i="4" s="1"/>
  <c r="Y358" i="4" s="1"/>
  <c r="R359" i="4"/>
  <c r="Z357" i="1"/>
  <c r="AD355" i="1"/>
  <c r="AG376" i="1" s="1"/>
  <c r="AB355" i="1"/>
  <c r="U358" i="1"/>
  <c r="X358" i="1" s="1"/>
  <c r="Y358" i="1" s="1"/>
  <c r="R359" i="1"/>
  <c r="AC355" i="1"/>
  <c r="AA356" i="1"/>
  <c r="L361" i="1" a="1"/>
  <c r="L361" i="1" s="1"/>
  <c r="T360" i="1"/>
  <c r="H359" i="1"/>
  <c r="S358" i="1"/>
  <c r="Z358" i="11" l="1"/>
  <c r="L362" i="11" a="1"/>
  <c r="L362" i="11" s="1"/>
  <c r="T361" i="11"/>
  <c r="U359" i="11"/>
  <c r="X359" i="11" s="1"/>
  <c r="Y359" i="11" s="1"/>
  <c r="R360" i="11"/>
  <c r="H360" i="11"/>
  <c r="S359" i="11"/>
  <c r="AD356" i="11"/>
  <c r="AG377" i="11" s="1"/>
  <c r="AB356" i="11"/>
  <c r="AC356" i="11"/>
  <c r="AA357" i="11"/>
  <c r="Z358" i="10"/>
  <c r="H360" i="10"/>
  <c r="S359" i="10"/>
  <c r="AD356" i="10"/>
  <c r="AG377" i="10" s="1"/>
  <c r="AB356" i="10"/>
  <c r="AC356" i="10"/>
  <c r="AA357" i="10"/>
  <c r="L361" i="10" a="1"/>
  <c r="L361" i="10" s="1"/>
  <c r="T360" i="10"/>
  <c r="U359" i="10"/>
  <c r="X359" i="10" s="1"/>
  <c r="Y359" i="10" s="1"/>
  <c r="R360" i="10"/>
  <c r="Z358" i="9"/>
  <c r="H360" i="9"/>
  <c r="S359" i="9"/>
  <c r="AD356" i="9"/>
  <c r="AG377" i="9" s="1"/>
  <c r="AB356" i="9"/>
  <c r="L361" i="9" a="1"/>
  <c r="L361" i="9" s="1"/>
  <c r="T360" i="9"/>
  <c r="AC356" i="9"/>
  <c r="AA357" i="9"/>
  <c r="U359" i="9"/>
  <c r="X359" i="9" s="1"/>
  <c r="Y359" i="9" s="1"/>
  <c r="R360" i="9"/>
  <c r="Z358" i="8"/>
  <c r="L362" i="8" a="1"/>
  <c r="L362" i="8" s="1"/>
  <c r="T361" i="8"/>
  <c r="AD356" i="8"/>
  <c r="AG377" i="8" s="1"/>
  <c r="AB356" i="8"/>
  <c r="U359" i="8"/>
  <c r="X359" i="8" s="1"/>
  <c r="Y359" i="8" s="1"/>
  <c r="R360" i="8"/>
  <c r="AC356" i="8"/>
  <c r="AA357" i="8"/>
  <c r="H360" i="8"/>
  <c r="S359" i="8"/>
  <c r="Z358" i="7"/>
  <c r="AD356" i="7"/>
  <c r="AG377" i="7" s="1"/>
  <c r="AB356" i="7"/>
  <c r="U359" i="7"/>
  <c r="X359" i="7" s="1"/>
  <c r="Y359" i="7" s="1"/>
  <c r="R360" i="7"/>
  <c r="H360" i="7"/>
  <c r="S359" i="7"/>
  <c r="AC356" i="7"/>
  <c r="AA357" i="7"/>
  <c r="L361" i="7" a="1"/>
  <c r="L361" i="7" s="1"/>
  <c r="T360" i="7"/>
  <c r="Z358" i="6"/>
  <c r="H360" i="6"/>
  <c r="S359" i="6"/>
  <c r="L362" i="6" a="1"/>
  <c r="L362" i="6" s="1"/>
  <c r="T361" i="6"/>
  <c r="U359" i="6"/>
  <c r="X359" i="6" s="1"/>
  <c r="Y359" i="6" s="1"/>
  <c r="R360" i="6"/>
  <c r="AD356" i="6"/>
  <c r="AG377" i="6" s="1"/>
  <c r="AB356" i="6"/>
  <c r="AC356" i="6"/>
  <c r="AA357" i="6"/>
  <c r="Z358" i="5"/>
  <c r="AD356" i="5"/>
  <c r="AG377" i="5" s="1"/>
  <c r="AB356" i="5"/>
  <c r="H360" i="5"/>
  <c r="S359" i="5"/>
  <c r="U359" i="5"/>
  <c r="X359" i="5" s="1"/>
  <c r="Y359" i="5" s="1"/>
  <c r="R360" i="5"/>
  <c r="AC356" i="5"/>
  <c r="AA357" i="5"/>
  <c r="L362" i="5" a="1"/>
  <c r="L362" i="5" s="1"/>
  <c r="T361" i="5"/>
  <c r="Z358" i="4"/>
  <c r="U359" i="4"/>
  <c r="X359" i="4" s="1"/>
  <c r="Y359" i="4" s="1"/>
  <c r="R360" i="4"/>
  <c r="AD356" i="4"/>
  <c r="AG377" i="4" s="1"/>
  <c r="AB356" i="4"/>
  <c r="L362" i="4" a="1"/>
  <c r="L362" i="4" s="1"/>
  <c r="T361" i="4"/>
  <c r="AC356" i="4"/>
  <c r="AA357" i="4"/>
  <c r="H360" i="4"/>
  <c r="S359" i="4"/>
  <c r="Z358" i="1"/>
  <c r="L362" i="1" a="1"/>
  <c r="L362" i="1" s="1"/>
  <c r="T361" i="1"/>
  <c r="AD356" i="1"/>
  <c r="AG377" i="1" s="1"/>
  <c r="AB356" i="1"/>
  <c r="H360" i="1"/>
  <c r="S359" i="1"/>
  <c r="U359" i="1"/>
  <c r="X359" i="1" s="1"/>
  <c r="Y359" i="1" s="1"/>
  <c r="R360" i="1"/>
  <c r="AA357" i="1"/>
  <c r="AC356" i="1"/>
  <c r="Z359" i="11" l="1"/>
  <c r="AB357" i="11"/>
  <c r="AD357" i="11"/>
  <c r="AG378" i="11" s="1"/>
  <c r="T362" i="11"/>
  <c r="L363" i="11" a="1"/>
  <c r="L363" i="11" s="1"/>
  <c r="R361" i="11"/>
  <c r="U360" i="11"/>
  <c r="X360" i="11" s="1"/>
  <c r="Y360" i="11" s="1"/>
  <c r="AC357" i="11"/>
  <c r="AA358" i="11"/>
  <c r="H361" i="11"/>
  <c r="S360" i="11"/>
  <c r="Z359" i="10"/>
  <c r="R361" i="10"/>
  <c r="U360" i="10"/>
  <c r="X360" i="10" s="1"/>
  <c r="Y360" i="10" s="1"/>
  <c r="AB357" i="10"/>
  <c r="AD357" i="10"/>
  <c r="AG378" i="10" s="1"/>
  <c r="H361" i="10"/>
  <c r="S360" i="10"/>
  <c r="L362" i="10" a="1"/>
  <c r="L362" i="10" s="1"/>
  <c r="T361" i="10"/>
  <c r="AA358" i="10"/>
  <c r="AC357" i="10"/>
  <c r="Z359" i="9"/>
  <c r="R361" i="9"/>
  <c r="U360" i="9"/>
  <c r="X360" i="9" s="1"/>
  <c r="Y360" i="9" s="1"/>
  <c r="AD357" i="9"/>
  <c r="AG378" i="9" s="1"/>
  <c r="AB357" i="9"/>
  <c r="H361" i="9"/>
  <c r="S360" i="9"/>
  <c r="L362" i="9" a="1"/>
  <c r="L362" i="9" s="1"/>
  <c r="T361" i="9"/>
  <c r="AA358" i="9"/>
  <c r="AC357" i="9"/>
  <c r="Z359" i="8"/>
  <c r="AD357" i="8"/>
  <c r="AG378" i="8" s="1"/>
  <c r="AB357" i="8"/>
  <c r="H361" i="8"/>
  <c r="S360" i="8"/>
  <c r="R361" i="8"/>
  <c r="U360" i="8"/>
  <c r="X360" i="8" s="1"/>
  <c r="Y360" i="8" s="1"/>
  <c r="AA358" i="8"/>
  <c r="AC357" i="8"/>
  <c r="T362" i="8"/>
  <c r="L363" i="8" a="1"/>
  <c r="L363" i="8" s="1"/>
  <c r="Z359" i="7"/>
  <c r="L362" i="7" a="1"/>
  <c r="L362" i="7" s="1"/>
  <c r="T361" i="7"/>
  <c r="H361" i="7"/>
  <c r="S360" i="7"/>
  <c r="AC357" i="7"/>
  <c r="AA358" i="7"/>
  <c r="AD357" i="7"/>
  <c r="AG378" i="7" s="1"/>
  <c r="AB357" i="7"/>
  <c r="R361" i="7"/>
  <c r="U360" i="7"/>
  <c r="X360" i="7" s="1"/>
  <c r="Y360" i="7" s="1"/>
  <c r="Z359" i="6"/>
  <c r="T362" i="6"/>
  <c r="L363" i="6" a="1"/>
  <c r="L363" i="6" s="1"/>
  <c r="AD357" i="6"/>
  <c r="AG378" i="6" s="1"/>
  <c r="AB357" i="6"/>
  <c r="H361" i="6"/>
  <c r="S360" i="6"/>
  <c r="AA358" i="6"/>
  <c r="AC357" i="6"/>
  <c r="R361" i="6"/>
  <c r="U360" i="6"/>
  <c r="X360" i="6" s="1"/>
  <c r="Y360" i="6" s="1"/>
  <c r="Z359" i="5"/>
  <c r="AD357" i="5"/>
  <c r="AG378" i="5" s="1"/>
  <c r="AB357" i="5"/>
  <c r="H361" i="5"/>
  <c r="S360" i="5"/>
  <c r="AA358" i="5"/>
  <c r="AC357" i="5"/>
  <c r="T362" i="5"/>
  <c r="L363" i="5" a="1"/>
  <c r="L363" i="5" s="1"/>
  <c r="R361" i="5"/>
  <c r="U360" i="5"/>
  <c r="X360" i="5" s="1"/>
  <c r="Y360" i="5" s="1"/>
  <c r="Z359" i="4"/>
  <c r="T362" i="4"/>
  <c r="L363" i="4" a="1"/>
  <c r="L363" i="4" s="1"/>
  <c r="H361" i="4"/>
  <c r="S360" i="4"/>
  <c r="AD357" i="4"/>
  <c r="AG378" i="4" s="1"/>
  <c r="AB357" i="4"/>
  <c r="U360" i="4"/>
  <c r="X360" i="4" s="1"/>
  <c r="Y360" i="4" s="1"/>
  <c r="R361" i="4"/>
  <c r="AC357" i="4"/>
  <c r="AA358" i="4"/>
  <c r="Z359" i="1"/>
  <c r="AD357" i="1"/>
  <c r="AG378" i="1" s="1"/>
  <c r="AB357" i="1"/>
  <c r="R361" i="1"/>
  <c r="U360" i="1"/>
  <c r="X360" i="1" s="1"/>
  <c r="Y360" i="1" s="1"/>
  <c r="H361" i="1"/>
  <c r="S360" i="1"/>
  <c r="T362" i="1"/>
  <c r="L363" i="1" a="1"/>
  <c r="L363" i="1" s="1"/>
  <c r="AA358" i="1"/>
  <c r="AC357" i="1"/>
  <c r="Z360" i="11" l="1"/>
  <c r="AD358" i="11"/>
  <c r="AG379" i="11" s="1"/>
  <c r="AB358" i="11"/>
  <c r="H362" i="11"/>
  <c r="S361" i="11"/>
  <c r="R362" i="11"/>
  <c r="U361" i="11"/>
  <c r="X361" i="11" s="1"/>
  <c r="Y361" i="11" s="1"/>
  <c r="T363" i="11"/>
  <c r="L364" i="11" a="1"/>
  <c r="L364" i="11" s="1"/>
  <c r="AA359" i="11"/>
  <c r="AC358" i="11"/>
  <c r="Z360" i="10"/>
  <c r="T362" i="10"/>
  <c r="L363" i="10" a="1"/>
  <c r="L363" i="10" s="1"/>
  <c r="R362" i="10"/>
  <c r="U361" i="10"/>
  <c r="X361" i="10" s="1"/>
  <c r="Y361" i="10" s="1"/>
  <c r="AB358" i="10"/>
  <c r="AD358" i="10"/>
  <c r="AG379" i="10" s="1"/>
  <c r="H362" i="10"/>
  <c r="S361" i="10"/>
  <c r="AA359" i="10"/>
  <c r="AC358" i="10"/>
  <c r="Z360" i="9"/>
  <c r="AB358" i="9"/>
  <c r="AD358" i="9"/>
  <c r="AG379" i="9" s="1"/>
  <c r="R362" i="9"/>
  <c r="U361" i="9"/>
  <c r="X361" i="9" s="1"/>
  <c r="Y361" i="9" s="1"/>
  <c r="T362" i="9"/>
  <c r="L363" i="9" a="1"/>
  <c r="L363" i="9" s="1"/>
  <c r="H362" i="9"/>
  <c r="S361" i="9"/>
  <c r="AA359" i="9"/>
  <c r="AC358" i="9"/>
  <c r="Z360" i="8"/>
  <c r="T363" i="8"/>
  <c r="L364" i="8" a="1"/>
  <c r="L364" i="8" s="1"/>
  <c r="AB358" i="8"/>
  <c r="AD358" i="8"/>
  <c r="AG379" i="8" s="1"/>
  <c r="H362" i="8"/>
  <c r="S361" i="8"/>
  <c r="AC358" i="8"/>
  <c r="AA359" i="8"/>
  <c r="R362" i="8"/>
  <c r="U361" i="8"/>
  <c r="X361" i="8" s="1"/>
  <c r="Y361" i="8" s="1"/>
  <c r="Z360" i="7"/>
  <c r="U361" i="7"/>
  <c r="X361" i="7" s="1"/>
  <c r="Y361" i="7" s="1"/>
  <c r="R362" i="7"/>
  <c r="AB358" i="7"/>
  <c r="AD358" i="7"/>
  <c r="AG379" i="7" s="1"/>
  <c r="H362" i="7"/>
  <c r="S361" i="7"/>
  <c r="AA359" i="7"/>
  <c r="AC358" i="7"/>
  <c r="T362" i="7"/>
  <c r="L363" i="7" a="1"/>
  <c r="L363" i="7" s="1"/>
  <c r="Z360" i="6"/>
  <c r="AB358" i="6"/>
  <c r="AD358" i="6"/>
  <c r="AG379" i="6" s="1"/>
  <c r="H362" i="6"/>
  <c r="S361" i="6"/>
  <c r="R362" i="6"/>
  <c r="U361" i="6"/>
  <c r="X361" i="6" s="1"/>
  <c r="Y361" i="6" s="1"/>
  <c r="AA359" i="6"/>
  <c r="AC358" i="6"/>
  <c r="T363" i="6"/>
  <c r="L364" i="6" a="1"/>
  <c r="L364" i="6" s="1"/>
  <c r="Z360" i="5"/>
  <c r="T363" i="5"/>
  <c r="L364" i="5" a="1"/>
  <c r="L364" i="5" s="1"/>
  <c r="AA359" i="5"/>
  <c r="AC358" i="5"/>
  <c r="R362" i="5"/>
  <c r="U361" i="5"/>
  <c r="X361" i="5" s="1"/>
  <c r="Y361" i="5" s="1"/>
  <c r="AB358" i="5"/>
  <c r="AD358" i="5"/>
  <c r="AG379" i="5" s="1"/>
  <c r="H362" i="5"/>
  <c r="S361" i="5"/>
  <c r="Z360" i="4"/>
  <c r="AD358" i="4"/>
  <c r="AG379" i="4" s="1"/>
  <c r="AB358" i="4"/>
  <c r="T363" i="4"/>
  <c r="L364" i="4" a="1"/>
  <c r="L364" i="4" s="1"/>
  <c r="AA359" i="4"/>
  <c r="AC358" i="4"/>
  <c r="R362" i="4"/>
  <c r="U361" i="4"/>
  <c r="X361" i="4" s="1"/>
  <c r="Y361" i="4" s="1"/>
  <c r="H362" i="4"/>
  <c r="S361" i="4"/>
  <c r="Z360" i="1"/>
  <c r="AB358" i="1"/>
  <c r="AD358" i="1"/>
  <c r="AG379" i="1" s="1"/>
  <c r="R362" i="1"/>
  <c r="U361" i="1"/>
  <c r="X361" i="1" s="1"/>
  <c r="Y361" i="1" s="1"/>
  <c r="T363" i="1"/>
  <c r="L364" i="1" a="1"/>
  <c r="L364" i="1" s="1"/>
  <c r="S361" i="1"/>
  <c r="H362" i="1"/>
  <c r="AC358" i="1"/>
  <c r="AA359" i="1"/>
  <c r="Z361" i="11" l="1"/>
  <c r="T364" i="11"/>
  <c r="L365" i="11" a="1"/>
  <c r="L365" i="11" s="1"/>
  <c r="AA360" i="11"/>
  <c r="AC359" i="11"/>
  <c r="AD359" i="11"/>
  <c r="AG380" i="11" s="1"/>
  <c r="AB359" i="11"/>
  <c r="R363" i="11"/>
  <c r="U362" i="11"/>
  <c r="X362" i="11" s="1"/>
  <c r="Y362" i="11" s="1"/>
  <c r="H363" i="11"/>
  <c r="S362" i="11"/>
  <c r="Z361" i="10"/>
  <c r="AD359" i="10"/>
  <c r="AG380" i="10" s="1"/>
  <c r="AB359" i="10"/>
  <c r="T363" i="10"/>
  <c r="L364" i="10" a="1"/>
  <c r="L364" i="10" s="1"/>
  <c r="S362" i="10"/>
  <c r="H363" i="10"/>
  <c r="R363" i="10"/>
  <c r="U362" i="10"/>
  <c r="X362" i="10" s="1"/>
  <c r="Y362" i="10" s="1"/>
  <c r="AC359" i="10"/>
  <c r="AA360" i="10"/>
  <c r="Z361" i="9"/>
  <c r="R363" i="9"/>
  <c r="U362" i="9"/>
  <c r="X362" i="9" s="1"/>
  <c r="Y362" i="9" s="1"/>
  <c r="T363" i="9"/>
  <c r="L364" i="9" a="1"/>
  <c r="L364" i="9" s="1"/>
  <c r="S362" i="9"/>
  <c r="H363" i="9"/>
  <c r="AD359" i="9"/>
  <c r="AG380" i="9" s="1"/>
  <c r="AB359" i="9"/>
  <c r="AC359" i="9"/>
  <c r="AA360" i="9"/>
  <c r="Z361" i="8"/>
  <c r="S362" i="8"/>
  <c r="H363" i="8"/>
  <c r="R363" i="8"/>
  <c r="U362" i="8"/>
  <c r="X362" i="8" s="1"/>
  <c r="Y362" i="8" s="1"/>
  <c r="T364" i="8"/>
  <c r="L365" i="8" a="1"/>
  <c r="L365" i="8" s="1"/>
  <c r="AC359" i="8"/>
  <c r="AA360" i="8"/>
  <c r="AD359" i="8"/>
  <c r="AG380" i="8" s="1"/>
  <c r="AB359" i="8"/>
  <c r="Z361" i="7"/>
  <c r="T363" i="7"/>
  <c r="L364" i="7" a="1"/>
  <c r="L364" i="7" s="1"/>
  <c r="H363" i="7"/>
  <c r="S362" i="7"/>
  <c r="AD359" i="7"/>
  <c r="AG380" i="7" s="1"/>
  <c r="AB359" i="7"/>
  <c r="R363" i="7"/>
  <c r="U362" i="7"/>
  <c r="X362" i="7" s="1"/>
  <c r="Y362" i="7" s="1"/>
  <c r="AA360" i="7"/>
  <c r="AC359" i="7"/>
  <c r="Z361" i="6"/>
  <c r="T364" i="6"/>
  <c r="L365" i="6" a="1"/>
  <c r="L365" i="6" s="1"/>
  <c r="AD359" i="6"/>
  <c r="AG380" i="6" s="1"/>
  <c r="AB359" i="6"/>
  <c r="AC359" i="6"/>
  <c r="AA360" i="6"/>
  <c r="R363" i="6"/>
  <c r="U362" i="6"/>
  <c r="X362" i="6" s="1"/>
  <c r="Y362" i="6" s="1"/>
  <c r="S362" i="6"/>
  <c r="H363" i="6"/>
  <c r="Z361" i="5"/>
  <c r="S362" i="5"/>
  <c r="H363" i="5"/>
  <c r="R363" i="5"/>
  <c r="U362" i="5"/>
  <c r="X362" i="5" s="1"/>
  <c r="Y362" i="5" s="1"/>
  <c r="AD359" i="5"/>
  <c r="AG380" i="5" s="1"/>
  <c r="AB359" i="5"/>
  <c r="AC359" i="5"/>
  <c r="AA360" i="5"/>
  <c r="T364" i="5"/>
  <c r="L365" i="5" a="1"/>
  <c r="L365" i="5" s="1"/>
  <c r="Z361" i="4"/>
  <c r="R363" i="4"/>
  <c r="U362" i="4"/>
  <c r="X362" i="4" s="1"/>
  <c r="Y362" i="4" s="1"/>
  <c r="H363" i="4"/>
  <c r="S362" i="4"/>
  <c r="AB359" i="4"/>
  <c r="AD359" i="4"/>
  <c r="AG380" i="4" s="1"/>
  <c r="AA360" i="4"/>
  <c r="AC359" i="4"/>
  <c r="T364" i="4"/>
  <c r="L365" i="4" a="1"/>
  <c r="L365" i="4" s="1"/>
  <c r="Z361" i="1"/>
  <c r="AD359" i="1"/>
  <c r="AG380" i="1" s="1"/>
  <c r="AB359" i="1"/>
  <c r="S362" i="1"/>
  <c r="H363" i="1"/>
  <c r="T364" i="1"/>
  <c r="L365" i="1" a="1"/>
  <c r="L365" i="1" s="1"/>
  <c r="U362" i="1"/>
  <c r="X362" i="1" s="1"/>
  <c r="Y362" i="1" s="1"/>
  <c r="R363" i="1"/>
  <c r="AC359" i="1"/>
  <c r="AA360" i="1"/>
  <c r="Z362" i="11" l="1"/>
  <c r="U363" i="11"/>
  <c r="X363" i="11" s="1"/>
  <c r="Y363" i="11" s="1"/>
  <c r="R364" i="11"/>
  <c r="AD360" i="11"/>
  <c r="AG381" i="11" s="1"/>
  <c r="AB360" i="11"/>
  <c r="L366" i="11" a="1"/>
  <c r="L366" i="11" s="1"/>
  <c r="T365" i="11"/>
  <c r="S363" i="11"/>
  <c r="H364" i="11"/>
  <c r="AC360" i="11"/>
  <c r="AA361" i="11"/>
  <c r="Z362" i="10"/>
  <c r="AD360" i="10"/>
  <c r="AG381" i="10" s="1"/>
  <c r="AB360" i="10"/>
  <c r="S363" i="10"/>
  <c r="H364" i="10"/>
  <c r="U363" i="10"/>
  <c r="X363" i="10" s="1"/>
  <c r="Y363" i="10" s="1"/>
  <c r="R364" i="10"/>
  <c r="AC360" i="10"/>
  <c r="AA361" i="10"/>
  <c r="T364" i="10"/>
  <c r="L365" i="10" a="1"/>
  <c r="L365" i="10" s="1"/>
  <c r="Z362" i="9"/>
  <c r="AD360" i="9"/>
  <c r="AG381" i="9" s="1"/>
  <c r="AB360" i="9"/>
  <c r="U363" i="9"/>
  <c r="X363" i="9" s="1"/>
  <c r="Y363" i="9" s="1"/>
  <c r="R364" i="9"/>
  <c r="S363" i="9"/>
  <c r="H364" i="9"/>
  <c r="AC360" i="9"/>
  <c r="AA361" i="9"/>
  <c r="T364" i="9"/>
  <c r="L365" i="9" a="1"/>
  <c r="L365" i="9" s="1"/>
  <c r="Z362" i="8"/>
  <c r="H364" i="8"/>
  <c r="S363" i="8"/>
  <c r="AD360" i="8"/>
  <c r="AG381" i="8" s="1"/>
  <c r="AB360" i="8"/>
  <c r="AA361" i="8"/>
  <c r="AC360" i="8"/>
  <c r="L366" i="8" a="1"/>
  <c r="L366" i="8" s="1"/>
  <c r="T365" i="8"/>
  <c r="U363" i="8"/>
  <c r="X363" i="8" s="1"/>
  <c r="Y363" i="8" s="1"/>
  <c r="R364" i="8"/>
  <c r="Z362" i="7"/>
  <c r="AB360" i="7"/>
  <c r="AD360" i="7"/>
  <c r="AG381" i="7" s="1"/>
  <c r="U363" i="7"/>
  <c r="X363" i="7" s="1"/>
  <c r="Y363" i="7" s="1"/>
  <c r="R364" i="7"/>
  <c r="S363" i="7"/>
  <c r="H364" i="7"/>
  <c r="AC360" i="7"/>
  <c r="AA361" i="7"/>
  <c r="T364" i="7"/>
  <c r="L365" i="7" a="1"/>
  <c r="L365" i="7" s="1"/>
  <c r="Z362" i="6"/>
  <c r="AD360" i="6"/>
  <c r="AG381" i="6" s="1"/>
  <c r="AB360" i="6"/>
  <c r="S363" i="6"/>
  <c r="H364" i="6"/>
  <c r="U363" i="6"/>
  <c r="X363" i="6" s="1"/>
  <c r="Y363" i="6" s="1"/>
  <c r="R364" i="6"/>
  <c r="AC360" i="6"/>
  <c r="AA361" i="6"/>
  <c r="L366" i="6" a="1"/>
  <c r="L366" i="6" s="1"/>
  <c r="T365" i="6"/>
  <c r="Z362" i="5"/>
  <c r="L366" i="5" a="1"/>
  <c r="L366" i="5" s="1"/>
  <c r="T365" i="5"/>
  <c r="AD360" i="5"/>
  <c r="AG381" i="5" s="1"/>
  <c r="AB360" i="5"/>
  <c r="U363" i="5"/>
  <c r="X363" i="5" s="1"/>
  <c r="Y363" i="5" s="1"/>
  <c r="R364" i="5"/>
  <c r="AC360" i="5"/>
  <c r="AA361" i="5"/>
  <c r="S363" i="5"/>
  <c r="H364" i="5"/>
  <c r="Z362" i="4"/>
  <c r="L366" i="4" a="1"/>
  <c r="L366" i="4" s="1"/>
  <c r="T365" i="4"/>
  <c r="AD360" i="4"/>
  <c r="AG381" i="4" s="1"/>
  <c r="AB360" i="4"/>
  <c r="AC360" i="4"/>
  <c r="AA361" i="4"/>
  <c r="S363" i="4"/>
  <c r="H364" i="4"/>
  <c r="R364" i="4"/>
  <c r="U363" i="4"/>
  <c r="X363" i="4" s="1"/>
  <c r="Y363" i="4" s="1"/>
  <c r="Z362" i="1"/>
  <c r="L366" i="1" a="1"/>
  <c r="L366" i="1" s="1"/>
  <c r="T365" i="1"/>
  <c r="AD360" i="1"/>
  <c r="AG381" i="1" s="1"/>
  <c r="AB360" i="1"/>
  <c r="U363" i="1"/>
  <c r="X363" i="1" s="1"/>
  <c r="Y363" i="1" s="1"/>
  <c r="R364" i="1"/>
  <c r="H364" i="1"/>
  <c r="S363" i="1"/>
  <c r="AC360" i="1"/>
  <c r="AA361" i="1"/>
  <c r="Z363" i="11" l="1"/>
  <c r="AD361" i="11"/>
  <c r="AG382" i="11" s="1"/>
  <c r="AB361" i="11"/>
  <c r="U364" i="11"/>
  <c r="X364" i="11" s="1"/>
  <c r="Y364" i="11" s="1"/>
  <c r="R365" i="11"/>
  <c r="L367" i="11" a="1"/>
  <c r="L367" i="11" s="1"/>
  <c r="T366" i="11"/>
  <c r="AC361" i="11"/>
  <c r="AA362" i="11"/>
  <c r="H365" i="11"/>
  <c r="S364" i="11"/>
  <c r="Z363" i="10"/>
  <c r="AD361" i="10"/>
  <c r="AG382" i="10" s="1"/>
  <c r="AB361" i="10"/>
  <c r="L366" i="10" a="1"/>
  <c r="L366" i="10" s="1"/>
  <c r="T365" i="10"/>
  <c r="U364" i="10"/>
  <c r="X364" i="10" s="1"/>
  <c r="Y364" i="10" s="1"/>
  <c r="R365" i="10"/>
  <c r="H365" i="10"/>
  <c r="S364" i="10"/>
  <c r="AC361" i="10"/>
  <c r="AA362" i="10"/>
  <c r="Z363" i="9"/>
  <c r="L366" i="9" a="1"/>
  <c r="L366" i="9" s="1"/>
  <c r="T365" i="9"/>
  <c r="AD361" i="9"/>
  <c r="AG382" i="9" s="1"/>
  <c r="AB361" i="9"/>
  <c r="H365" i="9"/>
  <c r="S364" i="9"/>
  <c r="AC361" i="9"/>
  <c r="AA362" i="9"/>
  <c r="U364" i="9"/>
  <c r="X364" i="9" s="1"/>
  <c r="Y364" i="9" s="1"/>
  <c r="R365" i="9"/>
  <c r="Z363" i="8"/>
  <c r="L367" i="8" a="1"/>
  <c r="L367" i="8" s="1"/>
  <c r="T366" i="8"/>
  <c r="H365" i="8"/>
  <c r="S364" i="8"/>
  <c r="R365" i="8"/>
  <c r="U364" i="8"/>
  <c r="X364" i="8" s="1"/>
  <c r="Y364" i="8" s="1"/>
  <c r="AC361" i="8"/>
  <c r="AA362" i="8"/>
  <c r="AD361" i="8"/>
  <c r="AG382" i="8" s="1"/>
  <c r="AB361" i="8"/>
  <c r="Z363" i="7"/>
  <c r="AD361" i="7"/>
  <c r="AG382" i="7" s="1"/>
  <c r="AB361" i="7"/>
  <c r="U364" i="7"/>
  <c r="X364" i="7" s="1"/>
  <c r="Y364" i="7" s="1"/>
  <c r="R365" i="7"/>
  <c r="AC361" i="7"/>
  <c r="AA362" i="7"/>
  <c r="L366" i="7" a="1"/>
  <c r="L366" i="7" s="1"/>
  <c r="T365" i="7"/>
  <c r="H365" i="7"/>
  <c r="S364" i="7"/>
  <c r="Z363" i="6"/>
  <c r="L367" i="6" a="1"/>
  <c r="L367" i="6" s="1"/>
  <c r="T366" i="6"/>
  <c r="U364" i="6"/>
  <c r="X364" i="6" s="1"/>
  <c r="Y364" i="6" s="1"/>
  <c r="R365" i="6"/>
  <c r="AC361" i="6"/>
  <c r="AA362" i="6"/>
  <c r="AD361" i="6"/>
  <c r="AG382" i="6" s="1"/>
  <c r="AB361" i="6"/>
  <c r="H365" i="6"/>
  <c r="S364" i="6"/>
  <c r="Z363" i="5"/>
  <c r="H365" i="5"/>
  <c r="S364" i="5"/>
  <c r="AD361" i="5"/>
  <c r="AG382" i="5" s="1"/>
  <c r="AB361" i="5"/>
  <c r="U364" i="5"/>
  <c r="X364" i="5" s="1"/>
  <c r="Y364" i="5" s="1"/>
  <c r="R365" i="5"/>
  <c r="AC361" i="5"/>
  <c r="AA362" i="5"/>
  <c r="L367" i="5" a="1"/>
  <c r="L367" i="5" s="1"/>
  <c r="T366" i="5"/>
  <c r="Z363" i="4"/>
  <c r="U364" i="4"/>
  <c r="X364" i="4" s="1"/>
  <c r="Y364" i="4" s="1"/>
  <c r="R365" i="4"/>
  <c r="S364" i="4"/>
  <c r="H365" i="4"/>
  <c r="AD361" i="4"/>
  <c r="AG382" i="4" s="1"/>
  <c r="AB361" i="4"/>
  <c r="AC361" i="4"/>
  <c r="AA362" i="4"/>
  <c r="L367" i="4" a="1"/>
  <c r="L367" i="4" s="1"/>
  <c r="T366" i="4"/>
  <c r="Z363" i="1"/>
  <c r="AD361" i="1"/>
  <c r="AG382" i="1" s="1"/>
  <c r="AB361" i="1"/>
  <c r="U364" i="1"/>
  <c r="X364" i="1" s="1"/>
  <c r="Y364" i="1" s="1"/>
  <c r="R365" i="1"/>
  <c r="H365" i="1"/>
  <c r="S364" i="1"/>
  <c r="L367" i="1" a="1"/>
  <c r="L367" i="1" s="1"/>
  <c r="T366" i="1"/>
  <c r="AC361" i="1"/>
  <c r="AA362" i="1"/>
  <c r="L368" i="11" l="1" a="1"/>
  <c r="L368" i="11" s="1"/>
  <c r="T367" i="11"/>
  <c r="U365" i="11"/>
  <c r="X365" i="11" s="1"/>
  <c r="R366" i="11"/>
  <c r="AD362" i="11"/>
  <c r="AG383" i="11" s="1"/>
  <c r="AB362" i="11"/>
  <c r="H366" i="11"/>
  <c r="S365" i="11"/>
  <c r="AC362" i="11"/>
  <c r="AA363" i="11"/>
  <c r="Y365" i="11"/>
  <c r="Z364" i="11"/>
  <c r="Z364" i="10"/>
  <c r="H366" i="10"/>
  <c r="S365" i="10"/>
  <c r="U365" i="10"/>
  <c r="X365" i="10" s="1"/>
  <c r="Y365" i="10" s="1"/>
  <c r="R366" i="10"/>
  <c r="AD362" i="10"/>
  <c r="AG383" i="10" s="1"/>
  <c r="AB362" i="10"/>
  <c r="L367" i="10" a="1"/>
  <c r="L367" i="10" s="1"/>
  <c r="T366" i="10"/>
  <c r="AC362" i="10"/>
  <c r="AA363" i="10"/>
  <c r="Z364" i="9"/>
  <c r="U365" i="9"/>
  <c r="X365" i="9" s="1"/>
  <c r="Y365" i="9" s="1"/>
  <c r="R366" i="9"/>
  <c r="L367" i="9" a="1"/>
  <c r="L367" i="9" s="1"/>
  <c r="T366" i="9"/>
  <c r="AD362" i="9"/>
  <c r="AG383" i="9" s="1"/>
  <c r="AB362" i="9"/>
  <c r="H366" i="9"/>
  <c r="S365" i="9"/>
  <c r="AC362" i="9"/>
  <c r="AA363" i="9"/>
  <c r="Z364" i="8"/>
  <c r="AD362" i="8"/>
  <c r="AG383" i="8" s="1"/>
  <c r="AB362" i="8"/>
  <c r="L368" i="8" a="1"/>
  <c r="L368" i="8" s="1"/>
  <c r="T367" i="8"/>
  <c r="AC362" i="8"/>
  <c r="AA363" i="8"/>
  <c r="U365" i="8"/>
  <c r="X365" i="8" s="1"/>
  <c r="Y365" i="8" s="1"/>
  <c r="R366" i="8"/>
  <c r="H366" i="8"/>
  <c r="S365" i="8"/>
  <c r="Z364" i="7"/>
  <c r="H366" i="7"/>
  <c r="S365" i="7"/>
  <c r="AD362" i="7"/>
  <c r="AG383" i="7" s="1"/>
  <c r="AB362" i="7"/>
  <c r="L367" i="7" a="1"/>
  <c r="L367" i="7" s="1"/>
  <c r="T366" i="7"/>
  <c r="U365" i="7"/>
  <c r="X365" i="7" s="1"/>
  <c r="Y365" i="7" s="1"/>
  <c r="R366" i="7"/>
  <c r="AC362" i="7"/>
  <c r="AA363" i="7"/>
  <c r="Z364" i="6"/>
  <c r="U365" i="6"/>
  <c r="X365" i="6" s="1"/>
  <c r="Y365" i="6" s="1"/>
  <c r="R366" i="6"/>
  <c r="H366" i="6"/>
  <c r="S365" i="6"/>
  <c r="AD362" i="6"/>
  <c r="AG383" i="6" s="1"/>
  <c r="AB362" i="6"/>
  <c r="AC362" i="6"/>
  <c r="AA363" i="6"/>
  <c r="L368" i="6" a="1"/>
  <c r="L368" i="6" s="1"/>
  <c r="T367" i="6"/>
  <c r="Z364" i="5"/>
  <c r="U365" i="5"/>
  <c r="X365" i="5" s="1"/>
  <c r="Y365" i="5" s="1"/>
  <c r="R366" i="5"/>
  <c r="AD362" i="5"/>
  <c r="AG383" i="5" s="1"/>
  <c r="AB362" i="5"/>
  <c r="L368" i="5" a="1"/>
  <c r="L368" i="5" s="1"/>
  <c r="T367" i="5"/>
  <c r="AC362" i="5"/>
  <c r="AA363" i="5"/>
  <c r="H366" i="5"/>
  <c r="S365" i="5"/>
  <c r="Z364" i="4"/>
  <c r="L368" i="4" a="1"/>
  <c r="L368" i="4" s="1"/>
  <c r="T367" i="4"/>
  <c r="AD362" i="4"/>
  <c r="AG383" i="4" s="1"/>
  <c r="AB362" i="4"/>
  <c r="H366" i="4"/>
  <c r="S365" i="4"/>
  <c r="U365" i="4"/>
  <c r="X365" i="4" s="1"/>
  <c r="Y365" i="4" s="1"/>
  <c r="R366" i="4"/>
  <c r="AC362" i="4"/>
  <c r="AA363" i="4"/>
  <c r="Z364" i="1"/>
  <c r="AD362" i="1"/>
  <c r="AG383" i="1" s="1"/>
  <c r="AB362" i="1"/>
  <c r="H366" i="1"/>
  <c r="S365" i="1"/>
  <c r="U365" i="1"/>
  <c r="X365" i="1" s="1"/>
  <c r="Y365" i="1" s="1"/>
  <c r="R366" i="1"/>
  <c r="AC362" i="1"/>
  <c r="AA363" i="1"/>
  <c r="L368" i="1" a="1"/>
  <c r="L368" i="1" s="1"/>
  <c r="T367" i="1"/>
  <c r="H367" i="11" l="1"/>
  <c r="S366" i="11"/>
  <c r="AD363" i="11"/>
  <c r="AG384" i="11" s="1"/>
  <c r="AB363" i="11"/>
  <c r="Z365" i="11"/>
  <c r="AC363" i="11"/>
  <c r="AA364" i="11"/>
  <c r="U366" i="11"/>
  <c r="X366" i="11" s="1"/>
  <c r="Y366" i="11" s="1"/>
  <c r="R367" i="11"/>
  <c r="L369" i="11" a="1"/>
  <c r="L369" i="11" s="1"/>
  <c r="T368" i="11"/>
  <c r="Z365" i="10"/>
  <c r="AD363" i="10"/>
  <c r="AG384" i="10" s="1"/>
  <c r="AB363" i="10"/>
  <c r="H367" i="10"/>
  <c r="S366" i="10"/>
  <c r="L368" i="10" a="1"/>
  <c r="L368" i="10" s="1"/>
  <c r="T367" i="10"/>
  <c r="AC363" i="10"/>
  <c r="AA364" i="10"/>
  <c r="U366" i="10"/>
  <c r="X366" i="10" s="1"/>
  <c r="Y366" i="10" s="1"/>
  <c r="R367" i="10"/>
  <c r="Z365" i="9"/>
  <c r="AD363" i="9"/>
  <c r="AG384" i="9" s="1"/>
  <c r="AB363" i="9"/>
  <c r="U366" i="9"/>
  <c r="X366" i="9" s="1"/>
  <c r="Y366" i="9" s="1"/>
  <c r="R367" i="9"/>
  <c r="L368" i="9" a="1"/>
  <c r="L368" i="9" s="1"/>
  <c r="T367" i="9"/>
  <c r="AC363" i="9"/>
  <c r="AA364" i="9"/>
  <c r="H367" i="9"/>
  <c r="S366" i="9"/>
  <c r="Z365" i="8"/>
  <c r="U366" i="8"/>
  <c r="X366" i="8" s="1"/>
  <c r="Y366" i="8" s="1"/>
  <c r="R367" i="8"/>
  <c r="AD363" i="8"/>
  <c r="AG384" i="8" s="1"/>
  <c r="AB363" i="8"/>
  <c r="L369" i="8" a="1"/>
  <c r="L369" i="8" s="1"/>
  <c r="T368" i="8"/>
  <c r="AC363" i="8"/>
  <c r="AA364" i="8"/>
  <c r="H367" i="8"/>
  <c r="S366" i="8"/>
  <c r="Z365" i="7"/>
  <c r="U366" i="7"/>
  <c r="X366" i="7" s="1"/>
  <c r="Y366" i="7" s="1"/>
  <c r="R367" i="7"/>
  <c r="AD363" i="7"/>
  <c r="AG384" i="7" s="1"/>
  <c r="AB363" i="7"/>
  <c r="H367" i="7"/>
  <c r="S366" i="7"/>
  <c r="L368" i="7" a="1"/>
  <c r="L368" i="7" s="1"/>
  <c r="T367" i="7"/>
  <c r="AC363" i="7"/>
  <c r="AA364" i="7"/>
  <c r="Z365" i="6"/>
  <c r="L369" i="6" a="1"/>
  <c r="L369" i="6" s="1"/>
  <c r="T368" i="6"/>
  <c r="U366" i="6"/>
  <c r="X366" i="6" s="1"/>
  <c r="Y366" i="6" s="1"/>
  <c r="R367" i="6"/>
  <c r="AC363" i="6"/>
  <c r="AA364" i="6"/>
  <c r="AD363" i="6"/>
  <c r="AG384" i="6" s="1"/>
  <c r="AB363" i="6"/>
  <c r="H367" i="6"/>
  <c r="S366" i="6"/>
  <c r="Z365" i="5"/>
  <c r="AD363" i="5"/>
  <c r="AG384" i="5" s="1"/>
  <c r="AB363" i="5"/>
  <c r="L369" i="5" a="1"/>
  <c r="L369" i="5" s="1"/>
  <c r="T368" i="5"/>
  <c r="U366" i="5"/>
  <c r="X366" i="5" s="1"/>
  <c r="Y366" i="5" s="1"/>
  <c r="R367" i="5"/>
  <c r="AC363" i="5"/>
  <c r="AA364" i="5"/>
  <c r="H367" i="5"/>
  <c r="S366" i="5"/>
  <c r="Z365" i="4"/>
  <c r="U366" i="4"/>
  <c r="X366" i="4" s="1"/>
  <c r="Y366" i="4" s="1"/>
  <c r="R367" i="4"/>
  <c r="AD363" i="4"/>
  <c r="AG384" i="4" s="1"/>
  <c r="AB363" i="4"/>
  <c r="H367" i="4"/>
  <c r="S366" i="4"/>
  <c r="AC363" i="4"/>
  <c r="AA364" i="4"/>
  <c r="L369" i="4" a="1"/>
  <c r="L369" i="4" s="1"/>
  <c r="T368" i="4"/>
  <c r="Z365" i="1"/>
  <c r="AD363" i="1"/>
  <c r="AG384" i="1" s="1"/>
  <c r="AB363" i="1"/>
  <c r="U366" i="1"/>
  <c r="X366" i="1" s="1"/>
  <c r="Y366" i="1" s="1"/>
  <c r="R367" i="1"/>
  <c r="L369" i="1" a="1"/>
  <c r="L369" i="1" s="1"/>
  <c r="T368" i="1"/>
  <c r="H367" i="1"/>
  <c r="S366" i="1"/>
  <c r="AC363" i="1"/>
  <c r="AA364" i="1"/>
  <c r="Z366" i="11" l="1"/>
  <c r="L370" i="11" a="1"/>
  <c r="L370" i="11" s="1"/>
  <c r="T369" i="11"/>
  <c r="U367" i="11"/>
  <c r="X367" i="11" s="1"/>
  <c r="Y367" i="11" s="1"/>
  <c r="R368" i="11"/>
  <c r="AD364" i="11"/>
  <c r="AG385" i="11" s="1"/>
  <c r="AB1" i="3" s="1" a="1"/>
  <c r="AB1" i="3" s="1"/>
  <c r="AB364" i="11"/>
  <c r="AC364" i="11"/>
  <c r="AA365" i="11"/>
  <c r="H368" i="11"/>
  <c r="S367" i="11"/>
  <c r="Z366" i="10"/>
  <c r="U367" i="10"/>
  <c r="X367" i="10" s="1"/>
  <c r="Y367" i="10" s="1"/>
  <c r="R368" i="10"/>
  <c r="AD364" i="10"/>
  <c r="AG385" i="10" s="1"/>
  <c r="Y1" i="3" s="1" a="1"/>
  <c r="Y1" i="3" s="1"/>
  <c r="AB364" i="10"/>
  <c r="AC364" i="10"/>
  <c r="AA365" i="10"/>
  <c r="L369" i="10" a="1"/>
  <c r="L369" i="10" s="1"/>
  <c r="T368" i="10"/>
  <c r="H368" i="10"/>
  <c r="S367" i="10"/>
  <c r="Z366" i="9"/>
  <c r="H368" i="9"/>
  <c r="S367" i="9"/>
  <c r="U367" i="9"/>
  <c r="X367" i="9" s="1"/>
  <c r="Y367" i="9" s="1"/>
  <c r="R368" i="9"/>
  <c r="AD364" i="9"/>
  <c r="AG385" i="9" s="1"/>
  <c r="V1" i="3" s="1" a="1"/>
  <c r="V1" i="3" s="1"/>
  <c r="AB364" i="9"/>
  <c r="AC364" i="9"/>
  <c r="AA365" i="9"/>
  <c r="L369" i="9" a="1"/>
  <c r="L369" i="9" s="1"/>
  <c r="T368" i="9"/>
  <c r="Z366" i="8"/>
  <c r="H368" i="8"/>
  <c r="S367" i="8"/>
  <c r="U367" i="8"/>
  <c r="X367" i="8" s="1"/>
  <c r="Y367" i="8" s="1"/>
  <c r="R368" i="8"/>
  <c r="L370" i="8" a="1"/>
  <c r="L370" i="8" s="1"/>
  <c r="T369" i="8"/>
  <c r="AC364" i="8"/>
  <c r="AA365" i="8"/>
  <c r="AD364" i="8"/>
  <c r="AG385" i="8" s="1"/>
  <c r="S1" i="3" s="1" a="1"/>
  <c r="S1" i="3" s="1"/>
  <c r="AB364" i="8"/>
  <c r="Z366" i="7"/>
  <c r="AD364" i="7"/>
  <c r="AG385" i="7" s="1"/>
  <c r="P1" i="3" s="1" a="1"/>
  <c r="P1" i="3" s="1"/>
  <c r="AB364" i="7"/>
  <c r="L369" i="7" a="1"/>
  <c r="L369" i="7" s="1"/>
  <c r="T368" i="7"/>
  <c r="H368" i="7"/>
  <c r="S367" i="7"/>
  <c r="U367" i="7"/>
  <c r="X367" i="7" s="1"/>
  <c r="Y367" i="7" s="1"/>
  <c r="R368" i="7"/>
  <c r="AC364" i="7"/>
  <c r="AA365" i="7"/>
  <c r="Z366" i="6"/>
  <c r="H368" i="6"/>
  <c r="S367" i="6"/>
  <c r="U367" i="6"/>
  <c r="X367" i="6" s="1"/>
  <c r="Y367" i="6" s="1"/>
  <c r="R368" i="6"/>
  <c r="AD364" i="6"/>
  <c r="AG385" i="6" s="1"/>
  <c r="M1" i="3" s="1" a="1"/>
  <c r="M1" i="3" s="1"/>
  <c r="AB364" i="6"/>
  <c r="AC364" i="6"/>
  <c r="AA365" i="6"/>
  <c r="L370" i="6" a="1"/>
  <c r="L370" i="6" s="1"/>
  <c r="T369" i="6"/>
  <c r="Z366" i="5"/>
  <c r="AD364" i="5"/>
  <c r="AG385" i="5" s="1"/>
  <c r="J1" i="3" s="1" a="1"/>
  <c r="J1" i="3" s="1"/>
  <c r="AB364" i="5"/>
  <c r="U367" i="5"/>
  <c r="X367" i="5" s="1"/>
  <c r="Y367" i="5" s="1"/>
  <c r="R368" i="5"/>
  <c r="H368" i="5"/>
  <c r="S367" i="5"/>
  <c r="AC364" i="5"/>
  <c r="AA365" i="5"/>
  <c r="L370" i="5" a="1"/>
  <c r="L370" i="5" s="1"/>
  <c r="T369" i="5"/>
  <c r="Z366" i="4"/>
  <c r="H368" i="4"/>
  <c r="S367" i="4"/>
  <c r="L370" i="4" a="1"/>
  <c r="L370" i="4" s="1"/>
  <c r="T369" i="4"/>
  <c r="U367" i="4"/>
  <c r="X367" i="4" s="1"/>
  <c r="Y367" i="4" s="1"/>
  <c r="R368" i="4"/>
  <c r="AC364" i="4"/>
  <c r="AA365" i="4"/>
  <c r="AD364" i="4"/>
  <c r="AG385" i="4" s="1"/>
  <c r="G1" i="3" s="1" a="1"/>
  <c r="G1" i="3" s="1"/>
  <c r="AB364" i="4"/>
  <c r="Z366" i="1"/>
  <c r="U367" i="1"/>
  <c r="X367" i="1" s="1"/>
  <c r="Y367" i="1" s="1"/>
  <c r="R368" i="1"/>
  <c r="L370" i="1" a="1"/>
  <c r="L370" i="1" s="1"/>
  <c r="T369" i="1"/>
  <c r="AD364" i="1"/>
  <c r="AG385" i="1" s="1"/>
  <c r="AB364" i="1"/>
  <c r="H368" i="1"/>
  <c r="S367" i="1"/>
  <c r="AA365" i="1"/>
  <c r="AC364" i="1"/>
  <c r="Z367" i="11" l="1"/>
  <c r="R369" i="11"/>
  <c r="U368" i="11"/>
  <c r="X368" i="11" s="1"/>
  <c r="Y368" i="11" s="1"/>
  <c r="AB365" i="11"/>
  <c r="AD365" i="11"/>
  <c r="T370" i="11"/>
  <c r="L371" i="11" a="1"/>
  <c r="L371" i="11" s="1"/>
  <c r="AA366" i="11"/>
  <c r="AC365" i="11"/>
  <c r="H369" i="11"/>
  <c r="S368" i="11"/>
  <c r="Z367" i="10"/>
  <c r="H369" i="10"/>
  <c r="S368" i="10"/>
  <c r="R369" i="10"/>
  <c r="U368" i="10"/>
  <c r="X368" i="10" s="1"/>
  <c r="Y368" i="10" s="1"/>
  <c r="L370" i="10" a="1"/>
  <c r="L370" i="10" s="1"/>
  <c r="T369" i="10"/>
  <c r="AA366" i="10"/>
  <c r="AC365" i="10"/>
  <c r="AB365" i="10"/>
  <c r="AD365" i="10"/>
  <c r="Z367" i="9"/>
  <c r="L370" i="9" a="1"/>
  <c r="L370" i="9" s="1"/>
  <c r="T369" i="9"/>
  <c r="H369" i="9"/>
  <c r="S368" i="9"/>
  <c r="AD365" i="9"/>
  <c r="AB365" i="9"/>
  <c r="AA366" i="9"/>
  <c r="AC365" i="9"/>
  <c r="R369" i="9"/>
  <c r="U368" i="9"/>
  <c r="X368" i="9" s="1"/>
  <c r="Y368" i="9" s="1"/>
  <c r="Z367" i="8"/>
  <c r="T370" i="8"/>
  <c r="L371" i="8" a="1"/>
  <c r="L371" i="8" s="1"/>
  <c r="H369" i="8"/>
  <c r="S368" i="8"/>
  <c r="AA366" i="8"/>
  <c r="AC365" i="8"/>
  <c r="AD365" i="8"/>
  <c r="AB365" i="8"/>
  <c r="R369" i="8"/>
  <c r="U368" i="8"/>
  <c r="X368" i="8" s="1"/>
  <c r="Y368" i="8" s="1"/>
  <c r="Z367" i="7"/>
  <c r="AD365" i="7"/>
  <c r="AB365" i="7"/>
  <c r="R369" i="7"/>
  <c r="U368" i="7"/>
  <c r="X368" i="7" s="1"/>
  <c r="Y368" i="7" s="1"/>
  <c r="H369" i="7"/>
  <c r="S368" i="7"/>
  <c r="AA366" i="7"/>
  <c r="AC365" i="7"/>
  <c r="L370" i="7" a="1"/>
  <c r="L370" i="7" s="1"/>
  <c r="T369" i="7"/>
  <c r="Z367" i="6"/>
  <c r="T370" i="6"/>
  <c r="L371" i="6" a="1"/>
  <c r="L371" i="6" s="1"/>
  <c r="R369" i="6"/>
  <c r="U368" i="6"/>
  <c r="X368" i="6" s="1"/>
  <c r="Y368" i="6" s="1"/>
  <c r="AA366" i="6"/>
  <c r="AC365" i="6"/>
  <c r="AD365" i="6"/>
  <c r="AB365" i="6"/>
  <c r="H369" i="6"/>
  <c r="S368" i="6"/>
  <c r="Z367" i="5"/>
  <c r="T370" i="5"/>
  <c r="L371" i="5" a="1"/>
  <c r="L371" i="5" s="1"/>
  <c r="AD365" i="5"/>
  <c r="AB365" i="5"/>
  <c r="R369" i="5"/>
  <c r="U368" i="5"/>
  <c r="X368" i="5" s="1"/>
  <c r="Y368" i="5" s="1"/>
  <c r="AA366" i="5"/>
  <c r="AC365" i="5"/>
  <c r="H369" i="5"/>
  <c r="S368" i="5"/>
  <c r="Z367" i="4"/>
  <c r="AD365" i="4"/>
  <c r="AB365" i="4"/>
  <c r="H369" i="4"/>
  <c r="S368" i="4"/>
  <c r="T370" i="4"/>
  <c r="L371" i="4" a="1"/>
  <c r="L371" i="4" s="1"/>
  <c r="R369" i="4"/>
  <c r="U368" i="4"/>
  <c r="X368" i="4" s="1"/>
  <c r="Y368" i="4" s="1"/>
  <c r="AC365" i="4"/>
  <c r="AA366" i="4"/>
  <c r="Z367" i="1"/>
  <c r="AD365" i="1"/>
  <c r="AB365" i="1"/>
  <c r="H369" i="1"/>
  <c r="S368" i="1"/>
  <c r="R369" i="1"/>
  <c r="U368" i="1"/>
  <c r="X368" i="1" s="1"/>
  <c r="Y368" i="1" s="1"/>
  <c r="T370" i="1"/>
  <c r="L371" i="1" a="1"/>
  <c r="L371" i="1" s="1"/>
  <c r="AA366" i="1"/>
  <c r="AC365" i="1"/>
  <c r="Z368" i="11" l="1"/>
  <c r="H370" i="11"/>
  <c r="S369" i="11"/>
  <c r="T371" i="11"/>
  <c r="L372" i="11" a="1"/>
  <c r="L372" i="11" s="1"/>
  <c r="R370" i="11"/>
  <c r="U369" i="11"/>
  <c r="X369" i="11" s="1"/>
  <c r="Y369" i="11" s="1"/>
  <c r="AB366" i="11"/>
  <c r="AD366" i="11"/>
  <c r="AA367" i="11"/>
  <c r="AC366" i="11"/>
  <c r="Z368" i="10"/>
  <c r="H370" i="10"/>
  <c r="S369" i="10"/>
  <c r="AB366" i="10"/>
  <c r="AD366" i="10"/>
  <c r="AA367" i="10"/>
  <c r="AC366" i="10"/>
  <c r="T370" i="10"/>
  <c r="L371" i="10" a="1"/>
  <c r="L371" i="10" s="1"/>
  <c r="R370" i="10"/>
  <c r="U369" i="10"/>
  <c r="X369" i="10" s="1"/>
  <c r="Y369" i="10" s="1"/>
  <c r="Z368" i="9"/>
  <c r="T370" i="9"/>
  <c r="L371" i="9" a="1"/>
  <c r="L371" i="9" s="1"/>
  <c r="R370" i="9"/>
  <c r="U369" i="9"/>
  <c r="X369" i="9" s="1"/>
  <c r="Y369" i="9" s="1"/>
  <c r="AB366" i="9"/>
  <c r="AD366" i="9"/>
  <c r="H370" i="9"/>
  <c r="S369" i="9"/>
  <c r="AA367" i="9"/>
  <c r="AC366" i="9"/>
  <c r="Z368" i="8"/>
  <c r="T371" i="8"/>
  <c r="L372" i="8" a="1"/>
  <c r="L372" i="8" s="1"/>
  <c r="AB366" i="8"/>
  <c r="AD366" i="8"/>
  <c r="AA367" i="8"/>
  <c r="AC366" i="8"/>
  <c r="R370" i="8"/>
  <c r="U369" i="8"/>
  <c r="X369" i="8" s="1"/>
  <c r="Y369" i="8" s="1"/>
  <c r="H370" i="8"/>
  <c r="S369" i="8"/>
  <c r="Z368" i="7"/>
  <c r="T370" i="7"/>
  <c r="L371" i="7" a="1"/>
  <c r="L371" i="7" s="1"/>
  <c r="AB366" i="7"/>
  <c r="AD366" i="7"/>
  <c r="H370" i="7"/>
  <c r="S369" i="7"/>
  <c r="R370" i="7"/>
  <c r="U369" i="7"/>
  <c r="X369" i="7" s="1"/>
  <c r="Y369" i="7" s="1"/>
  <c r="AA367" i="7"/>
  <c r="AC366" i="7"/>
  <c r="Z368" i="6"/>
  <c r="H370" i="6"/>
  <c r="S369" i="6"/>
  <c r="AB366" i="6"/>
  <c r="AD366" i="6"/>
  <c r="T371" i="6"/>
  <c r="L372" i="6" a="1"/>
  <c r="L372" i="6" s="1"/>
  <c r="AA367" i="6"/>
  <c r="AC366" i="6"/>
  <c r="R370" i="6"/>
  <c r="U369" i="6"/>
  <c r="X369" i="6" s="1"/>
  <c r="Y369" i="6" s="1"/>
  <c r="Z368" i="5"/>
  <c r="H370" i="5"/>
  <c r="S369" i="5"/>
  <c r="AB366" i="5"/>
  <c r="AD366" i="5"/>
  <c r="R370" i="5"/>
  <c r="U369" i="5"/>
  <c r="X369" i="5" s="1"/>
  <c r="Y369" i="5" s="1"/>
  <c r="AA367" i="5"/>
  <c r="AC366" i="5"/>
  <c r="T371" i="5"/>
  <c r="L372" i="5" a="1"/>
  <c r="L372" i="5" s="1"/>
  <c r="Z368" i="4"/>
  <c r="AB366" i="4"/>
  <c r="AD366" i="4"/>
  <c r="T371" i="4"/>
  <c r="L372" i="4" a="1"/>
  <c r="L372" i="4" s="1"/>
  <c r="H370" i="4"/>
  <c r="S369" i="4"/>
  <c r="AA367" i="4"/>
  <c r="AC366" i="4"/>
  <c r="R370" i="4"/>
  <c r="U369" i="4"/>
  <c r="X369" i="4" s="1"/>
  <c r="Y369" i="4" s="1"/>
  <c r="Z368" i="1"/>
  <c r="T371" i="1"/>
  <c r="L372" i="1" a="1"/>
  <c r="L372" i="1" s="1"/>
  <c r="AB366" i="1"/>
  <c r="AD366" i="1"/>
  <c r="R370" i="1"/>
  <c r="U369" i="1"/>
  <c r="X369" i="1" s="1"/>
  <c r="Y369" i="1" s="1"/>
  <c r="S369" i="1"/>
  <c r="H370" i="1"/>
  <c r="AC366" i="1"/>
  <c r="AA367" i="1"/>
  <c r="Z369" i="11" l="1"/>
  <c r="AD367" i="11"/>
  <c r="AB367" i="11"/>
  <c r="R371" i="11"/>
  <c r="U370" i="11"/>
  <c r="X370" i="11" s="1"/>
  <c r="Y370" i="11" s="1"/>
  <c r="S370" i="11"/>
  <c r="H371" i="11"/>
  <c r="T372" i="11"/>
  <c r="L373" i="11" a="1"/>
  <c r="L373" i="11" s="1"/>
  <c r="AC367" i="11"/>
  <c r="AA368" i="11"/>
  <c r="Z369" i="10"/>
  <c r="R371" i="10"/>
  <c r="U370" i="10"/>
  <c r="X370" i="10" s="1"/>
  <c r="Y370" i="10" s="1"/>
  <c r="AD367" i="10"/>
  <c r="AB367" i="10"/>
  <c r="S370" i="10"/>
  <c r="H371" i="10"/>
  <c r="T371" i="10"/>
  <c r="L372" i="10" a="1"/>
  <c r="L372" i="10" s="1"/>
  <c r="AC367" i="10"/>
  <c r="AA368" i="10"/>
  <c r="Z369" i="9"/>
  <c r="AD367" i="9"/>
  <c r="AB367" i="9"/>
  <c r="S370" i="9"/>
  <c r="H371" i="9"/>
  <c r="T371" i="9"/>
  <c r="L372" i="9" a="1"/>
  <c r="L372" i="9" s="1"/>
  <c r="AC367" i="9"/>
  <c r="AA368" i="9"/>
  <c r="R371" i="9"/>
  <c r="U370" i="9"/>
  <c r="X370" i="9" s="1"/>
  <c r="Y370" i="9" s="1"/>
  <c r="Z369" i="8"/>
  <c r="T372" i="8"/>
  <c r="L373" i="8" a="1"/>
  <c r="L373" i="8" s="1"/>
  <c r="S370" i="8"/>
  <c r="H371" i="8"/>
  <c r="R371" i="8"/>
  <c r="U370" i="8"/>
  <c r="X370" i="8" s="1"/>
  <c r="Y370" i="8" s="1"/>
  <c r="AC367" i="8"/>
  <c r="AA368" i="8"/>
  <c r="AD367" i="8"/>
  <c r="AB367" i="8"/>
  <c r="Z369" i="7"/>
  <c r="AD367" i="7"/>
  <c r="AB367" i="7"/>
  <c r="R371" i="7"/>
  <c r="U370" i="7"/>
  <c r="X370" i="7" s="1"/>
  <c r="Y370" i="7" s="1"/>
  <c r="S370" i="7"/>
  <c r="H371" i="7"/>
  <c r="AC367" i="7"/>
  <c r="AA368" i="7"/>
  <c r="T371" i="7"/>
  <c r="L372" i="7" a="1"/>
  <c r="L372" i="7" s="1"/>
  <c r="Z369" i="6"/>
  <c r="R371" i="6"/>
  <c r="U370" i="6"/>
  <c r="X370" i="6" s="1"/>
  <c r="Y370" i="6" s="1"/>
  <c r="AD367" i="6"/>
  <c r="AB367" i="6"/>
  <c r="AC367" i="6"/>
  <c r="AA368" i="6"/>
  <c r="T372" i="6"/>
  <c r="L373" i="6" a="1"/>
  <c r="L373" i="6" s="1"/>
  <c r="S370" i="6"/>
  <c r="H371" i="6"/>
  <c r="Z369" i="5"/>
  <c r="T372" i="5"/>
  <c r="L373" i="5" a="1"/>
  <c r="L373" i="5" s="1"/>
  <c r="AD367" i="5"/>
  <c r="AB367" i="5"/>
  <c r="R371" i="5"/>
  <c r="U370" i="5"/>
  <c r="X370" i="5" s="1"/>
  <c r="Y370" i="5" s="1"/>
  <c r="S370" i="5"/>
  <c r="H371" i="5"/>
  <c r="AC367" i="5"/>
  <c r="AA368" i="5"/>
  <c r="Z369" i="4"/>
  <c r="R371" i="4"/>
  <c r="U370" i="4"/>
  <c r="X370" i="4" s="1"/>
  <c r="Y370" i="4" s="1"/>
  <c r="H371" i="4"/>
  <c r="S370" i="4"/>
  <c r="AD367" i="4"/>
  <c r="AB367" i="4"/>
  <c r="AA368" i="4"/>
  <c r="AC367" i="4"/>
  <c r="T372" i="4"/>
  <c r="L373" i="4" a="1"/>
  <c r="L373" i="4" s="1"/>
  <c r="Z369" i="1"/>
  <c r="AD367" i="1"/>
  <c r="AB367" i="1"/>
  <c r="T372" i="1"/>
  <c r="L373" i="1" a="1"/>
  <c r="L373" i="1" s="1"/>
  <c r="S370" i="1"/>
  <c r="H371" i="1"/>
  <c r="U370" i="1"/>
  <c r="X370" i="1" s="1"/>
  <c r="Y370" i="1" s="1"/>
  <c r="R371" i="1"/>
  <c r="AC367" i="1"/>
  <c r="AA368" i="1"/>
  <c r="Z370" i="11" l="1"/>
  <c r="U371" i="11"/>
  <c r="X371" i="11" s="1"/>
  <c r="Y371" i="11" s="1"/>
  <c r="R372" i="11"/>
  <c r="L374" i="11" a="1"/>
  <c r="L374" i="11" s="1"/>
  <c r="T373" i="11"/>
  <c r="S371" i="11"/>
  <c r="H372" i="11"/>
  <c r="AC368" i="11"/>
  <c r="AA369" i="11"/>
  <c r="AD368" i="11"/>
  <c r="AB368" i="11"/>
  <c r="Z370" i="10"/>
  <c r="AD368" i="10"/>
  <c r="AB368" i="10"/>
  <c r="T372" i="10"/>
  <c r="L373" i="10" a="1"/>
  <c r="L373" i="10" s="1"/>
  <c r="U371" i="10"/>
  <c r="X371" i="10" s="1"/>
  <c r="Y371" i="10" s="1"/>
  <c r="R372" i="10"/>
  <c r="AC368" i="10"/>
  <c r="AA369" i="10"/>
  <c r="S371" i="10"/>
  <c r="H372" i="10"/>
  <c r="Z370" i="9"/>
  <c r="U371" i="9"/>
  <c r="X371" i="9" s="1"/>
  <c r="Y371" i="9" s="1"/>
  <c r="R372" i="9"/>
  <c r="AD368" i="9"/>
  <c r="AB368" i="9"/>
  <c r="S371" i="9"/>
  <c r="H372" i="9"/>
  <c r="AC368" i="9"/>
  <c r="AA369" i="9"/>
  <c r="T372" i="9"/>
  <c r="L373" i="9" a="1"/>
  <c r="L373" i="9" s="1"/>
  <c r="Z370" i="8"/>
  <c r="L374" i="8" a="1"/>
  <c r="L374" i="8" s="1"/>
  <c r="T373" i="8"/>
  <c r="AD368" i="8"/>
  <c r="AB368" i="8"/>
  <c r="S371" i="8"/>
  <c r="H372" i="8"/>
  <c r="AC368" i="8"/>
  <c r="AA369" i="8"/>
  <c r="U371" i="8"/>
  <c r="X371" i="8" s="1"/>
  <c r="Y371" i="8" s="1"/>
  <c r="R372" i="8"/>
  <c r="Z370" i="7"/>
  <c r="T372" i="7"/>
  <c r="L373" i="7" a="1"/>
  <c r="L373" i="7" s="1"/>
  <c r="U371" i="7"/>
  <c r="X371" i="7" s="1"/>
  <c r="Y371" i="7" s="1"/>
  <c r="R372" i="7"/>
  <c r="AC368" i="7"/>
  <c r="AA369" i="7"/>
  <c r="AD368" i="7"/>
  <c r="AB368" i="7"/>
  <c r="S371" i="7"/>
  <c r="H372" i="7"/>
  <c r="Z370" i="6"/>
  <c r="S371" i="6"/>
  <c r="H372" i="6"/>
  <c r="AD368" i="6"/>
  <c r="AB368" i="6"/>
  <c r="AC368" i="6"/>
  <c r="AA369" i="6"/>
  <c r="L374" i="6" a="1"/>
  <c r="L374" i="6" s="1"/>
  <c r="T373" i="6"/>
  <c r="U371" i="6"/>
  <c r="X371" i="6" s="1"/>
  <c r="Y371" i="6" s="1"/>
  <c r="R372" i="6"/>
  <c r="Z370" i="5"/>
  <c r="S371" i="5"/>
  <c r="H372" i="5"/>
  <c r="U371" i="5"/>
  <c r="X371" i="5" s="1"/>
  <c r="Y371" i="5" s="1"/>
  <c r="R372" i="5"/>
  <c r="AD368" i="5"/>
  <c r="AB368" i="5"/>
  <c r="AC368" i="5"/>
  <c r="AA369" i="5"/>
  <c r="L374" i="5" a="1"/>
  <c r="L374" i="5" s="1"/>
  <c r="T373" i="5"/>
  <c r="Z370" i="4"/>
  <c r="L374" i="4" a="1"/>
  <c r="L374" i="4" s="1"/>
  <c r="T373" i="4"/>
  <c r="AD368" i="4"/>
  <c r="AB368" i="4"/>
  <c r="S371" i="4"/>
  <c r="H372" i="4"/>
  <c r="AC368" i="4"/>
  <c r="AA369" i="4"/>
  <c r="R372" i="4"/>
  <c r="U371" i="4"/>
  <c r="X371" i="4" s="1"/>
  <c r="Y371" i="4" s="1"/>
  <c r="Z370" i="1"/>
  <c r="AD368" i="1"/>
  <c r="AB368" i="1"/>
  <c r="H372" i="1"/>
  <c r="S371" i="1"/>
  <c r="L374" i="1" a="1"/>
  <c r="L374" i="1" s="1"/>
  <c r="T373" i="1"/>
  <c r="U371" i="1"/>
  <c r="X371" i="1" s="1"/>
  <c r="Y371" i="1" s="1"/>
  <c r="R372" i="1"/>
  <c r="AC368" i="1"/>
  <c r="AA369" i="1"/>
  <c r="Z371" i="11" l="1"/>
  <c r="L375" i="11" a="1"/>
  <c r="L375" i="11" s="1"/>
  <c r="T374" i="11"/>
  <c r="U372" i="11"/>
  <c r="X372" i="11" s="1"/>
  <c r="Y372" i="11" s="1"/>
  <c r="R373" i="11"/>
  <c r="AD369" i="11"/>
  <c r="AB369" i="11"/>
  <c r="H373" i="11"/>
  <c r="S372" i="11"/>
  <c r="AC369" i="11"/>
  <c r="AA370" i="11"/>
  <c r="Z371" i="10"/>
  <c r="H373" i="10"/>
  <c r="S372" i="10"/>
  <c r="L374" i="10" a="1"/>
  <c r="L374" i="10" s="1"/>
  <c r="T373" i="10"/>
  <c r="AC369" i="10"/>
  <c r="AA370" i="10"/>
  <c r="AD369" i="10"/>
  <c r="AB369" i="10"/>
  <c r="U372" i="10"/>
  <c r="X372" i="10" s="1"/>
  <c r="Y372" i="10" s="1"/>
  <c r="R373" i="10"/>
  <c r="Z371" i="9"/>
  <c r="L374" i="9" a="1"/>
  <c r="L374" i="9" s="1"/>
  <c r="T373" i="9"/>
  <c r="H373" i="9"/>
  <c r="S372" i="9"/>
  <c r="AC369" i="9"/>
  <c r="AA370" i="9"/>
  <c r="AD369" i="9"/>
  <c r="AB369" i="9"/>
  <c r="U372" i="9"/>
  <c r="X372" i="9" s="1"/>
  <c r="Y372" i="9" s="1"/>
  <c r="R373" i="9"/>
  <c r="Z371" i="8"/>
  <c r="U372" i="8"/>
  <c r="X372" i="8" s="1"/>
  <c r="Y372" i="8" s="1"/>
  <c r="R373" i="8"/>
  <c r="H373" i="8"/>
  <c r="S372" i="8"/>
  <c r="AD369" i="8"/>
  <c r="AB369" i="8"/>
  <c r="AC369" i="8"/>
  <c r="AA370" i="8"/>
  <c r="L375" i="8" a="1"/>
  <c r="L375" i="8" s="1"/>
  <c r="T374" i="8"/>
  <c r="Z371" i="7"/>
  <c r="H373" i="7"/>
  <c r="S372" i="7"/>
  <c r="AD369" i="7"/>
  <c r="AB369" i="7"/>
  <c r="U372" i="7"/>
  <c r="X372" i="7" s="1"/>
  <c r="Y372" i="7" s="1"/>
  <c r="R373" i="7"/>
  <c r="AC369" i="7"/>
  <c r="AA370" i="7"/>
  <c r="L374" i="7" a="1"/>
  <c r="L374" i="7" s="1"/>
  <c r="T373" i="7"/>
  <c r="Z371" i="6"/>
  <c r="L375" i="6" a="1"/>
  <c r="L375" i="6" s="1"/>
  <c r="T374" i="6"/>
  <c r="AD369" i="6"/>
  <c r="AB369" i="6"/>
  <c r="H373" i="6"/>
  <c r="S372" i="6"/>
  <c r="AC369" i="6"/>
  <c r="AA370" i="6"/>
  <c r="U372" i="6"/>
  <c r="X372" i="6" s="1"/>
  <c r="Y372" i="6" s="1"/>
  <c r="R373" i="6"/>
  <c r="Z371" i="5"/>
  <c r="AD369" i="5"/>
  <c r="AB369" i="5"/>
  <c r="AC369" i="5"/>
  <c r="AA370" i="5"/>
  <c r="L375" i="5" a="1"/>
  <c r="L375" i="5" s="1"/>
  <c r="T374" i="5"/>
  <c r="U372" i="5"/>
  <c r="X372" i="5" s="1"/>
  <c r="Y372" i="5" s="1"/>
  <c r="R373" i="5"/>
  <c r="H373" i="5"/>
  <c r="S372" i="5"/>
  <c r="Z371" i="4"/>
  <c r="L375" i="4" a="1"/>
  <c r="L375" i="4" s="1"/>
  <c r="T374" i="4"/>
  <c r="AD369" i="4"/>
  <c r="AB369" i="4"/>
  <c r="AC369" i="4"/>
  <c r="AA370" i="4"/>
  <c r="U372" i="4"/>
  <c r="X372" i="4" s="1"/>
  <c r="Y372" i="4" s="1"/>
  <c r="R373" i="4"/>
  <c r="S372" i="4"/>
  <c r="H373" i="4"/>
  <c r="Z371" i="1"/>
  <c r="U372" i="1"/>
  <c r="X372" i="1" s="1"/>
  <c r="Y372" i="1" s="1"/>
  <c r="R373" i="1"/>
  <c r="AD369" i="1"/>
  <c r="AB369" i="1"/>
  <c r="H373" i="1"/>
  <c r="S372" i="1"/>
  <c r="L375" i="1" a="1"/>
  <c r="L375" i="1" s="1"/>
  <c r="T374" i="1"/>
  <c r="AC369" i="1"/>
  <c r="AA370" i="1"/>
  <c r="Z372" i="11" l="1"/>
  <c r="AD370" i="11"/>
  <c r="AB370" i="11"/>
  <c r="U373" i="11"/>
  <c r="X373" i="11" s="1"/>
  <c r="Y373" i="11" s="1"/>
  <c r="R374" i="11"/>
  <c r="L376" i="11" a="1"/>
  <c r="L376" i="11" s="1"/>
  <c r="T375" i="11"/>
  <c r="H374" i="11"/>
  <c r="S373" i="11"/>
  <c r="AC370" i="11"/>
  <c r="AA371" i="11"/>
  <c r="Z372" i="10"/>
  <c r="U373" i="10"/>
  <c r="X373" i="10" s="1"/>
  <c r="Y373" i="10" s="1"/>
  <c r="R374" i="10"/>
  <c r="AD370" i="10"/>
  <c r="AB370" i="10"/>
  <c r="H374" i="10"/>
  <c r="S373" i="10"/>
  <c r="L375" i="10" a="1"/>
  <c r="L375" i="10" s="1"/>
  <c r="T374" i="10"/>
  <c r="AC370" i="10"/>
  <c r="AA371" i="10"/>
  <c r="Z372" i="9"/>
  <c r="U373" i="9"/>
  <c r="X373" i="9" s="1"/>
  <c r="Y373" i="9" s="1"/>
  <c r="R374" i="9"/>
  <c r="H374" i="9"/>
  <c r="S373" i="9"/>
  <c r="L375" i="9" a="1"/>
  <c r="L375" i="9" s="1"/>
  <c r="T374" i="9"/>
  <c r="AD370" i="9"/>
  <c r="AB370" i="9"/>
  <c r="AC370" i="9"/>
  <c r="AA371" i="9"/>
  <c r="Z372" i="8"/>
  <c r="AD370" i="8"/>
  <c r="AB370" i="8"/>
  <c r="U373" i="8"/>
  <c r="X373" i="8" s="1"/>
  <c r="Y373" i="8" s="1"/>
  <c r="R374" i="8"/>
  <c r="H374" i="8"/>
  <c r="S373" i="8"/>
  <c r="AC370" i="8"/>
  <c r="AA371" i="8"/>
  <c r="L376" i="8" a="1"/>
  <c r="L376" i="8" s="1"/>
  <c r="T375" i="8"/>
  <c r="Z372" i="7"/>
  <c r="H374" i="7"/>
  <c r="S373" i="7"/>
  <c r="L375" i="7" a="1"/>
  <c r="L375" i="7" s="1"/>
  <c r="T374" i="7"/>
  <c r="AC370" i="7"/>
  <c r="AA371" i="7"/>
  <c r="AD370" i="7"/>
  <c r="AB370" i="7"/>
  <c r="U373" i="7"/>
  <c r="X373" i="7" s="1"/>
  <c r="Y373" i="7" s="1"/>
  <c r="R374" i="7"/>
  <c r="Z372" i="6"/>
  <c r="H374" i="6"/>
  <c r="S373" i="6"/>
  <c r="U373" i="6"/>
  <c r="X373" i="6" s="1"/>
  <c r="Y373" i="6" s="1"/>
  <c r="R374" i="6"/>
  <c r="AD370" i="6"/>
  <c r="AB370" i="6"/>
  <c r="AC370" i="6"/>
  <c r="AA371" i="6"/>
  <c r="L376" i="6" a="1"/>
  <c r="L376" i="6" s="1"/>
  <c r="T375" i="6"/>
  <c r="Z372" i="5"/>
  <c r="U373" i="5"/>
  <c r="X373" i="5" s="1"/>
  <c r="Y373" i="5" s="1"/>
  <c r="R374" i="5"/>
  <c r="H374" i="5"/>
  <c r="S373" i="5"/>
  <c r="L376" i="5" a="1"/>
  <c r="L376" i="5" s="1"/>
  <c r="T375" i="5"/>
  <c r="AD370" i="5"/>
  <c r="AB370" i="5"/>
  <c r="AC370" i="5"/>
  <c r="AA371" i="5"/>
  <c r="Z372" i="4"/>
  <c r="H374" i="4"/>
  <c r="S373" i="4"/>
  <c r="U373" i="4"/>
  <c r="X373" i="4" s="1"/>
  <c r="Y373" i="4" s="1"/>
  <c r="R374" i="4"/>
  <c r="AD370" i="4"/>
  <c r="AB370" i="4"/>
  <c r="AC370" i="4"/>
  <c r="AA371" i="4"/>
  <c r="L376" i="4" a="1"/>
  <c r="L376" i="4" s="1"/>
  <c r="T375" i="4"/>
  <c r="Z372" i="1"/>
  <c r="AD370" i="1"/>
  <c r="AB370" i="1"/>
  <c r="L376" i="1" a="1"/>
  <c r="L376" i="1" s="1"/>
  <c r="T375" i="1"/>
  <c r="U373" i="1"/>
  <c r="X373" i="1" s="1"/>
  <c r="Y373" i="1" s="1"/>
  <c r="R374" i="1"/>
  <c r="H374" i="1"/>
  <c r="S373" i="1"/>
  <c r="AC370" i="1"/>
  <c r="AA371" i="1"/>
  <c r="Z373" i="11" l="1"/>
  <c r="AD371" i="11"/>
  <c r="AB371" i="11"/>
  <c r="H375" i="11"/>
  <c r="S374" i="11"/>
  <c r="U374" i="11"/>
  <c r="X374" i="11" s="1"/>
  <c r="Y374" i="11" s="1"/>
  <c r="R375" i="11"/>
  <c r="L377" i="11" a="1"/>
  <c r="L377" i="11" s="1"/>
  <c r="T376" i="11"/>
  <c r="AC371" i="11"/>
  <c r="AA372" i="11"/>
  <c r="Z373" i="10"/>
  <c r="AD371" i="10"/>
  <c r="AB371" i="10"/>
  <c r="U374" i="10"/>
  <c r="X374" i="10" s="1"/>
  <c r="Y374" i="10" s="1"/>
  <c r="R375" i="10"/>
  <c r="AC371" i="10"/>
  <c r="AA372" i="10"/>
  <c r="L376" i="10" a="1"/>
  <c r="L376" i="10" s="1"/>
  <c r="T375" i="10"/>
  <c r="H375" i="10"/>
  <c r="S374" i="10"/>
  <c r="Z373" i="9"/>
  <c r="AD371" i="9"/>
  <c r="AB371" i="9"/>
  <c r="U374" i="9"/>
  <c r="X374" i="9" s="1"/>
  <c r="Y374" i="9" s="1"/>
  <c r="R375" i="9"/>
  <c r="AC371" i="9"/>
  <c r="AA372" i="9"/>
  <c r="L376" i="9" a="1"/>
  <c r="L376" i="9" s="1"/>
  <c r="T375" i="9"/>
  <c r="H375" i="9"/>
  <c r="S374" i="9"/>
  <c r="Z373" i="8"/>
  <c r="AD371" i="8"/>
  <c r="AB371" i="8"/>
  <c r="H375" i="8"/>
  <c r="S374" i="8"/>
  <c r="L377" i="8" a="1"/>
  <c r="L377" i="8" s="1"/>
  <c r="T376" i="8"/>
  <c r="AC371" i="8"/>
  <c r="AA372" i="8"/>
  <c r="U374" i="8"/>
  <c r="X374" i="8" s="1"/>
  <c r="Y374" i="8" s="1"/>
  <c r="R375" i="8"/>
  <c r="Z373" i="7"/>
  <c r="U374" i="7"/>
  <c r="X374" i="7" s="1"/>
  <c r="Y374" i="7" s="1"/>
  <c r="R375" i="7"/>
  <c r="H375" i="7"/>
  <c r="S374" i="7"/>
  <c r="L376" i="7" a="1"/>
  <c r="L376" i="7" s="1"/>
  <c r="T375" i="7"/>
  <c r="AC371" i="7"/>
  <c r="AA372" i="7"/>
  <c r="AD371" i="7"/>
  <c r="AB371" i="7"/>
  <c r="Z373" i="6"/>
  <c r="L377" i="6" a="1"/>
  <c r="L377" i="6" s="1"/>
  <c r="T376" i="6"/>
  <c r="AD371" i="6"/>
  <c r="AB371" i="6"/>
  <c r="U374" i="6"/>
  <c r="X374" i="6" s="1"/>
  <c r="Y374" i="6" s="1"/>
  <c r="R375" i="6"/>
  <c r="AC371" i="6"/>
  <c r="AA372" i="6"/>
  <c r="H375" i="6"/>
  <c r="S374" i="6"/>
  <c r="Z373" i="5"/>
  <c r="AD371" i="5"/>
  <c r="AB371" i="5"/>
  <c r="L377" i="5" a="1"/>
  <c r="L377" i="5" s="1"/>
  <c r="T376" i="5"/>
  <c r="H375" i="5"/>
  <c r="S374" i="5"/>
  <c r="U374" i="5"/>
  <c r="X374" i="5" s="1"/>
  <c r="Y374" i="5" s="1"/>
  <c r="R375" i="5"/>
  <c r="AC371" i="5"/>
  <c r="AA372" i="5"/>
  <c r="Z373" i="4"/>
  <c r="L377" i="4" a="1"/>
  <c r="L377" i="4" s="1"/>
  <c r="T376" i="4"/>
  <c r="H375" i="4"/>
  <c r="S374" i="4"/>
  <c r="AD371" i="4"/>
  <c r="AB371" i="4"/>
  <c r="AC371" i="4"/>
  <c r="AA372" i="4"/>
  <c r="U374" i="4"/>
  <c r="X374" i="4" s="1"/>
  <c r="Y374" i="4" s="1"/>
  <c r="R375" i="4"/>
  <c r="Z373" i="1"/>
  <c r="H375" i="1"/>
  <c r="S374" i="1"/>
  <c r="U374" i="1"/>
  <c r="X374" i="1" s="1"/>
  <c r="Y374" i="1" s="1"/>
  <c r="R375" i="1"/>
  <c r="AD371" i="1"/>
  <c r="AB371" i="1"/>
  <c r="AC371" i="1"/>
  <c r="AA372" i="1"/>
  <c r="L377" i="1" a="1"/>
  <c r="L377" i="1" s="1"/>
  <c r="T376" i="1"/>
  <c r="Z374" i="11" l="1"/>
  <c r="L378" i="11" a="1"/>
  <c r="L378" i="11" s="1"/>
  <c r="T377" i="11"/>
  <c r="U375" i="11"/>
  <c r="X375" i="11" s="1"/>
  <c r="Y375" i="11" s="1"/>
  <c r="R376" i="11"/>
  <c r="AC372" i="11"/>
  <c r="AA373" i="11"/>
  <c r="AD372" i="11"/>
  <c r="AB372" i="11"/>
  <c r="H376" i="11"/>
  <c r="S375" i="11"/>
  <c r="Z374" i="10"/>
  <c r="H376" i="10"/>
  <c r="S375" i="10"/>
  <c r="AD372" i="10"/>
  <c r="AB372" i="10"/>
  <c r="L377" i="10" a="1"/>
  <c r="L377" i="10" s="1"/>
  <c r="T376" i="10"/>
  <c r="U375" i="10"/>
  <c r="X375" i="10" s="1"/>
  <c r="Y375" i="10" s="1"/>
  <c r="R376" i="10"/>
  <c r="AC372" i="10"/>
  <c r="AA373" i="10"/>
  <c r="Z374" i="9"/>
  <c r="H376" i="9"/>
  <c r="S375" i="9"/>
  <c r="U375" i="9"/>
  <c r="X375" i="9" s="1"/>
  <c r="Y375" i="9" s="1"/>
  <c r="R376" i="9"/>
  <c r="L377" i="9" a="1"/>
  <c r="L377" i="9" s="1"/>
  <c r="T376" i="9"/>
  <c r="AC372" i="9"/>
  <c r="AA373" i="9"/>
  <c r="AD372" i="9"/>
  <c r="AB372" i="9"/>
  <c r="Z374" i="8"/>
  <c r="U375" i="8"/>
  <c r="X375" i="8" s="1"/>
  <c r="Y375" i="8" s="1"/>
  <c r="R376" i="8"/>
  <c r="L378" i="8" a="1"/>
  <c r="L378" i="8" s="1"/>
  <c r="T377" i="8"/>
  <c r="AD372" i="8"/>
  <c r="AB372" i="8"/>
  <c r="H376" i="8"/>
  <c r="S375" i="8"/>
  <c r="AC372" i="8"/>
  <c r="AA373" i="8"/>
  <c r="Z374" i="7"/>
  <c r="L377" i="7" a="1"/>
  <c r="L377" i="7" s="1"/>
  <c r="T376" i="7"/>
  <c r="H376" i="7"/>
  <c r="S375" i="7"/>
  <c r="AC372" i="7"/>
  <c r="AA373" i="7"/>
  <c r="AD372" i="7"/>
  <c r="AB372" i="7"/>
  <c r="U375" i="7"/>
  <c r="X375" i="7" s="1"/>
  <c r="Y375" i="7" s="1"/>
  <c r="R376" i="7"/>
  <c r="Z374" i="6"/>
  <c r="AD372" i="6"/>
  <c r="AB372" i="6"/>
  <c r="U375" i="6"/>
  <c r="X375" i="6" s="1"/>
  <c r="Y375" i="6" s="1"/>
  <c r="R376" i="6"/>
  <c r="H376" i="6"/>
  <c r="S375" i="6"/>
  <c r="AC372" i="6"/>
  <c r="AA373" i="6"/>
  <c r="L378" i="6" a="1"/>
  <c r="L378" i="6" s="1"/>
  <c r="T377" i="6"/>
  <c r="Z374" i="5"/>
  <c r="AD372" i="5"/>
  <c r="AB372" i="5"/>
  <c r="U375" i="5"/>
  <c r="X375" i="5" s="1"/>
  <c r="Y375" i="5" s="1"/>
  <c r="R376" i="5"/>
  <c r="H376" i="5"/>
  <c r="S375" i="5"/>
  <c r="AC372" i="5"/>
  <c r="AA373" i="5"/>
  <c r="L378" i="5" a="1"/>
  <c r="L378" i="5" s="1"/>
  <c r="T377" i="5"/>
  <c r="Z374" i="4"/>
  <c r="H376" i="4"/>
  <c r="S375" i="4"/>
  <c r="U375" i="4"/>
  <c r="X375" i="4" s="1"/>
  <c r="Y375" i="4" s="1"/>
  <c r="R376" i="4"/>
  <c r="AD372" i="4"/>
  <c r="AB372" i="4"/>
  <c r="AC372" i="4"/>
  <c r="AA373" i="4"/>
  <c r="L378" i="4" a="1"/>
  <c r="L378" i="4" s="1"/>
  <c r="T377" i="4"/>
  <c r="Z374" i="1"/>
  <c r="AD372" i="1"/>
  <c r="AB372" i="1"/>
  <c r="L378" i="1" a="1"/>
  <c r="L378" i="1" s="1"/>
  <c r="T377" i="1"/>
  <c r="U375" i="1"/>
  <c r="X375" i="1" s="1"/>
  <c r="Y375" i="1" s="1"/>
  <c r="R376" i="1"/>
  <c r="H376" i="1"/>
  <c r="S375" i="1"/>
  <c r="AA373" i="1"/>
  <c r="AC372" i="1"/>
  <c r="Z375" i="11" l="1"/>
  <c r="H377" i="11"/>
  <c r="S376" i="11"/>
  <c r="R377" i="11"/>
  <c r="U376" i="11"/>
  <c r="X376" i="11" s="1"/>
  <c r="Y376" i="11" s="1"/>
  <c r="T378" i="11"/>
  <c r="L379" i="11" a="1"/>
  <c r="L379" i="11" s="1"/>
  <c r="AA374" i="11"/>
  <c r="AC373" i="11"/>
  <c r="AB373" i="11"/>
  <c r="AD373" i="11"/>
  <c r="Z375" i="10"/>
  <c r="AB373" i="10"/>
  <c r="AD373" i="10"/>
  <c r="R377" i="10"/>
  <c r="U376" i="10"/>
  <c r="X376" i="10" s="1"/>
  <c r="Y376" i="10" s="1"/>
  <c r="H377" i="10"/>
  <c r="S376" i="10"/>
  <c r="AA374" i="10"/>
  <c r="AC373" i="10"/>
  <c r="L378" i="10" a="1"/>
  <c r="L378" i="10" s="1"/>
  <c r="T377" i="10"/>
  <c r="Z375" i="9"/>
  <c r="AD373" i="9"/>
  <c r="AB373" i="9"/>
  <c r="H377" i="9"/>
  <c r="S376" i="9"/>
  <c r="R377" i="9"/>
  <c r="U376" i="9"/>
  <c r="X376" i="9" s="1"/>
  <c r="Y376" i="9" s="1"/>
  <c r="AA374" i="9"/>
  <c r="AC373" i="9"/>
  <c r="L378" i="9" a="1"/>
  <c r="L378" i="9" s="1"/>
  <c r="T377" i="9"/>
  <c r="Z375" i="8"/>
  <c r="AD373" i="8"/>
  <c r="AB373" i="8"/>
  <c r="T378" i="8"/>
  <c r="L379" i="8" a="1"/>
  <c r="L379" i="8" s="1"/>
  <c r="AA374" i="8"/>
  <c r="AC373" i="8"/>
  <c r="H377" i="8"/>
  <c r="S376" i="8"/>
  <c r="R377" i="8"/>
  <c r="U376" i="8"/>
  <c r="X376" i="8" s="1"/>
  <c r="Y376" i="8" s="1"/>
  <c r="Z375" i="7"/>
  <c r="R377" i="7"/>
  <c r="U376" i="7"/>
  <c r="X376" i="7" s="1"/>
  <c r="Y376" i="7" s="1"/>
  <c r="L378" i="7" a="1"/>
  <c r="L378" i="7" s="1"/>
  <c r="T377" i="7"/>
  <c r="AD373" i="7"/>
  <c r="AB373" i="7"/>
  <c r="H377" i="7"/>
  <c r="S376" i="7"/>
  <c r="AA374" i="7"/>
  <c r="AC373" i="7"/>
  <c r="Z375" i="6"/>
  <c r="AD373" i="6"/>
  <c r="AB373" i="6"/>
  <c r="R377" i="6"/>
  <c r="U376" i="6"/>
  <c r="X376" i="6" s="1"/>
  <c r="Y376" i="6" s="1"/>
  <c r="AA374" i="6"/>
  <c r="AC373" i="6"/>
  <c r="T378" i="6"/>
  <c r="L379" i="6" a="1"/>
  <c r="L379" i="6" s="1"/>
  <c r="H377" i="6"/>
  <c r="S376" i="6"/>
  <c r="Z375" i="5"/>
  <c r="T378" i="5"/>
  <c r="L379" i="5" a="1"/>
  <c r="L379" i="5" s="1"/>
  <c r="AA374" i="5"/>
  <c r="AC373" i="5"/>
  <c r="AD373" i="5"/>
  <c r="AB373" i="5"/>
  <c r="H377" i="5"/>
  <c r="S376" i="5"/>
  <c r="R377" i="5"/>
  <c r="U376" i="5"/>
  <c r="X376" i="5" s="1"/>
  <c r="Y376" i="5" s="1"/>
  <c r="Z375" i="4"/>
  <c r="AD373" i="4"/>
  <c r="AB373" i="4"/>
  <c r="T378" i="4"/>
  <c r="L379" i="4" a="1"/>
  <c r="L379" i="4" s="1"/>
  <c r="AA374" i="4"/>
  <c r="AC373" i="4"/>
  <c r="R377" i="4"/>
  <c r="U376" i="4"/>
  <c r="X376" i="4" s="1"/>
  <c r="Y376" i="4" s="1"/>
  <c r="H377" i="4"/>
  <c r="S376" i="4"/>
  <c r="Z375" i="1"/>
  <c r="R377" i="1"/>
  <c r="U376" i="1"/>
  <c r="X376" i="1" s="1"/>
  <c r="Y376" i="1" s="1"/>
  <c r="H377" i="1"/>
  <c r="S376" i="1"/>
  <c r="T378" i="1"/>
  <c r="L379" i="1" a="1"/>
  <c r="L379" i="1" s="1"/>
  <c r="AD373" i="1"/>
  <c r="AB373" i="1"/>
  <c r="AA374" i="1"/>
  <c r="AC373" i="1"/>
  <c r="Z376" i="11" l="1"/>
  <c r="R378" i="11"/>
  <c r="U377" i="11"/>
  <c r="X377" i="11" s="1"/>
  <c r="Y377" i="11" s="1"/>
  <c r="T379" i="11"/>
  <c r="L380" i="11" a="1"/>
  <c r="L380" i="11" s="1"/>
  <c r="H378" i="11"/>
  <c r="S377" i="11"/>
  <c r="AB374" i="11"/>
  <c r="AD374" i="11"/>
  <c r="AA375" i="11"/>
  <c r="AC374" i="11"/>
  <c r="Z376" i="10"/>
  <c r="AB374" i="10"/>
  <c r="AD374" i="10"/>
  <c r="T378" i="10"/>
  <c r="L379" i="10" a="1"/>
  <c r="L379" i="10" s="1"/>
  <c r="AA375" i="10"/>
  <c r="AC374" i="10"/>
  <c r="H378" i="10"/>
  <c r="S377" i="10"/>
  <c r="R378" i="10"/>
  <c r="U377" i="10"/>
  <c r="X377" i="10" s="1"/>
  <c r="Y377" i="10" s="1"/>
  <c r="Z376" i="9"/>
  <c r="H378" i="9"/>
  <c r="S377" i="9"/>
  <c r="T378" i="9"/>
  <c r="L379" i="9" a="1"/>
  <c r="L379" i="9" s="1"/>
  <c r="AB374" i="9"/>
  <c r="AD374" i="9"/>
  <c r="R378" i="9"/>
  <c r="U377" i="9"/>
  <c r="X377" i="9" s="1"/>
  <c r="Y377" i="9" s="1"/>
  <c r="AA375" i="9"/>
  <c r="AC374" i="9"/>
  <c r="Z376" i="8"/>
  <c r="R378" i="8"/>
  <c r="U377" i="8"/>
  <c r="X377" i="8" s="1"/>
  <c r="Y377" i="8" s="1"/>
  <c r="AB374" i="8"/>
  <c r="AD374" i="8"/>
  <c r="H378" i="8"/>
  <c r="S377" i="8"/>
  <c r="AA375" i="8"/>
  <c r="AC374" i="8"/>
  <c r="T379" i="8"/>
  <c r="L380" i="8" a="1"/>
  <c r="L380" i="8" s="1"/>
  <c r="Z376" i="7"/>
  <c r="R378" i="7"/>
  <c r="U377" i="7"/>
  <c r="X377" i="7" s="1"/>
  <c r="Y377" i="7" s="1"/>
  <c r="T378" i="7"/>
  <c r="L379" i="7" a="1"/>
  <c r="L379" i="7" s="1"/>
  <c r="AA375" i="7"/>
  <c r="AC374" i="7"/>
  <c r="AB374" i="7"/>
  <c r="AD374" i="7"/>
  <c r="H378" i="7"/>
  <c r="S377" i="7"/>
  <c r="Z376" i="6"/>
  <c r="T379" i="6"/>
  <c r="L380" i="6" a="1"/>
  <c r="L380" i="6" s="1"/>
  <c r="AB374" i="6"/>
  <c r="AD374" i="6"/>
  <c r="H378" i="6"/>
  <c r="S377" i="6"/>
  <c r="AA375" i="6"/>
  <c r="AC374" i="6"/>
  <c r="R378" i="6"/>
  <c r="U377" i="6"/>
  <c r="X377" i="6" s="1"/>
  <c r="Y377" i="6" s="1"/>
  <c r="Z376" i="5"/>
  <c r="T379" i="5"/>
  <c r="L380" i="5" a="1"/>
  <c r="L380" i="5" s="1"/>
  <c r="AA375" i="5"/>
  <c r="AC374" i="5"/>
  <c r="R378" i="5"/>
  <c r="U377" i="5"/>
  <c r="X377" i="5" s="1"/>
  <c r="Y377" i="5" s="1"/>
  <c r="H378" i="5"/>
  <c r="S377" i="5"/>
  <c r="AB374" i="5"/>
  <c r="AD374" i="5"/>
  <c r="Z376" i="4"/>
  <c r="H378" i="4"/>
  <c r="S377" i="4"/>
  <c r="R378" i="4"/>
  <c r="U377" i="4"/>
  <c r="X377" i="4" s="1"/>
  <c r="Y377" i="4" s="1"/>
  <c r="AB374" i="4"/>
  <c r="AD374" i="4"/>
  <c r="AA375" i="4"/>
  <c r="AC374" i="4"/>
  <c r="T379" i="4"/>
  <c r="L380" i="4" a="1"/>
  <c r="L380" i="4" s="1"/>
  <c r="Z376" i="1"/>
  <c r="AB374" i="1"/>
  <c r="AD374" i="1"/>
  <c r="T379" i="1"/>
  <c r="L380" i="1" a="1"/>
  <c r="L380" i="1" s="1"/>
  <c r="S377" i="1"/>
  <c r="H378" i="1"/>
  <c r="R378" i="1"/>
  <c r="U377" i="1"/>
  <c r="X377" i="1" s="1"/>
  <c r="Y377" i="1" s="1"/>
  <c r="AC374" i="1"/>
  <c r="AA375" i="1"/>
  <c r="Z377" i="11" l="1"/>
  <c r="AD375" i="11"/>
  <c r="AB375" i="11"/>
  <c r="R379" i="11"/>
  <c r="U378" i="11"/>
  <c r="X378" i="11" s="1"/>
  <c r="Y378" i="11" s="1"/>
  <c r="S378" i="11"/>
  <c r="H379" i="11"/>
  <c r="AC375" i="11"/>
  <c r="AA376" i="11"/>
  <c r="T380" i="11"/>
  <c r="L381" i="11" a="1"/>
  <c r="L381" i="11" s="1"/>
  <c r="Z377" i="10"/>
  <c r="R379" i="10"/>
  <c r="U378" i="10"/>
  <c r="X378" i="10" s="1"/>
  <c r="Y378" i="10" s="1"/>
  <c r="S378" i="10"/>
  <c r="H379" i="10"/>
  <c r="AD375" i="10"/>
  <c r="AB375" i="10"/>
  <c r="AC375" i="10"/>
  <c r="AA376" i="10"/>
  <c r="T379" i="10"/>
  <c r="L380" i="10" a="1"/>
  <c r="L380" i="10" s="1"/>
  <c r="Z377" i="9"/>
  <c r="AD375" i="9"/>
  <c r="AB375" i="9"/>
  <c r="R379" i="9"/>
  <c r="U378" i="9"/>
  <c r="X378" i="9" s="1"/>
  <c r="Y378" i="9" s="1"/>
  <c r="S378" i="9"/>
  <c r="H379" i="9"/>
  <c r="T379" i="9"/>
  <c r="L380" i="9" a="1"/>
  <c r="L380" i="9" s="1"/>
  <c r="AC375" i="9"/>
  <c r="AA376" i="9"/>
  <c r="Z377" i="8"/>
  <c r="T380" i="8"/>
  <c r="L381" i="8" a="1"/>
  <c r="L381" i="8" s="1"/>
  <c r="S378" i="8"/>
  <c r="H379" i="8"/>
  <c r="R379" i="8"/>
  <c r="U378" i="8"/>
  <c r="X378" i="8" s="1"/>
  <c r="Y378" i="8" s="1"/>
  <c r="AC375" i="8"/>
  <c r="AA376" i="8"/>
  <c r="AD375" i="8"/>
  <c r="AB375" i="8"/>
  <c r="Z377" i="7"/>
  <c r="T379" i="7"/>
  <c r="L380" i="7" a="1"/>
  <c r="L380" i="7" s="1"/>
  <c r="R379" i="7"/>
  <c r="U378" i="7"/>
  <c r="X378" i="7" s="1"/>
  <c r="Y378" i="7" s="1"/>
  <c r="AD375" i="7"/>
  <c r="AB375" i="7"/>
  <c r="AC375" i="7"/>
  <c r="AA376" i="7"/>
  <c r="S378" i="7"/>
  <c r="H379" i="7"/>
  <c r="Z377" i="6"/>
  <c r="R379" i="6"/>
  <c r="U378" i="6"/>
  <c r="X378" i="6" s="1"/>
  <c r="Y378" i="6" s="1"/>
  <c r="AD375" i="6"/>
  <c r="AB375" i="6"/>
  <c r="T380" i="6"/>
  <c r="L381" i="6" a="1"/>
  <c r="L381" i="6" s="1"/>
  <c r="AC375" i="6"/>
  <c r="AA376" i="6"/>
  <c r="S378" i="6"/>
  <c r="H379" i="6"/>
  <c r="Z377" i="5"/>
  <c r="S378" i="5"/>
  <c r="H379" i="5"/>
  <c r="R379" i="5"/>
  <c r="U378" i="5"/>
  <c r="X378" i="5" s="1"/>
  <c r="Y378" i="5" s="1"/>
  <c r="AD375" i="5"/>
  <c r="AB375" i="5"/>
  <c r="AC375" i="5"/>
  <c r="AA376" i="5"/>
  <c r="T380" i="5"/>
  <c r="L381" i="5" a="1"/>
  <c r="L381" i="5" s="1"/>
  <c r="Z377" i="4"/>
  <c r="T380" i="4"/>
  <c r="L381" i="4" a="1"/>
  <c r="L381" i="4" s="1"/>
  <c r="AD375" i="4"/>
  <c r="AB375" i="4"/>
  <c r="R379" i="4"/>
  <c r="U378" i="4"/>
  <c r="X378" i="4" s="1"/>
  <c r="Y378" i="4" s="1"/>
  <c r="AC375" i="4"/>
  <c r="AA376" i="4"/>
  <c r="S378" i="4"/>
  <c r="H379" i="4"/>
  <c r="Z377" i="1"/>
  <c r="AD375" i="1"/>
  <c r="AB375" i="1"/>
  <c r="U378" i="1"/>
  <c r="X378" i="1" s="1"/>
  <c r="Y378" i="1" s="1"/>
  <c r="R379" i="1"/>
  <c r="S378" i="1"/>
  <c r="H379" i="1"/>
  <c r="AC375" i="1"/>
  <c r="AA376" i="1"/>
  <c r="T380" i="1"/>
  <c r="L381" i="1" a="1"/>
  <c r="L381" i="1" s="1"/>
  <c r="Z378" i="11" l="1"/>
  <c r="U379" i="11"/>
  <c r="X379" i="11" s="1"/>
  <c r="Y379" i="11" s="1"/>
  <c r="R380" i="11"/>
  <c r="L382" i="11" a="1"/>
  <c r="L382" i="11" s="1"/>
  <c r="T381" i="11"/>
  <c r="AD376" i="11"/>
  <c r="AB376" i="11"/>
  <c r="AC376" i="11"/>
  <c r="AA377" i="11"/>
  <c r="S379" i="11"/>
  <c r="H380" i="11"/>
  <c r="Z378" i="10"/>
  <c r="T380" i="10"/>
  <c r="L381" i="10" a="1"/>
  <c r="L381" i="10" s="1"/>
  <c r="AD376" i="10"/>
  <c r="AB376" i="10"/>
  <c r="U379" i="10"/>
  <c r="X379" i="10" s="1"/>
  <c r="Y379" i="10" s="1"/>
  <c r="R380" i="10"/>
  <c r="AC376" i="10"/>
  <c r="AA377" i="10"/>
  <c r="S379" i="10"/>
  <c r="H380" i="10"/>
  <c r="Z378" i="9"/>
  <c r="T380" i="9"/>
  <c r="L381" i="9" a="1"/>
  <c r="L381" i="9" s="1"/>
  <c r="AD376" i="9"/>
  <c r="AB376" i="9"/>
  <c r="S379" i="9"/>
  <c r="H380" i="9"/>
  <c r="U379" i="9"/>
  <c r="X379" i="9" s="1"/>
  <c r="Y379" i="9" s="1"/>
  <c r="R380" i="9"/>
  <c r="AC376" i="9"/>
  <c r="AA377" i="9"/>
  <c r="Z378" i="8"/>
  <c r="AD376" i="8"/>
  <c r="AB376" i="8"/>
  <c r="L382" i="8" a="1"/>
  <c r="L382" i="8" s="1"/>
  <c r="T381" i="8"/>
  <c r="AC376" i="8"/>
  <c r="AA377" i="8"/>
  <c r="U379" i="8"/>
  <c r="X379" i="8" s="1"/>
  <c r="Y379" i="8" s="1"/>
  <c r="R380" i="8"/>
  <c r="S379" i="8"/>
  <c r="H380" i="8"/>
  <c r="Z378" i="7"/>
  <c r="AD376" i="7"/>
  <c r="AB376" i="7"/>
  <c r="T380" i="7"/>
  <c r="L381" i="7" a="1"/>
  <c r="L381" i="7" s="1"/>
  <c r="AC376" i="7"/>
  <c r="AA377" i="7"/>
  <c r="S379" i="7"/>
  <c r="H380" i="7"/>
  <c r="U379" i="7"/>
  <c r="X379" i="7" s="1"/>
  <c r="Y379" i="7" s="1"/>
  <c r="R380" i="7"/>
  <c r="Z378" i="6"/>
  <c r="S379" i="6"/>
  <c r="H380" i="6"/>
  <c r="AD376" i="6"/>
  <c r="AB376" i="6"/>
  <c r="AC376" i="6"/>
  <c r="AA377" i="6"/>
  <c r="L382" i="6" a="1"/>
  <c r="L382" i="6" s="1"/>
  <c r="T381" i="6"/>
  <c r="U379" i="6"/>
  <c r="X379" i="6" s="1"/>
  <c r="Y379" i="6" s="1"/>
  <c r="R380" i="6"/>
  <c r="Z378" i="5"/>
  <c r="L382" i="5" a="1"/>
  <c r="L382" i="5" s="1"/>
  <c r="T381" i="5"/>
  <c r="AD376" i="5"/>
  <c r="AB376" i="5"/>
  <c r="U379" i="5"/>
  <c r="X379" i="5" s="1"/>
  <c r="Y379" i="5" s="1"/>
  <c r="R380" i="5"/>
  <c r="AC376" i="5"/>
  <c r="AA377" i="5"/>
  <c r="S379" i="5"/>
  <c r="H380" i="5"/>
  <c r="Z378" i="4"/>
  <c r="L382" i="4" a="1"/>
  <c r="L382" i="4" s="1"/>
  <c r="T381" i="4"/>
  <c r="AC376" i="4"/>
  <c r="AA377" i="4"/>
  <c r="S379" i="4"/>
  <c r="H380" i="4"/>
  <c r="AD376" i="4"/>
  <c r="AB376" i="4"/>
  <c r="U379" i="4"/>
  <c r="X379" i="4" s="1"/>
  <c r="Y379" i="4" s="1"/>
  <c r="R380" i="4"/>
  <c r="Z378" i="1"/>
  <c r="AD376" i="1"/>
  <c r="AB376" i="1"/>
  <c r="AC376" i="1"/>
  <c r="AA377" i="1"/>
  <c r="L382" i="1" a="1"/>
  <c r="L382" i="1" s="1"/>
  <c r="T381" i="1"/>
  <c r="H380" i="1"/>
  <c r="S379" i="1"/>
  <c r="U379" i="1"/>
  <c r="X379" i="1" s="1"/>
  <c r="Y379" i="1" s="1"/>
  <c r="R380" i="1"/>
  <c r="Z379" i="11" l="1"/>
  <c r="L383" i="11" a="1"/>
  <c r="L383" i="11" s="1"/>
  <c r="T382" i="11"/>
  <c r="U380" i="11"/>
  <c r="X380" i="11" s="1"/>
  <c r="Y380" i="11" s="1"/>
  <c r="R381" i="11"/>
  <c r="AD377" i="11"/>
  <c r="AB377" i="11"/>
  <c r="H381" i="11"/>
  <c r="S380" i="11"/>
  <c r="AC377" i="11"/>
  <c r="AA378" i="11"/>
  <c r="Z379" i="10"/>
  <c r="L382" i="10" a="1"/>
  <c r="L382" i="10" s="1"/>
  <c r="T381" i="10"/>
  <c r="H381" i="10"/>
  <c r="S380" i="10"/>
  <c r="AD377" i="10"/>
  <c r="AB377" i="10"/>
  <c r="AC377" i="10"/>
  <c r="AA378" i="10"/>
  <c r="U380" i="10"/>
  <c r="X380" i="10" s="1"/>
  <c r="Y380" i="10" s="1"/>
  <c r="R381" i="10"/>
  <c r="Z379" i="9"/>
  <c r="AD377" i="9"/>
  <c r="AB377" i="9"/>
  <c r="H381" i="9"/>
  <c r="S380" i="9"/>
  <c r="L382" i="9" a="1"/>
  <c r="L382" i="9" s="1"/>
  <c r="T381" i="9"/>
  <c r="AC377" i="9"/>
  <c r="AA378" i="9"/>
  <c r="U380" i="9"/>
  <c r="X380" i="9" s="1"/>
  <c r="Y380" i="9" s="1"/>
  <c r="R381" i="9"/>
  <c r="Z379" i="8"/>
  <c r="U380" i="8"/>
  <c r="X380" i="8" s="1"/>
  <c r="Y380" i="8" s="1"/>
  <c r="R381" i="8"/>
  <c r="H381" i="8"/>
  <c r="S380" i="8"/>
  <c r="AD377" i="8"/>
  <c r="AB377" i="8"/>
  <c r="AC377" i="8"/>
  <c r="AA378" i="8"/>
  <c r="L383" i="8" a="1"/>
  <c r="L383" i="8" s="1"/>
  <c r="T382" i="8"/>
  <c r="Z379" i="7"/>
  <c r="U380" i="7"/>
  <c r="X380" i="7" s="1"/>
  <c r="Y380" i="7" s="1"/>
  <c r="R381" i="7"/>
  <c r="H381" i="7"/>
  <c r="S380" i="7"/>
  <c r="AD377" i="7"/>
  <c r="AB377" i="7"/>
  <c r="AC377" i="7"/>
  <c r="AA378" i="7"/>
  <c r="L382" i="7" a="1"/>
  <c r="L382" i="7" s="1"/>
  <c r="T381" i="7"/>
  <c r="Z379" i="6"/>
  <c r="L383" i="6" a="1"/>
  <c r="L383" i="6" s="1"/>
  <c r="T382" i="6"/>
  <c r="AC377" i="6"/>
  <c r="AA378" i="6"/>
  <c r="U380" i="6"/>
  <c r="X380" i="6" s="1"/>
  <c r="Y380" i="6" s="1"/>
  <c r="R381" i="6"/>
  <c r="AD377" i="6"/>
  <c r="AB377" i="6"/>
  <c r="H381" i="6"/>
  <c r="S380" i="6"/>
  <c r="Z379" i="5"/>
  <c r="AD377" i="5"/>
  <c r="AB377" i="5"/>
  <c r="H381" i="5"/>
  <c r="S380" i="5"/>
  <c r="U380" i="5"/>
  <c r="X380" i="5" s="1"/>
  <c r="Y380" i="5" s="1"/>
  <c r="R381" i="5"/>
  <c r="AC377" i="5"/>
  <c r="AA378" i="5"/>
  <c r="L383" i="5" a="1"/>
  <c r="L383" i="5" s="1"/>
  <c r="T382" i="5"/>
  <c r="Z379" i="4"/>
  <c r="U380" i="4"/>
  <c r="X380" i="4" s="1"/>
  <c r="Y380" i="4" s="1"/>
  <c r="R381" i="4"/>
  <c r="H381" i="4"/>
  <c r="S380" i="4"/>
  <c r="AD377" i="4"/>
  <c r="AB377" i="4"/>
  <c r="AC377" i="4"/>
  <c r="AA378" i="4"/>
  <c r="L383" i="4" a="1"/>
  <c r="L383" i="4" s="1"/>
  <c r="T382" i="4"/>
  <c r="Z379" i="1"/>
  <c r="U380" i="1"/>
  <c r="X380" i="1" s="1"/>
  <c r="Y380" i="1" s="1"/>
  <c r="R381" i="1"/>
  <c r="H381" i="1"/>
  <c r="S380" i="1"/>
  <c r="AD377" i="1"/>
  <c r="AB377" i="1"/>
  <c r="L383" i="1" a="1"/>
  <c r="L383" i="1" s="1"/>
  <c r="T382" i="1"/>
  <c r="AC377" i="1"/>
  <c r="AA378" i="1"/>
  <c r="Z380" i="11" l="1"/>
  <c r="AD378" i="11"/>
  <c r="AB378" i="11"/>
  <c r="U381" i="11"/>
  <c r="X381" i="11" s="1"/>
  <c r="Y381" i="11" s="1"/>
  <c r="R382" i="11"/>
  <c r="L384" i="11" a="1"/>
  <c r="L384" i="11" s="1"/>
  <c r="T383" i="11"/>
  <c r="AC378" i="11"/>
  <c r="AA379" i="11"/>
  <c r="H382" i="11"/>
  <c r="S381" i="11"/>
  <c r="Z380" i="10"/>
  <c r="U381" i="10"/>
  <c r="X381" i="10" s="1"/>
  <c r="Y381" i="10" s="1"/>
  <c r="R382" i="10"/>
  <c r="L383" i="10" a="1"/>
  <c r="L383" i="10" s="1"/>
  <c r="T382" i="10"/>
  <c r="AC378" i="10"/>
  <c r="AA379" i="10"/>
  <c r="AD378" i="10"/>
  <c r="AB378" i="10"/>
  <c r="H382" i="10"/>
  <c r="S381" i="10"/>
  <c r="Z380" i="9"/>
  <c r="AD378" i="9"/>
  <c r="AB378" i="9"/>
  <c r="U381" i="9"/>
  <c r="X381" i="9" s="1"/>
  <c r="Y381" i="9" s="1"/>
  <c r="R382" i="9"/>
  <c r="H382" i="9"/>
  <c r="S381" i="9"/>
  <c r="L383" i="9" a="1"/>
  <c r="L383" i="9" s="1"/>
  <c r="T382" i="9"/>
  <c r="AC378" i="9"/>
  <c r="AA379" i="9"/>
  <c r="Z380" i="8"/>
  <c r="U381" i="8"/>
  <c r="X381" i="8" s="1"/>
  <c r="Y381" i="8" s="1"/>
  <c r="R382" i="8"/>
  <c r="L384" i="8" a="1"/>
  <c r="L384" i="8" s="1"/>
  <c r="T383" i="8"/>
  <c r="H382" i="8"/>
  <c r="S381" i="8"/>
  <c r="AC378" i="8"/>
  <c r="AA379" i="8"/>
  <c r="AD378" i="8"/>
  <c r="AB378" i="8"/>
  <c r="Z380" i="7"/>
  <c r="L383" i="7" a="1"/>
  <c r="L383" i="7" s="1"/>
  <c r="T382" i="7"/>
  <c r="U381" i="7"/>
  <c r="X381" i="7" s="1"/>
  <c r="Y381" i="7" s="1"/>
  <c r="R382" i="7"/>
  <c r="AC378" i="7"/>
  <c r="AA379" i="7"/>
  <c r="AD378" i="7"/>
  <c r="AB378" i="7"/>
  <c r="H382" i="7"/>
  <c r="S381" i="7"/>
  <c r="Z380" i="6"/>
  <c r="H382" i="6"/>
  <c r="S381" i="6"/>
  <c r="U381" i="6"/>
  <c r="X381" i="6" s="1"/>
  <c r="Y381" i="6" s="1"/>
  <c r="R382" i="6"/>
  <c r="AD378" i="6"/>
  <c r="AB378" i="6"/>
  <c r="AC378" i="6"/>
  <c r="AA379" i="6"/>
  <c r="L384" i="6" a="1"/>
  <c r="L384" i="6" s="1"/>
  <c r="T383" i="6"/>
  <c r="Z380" i="5"/>
  <c r="L384" i="5" a="1"/>
  <c r="L384" i="5" s="1"/>
  <c r="T383" i="5"/>
  <c r="AD378" i="5"/>
  <c r="AB378" i="5"/>
  <c r="H382" i="5"/>
  <c r="S381" i="5"/>
  <c r="AC378" i="5"/>
  <c r="AA379" i="5"/>
  <c r="U381" i="5"/>
  <c r="X381" i="5" s="1"/>
  <c r="Y381" i="5" s="1"/>
  <c r="R382" i="5"/>
  <c r="Z380" i="4"/>
  <c r="AD378" i="4"/>
  <c r="AB378" i="4"/>
  <c r="L384" i="4" a="1"/>
  <c r="L384" i="4" s="1"/>
  <c r="T383" i="4"/>
  <c r="U381" i="4"/>
  <c r="X381" i="4" s="1"/>
  <c r="Y381" i="4" s="1"/>
  <c r="R382" i="4"/>
  <c r="H382" i="4"/>
  <c r="S381" i="4"/>
  <c r="AC378" i="4"/>
  <c r="AA379" i="4"/>
  <c r="Z380" i="1"/>
  <c r="L384" i="1" a="1"/>
  <c r="L384" i="1" s="1"/>
  <c r="T383" i="1"/>
  <c r="AD378" i="1"/>
  <c r="AB378" i="1"/>
  <c r="U381" i="1"/>
  <c r="X381" i="1" s="1"/>
  <c r="Y381" i="1" s="1"/>
  <c r="R382" i="1"/>
  <c r="H382" i="1"/>
  <c r="S381" i="1"/>
  <c r="AC378" i="1"/>
  <c r="AA379" i="1"/>
  <c r="Z381" i="11" l="1"/>
  <c r="L385" i="11" a="1"/>
  <c r="L385" i="11" s="1"/>
  <c r="T385" i="11" s="1"/>
  <c r="T384" i="11"/>
  <c r="AD379" i="11"/>
  <c r="AB379" i="11"/>
  <c r="AC379" i="11"/>
  <c r="AA380" i="11"/>
  <c r="H383" i="11"/>
  <c r="S382" i="11"/>
  <c r="U382" i="11"/>
  <c r="X382" i="11" s="1"/>
  <c r="Y382" i="11" s="1"/>
  <c r="R383" i="11"/>
  <c r="Z381" i="10"/>
  <c r="U382" i="10"/>
  <c r="X382" i="10" s="1"/>
  <c r="Y382" i="10" s="1"/>
  <c r="R383" i="10"/>
  <c r="L384" i="10" a="1"/>
  <c r="L384" i="10" s="1"/>
  <c r="T383" i="10"/>
  <c r="AC379" i="10"/>
  <c r="AA380" i="10"/>
  <c r="H383" i="10"/>
  <c r="S382" i="10"/>
  <c r="AD379" i="10"/>
  <c r="AB379" i="10"/>
  <c r="Z381" i="9"/>
  <c r="H383" i="9"/>
  <c r="S382" i="9"/>
  <c r="AD379" i="9"/>
  <c r="AB379" i="9"/>
  <c r="L384" i="9" a="1"/>
  <c r="L384" i="9" s="1"/>
  <c r="T383" i="9"/>
  <c r="AC379" i="9"/>
  <c r="AA380" i="9"/>
  <c r="U382" i="9"/>
  <c r="X382" i="9" s="1"/>
  <c r="Y382" i="9" s="1"/>
  <c r="R383" i="9"/>
  <c r="Z381" i="8"/>
  <c r="AD379" i="8"/>
  <c r="AB379" i="8"/>
  <c r="L385" i="8" a="1"/>
  <c r="L385" i="8" s="1"/>
  <c r="T385" i="8" s="1"/>
  <c r="T384" i="8"/>
  <c r="AC379" i="8"/>
  <c r="AA380" i="8"/>
  <c r="H383" i="8"/>
  <c r="S382" i="8"/>
  <c r="U382" i="8"/>
  <c r="X382" i="8" s="1"/>
  <c r="Y382" i="8" s="1"/>
  <c r="R383" i="8"/>
  <c r="Z381" i="7"/>
  <c r="L384" i="7" a="1"/>
  <c r="L384" i="7" s="1"/>
  <c r="T383" i="7"/>
  <c r="H383" i="7"/>
  <c r="S382" i="7"/>
  <c r="U382" i="7"/>
  <c r="X382" i="7" s="1"/>
  <c r="Y382" i="7" s="1"/>
  <c r="R383" i="7"/>
  <c r="AC379" i="7"/>
  <c r="AA380" i="7"/>
  <c r="AD379" i="7"/>
  <c r="AB379" i="7"/>
  <c r="Z381" i="6"/>
  <c r="L385" i="6" a="1"/>
  <c r="L385" i="6" s="1"/>
  <c r="T385" i="6" s="1"/>
  <c r="T384" i="6"/>
  <c r="U382" i="6"/>
  <c r="X382" i="6" s="1"/>
  <c r="Y382" i="6" s="1"/>
  <c r="R383" i="6"/>
  <c r="AC379" i="6"/>
  <c r="AA380" i="6"/>
  <c r="AD379" i="6"/>
  <c r="AB379" i="6"/>
  <c r="H383" i="6"/>
  <c r="S382" i="6"/>
  <c r="Z381" i="5"/>
  <c r="U382" i="5"/>
  <c r="X382" i="5" s="1"/>
  <c r="Y382" i="5" s="1"/>
  <c r="R383" i="5"/>
  <c r="AD379" i="5"/>
  <c r="AB379" i="5"/>
  <c r="H383" i="5"/>
  <c r="S382" i="5"/>
  <c r="AC379" i="5"/>
  <c r="AA380" i="5"/>
  <c r="L385" i="5" a="1"/>
  <c r="L385" i="5" s="1"/>
  <c r="T385" i="5" s="1"/>
  <c r="T384" i="5"/>
  <c r="Z381" i="4"/>
  <c r="AD379" i="4"/>
  <c r="AB379" i="4"/>
  <c r="L385" i="4" a="1"/>
  <c r="L385" i="4" s="1"/>
  <c r="T385" i="4" s="1"/>
  <c r="T384" i="4"/>
  <c r="AC379" i="4"/>
  <c r="AA380" i="4"/>
  <c r="H383" i="4"/>
  <c r="S382" i="4"/>
  <c r="U382" i="4"/>
  <c r="X382" i="4" s="1"/>
  <c r="Y382" i="4" s="1"/>
  <c r="R383" i="4"/>
  <c r="Z381" i="1"/>
  <c r="AD379" i="1"/>
  <c r="AB379" i="1"/>
  <c r="U382" i="1"/>
  <c r="X382" i="1" s="1"/>
  <c r="Y382" i="1" s="1"/>
  <c r="R383" i="1"/>
  <c r="H383" i="1"/>
  <c r="S382" i="1"/>
  <c r="L385" i="1" a="1"/>
  <c r="L385" i="1" s="1"/>
  <c r="T385" i="1" s="1"/>
  <c r="T384" i="1"/>
  <c r="AC379" i="1"/>
  <c r="AA380" i="1"/>
  <c r="Z382" i="11" l="1"/>
  <c r="U383" i="11"/>
  <c r="X383" i="11" s="1"/>
  <c r="Y383" i="11" s="1"/>
  <c r="R384" i="11"/>
  <c r="AD380" i="11"/>
  <c r="AB380" i="11"/>
  <c r="AC380" i="11"/>
  <c r="AA381" i="11"/>
  <c r="H384" i="11"/>
  <c r="S383" i="11"/>
  <c r="Z382" i="10"/>
  <c r="H384" i="10"/>
  <c r="S383" i="10"/>
  <c r="U383" i="10"/>
  <c r="X383" i="10" s="1"/>
  <c r="Y383" i="10" s="1"/>
  <c r="R384" i="10"/>
  <c r="L385" i="10" a="1"/>
  <c r="L385" i="10" s="1"/>
  <c r="T385" i="10" s="1"/>
  <c r="T384" i="10"/>
  <c r="AC380" i="10"/>
  <c r="AA381" i="10"/>
  <c r="AD380" i="10"/>
  <c r="AB380" i="10"/>
  <c r="Z382" i="9"/>
  <c r="AD380" i="9"/>
  <c r="AB380" i="9"/>
  <c r="L385" i="9" a="1"/>
  <c r="L385" i="9" s="1"/>
  <c r="T385" i="9" s="1"/>
  <c r="T384" i="9"/>
  <c r="H384" i="9"/>
  <c r="S383" i="9"/>
  <c r="U383" i="9"/>
  <c r="X383" i="9" s="1"/>
  <c r="Y383" i="9" s="1"/>
  <c r="R384" i="9"/>
  <c r="AC380" i="9"/>
  <c r="AA381" i="9"/>
  <c r="Z382" i="8"/>
  <c r="AD380" i="8"/>
  <c r="AB380" i="8"/>
  <c r="U383" i="8"/>
  <c r="X383" i="8" s="1"/>
  <c r="Y383" i="8" s="1"/>
  <c r="R384" i="8"/>
  <c r="AC380" i="8"/>
  <c r="AA381" i="8"/>
  <c r="H384" i="8"/>
  <c r="S383" i="8"/>
  <c r="Z382" i="7"/>
  <c r="U383" i="7"/>
  <c r="X383" i="7" s="1"/>
  <c r="Y383" i="7" s="1"/>
  <c r="R384" i="7"/>
  <c r="L385" i="7" a="1"/>
  <c r="L385" i="7" s="1"/>
  <c r="T385" i="7" s="1"/>
  <c r="T384" i="7"/>
  <c r="H384" i="7"/>
  <c r="S383" i="7"/>
  <c r="AC380" i="7"/>
  <c r="AA381" i="7"/>
  <c r="AD380" i="7"/>
  <c r="AB380" i="7"/>
  <c r="Z382" i="6"/>
  <c r="H384" i="6"/>
  <c r="S383" i="6"/>
  <c r="AD380" i="6"/>
  <c r="AB380" i="6"/>
  <c r="U383" i="6"/>
  <c r="X383" i="6" s="1"/>
  <c r="Y383" i="6" s="1"/>
  <c r="R384" i="6"/>
  <c r="AC380" i="6"/>
  <c r="AA381" i="6"/>
  <c r="Z382" i="5"/>
  <c r="AD380" i="5"/>
  <c r="AB380" i="5"/>
  <c r="U383" i="5"/>
  <c r="X383" i="5" s="1"/>
  <c r="Y383" i="5" s="1"/>
  <c r="R384" i="5"/>
  <c r="AC380" i="5"/>
  <c r="AA381" i="5"/>
  <c r="H384" i="5"/>
  <c r="S383" i="5"/>
  <c r="Z382" i="4"/>
  <c r="U383" i="4"/>
  <c r="X383" i="4" s="1"/>
  <c r="Y383" i="4" s="1"/>
  <c r="R384" i="4"/>
  <c r="H384" i="4"/>
  <c r="S383" i="4"/>
  <c r="AD380" i="4"/>
  <c r="AB380" i="4"/>
  <c r="AC380" i="4"/>
  <c r="AA381" i="4"/>
  <c r="Z382" i="1"/>
  <c r="U383" i="1"/>
  <c r="X383" i="1" s="1"/>
  <c r="Y383" i="1" s="1"/>
  <c r="R384" i="1"/>
  <c r="AD380" i="1"/>
  <c r="AB380" i="1"/>
  <c r="H384" i="1"/>
  <c r="S383" i="1"/>
  <c r="AA381" i="1"/>
  <c r="AC380" i="1"/>
  <c r="Z383" i="11" l="1"/>
  <c r="H385" i="11"/>
  <c r="S385" i="11" s="1"/>
  <c r="S384" i="11"/>
  <c r="AB381" i="11"/>
  <c r="AD381" i="11"/>
  <c r="R385" i="11"/>
  <c r="U385" i="11" s="1"/>
  <c r="X385" i="11" s="1"/>
  <c r="U384" i="11"/>
  <c r="X384" i="11" s="1"/>
  <c r="Y384" i="11" s="1"/>
  <c r="AA382" i="11"/>
  <c r="AC381" i="11"/>
  <c r="Z383" i="10"/>
  <c r="H385" i="10"/>
  <c r="S385" i="10" s="1"/>
  <c r="S384" i="10"/>
  <c r="R385" i="10"/>
  <c r="U385" i="10" s="1"/>
  <c r="X385" i="10" s="1"/>
  <c r="U384" i="10"/>
  <c r="X384" i="10" s="1"/>
  <c r="Y384" i="10" s="1"/>
  <c r="AA382" i="10"/>
  <c r="AC381" i="10"/>
  <c r="AB381" i="10"/>
  <c r="AD381" i="10"/>
  <c r="Z383" i="9"/>
  <c r="AD381" i="9"/>
  <c r="AB381" i="9"/>
  <c r="H385" i="9"/>
  <c r="S385" i="9" s="1"/>
  <c r="S384" i="9"/>
  <c r="R385" i="9"/>
  <c r="U385" i="9" s="1"/>
  <c r="X385" i="9" s="1"/>
  <c r="U384" i="9"/>
  <c r="X384" i="9" s="1"/>
  <c r="Y384" i="9" s="1"/>
  <c r="AA382" i="9"/>
  <c r="AC381" i="9"/>
  <c r="Z383" i="8"/>
  <c r="AD381" i="8"/>
  <c r="AB381" i="8"/>
  <c r="R385" i="8"/>
  <c r="U385" i="8" s="1"/>
  <c r="X385" i="8" s="1"/>
  <c r="U384" i="8"/>
  <c r="X384" i="8" s="1"/>
  <c r="Y384" i="8" s="1"/>
  <c r="AA382" i="8"/>
  <c r="AC381" i="8"/>
  <c r="H385" i="8"/>
  <c r="S385" i="8" s="1"/>
  <c r="S384" i="8"/>
  <c r="Z383" i="7"/>
  <c r="AD381" i="7"/>
  <c r="AB381" i="7"/>
  <c r="H385" i="7"/>
  <c r="S385" i="7" s="1"/>
  <c r="S384" i="7"/>
  <c r="R385" i="7"/>
  <c r="U385" i="7" s="1"/>
  <c r="X385" i="7" s="1"/>
  <c r="U384" i="7"/>
  <c r="X384" i="7" s="1"/>
  <c r="Y384" i="7" s="1"/>
  <c r="AA382" i="7"/>
  <c r="AC381" i="7"/>
  <c r="Z383" i="6"/>
  <c r="R385" i="6"/>
  <c r="U385" i="6" s="1"/>
  <c r="X385" i="6" s="1"/>
  <c r="U384" i="6"/>
  <c r="X384" i="6" s="1"/>
  <c r="Y384" i="6" s="1"/>
  <c r="AA382" i="6"/>
  <c r="AC381" i="6"/>
  <c r="AD381" i="6"/>
  <c r="AB381" i="6"/>
  <c r="H385" i="6"/>
  <c r="S385" i="6" s="1"/>
  <c r="S384" i="6"/>
  <c r="Z383" i="5"/>
  <c r="AD381" i="5"/>
  <c r="AB381" i="5"/>
  <c r="R385" i="5"/>
  <c r="U385" i="5" s="1"/>
  <c r="X385" i="5" s="1"/>
  <c r="U384" i="5"/>
  <c r="X384" i="5" s="1"/>
  <c r="Y384" i="5" s="1"/>
  <c r="AA382" i="5"/>
  <c r="AC381" i="5"/>
  <c r="H385" i="5"/>
  <c r="S385" i="5" s="1"/>
  <c r="S384" i="5"/>
  <c r="Z383" i="4"/>
  <c r="R385" i="4"/>
  <c r="U385" i="4" s="1"/>
  <c r="X385" i="4" s="1"/>
  <c r="U384" i="4"/>
  <c r="X384" i="4" s="1"/>
  <c r="Y384" i="4" s="1"/>
  <c r="AD381" i="4"/>
  <c r="AB381" i="4"/>
  <c r="H385" i="4"/>
  <c r="S385" i="4" s="1"/>
  <c r="S384" i="4"/>
  <c r="AA382" i="4"/>
  <c r="AC381" i="4"/>
  <c r="Z383" i="1"/>
  <c r="AA382" i="1"/>
  <c r="AC381" i="1"/>
  <c r="AD381" i="1"/>
  <c r="AB381" i="1"/>
  <c r="H385" i="1"/>
  <c r="S385" i="1" s="1"/>
  <c r="S384" i="1"/>
  <c r="R385" i="1"/>
  <c r="U385" i="1" s="1"/>
  <c r="X385" i="1" s="1"/>
  <c r="U384" i="1"/>
  <c r="X384" i="1" s="1"/>
  <c r="Y384" i="1" s="1"/>
  <c r="Y385" i="11" l="1"/>
  <c r="Z385" i="11" s="1"/>
  <c r="Z384" i="11"/>
  <c r="AB382" i="11"/>
  <c r="AD382" i="11"/>
  <c r="AA383" i="11"/>
  <c r="AC382" i="11"/>
  <c r="Y385" i="10"/>
  <c r="Z385" i="10" s="1"/>
  <c r="Z384" i="10"/>
  <c r="AB382" i="10"/>
  <c r="AD382" i="10"/>
  <c r="AA383" i="10"/>
  <c r="AC382" i="10"/>
  <c r="Y385" i="9"/>
  <c r="Z385" i="9" s="1"/>
  <c r="Z384" i="9"/>
  <c r="AB382" i="9"/>
  <c r="AD382" i="9"/>
  <c r="AA383" i="9"/>
  <c r="AC382" i="9"/>
  <c r="Y385" i="8"/>
  <c r="Z385" i="8" s="1"/>
  <c r="Z384" i="8"/>
  <c r="AB382" i="8"/>
  <c r="AD382" i="8"/>
  <c r="AA383" i="8"/>
  <c r="AC382" i="8"/>
  <c r="Y385" i="7"/>
  <c r="Z385" i="7" s="1"/>
  <c r="Z384" i="7"/>
  <c r="AB382" i="7"/>
  <c r="AD382" i="7"/>
  <c r="AA383" i="7"/>
  <c r="AC382" i="7"/>
  <c r="Y385" i="6"/>
  <c r="Z385" i="6" s="1"/>
  <c r="Z384" i="6"/>
  <c r="AA383" i="6"/>
  <c r="AC382" i="6"/>
  <c r="AB382" i="6"/>
  <c r="AD382" i="6"/>
  <c r="Y385" i="5"/>
  <c r="Z385" i="5" s="1"/>
  <c r="Z384" i="5"/>
  <c r="AB382" i="5"/>
  <c r="AD382" i="5"/>
  <c r="AA383" i="5"/>
  <c r="AC382" i="5"/>
  <c r="Y385" i="4"/>
  <c r="Z385" i="4" s="1"/>
  <c r="Z384" i="4"/>
  <c r="AA383" i="4"/>
  <c r="AC382" i="4"/>
  <c r="AB382" i="4"/>
  <c r="AD382" i="4"/>
  <c r="Y385" i="1"/>
  <c r="Z385" i="1" s="1"/>
  <c r="Z384" i="1"/>
  <c r="AC382" i="1"/>
  <c r="AA383" i="1"/>
  <c r="AB382" i="1"/>
  <c r="AD382" i="1"/>
  <c r="AC383" i="11" l="1"/>
  <c r="AA384" i="11"/>
  <c r="AD383" i="11"/>
  <c r="AB383" i="11"/>
  <c r="AC384" i="11"/>
  <c r="AC385" i="11" s="1"/>
  <c r="AA385" i="11"/>
  <c r="AC383" i="10"/>
  <c r="AA384" i="10"/>
  <c r="AD383" i="10"/>
  <c r="AB383" i="10"/>
  <c r="AC384" i="10"/>
  <c r="AC385" i="10" s="1"/>
  <c r="AA385" i="10"/>
  <c r="AD383" i="9"/>
  <c r="AB383" i="9"/>
  <c r="AC383" i="9"/>
  <c r="AC384" i="9" s="1"/>
  <c r="AC385" i="9" s="1"/>
  <c r="AA384" i="9"/>
  <c r="AA385" i="9" s="1"/>
  <c r="AD383" i="8"/>
  <c r="AB383" i="8"/>
  <c r="AC383" i="8"/>
  <c r="AA384" i="8"/>
  <c r="AA385" i="8" s="1"/>
  <c r="AC384" i="8"/>
  <c r="AC385" i="8" s="1"/>
  <c r="AC383" i="7"/>
  <c r="AA384" i="7"/>
  <c r="AD383" i="7"/>
  <c r="AB383" i="7"/>
  <c r="AC384" i="7"/>
  <c r="AC385" i="7" s="1"/>
  <c r="AA385" i="7"/>
  <c r="AD383" i="6"/>
  <c r="AB383" i="6"/>
  <c r="AC383" i="6"/>
  <c r="AC384" i="6" s="1"/>
  <c r="AC385" i="6" s="1"/>
  <c r="AA384" i="6"/>
  <c r="AA385" i="6" s="1"/>
  <c r="AD383" i="5"/>
  <c r="AB383" i="5"/>
  <c r="AC383" i="5"/>
  <c r="AA384" i="5"/>
  <c r="AC384" i="5"/>
  <c r="AC385" i="5" s="1"/>
  <c r="AA385" i="5"/>
  <c r="AD383" i="4"/>
  <c r="AB383" i="4"/>
  <c r="AC383" i="4"/>
  <c r="AA384" i="4"/>
  <c r="AA385" i="4" s="1"/>
  <c r="AC384" i="4"/>
  <c r="AC385" i="4" s="1"/>
  <c r="AD383" i="1"/>
  <c r="AB383" i="1"/>
  <c r="AC383" i="1"/>
  <c r="AC384" i="1" s="1"/>
  <c r="AC385" i="1" s="1"/>
  <c r="AA384" i="1"/>
  <c r="AA385" i="1" s="1"/>
  <c r="AD385" i="11" l="1"/>
  <c r="Z1" i="3" s="1" a="1"/>
  <c r="Z1" i="3" s="1"/>
  <c r="AB385" i="11"/>
  <c r="AD384" i="11"/>
  <c r="AB384" i="11"/>
  <c r="AD384" i="10"/>
  <c r="AB384" i="10"/>
  <c r="AD385" i="10"/>
  <c r="W1" i="3" s="1" a="1"/>
  <c r="W1" i="3" s="1"/>
  <c r="AB385" i="10"/>
  <c r="AD385" i="9"/>
  <c r="T1" i="3" s="1" a="1"/>
  <c r="T1" i="3" s="1"/>
  <c r="AB385" i="9"/>
  <c r="AD384" i="9"/>
  <c r="AB384" i="9"/>
  <c r="AD384" i="8"/>
  <c r="AB384" i="8"/>
  <c r="AD385" i="8"/>
  <c r="Q1" i="3" s="1" a="1"/>
  <c r="Q1" i="3" s="1"/>
  <c r="AB385" i="8"/>
  <c r="AD384" i="7"/>
  <c r="AB384" i="7"/>
  <c r="AD385" i="7"/>
  <c r="N1" i="3" s="1" a="1"/>
  <c r="N1" i="3" s="1"/>
  <c r="AB385" i="7"/>
  <c r="AD385" i="6"/>
  <c r="K1" i="3" s="1" a="1"/>
  <c r="K1" i="3" s="1"/>
  <c r="AB385" i="6"/>
  <c r="AD384" i="6"/>
  <c r="AB384" i="6"/>
  <c r="AD385" i="5"/>
  <c r="H1" i="3" s="1" a="1"/>
  <c r="H1" i="3" s="1"/>
  <c r="AB385" i="5"/>
  <c r="AD384" i="5"/>
  <c r="AB384" i="5"/>
  <c r="AD385" i="4"/>
  <c r="E1" i="3" s="1" a="1"/>
  <c r="E1" i="3" s="1"/>
  <c r="AB385" i="4"/>
  <c r="AD384" i="4"/>
  <c r="AB384" i="4"/>
  <c r="AD385" i="1"/>
  <c r="AB385" i="1"/>
  <c r="AD384" i="1"/>
  <c r="AB38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<sst xmlns="http://schemas.openxmlformats.org/spreadsheetml/2006/main" count="321" uniqueCount="69">
  <si>
    <t>date</t>
  </si>
  <si>
    <t>days since data</t>
  </si>
  <si>
    <t>daily 1st doses</t>
  </si>
  <si>
    <t>7da 1st doses</t>
  </si>
  <si>
    <t>trendline 1st doses</t>
  </si>
  <si>
    <t>follows trend until xxx</t>
  </si>
  <si>
    <t>predicted 1st doses</t>
  </si>
  <si>
    <t>daily 2nd doses</t>
  </si>
  <si>
    <t>7da 2nd doses</t>
  </si>
  <si>
    <t>predicted 2nd doses</t>
  </si>
  <si>
    <t>total doses</t>
  </si>
  <si>
    <t>daily total doses</t>
  </si>
  <si>
    <t>7da total doses</t>
  </si>
  <si>
    <t>Trendline total doses</t>
  </si>
  <si>
    <t>Follows trend until xxx</t>
  </si>
  <si>
    <t>predicted total doses</t>
  </si>
  <si>
    <t>1st doses</t>
  </si>
  <si>
    <t>2nd doses</t>
  </si>
  <si>
    <t>predicted 2nd doses, but mar23=dec27</t>
  </si>
  <si>
    <t>predicted new 2nd doses</t>
  </si>
  <si>
    <t>therefore new 1st doses</t>
  </si>
  <si>
    <t>predicted 1st doses, but taking into account the second doses we have to do</t>
  </si>
  <si>
    <t>1st doses but starts up again after 2nd doses catch up</t>
  </si>
  <si>
    <t>1st doses differnece</t>
  </si>
  <si>
    <t>2nd doses but starts up again after 1st doses complete</t>
  </si>
  <si>
    <t>immunity</t>
  </si>
  <si>
    <t>Groups 1-4</t>
  </si>
  <si>
    <t>Groups 5-9</t>
  </si>
  <si>
    <t>All Adults</t>
  </si>
  <si>
    <t>1st limit</t>
  </si>
  <si>
    <t>current 7 day avarage</t>
  </si>
  <si>
    <t>current cumulative</t>
  </si>
  <si>
    <t>total limit</t>
  </si>
  <si>
    <t>k/day</t>
  </si>
  <si>
    <t>you can only edit it if you save a copy unfortunately</t>
  </si>
  <si>
    <t>edit cell B1 (top left) to see the effects it has</t>
  </si>
  <si>
    <t>the graph doesnt work properly under 450k/day though</t>
  </si>
  <si>
    <t>first</t>
  </si>
  <si>
    <t>second</t>
  </si>
  <si>
    <t>firstEstimate</t>
  </si>
  <si>
    <t>secondEstimate</t>
  </si>
  <si>
    <t>immunityEstimate</t>
  </si>
  <si>
    <t>ivvfirstEstimate</t>
  </si>
  <si>
    <t>ivvsecondEstimate</t>
  </si>
  <si>
    <t>ivvimmunityEstimate</t>
  </si>
  <si>
    <t>vvsecondEstimate</t>
  </si>
  <si>
    <t>vfirstEstimate</t>
  </si>
  <si>
    <t>vsecondEstimate</t>
  </si>
  <si>
    <t>vimmunityEstimate</t>
  </si>
  <si>
    <t>vvfirstestimate</t>
  </si>
  <si>
    <t>vvimmunityEstimate</t>
  </si>
  <si>
    <t>vifirstEstimate</t>
  </si>
  <si>
    <t>visecondEstimate</t>
  </si>
  <si>
    <t>viimmunityEstimate</t>
  </si>
  <si>
    <t>vivfirstEstimate</t>
  </si>
  <si>
    <t>vivsecondEstimate</t>
  </si>
  <si>
    <t>vivimmunityEstimate</t>
  </si>
  <si>
    <t>viifirstEstimate</t>
  </si>
  <si>
    <t>viisecondEstimate</t>
  </si>
  <si>
    <t>viiimmunityEstimate</t>
  </si>
  <si>
    <t>viivfirstEstimate</t>
  </si>
  <si>
    <t>viivsecondEstimate</t>
  </si>
  <si>
    <t>viivimmunityEstimate</t>
  </si>
  <si>
    <t>viiifirstEstimate</t>
  </si>
  <si>
    <t>viiisecondEstimate</t>
  </si>
  <si>
    <t>viiiimmunityEstimate</t>
  </si>
  <si>
    <t>galladults</t>
  </si>
  <si>
    <t>gfivetonine</t>
  </si>
  <si>
    <t>gonetofour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</si>
</sst>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7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  <font>
      <sz val="11"/>
      <color theme="1"/>
      <name val="Arial"/>
      <family val="2"/>
    </font>
    <font>
      <b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rgb="FFFFC000"/>
        <bgColor rgb="FFFFC00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 applyFont="1" applyAlignment="1"/>
    <xf numFmtId="164" fontId="1" fillId="0" borderId="0" xfId="0" applyNumberFormat="1" applyFont="1"/>
    <xf numFmtId="3" fontId="2" fillId="0" borderId="0" xfId="0" applyNumberFormat="1" applyFont="1"/>
    <xf numFmtId="3" fontId="1" fillId="0" borderId="0" xfId="0" applyNumberFormat="1" applyFont="1"/>
    <xf numFmtId="3" fontId="1" fillId="0" borderId="0" xfId="0" applyNumberFormat="1" applyFont="1" applyAlignment="1"/>
    <xf numFmtId="0" fontId="3" fillId="0" borderId="0" xfId="0" applyFont="1" applyAlignment="1"/>
    <xf numFmtId="3" fontId="4" fillId="0" borderId="0" xfId="0" applyNumberFormat="1" applyFont="1" applyAlignment="1">
      <alignment horizontal="right"/>
    </xf>
    <xf numFmtId="3" fontId="1" fillId="2" borderId="1" xfId="0" applyNumberFormat="1" applyFont="1" applyFill="1" applyBorder="1"/>
    <xf numFmtId="3" fontId="2" fillId="2" borderId="1" xfId="0" applyNumberFormat="1" applyFont="1" applyFill="1" applyBorder="1"/>
    <xf numFmtId="0" fontId="3" fillId="0" borderId="0" xfId="0" applyFont="1"/>
    <xf numFmtId="3" fontId="2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/>
    <xf numFmtId="164" fontId="1" fillId="3" borderId="1" xfId="0" applyNumberFormat="1" applyFont="1" applyFill="1" applyBorder="1"/>
    <xf numFmtId="3" fontId="2" fillId="3" borderId="1" xfId="0" applyNumberFormat="1" applyFont="1" applyFill="1" applyBorder="1"/>
    <xf numFmtId="3" fontId="1" fillId="3" borderId="1" xfId="0" applyNumberFormat="1" applyFont="1" applyFill="1" applyBorder="1"/>
    <xf numFmtId="0" fontId="2" fillId="3" borderId="1" xfId="0" applyFont="1" applyFill="1" applyBorder="1"/>
    <xf numFmtId="0" fontId="2" fillId="0" borderId="0" xfId="0" applyFont="1"/>
    <xf numFmtId="0" fontId="1" fillId="0" borderId="0" xfId="0" applyFont="1"/>
    <xf numFmtId="14" fontId="0" fillId="0" borderId="0" xfId="0" applyNumberFormat="1" applyFont="1" applyAlignment="1"/>
    <xf numFmtId="1" fontId="0" fillId="0" borderId="0" xfId="0" applyNumberFormat="1" applyFont="1" applyAlignment="1"/>
    <xf numFmtId="0" fontId="5" fillId="0" borderId="0" xfId="0" applyFont="1" applyAlignment="1"/>
    <xf numFmtId="3" fontId="6" fillId="0" borderId="0" xfId="0" applyNumberFormat="1" applyFont="1"/>
    <xf numFmtId="3" fontId="5" fillId="0" borderId="0" xfId="0" applyNumberFormat="1" applyFont="1" applyAlignment="1"/>
  </cellXfs>
  <cellStyles count="1">
    <cellStyle name="Normal" xfId="0" builtinId="0"/>
  </cellStyles>
  <dxfs count="116"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UK Vaccination Predictions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Cumulative First Dose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Sheet1!$C$2:$C$385</c:f>
              <c:numCache>
                <c:formatCode>#,##0</c:formatCode>
                <c:ptCount val="384"/>
                <c:pt idx="0">
                  <c:v>86215</c:v>
                </c:pt>
                <c:pt idx="1">
                  <c:v>170155.42857142858</c:v>
                </c:pt>
                <c:pt idx="2">
                  <c:v>254095.85714285713</c:v>
                </c:pt>
                <c:pt idx="3">
                  <c:v>338036.28571428568</c:v>
                </c:pt>
                <c:pt idx="4">
                  <c:v>421976.71428571426</c:v>
                </c:pt>
                <c:pt idx="5">
                  <c:v>505917.14285714284</c:v>
                </c:pt>
                <c:pt idx="6">
                  <c:v>589857.57142857136</c:v>
                </c:pt>
                <c:pt idx="7">
                  <c:v>673798</c:v>
                </c:pt>
                <c:pt idx="8">
                  <c:v>720816.85714285716</c:v>
                </c:pt>
                <c:pt idx="9">
                  <c:v>767835.71428571432</c:v>
                </c:pt>
                <c:pt idx="10">
                  <c:v>814854.57142857136</c:v>
                </c:pt>
                <c:pt idx="11">
                  <c:v>861873.42857142864</c:v>
                </c:pt>
                <c:pt idx="12">
                  <c:v>908892.28571428568</c:v>
                </c:pt>
                <c:pt idx="13">
                  <c:v>955911.14285714284</c:v>
                </c:pt>
                <c:pt idx="14">
                  <c:v>1002930</c:v>
                </c:pt>
                <c:pt idx="15">
                  <c:v>1056367.7142857143</c:v>
                </c:pt>
                <c:pt idx="16">
                  <c:v>1109805.4285714286</c:v>
                </c:pt>
                <c:pt idx="17">
                  <c:v>1163243.1428571427</c:v>
                </c:pt>
                <c:pt idx="18">
                  <c:v>1216680.857142857</c:v>
                </c:pt>
                <c:pt idx="19">
                  <c:v>1270118.5714285714</c:v>
                </c:pt>
                <c:pt idx="20">
                  <c:v>1323556.2857142857</c:v>
                </c:pt>
                <c:pt idx="21">
                  <c:v>1376994</c:v>
                </c:pt>
                <c:pt idx="22">
                  <c:v>1508825.75</c:v>
                </c:pt>
                <c:pt idx="23">
                  <c:v>1640657.5</c:v>
                </c:pt>
                <c:pt idx="24">
                  <c:v>1772489.25</c:v>
                </c:pt>
                <c:pt idx="25">
                  <c:v>1904321</c:v>
                </c:pt>
                <c:pt idx="26">
                  <c:v>2036152.75</c:v>
                </c:pt>
                <c:pt idx="27">
                  <c:v>2167984.5</c:v>
                </c:pt>
                <c:pt idx="28">
                  <c:v>2299816.25</c:v>
                </c:pt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  <c:pt idx="67">
                  <c:v>16875536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B-49DB-86F7-D672D4D581EE}"/>
            </c:ext>
          </c:extLst>
        </c:ser>
        <c:ser>
          <c:idx val="1"/>
          <c:order val="1"/>
          <c:tx>
            <c:v>Cumulative Seecond Dose</c:v>
          </c:tx>
          <c:spPr>
            <a:ln w="28575" cmpd="sng">
              <a:solidFill>
                <a:srgbClr val="FF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Sheet1!$I$2:$I$385</c:f>
              <c:numCache>
                <c:formatCode>#,##0</c:formatCode>
                <c:ptCount val="384"/>
                <c:pt idx="21">
                  <c:v>21905</c:v>
                </c:pt>
                <c:pt idx="22">
                  <c:v>70687.75</c:v>
                </c:pt>
                <c:pt idx="23">
                  <c:v>119470.5</c:v>
                </c:pt>
                <c:pt idx="24">
                  <c:v>168253.25</c:v>
                </c:pt>
                <c:pt idx="25">
                  <c:v>217036</c:v>
                </c:pt>
                <c:pt idx="26">
                  <c:v>265818.75</c:v>
                </c:pt>
                <c:pt idx="27">
                  <c:v>314601.5</c:v>
                </c:pt>
                <c:pt idx="28">
                  <c:v>363384.25</c:v>
                </c:pt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  <c:pt idx="67">
                  <c:v>589591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B-49DB-86F7-D672D4D581EE}"/>
            </c:ext>
          </c:extLst>
        </c:ser>
        <c:ser>
          <c:idx val="2"/>
          <c:order val="2"/>
          <c:tx>
            <c:v>1ST DOSES</c:v>
          </c:tx>
          <c:spPr>
            <a:ln w="28575" cmpd="sng">
              <a:solidFill>
                <a:schemeClr val="accent1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Sheet1!$AD$2:$AD$385</c:f>
              <c:numCache>
                <c:formatCode>#,##0</c:formatCode>
                <c:ptCount val="384"/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  <c:pt idx="67">
                  <c:v>16875536</c:v>
                </c:pt>
                <c:pt idx="68">
                  <c:v>17335127.767420754</c:v>
                </c:pt>
                <c:pt idx="69">
                  <c:v>17799697.167003453</c:v>
                </c:pt>
                <c:pt idx="70">
                  <c:v>18269244.198748127</c:v>
                </c:pt>
                <c:pt idx="71">
                  <c:v>18743768.862654746</c:v>
                </c:pt>
                <c:pt idx="72">
                  <c:v>19223271.15872331</c:v>
                </c:pt>
                <c:pt idx="73">
                  <c:v>19707751.086953849</c:v>
                </c:pt>
                <c:pt idx="74">
                  <c:v>20197208.647346333</c:v>
                </c:pt>
                <c:pt idx="75">
                  <c:v>20691643.839900762</c:v>
                </c:pt>
                <c:pt idx="76">
                  <c:v>21191056.664617166</c:v>
                </c:pt>
                <c:pt idx="77">
                  <c:v>21695447.121495515</c:v>
                </c:pt>
                <c:pt idx="78">
                  <c:v>22204815.210535809</c:v>
                </c:pt>
                <c:pt idx="79">
                  <c:v>22719160.931738079</c:v>
                </c:pt>
                <c:pt idx="80">
                  <c:v>23238484.285102293</c:v>
                </c:pt>
                <c:pt idx="81">
                  <c:v>23762785.270628482</c:v>
                </c:pt>
                <c:pt idx="82">
                  <c:v>24292063.888316616</c:v>
                </c:pt>
                <c:pt idx="83">
                  <c:v>24826320.138166696</c:v>
                </c:pt>
                <c:pt idx="84">
                  <c:v>25365554.02017875</c:v>
                </c:pt>
                <c:pt idx="85">
                  <c:v>25909765.53435275</c:v>
                </c:pt>
                <c:pt idx="86">
                  <c:v>26458954.680688694</c:v>
                </c:pt>
                <c:pt idx="87">
                  <c:v>27013121.459186614</c:v>
                </c:pt>
                <c:pt idx="88">
                  <c:v>27572265.869846478</c:v>
                </c:pt>
                <c:pt idx="89">
                  <c:v>28136387.912668288</c:v>
                </c:pt>
                <c:pt idx="90">
                  <c:v>28705487.587652072</c:v>
                </c:pt>
                <c:pt idx="91">
                  <c:v>29279564.894797802</c:v>
                </c:pt>
                <c:pt idx="92">
                  <c:v>29858619.834105477</c:v>
                </c:pt>
                <c:pt idx="93">
                  <c:v>30442652.405575126</c:v>
                </c:pt>
                <c:pt idx="94">
                  <c:v>31031662.609206721</c:v>
                </c:pt>
                <c:pt idx="95">
                  <c:v>31625650.445000291</c:v>
                </c:pt>
                <c:pt idx="96">
                  <c:v>32224615.912955806</c:v>
                </c:pt>
                <c:pt idx="97">
                  <c:v>32828559.013073266</c:v>
                </c:pt>
                <c:pt idx="98">
                  <c:v>33437479.7453527</c:v>
                </c:pt>
                <c:pt idx="99">
                  <c:v>34011273.911637396</c:v>
                </c:pt>
                <c:pt idx="100">
                  <c:v>34590045.710084036</c:v>
                </c:pt>
                <c:pt idx="101">
                  <c:v>35173795.140692651</c:v>
                </c:pt>
                <c:pt idx="102">
                  <c:v>35762522.203463212</c:v>
                </c:pt>
                <c:pt idx="103">
                  <c:v>36356226.898395717</c:v>
                </c:pt>
                <c:pt idx="104">
                  <c:v>36952789.184110001</c:v>
                </c:pt>
                <c:pt idx="105">
                  <c:v>37549351.469824284</c:v>
                </c:pt>
                <c:pt idx="106">
                  <c:v>38067519.719824284</c:v>
                </c:pt>
                <c:pt idx="107">
                  <c:v>38585687.969824284</c:v>
                </c:pt>
                <c:pt idx="108">
                  <c:v>39103856.219824284</c:v>
                </c:pt>
                <c:pt idx="109">
                  <c:v>39622024.469824284</c:v>
                </c:pt>
                <c:pt idx="110">
                  <c:v>40140192.719824284</c:v>
                </c:pt>
                <c:pt idx="111">
                  <c:v>40658360.969824284</c:v>
                </c:pt>
                <c:pt idx="112">
                  <c:v>41176529.219824284</c:v>
                </c:pt>
                <c:pt idx="113">
                  <c:v>41694697.469824284</c:v>
                </c:pt>
                <c:pt idx="114">
                  <c:v>42137036.469824284</c:v>
                </c:pt>
                <c:pt idx="115">
                  <c:v>42508093.469824284</c:v>
                </c:pt>
                <c:pt idx="116">
                  <c:v>42841399.469824284</c:v>
                </c:pt>
                <c:pt idx="117">
                  <c:v>43167166.469824284</c:v>
                </c:pt>
                <c:pt idx="118">
                  <c:v>43539251.469824284</c:v>
                </c:pt>
                <c:pt idx="119">
                  <c:v>43963844.469824284</c:v>
                </c:pt>
                <c:pt idx="120">
                  <c:v>44409768.469824284</c:v>
                </c:pt>
                <c:pt idx="121">
                  <c:v>44716605.469824284</c:v>
                </c:pt>
                <c:pt idx="122">
                  <c:v>45003097.469824284</c:v>
                </c:pt>
                <c:pt idx="123">
                  <c:v>45243242.469824284</c:v>
                </c:pt>
                <c:pt idx="124">
                  <c:v>45414994.469824284</c:v>
                </c:pt>
                <c:pt idx="125">
                  <c:v>45573024.469824284</c:v>
                </c:pt>
                <c:pt idx="126">
                  <c:v>46002775.469824284</c:v>
                </c:pt>
                <c:pt idx="127">
                  <c:v>46372973.469824284</c:v>
                </c:pt>
                <c:pt idx="128">
                  <c:v>46711958.469824284</c:v>
                </c:pt>
                <c:pt idx="129">
                  <c:v>47079146.469824284</c:v>
                </c:pt>
                <c:pt idx="130">
                  <c:v>47285161.469824284</c:v>
                </c:pt>
                <c:pt idx="131">
                  <c:v>47447405.469824284</c:v>
                </c:pt>
                <c:pt idx="132">
                  <c:v>47499016.469824284</c:v>
                </c:pt>
                <c:pt idx="133">
                  <c:v>47829978.469824284</c:v>
                </c:pt>
                <c:pt idx="134">
                  <c:v>48129630.469824284</c:v>
                </c:pt>
                <c:pt idx="135">
                  <c:v>48404874.469824284</c:v>
                </c:pt>
                <c:pt idx="136">
                  <c:v>48585858.469824284</c:v>
                </c:pt>
                <c:pt idx="137">
                  <c:v>48755298.469824284</c:v>
                </c:pt>
                <c:pt idx="138">
                  <c:v>48911135.469824284</c:v>
                </c:pt>
                <c:pt idx="139">
                  <c:v>49012057.469824284</c:v>
                </c:pt>
                <c:pt idx="140">
                  <c:v>49382339.469824284</c:v>
                </c:pt>
                <c:pt idx="141">
                  <c:v>49679859.469824284</c:v>
                </c:pt>
                <c:pt idx="142">
                  <c:v>49918047.469824284</c:v>
                </c:pt>
                <c:pt idx="143">
                  <c:v>50117237.469824284</c:v>
                </c:pt>
                <c:pt idx="144">
                  <c:v>50264121.469824284</c:v>
                </c:pt>
                <c:pt idx="145">
                  <c:v>50369518.469824284</c:v>
                </c:pt>
                <c:pt idx="146">
                  <c:v>50514156.469824284</c:v>
                </c:pt>
                <c:pt idx="147">
                  <c:v>50926194.469824284</c:v>
                </c:pt>
                <c:pt idx="148">
                  <c:v>51300238.469824284</c:v>
                </c:pt>
                <c:pt idx="149">
                  <c:v>51585373.469824284</c:v>
                </c:pt>
                <c:pt idx="150">
                  <c:v>51753263.469824284</c:v>
                </c:pt>
                <c:pt idx="151">
                  <c:v>51950809.469824284</c:v>
                </c:pt>
                <c:pt idx="152">
                  <c:v>52132354.04720524</c:v>
                </c:pt>
                <c:pt idx="153">
                  <c:v>52308967.488700032</c:v>
                </c:pt>
                <c:pt idx="154">
                  <c:v>52480649.794308633</c:v>
                </c:pt>
                <c:pt idx="155">
                  <c:v>52647400.96403107</c:v>
                </c:pt>
                <c:pt idx="156">
                  <c:v>52800000</c:v>
                </c:pt>
                <c:pt idx="157">
                  <c:v>52800000</c:v>
                </c:pt>
                <c:pt idx="158">
                  <c:v>52800000</c:v>
                </c:pt>
                <c:pt idx="159">
                  <c:v>52800000</c:v>
                </c:pt>
                <c:pt idx="160">
                  <c:v>52800000</c:v>
                </c:pt>
                <c:pt idx="161">
                  <c:v>52800000</c:v>
                </c:pt>
                <c:pt idx="162">
                  <c:v>52800000</c:v>
                </c:pt>
                <c:pt idx="163">
                  <c:v>52800000</c:v>
                </c:pt>
                <c:pt idx="164">
                  <c:v>52800000</c:v>
                </c:pt>
                <c:pt idx="165">
                  <c:v>52800000</c:v>
                </c:pt>
                <c:pt idx="166">
                  <c:v>52800000</c:v>
                </c:pt>
                <c:pt idx="167">
                  <c:v>52800000</c:v>
                </c:pt>
                <c:pt idx="168">
                  <c:v>52800000</c:v>
                </c:pt>
                <c:pt idx="169">
                  <c:v>52800000</c:v>
                </c:pt>
                <c:pt idx="170">
                  <c:v>52800000</c:v>
                </c:pt>
                <c:pt idx="171">
                  <c:v>52800000</c:v>
                </c:pt>
                <c:pt idx="172">
                  <c:v>52800000</c:v>
                </c:pt>
                <c:pt idx="173">
                  <c:v>52800000</c:v>
                </c:pt>
                <c:pt idx="174">
                  <c:v>52800000</c:v>
                </c:pt>
                <c:pt idx="175">
                  <c:v>52800000</c:v>
                </c:pt>
                <c:pt idx="176">
                  <c:v>52800000</c:v>
                </c:pt>
                <c:pt idx="177">
                  <c:v>52800000</c:v>
                </c:pt>
                <c:pt idx="178">
                  <c:v>52800000</c:v>
                </c:pt>
                <c:pt idx="179">
                  <c:v>52800000</c:v>
                </c:pt>
                <c:pt idx="180">
                  <c:v>52800000</c:v>
                </c:pt>
                <c:pt idx="181">
                  <c:v>52800000</c:v>
                </c:pt>
                <c:pt idx="182">
                  <c:v>52800000</c:v>
                </c:pt>
                <c:pt idx="183">
                  <c:v>52800000</c:v>
                </c:pt>
                <c:pt idx="184">
                  <c:v>52800000</c:v>
                </c:pt>
                <c:pt idx="185">
                  <c:v>52800000</c:v>
                </c:pt>
                <c:pt idx="186">
                  <c:v>52800000</c:v>
                </c:pt>
                <c:pt idx="187">
                  <c:v>52800000</c:v>
                </c:pt>
                <c:pt idx="188">
                  <c:v>52800000</c:v>
                </c:pt>
                <c:pt idx="189">
                  <c:v>52800000</c:v>
                </c:pt>
                <c:pt idx="190">
                  <c:v>52800000</c:v>
                </c:pt>
                <c:pt idx="191">
                  <c:v>52800000</c:v>
                </c:pt>
                <c:pt idx="192">
                  <c:v>52800000</c:v>
                </c:pt>
                <c:pt idx="193">
                  <c:v>52800000</c:v>
                </c:pt>
                <c:pt idx="194">
                  <c:v>52800000</c:v>
                </c:pt>
                <c:pt idx="195">
                  <c:v>52800000</c:v>
                </c:pt>
                <c:pt idx="196">
                  <c:v>52800000</c:v>
                </c:pt>
                <c:pt idx="197">
                  <c:v>52800000</c:v>
                </c:pt>
                <c:pt idx="198">
                  <c:v>52800000</c:v>
                </c:pt>
                <c:pt idx="199">
                  <c:v>52800000</c:v>
                </c:pt>
                <c:pt idx="200">
                  <c:v>52800000</c:v>
                </c:pt>
                <c:pt idx="201">
                  <c:v>52800000</c:v>
                </c:pt>
                <c:pt idx="202">
                  <c:v>52800000</c:v>
                </c:pt>
                <c:pt idx="203">
                  <c:v>52800000</c:v>
                </c:pt>
                <c:pt idx="204">
                  <c:v>52800000</c:v>
                </c:pt>
                <c:pt idx="205">
                  <c:v>52800000</c:v>
                </c:pt>
                <c:pt idx="206">
                  <c:v>52800000</c:v>
                </c:pt>
                <c:pt idx="207">
                  <c:v>52800000</c:v>
                </c:pt>
                <c:pt idx="208">
                  <c:v>52800000</c:v>
                </c:pt>
                <c:pt idx="209">
                  <c:v>52800000</c:v>
                </c:pt>
                <c:pt idx="210">
                  <c:v>52800000</c:v>
                </c:pt>
                <c:pt idx="211">
                  <c:v>52800000</c:v>
                </c:pt>
                <c:pt idx="212">
                  <c:v>52800000</c:v>
                </c:pt>
                <c:pt idx="213">
                  <c:v>52800000</c:v>
                </c:pt>
                <c:pt idx="214">
                  <c:v>52800000</c:v>
                </c:pt>
                <c:pt idx="215">
                  <c:v>52800000</c:v>
                </c:pt>
                <c:pt idx="216">
                  <c:v>52800000</c:v>
                </c:pt>
                <c:pt idx="217">
                  <c:v>52800000</c:v>
                </c:pt>
                <c:pt idx="218">
                  <c:v>52800000</c:v>
                </c:pt>
                <c:pt idx="219">
                  <c:v>52800000</c:v>
                </c:pt>
                <c:pt idx="220">
                  <c:v>52800000</c:v>
                </c:pt>
                <c:pt idx="221">
                  <c:v>52800000</c:v>
                </c:pt>
                <c:pt idx="222">
                  <c:v>52800000</c:v>
                </c:pt>
                <c:pt idx="223">
                  <c:v>52800000</c:v>
                </c:pt>
                <c:pt idx="224">
                  <c:v>52800000</c:v>
                </c:pt>
                <c:pt idx="225">
                  <c:v>52800000</c:v>
                </c:pt>
                <c:pt idx="226">
                  <c:v>52800000</c:v>
                </c:pt>
                <c:pt idx="227">
                  <c:v>52800000</c:v>
                </c:pt>
                <c:pt idx="228">
                  <c:v>52800000</c:v>
                </c:pt>
                <c:pt idx="229">
                  <c:v>52800000</c:v>
                </c:pt>
                <c:pt idx="230">
                  <c:v>52800000</c:v>
                </c:pt>
                <c:pt idx="231">
                  <c:v>52800000</c:v>
                </c:pt>
                <c:pt idx="232">
                  <c:v>52800000</c:v>
                </c:pt>
                <c:pt idx="233">
                  <c:v>52800000</c:v>
                </c:pt>
                <c:pt idx="234">
                  <c:v>52800000</c:v>
                </c:pt>
                <c:pt idx="235">
                  <c:v>52800000</c:v>
                </c:pt>
                <c:pt idx="236">
                  <c:v>52800000</c:v>
                </c:pt>
                <c:pt idx="237">
                  <c:v>52800000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AB-49DB-86F7-D672D4D581EE}"/>
            </c:ext>
          </c:extLst>
        </c:ser>
        <c:ser>
          <c:idx val="3"/>
          <c:order val="3"/>
          <c:tx>
            <c:v>2ND DOSES</c:v>
          </c:tx>
          <c:spPr>
            <a:ln w="28575" cmpd="sng">
              <a:solidFill>
                <a:srgbClr val="FFC000">
                  <a:alpha val="49803"/>
                </a:srgbClr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Sheet1!$AF$2:$AF$385</c:f>
              <c:numCache>
                <c:formatCode>#,##0</c:formatCode>
                <c:ptCount val="384"/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  <c:pt idx="67">
                  <c:v>589591</c:v>
                </c:pt>
                <c:pt idx="68">
                  <c:v>602924.51612903224</c:v>
                </c:pt>
                <c:pt idx="69">
                  <c:v>616258.03225806449</c:v>
                </c:pt>
                <c:pt idx="70">
                  <c:v>629591.54838709673</c:v>
                </c:pt>
                <c:pt idx="71">
                  <c:v>642925.06451612897</c:v>
                </c:pt>
                <c:pt idx="72">
                  <c:v>656258.58064516133</c:v>
                </c:pt>
                <c:pt idx="73">
                  <c:v>669592.09677419357</c:v>
                </c:pt>
                <c:pt idx="74">
                  <c:v>682925.61290322582</c:v>
                </c:pt>
                <c:pt idx="75">
                  <c:v>696259.12903225806</c:v>
                </c:pt>
                <c:pt idx="76">
                  <c:v>709592.6451612903</c:v>
                </c:pt>
                <c:pt idx="77">
                  <c:v>722926.16129032255</c:v>
                </c:pt>
                <c:pt idx="78">
                  <c:v>736259.67741935491</c:v>
                </c:pt>
                <c:pt idx="79">
                  <c:v>749593.19354838715</c:v>
                </c:pt>
                <c:pt idx="80">
                  <c:v>762926.70967741939</c:v>
                </c:pt>
                <c:pt idx="81">
                  <c:v>776260.22580645164</c:v>
                </c:pt>
                <c:pt idx="82">
                  <c:v>789593.74193548388</c:v>
                </c:pt>
                <c:pt idx="83">
                  <c:v>802927.25806451612</c:v>
                </c:pt>
                <c:pt idx="84">
                  <c:v>816260.77419354836</c:v>
                </c:pt>
                <c:pt idx="85">
                  <c:v>829594.29032258061</c:v>
                </c:pt>
                <c:pt idx="86">
                  <c:v>842927.80645161285</c:v>
                </c:pt>
                <c:pt idx="87">
                  <c:v>856261.32258064509</c:v>
                </c:pt>
                <c:pt idx="88">
                  <c:v>869594.83870967734</c:v>
                </c:pt>
                <c:pt idx="89">
                  <c:v>882928.3548387097</c:v>
                </c:pt>
                <c:pt idx="90">
                  <c:v>896261.87096774194</c:v>
                </c:pt>
                <c:pt idx="91">
                  <c:v>909595.38709677418</c:v>
                </c:pt>
                <c:pt idx="92">
                  <c:v>922928.90322580643</c:v>
                </c:pt>
                <c:pt idx="93">
                  <c:v>936262.41935483867</c:v>
                </c:pt>
                <c:pt idx="94">
                  <c:v>949595.93548387103</c:v>
                </c:pt>
                <c:pt idx="95">
                  <c:v>962929.45161290327</c:v>
                </c:pt>
                <c:pt idx="96">
                  <c:v>976262.96774193551</c:v>
                </c:pt>
                <c:pt idx="97">
                  <c:v>989596.48387096776</c:v>
                </c:pt>
                <c:pt idx="98">
                  <c:v>1002930</c:v>
                </c:pt>
                <c:pt idx="99">
                  <c:v>1056367.7142857143</c:v>
                </c:pt>
                <c:pt idx="100">
                  <c:v>1109805.4285714286</c:v>
                </c:pt>
                <c:pt idx="101">
                  <c:v>1163243.1428571427</c:v>
                </c:pt>
                <c:pt idx="102">
                  <c:v>1216680.857142857</c:v>
                </c:pt>
                <c:pt idx="103">
                  <c:v>1270118.5714285714</c:v>
                </c:pt>
                <c:pt idx="104">
                  <c:v>1323556.2857142857</c:v>
                </c:pt>
                <c:pt idx="105">
                  <c:v>1376994</c:v>
                </c:pt>
                <c:pt idx="106">
                  <c:v>1508825.75</c:v>
                </c:pt>
                <c:pt idx="107">
                  <c:v>1640657.5</c:v>
                </c:pt>
                <c:pt idx="108">
                  <c:v>1772489.25</c:v>
                </c:pt>
                <c:pt idx="109">
                  <c:v>1904321</c:v>
                </c:pt>
                <c:pt idx="110">
                  <c:v>2036152.75</c:v>
                </c:pt>
                <c:pt idx="111">
                  <c:v>2167984.5</c:v>
                </c:pt>
                <c:pt idx="112">
                  <c:v>2299816.25</c:v>
                </c:pt>
                <c:pt idx="113">
                  <c:v>2431648</c:v>
                </c:pt>
                <c:pt idx="114">
                  <c:v>2639309</c:v>
                </c:pt>
                <c:pt idx="115">
                  <c:v>2918252</c:v>
                </c:pt>
                <c:pt idx="116">
                  <c:v>3234946</c:v>
                </c:pt>
                <c:pt idx="117">
                  <c:v>3559179</c:v>
                </c:pt>
                <c:pt idx="118">
                  <c:v>3837094</c:v>
                </c:pt>
                <c:pt idx="119">
                  <c:v>4062501</c:v>
                </c:pt>
                <c:pt idx="120">
                  <c:v>4266577</c:v>
                </c:pt>
                <c:pt idx="121">
                  <c:v>4609740</c:v>
                </c:pt>
                <c:pt idx="122">
                  <c:v>4973248</c:v>
                </c:pt>
                <c:pt idx="123">
                  <c:v>5383103</c:v>
                </c:pt>
                <c:pt idx="124">
                  <c:v>5861351</c:v>
                </c:pt>
                <c:pt idx="125">
                  <c:v>6353321</c:v>
                </c:pt>
                <c:pt idx="126">
                  <c:v>6573570</c:v>
                </c:pt>
                <c:pt idx="127">
                  <c:v>6853372</c:v>
                </c:pt>
                <c:pt idx="128">
                  <c:v>7164387</c:v>
                </c:pt>
                <c:pt idx="129">
                  <c:v>7447199</c:v>
                </c:pt>
                <c:pt idx="130">
                  <c:v>7891184</c:v>
                </c:pt>
                <c:pt idx="131">
                  <c:v>8378940</c:v>
                </c:pt>
                <c:pt idx="132">
                  <c:v>8977329</c:v>
                </c:pt>
                <c:pt idx="133">
                  <c:v>9296367</c:v>
                </c:pt>
                <c:pt idx="134">
                  <c:v>9646715</c:v>
                </c:pt>
                <c:pt idx="135">
                  <c:v>10021471</c:v>
                </c:pt>
                <c:pt idx="136">
                  <c:v>10490487</c:v>
                </c:pt>
                <c:pt idx="137">
                  <c:v>10971047</c:v>
                </c:pt>
                <c:pt idx="138">
                  <c:v>11465210</c:v>
                </c:pt>
                <c:pt idx="139">
                  <c:v>12014288</c:v>
                </c:pt>
                <c:pt idx="140">
                  <c:v>12294006</c:v>
                </c:pt>
                <c:pt idx="141">
                  <c:v>12646486</c:v>
                </c:pt>
                <c:pt idx="142">
                  <c:v>13058298</c:v>
                </c:pt>
                <c:pt idx="143">
                  <c:v>13509108</c:v>
                </c:pt>
                <c:pt idx="144">
                  <c:v>14012224</c:v>
                </c:pt>
                <c:pt idx="145">
                  <c:v>14556827</c:v>
                </c:pt>
                <c:pt idx="146">
                  <c:v>15062189</c:v>
                </c:pt>
                <c:pt idx="147">
                  <c:v>15300151</c:v>
                </c:pt>
                <c:pt idx="148">
                  <c:v>15576107</c:v>
                </c:pt>
                <c:pt idx="149">
                  <c:v>15940972</c:v>
                </c:pt>
                <c:pt idx="150">
                  <c:v>16423082</c:v>
                </c:pt>
                <c:pt idx="151">
                  <c:v>16875536</c:v>
                </c:pt>
                <c:pt idx="152">
                  <c:v>17343991.422619045</c:v>
                </c:pt>
                <c:pt idx="153">
                  <c:v>17817377.981124252</c:v>
                </c:pt>
                <c:pt idx="154">
                  <c:v>18295695.675515652</c:v>
                </c:pt>
                <c:pt idx="155">
                  <c:v>18778944.505793214</c:v>
                </c:pt>
                <c:pt idx="156">
                  <c:v>19267124.471956939</c:v>
                </c:pt>
                <c:pt idx="157">
                  <c:v>19760235.574006855</c:v>
                </c:pt>
                <c:pt idx="158">
                  <c:v>20258277.811942935</c:v>
                </c:pt>
                <c:pt idx="159">
                  <c:v>20761251.185765207</c:v>
                </c:pt>
                <c:pt idx="160">
                  <c:v>21269155.695473641</c:v>
                </c:pt>
                <c:pt idx="161">
                  <c:v>21781991.341068238</c:v>
                </c:pt>
                <c:pt idx="162">
                  <c:v>22299758.122549027</c:v>
                </c:pt>
                <c:pt idx="163">
                  <c:v>22822456.039915979</c:v>
                </c:pt>
                <c:pt idx="164">
                  <c:v>23350085.093169093</c:v>
                </c:pt>
                <c:pt idx="165">
                  <c:v>23882645.2823084</c:v>
                </c:pt>
                <c:pt idx="166">
                  <c:v>24420136.607333869</c:v>
                </c:pt>
                <c:pt idx="167">
                  <c:v>24962559.0682455</c:v>
                </c:pt>
                <c:pt idx="168">
                  <c:v>25509912.665043324</c:v>
                </c:pt>
                <c:pt idx="169">
                  <c:v>26062197.397727311</c:v>
                </c:pt>
                <c:pt idx="170">
                  <c:v>26619413.26629746</c:v>
                </c:pt>
                <c:pt idx="171">
                  <c:v>27181560.270753801</c:v>
                </c:pt>
                <c:pt idx="172">
                  <c:v>27748638.411096305</c:v>
                </c:pt>
                <c:pt idx="173">
                  <c:v>28320647.687324971</c:v>
                </c:pt>
                <c:pt idx="174">
                  <c:v>28897588.09943983</c:v>
                </c:pt>
                <c:pt idx="175">
                  <c:v>29479459.647440851</c:v>
                </c:pt>
                <c:pt idx="176">
                  <c:v>30066262.331328034</c:v>
                </c:pt>
                <c:pt idx="177">
                  <c:v>30657996.15110141</c:v>
                </c:pt>
                <c:pt idx="178">
                  <c:v>31254661.106760949</c:v>
                </c:pt>
                <c:pt idx="179">
                  <c:v>31856257.19830665</c:v>
                </c:pt>
                <c:pt idx="180">
                  <c:v>32462784.425738543</c:v>
                </c:pt>
                <c:pt idx="181">
                  <c:v>33074242.789056599</c:v>
                </c:pt>
                <c:pt idx="182">
                  <c:v>33690632.288260818</c:v>
                </c:pt>
                <c:pt idx="183">
                  <c:v>34311952.923351228</c:v>
                </c:pt>
                <c:pt idx="184">
                  <c:v>34938204.694327801</c:v>
                </c:pt>
                <c:pt idx="185">
                  <c:v>35569387.601190537</c:v>
                </c:pt>
                <c:pt idx="186">
                  <c:v>36205501.643939465</c:v>
                </c:pt>
                <c:pt idx="187">
                  <c:v>36846546.822574556</c:v>
                </c:pt>
                <c:pt idx="188">
                  <c:v>37488047.251145981</c:v>
                </c:pt>
                <c:pt idx="189">
                  <c:v>38129547.679717407</c:v>
                </c:pt>
                <c:pt idx="190">
                  <c:v>38771048.108288832</c:v>
                </c:pt>
                <c:pt idx="191">
                  <c:v>39412548.536860257</c:v>
                </c:pt>
                <c:pt idx="192">
                  <c:v>40054048.965431683</c:v>
                </c:pt>
                <c:pt idx="193">
                  <c:v>40695549.394003108</c:v>
                </c:pt>
                <c:pt idx="194">
                  <c:v>41337049.822574534</c:v>
                </c:pt>
                <c:pt idx="195">
                  <c:v>41978550.251145959</c:v>
                </c:pt>
                <c:pt idx="196">
                  <c:v>42620050.679717384</c:v>
                </c:pt>
                <c:pt idx="197">
                  <c:v>43261551.10828881</c:v>
                </c:pt>
                <c:pt idx="198">
                  <c:v>43903051.536860235</c:v>
                </c:pt>
                <c:pt idx="199">
                  <c:v>44544551.96543166</c:v>
                </c:pt>
                <c:pt idx="200">
                  <c:v>45186052.394003086</c:v>
                </c:pt>
                <c:pt idx="201">
                  <c:v>45827552.822574511</c:v>
                </c:pt>
                <c:pt idx="202">
                  <c:v>46469053.251145937</c:v>
                </c:pt>
                <c:pt idx="203">
                  <c:v>47110553.679717362</c:v>
                </c:pt>
                <c:pt idx="204">
                  <c:v>47752054.108288787</c:v>
                </c:pt>
                <c:pt idx="205">
                  <c:v>48393554.536860213</c:v>
                </c:pt>
                <c:pt idx="206">
                  <c:v>49035054.965431638</c:v>
                </c:pt>
                <c:pt idx="207">
                  <c:v>49676555.394003063</c:v>
                </c:pt>
                <c:pt idx="208">
                  <c:v>50318055.822574489</c:v>
                </c:pt>
                <c:pt idx="209">
                  <c:v>50959556.251145914</c:v>
                </c:pt>
                <c:pt idx="210">
                  <c:v>51601056.67971734</c:v>
                </c:pt>
                <c:pt idx="211">
                  <c:v>52242557.108288765</c:v>
                </c:pt>
                <c:pt idx="212">
                  <c:v>52800000</c:v>
                </c:pt>
                <c:pt idx="213">
                  <c:v>52800000</c:v>
                </c:pt>
                <c:pt idx="214">
                  <c:v>52800000</c:v>
                </c:pt>
                <c:pt idx="215">
                  <c:v>52800000</c:v>
                </c:pt>
                <c:pt idx="216">
                  <c:v>52800000</c:v>
                </c:pt>
                <c:pt idx="217">
                  <c:v>52800000</c:v>
                </c:pt>
                <c:pt idx="218">
                  <c:v>52800000</c:v>
                </c:pt>
                <c:pt idx="219">
                  <c:v>52800000</c:v>
                </c:pt>
                <c:pt idx="220">
                  <c:v>52800000</c:v>
                </c:pt>
                <c:pt idx="221">
                  <c:v>52800000</c:v>
                </c:pt>
                <c:pt idx="222">
                  <c:v>52800000</c:v>
                </c:pt>
                <c:pt idx="223">
                  <c:v>52800000</c:v>
                </c:pt>
                <c:pt idx="224">
                  <c:v>52800000</c:v>
                </c:pt>
                <c:pt idx="225">
                  <c:v>52800000</c:v>
                </c:pt>
                <c:pt idx="226">
                  <c:v>52800000</c:v>
                </c:pt>
                <c:pt idx="227">
                  <c:v>52800000</c:v>
                </c:pt>
                <c:pt idx="228">
                  <c:v>52800000</c:v>
                </c:pt>
                <c:pt idx="229">
                  <c:v>52800000</c:v>
                </c:pt>
                <c:pt idx="230">
                  <c:v>52800000</c:v>
                </c:pt>
                <c:pt idx="231">
                  <c:v>52800000</c:v>
                </c:pt>
                <c:pt idx="232">
                  <c:v>52800000</c:v>
                </c:pt>
                <c:pt idx="233">
                  <c:v>52800000</c:v>
                </c:pt>
                <c:pt idx="234">
                  <c:v>52800000</c:v>
                </c:pt>
                <c:pt idx="235">
                  <c:v>52800000</c:v>
                </c:pt>
                <c:pt idx="236">
                  <c:v>52800000</c:v>
                </c:pt>
                <c:pt idx="237">
                  <c:v>52800000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AB-49DB-86F7-D672D4D581EE}"/>
            </c:ext>
          </c:extLst>
        </c:ser>
        <c:ser>
          <c:idx val="4"/>
          <c:order val="4"/>
          <c:tx>
            <c:strRef>
              <c:f>Sheet1!$AG$1</c:f>
              <c:strCache>
                <c:ptCount val="1"/>
                <c:pt idx="0">
                  <c:v>immunityEstimate</c:v>
                </c:pt>
              </c:strCache>
            </c:strRef>
          </c:tx>
          <c:spPr>
            <a:ln w="28575" cmpd="sng">
              <a:solidFill>
                <a:srgbClr val="999999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Sheet1!$AG$2:$AG$385</c:f>
              <c:numCache>
                <c:formatCode>#,##0</c:formatCode>
                <c:ptCount val="384"/>
                <c:pt idx="20">
                  <c:v>77593.5</c:v>
                </c:pt>
                <c:pt idx="21">
                  <c:v>153139.88571428572</c:v>
                </c:pt>
                <c:pt idx="22">
                  <c:v>228686.27142857143</c:v>
                </c:pt>
                <c:pt idx="23">
                  <c:v>304232.65714285715</c:v>
                </c:pt>
                <c:pt idx="24">
                  <c:v>379779.04285714286</c:v>
                </c:pt>
                <c:pt idx="25">
                  <c:v>455325.42857142858</c:v>
                </c:pt>
                <c:pt idx="26">
                  <c:v>530871.8142857143</c:v>
                </c:pt>
                <c:pt idx="27">
                  <c:v>606418.20000000007</c:v>
                </c:pt>
                <c:pt idx="28">
                  <c:v>648735.17142857146</c:v>
                </c:pt>
                <c:pt idx="29">
                  <c:v>691052.14285714296</c:v>
                </c:pt>
                <c:pt idx="30">
                  <c:v>733369.11428571423</c:v>
                </c:pt>
                <c:pt idx="31">
                  <c:v>775686.08571428584</c:v>
                </c:pt>
                <c:pt idx="32">
                  <c:v>818003.05714285711</c:v>
                </c:pt>
                <c:pt idx="33">
                  <c:v>860320.02857142861</c:v>
                </c:pt>
                <c:pt idx="34">
                  <c:v>902637</c:v>
                </c:pt>
                <c:pt idx="35">
                  <c:v>950730.94285714289</c:v>
                </c:pt>
                <c:pt idx="36">
                  <c:v>998824.88571428577</c:v>
                </c:pt>
                <c:pt idx="37">
                  <c:v>1046918.8285714284</c:v>
                </c:pt>
                <c:pt idx="38">
                  <c:v>1095012.7714285713</c:v>
                </c:pt>
                <c:pt idx="39">
                  <c:v>1143106.7142857143</c:v>
                </c:pt>
                <c:pt idx="40">
                  <c:v>1191200.6571428571</c:v>
                </c:pt>
                <c:pt idx="41">
                  <c:v>1240389.8500000001</c:v>
                </c:pt>
                <c:pt idx="42">
                  <c:v>1361477.5625</c:v>
                </c:pt>
                <c:pt idx="43">
                  <c:v>1482565.2749999999</c:v>
                </c:pt>
                <c:pt idx="44">
                  <c:v>1603652.9875</c:v>
                </c:pt>
                <c:pt idx="45">
                  <c:v>1724740.7000000002</c:v>
                </c:pt>
                <c:pt idx="46">
                  <c:v>1845828.4125000001</c:v>
                </c:pt>
                <c:pt idx="47">
                  <c:v>1966916.125</c:v>
                </c:pt>
                <c:pt idx="48">
                  <c:v>2088003.8374999999</c:v>
                </c:pt>
                <c:pt idx="49">
                  <c:v>2209091.5500000003</c:v>
                </c:pt>
                <c:pt idx="50">
                  <c:v>2209091.5500000003</c:v>
                </c:pt>
                <c:pt idx="51">
                  <c:v>2396789.7000000002</c:v>
                </c:pt>
                <c:pt idx="52">
                  <c:v>2648325.6500000004</c:v>
                </c:pt>
                <c:pt idx="53">
                  <c:v>2933613.1</c:v>
                </c:pt>
                <c:pt idx="54">
                  <c:v>3225624.15</c:v>
                </c:pt>
                <c:pt idx="55">
                  <c:v>3475871.4</c:v>
                </c:pt>
                <c:pt idx="56">
                  <c:v>3678865.9499999997</c:v>
                </c:pt>
                <c:pt idx="57">
                  <c:v>3862762.6</c:v>
                </c:pt>
                <c:pt idx="58">
                  <c:v>4171797.25</c:v>
                </c:pt>
                <c:pt idx="59">
                  <c:v>4499125</c:v>
                </c:pt>
                <c:pt idx="60">
                  <c:v>4868132.5</c:v>
                </c:pt>
                <c:pt idx="61">
                  <c:v>5298646.75</c:v>
                </c:pt>
                <c:pt idx="62">
                  <c:v>5741471.9000000004</c:v>
                </c:pt>
                <c:pt idx="63">
                  <c:v>5939736.9000000004</c:v>
                </c:pt>
                <c:pt idx="64">
                  <c:v>6191657.0999999996</c:v>
                </c:pt>
                <c:pt idx="65">
                  <c:v>6471656.0999999996</c:v>
                </c:pt>
                <c:pt idx="66">
                  <c:v>6726303.3500000006</c:v>
                </c:pt>
                <c:pt idx="67">
                  <c:v>7125978.3000000007</c:v>
                </c:pt>
                <c:pt idx="68">
                  <c:v>7565067.5999999996</c:v>
                </c:pt>
                <c:pt idx="69">
                  <c:v>8104148.7500000009</c:v>
                </c:pt>
                <c:pt idx="70">
                  <c:v>8391440.75</c:v>
                </c:pt>
                <c:pt idx="71">
                  <c:v>8706883.3000000007</c:v>
                </c:pt>
                <c:pt idx="72">
                  <c:v>9044272</c:v>
                </c:pt>
                <c:pt idx="73">
                  <c:v>9466536.1500000004</c:v>
                </c:pt>
                <c:pt idx="74">
                  <c:v>9899241.9500000011</c:v>
                </c:pt>
                <c:pt idx="75">
                  <c:v>10344191.85</c:v>
                </c:pt>
                <c:pt idx="76">
                  <c:v>10838431.550000001</c:v>
                </c:pt>
                <c:pt idx="77">
                  <c:v>11090234.450000001</c:v>
                </c:pt>
                <c:pt idx="78">
                  <c:v>11407657</c:v>
                </c:pt>
                <c:pt idx="79">
                  <c:v>11778445.850000001</c:v>
                </c:pt>
                <c:pt idx="80">
                  <c:v>12184419.550000001</c:v>
                </c:pt>
                <c:pt idx="81">
                  <c:v>12637506.299999999</c:v>
                </c:pt>
                <c:pt idx="82">
                  <c:v>13127887.75</c:v>
                </c:pt>
                <c:pt idx="83">
                  <c:v>13582855.85</c:v>
                </c:pt>
                <c:pt idx="84">
                  <c:v>13797117.4</c:v>
                </c:pt>
                <c:pt idx="85">
                  <c:v>14045827.050000001</c:v>
                </c:pt>
                <c:pt idx="86">
                  <c:v>14374803.65</c:v>
                </c:pt>
                <c:pt idx="87">
                  <c:v>14809460</c:v>
                </c:pt>
                <c:pt idx="88">
                  <c:v>15217461.950000001</c:v>
                </c:pt>
                <c:pt idx="89">
                  <c:v>15631761.216485132</c:v>
                </c:pt>
                <c:pt idx="90">
                  <c:v>16050540.351916011</c:v>
                </c:pt>
                <c:pt idx="91">
                  <c:v>16473799.356292671</c:v>
                </c:pt>
                <c:pt idx="92">
                  <c:v>16901538.229615077</c:v>
                </c:pt>
                <c:pt idx="93">
                  <c:v>17333756.971883237</c:v>
                </c:pt>
                <c:pt idx="94">
                  <c:v>17770455.583097175</c:v>
                </c:pt>
                <c:pt idx="95">
                  <c:v>18211634.063256864</c:v>
                </c:pt>
                <c:pt idx="96">
                  <c:v>18657292.4123623</c:v>
                </c:pt>
                <c:pt idx="97">
                  <c:v>19107430.630413514</c:v>
                </c:pt>
                <c:pt idx="98">
                  <c:v>19562048.717410482</c:v>
                </c:pt>
                <c:pt idx="99">
                  <c:v>20021146.673353199</c:v>
                </c:pt>
                <c:pt idx="100">
                  <c:v>20484724.498241693</c:v>
                </c:pt>
                <c:pt idx="101">
                  <c:v>20952782.192075934</c:v>
                </c:pt>
                <c:pt idx="102">
                  <c:v>21425319.754855957</c:v>
                </c:pt>
                <c:pt idx="103">
                  <c:v>21902337.186581731</c:v>
                </c:pt>
                <c:pt idx="104">
                  <c:v>22383834.487253252</c:v>
                </c:pt>
                <c:pt idx="105">
                  <c:v>22869811.656870555</c:v>
                </c:pt>
                <c:pt idx="106">
                  <c:v>23360268.695433605</c:v>
                </c:pt>
                <c:pt idx="107">
                  <c:v>23855205.602942407</c:v>
                </c:pt>
                <c:pt idx="108">
                  <c:v>24354622.379396986</c:v>
                </c:pt>
                <c:pt idx="109">
                  <c:v>24858519.024797317</c:v>
                </c:pt>
                <c:pt idx="110">
                  <c:v>25366895.539143395</c:v>
                </c:pt>
                <c:pt idx="111">
                  <c:v>25879751.922435254</c:v>
                </c:pt>
                <c:pt idx="112">
                  <c:v>26397088.174672861</c:v>
                </c:pt>
                <c:pt idx="113">
                  <c:v>26918904.295856219</c:v>
                </c:pt>
                <c:pt idx="114">
                  <c:v>27445200.285985358</c:v>
                </c:pt>
                <c:pt idx="115">
                  <c:v>27975976.145060245</c:v>
                </c:pt>
                <c:pt idx="116">
                  <c:v>28511231.873080909</c:v>
                </c:pt>
                <c:pt idx="117">
                  <c:v>29050967.470047321</c:v>
                </c:pt>
                <c:pt idx="118">
                  <c:v>29595182.935959488</c:v>
                </c:pt>
                <c:pt idx="119">
                  <c:v>30143878.270817433</c:v>
                </c:pt>
                <c:pt idx="120">
                  <c:v>30662964.90618794</c:v>
                </c:pt>
                <c:pt idx="121">
                  <c:v>31186531.410504203</c:v>
                </c:pt>
                <c:pt idx="122">
                  <c:v>31714577.783766247</c:v>
                </c:pt>
                <c:pt idx="123">
                  <c:v>32247104.025974035</c:v>
                </c:pt>
                <c:pt idx="124">
                  <c:v>32784110.137127575</c:v>
                </c:pt>
                <c:pt idx="125">
                  <c:v>33323688.079984717</c:v>
                </c:pt>
                <c:pt idx="126">
                  <c:v>33863266.022841863</c:v>
                </c:pt>
                <c:pt idx="127">
                  <c:v>34336209.035341859</c:v>
                </c:pt>
                <c:pt idx="128">
                  <c:v>34809152.047841854</c:v>
                </c:pt>
                <c:pt idx="129">
                  <c:v>35282095.060341857</c:v>
                </c:pt>
                <c:pt idx="130">
                  <c:v>35755038.072841853</c:v>
                </c:pt>
                <c:pt idx="131">
                  <c:v>36227981.085341863</c:v>
                </c:pt>
                <c:pt idx="132">
                  <c:v>36700924.097841859</c:v>
                </c:pt>
                <c:pt idx="133">
                  <c:v>37173867.110341854</c:v>
                </c:pt>
                <c:pt idx="134">
                  <c:v>37646810.122841857</c:v>
                </c:pt>
                <c:pt idx="135">
                  <c:v>38055298.272841863</c:v>
                </c:pt>
                <c:pt idx="136">
                  <c:v>38403196.722841859</c:v>
                </c:pt>
                <c:pt idx="137">
                  <c:v>38719006.822841853</c:v>
                </c:pt>
                <c:pt idx="138">
                  <c:v>39028408.772841863</c:v>
                </c:pt>
                <c:pt idx="139">
                  <c:v>39377181.022841863</c:v>
                </c:pt>
                <c:pt idx="140">
                  <c:v>39770585.072841853</c:v>
                </c:pt>
                <c:pt idx="141">
                  <c:v>40182120.472841859</c:v>
                </c:pt>
                <c:pt idx="142">
                  <c:v>40475431.922841854</c:v>
                </c:pt>
                <c:pt idx="143">
                  <c:v>40751450.122841857</c:v>
                </c:pt>
                <c:pt idx="144">
                  <c:v>40988073.372841857</c:v>
                </c:pt>
                <c:pt idx="145">
                  <c:v>41166562.572841853</c:v>
                </c:pt>
                <c:pt idx="146">
                  <c:v>41333388.072841853</c:v>
                </c:pt>
                <c:pt idx="147">
                  <c:v>41731176.422841854</c:v>
                </c:pt>
                <c:pt idx="148">
                  <c:v>42078344.722841859</c:v>
                </c:pt>
                <c:pt idx="149">
                  <c:v>42398981.972841859</c:v>
                </c:pt>
                <c:pt idx="150">
                  <c:v>42743591.772841863</c:v>
                </c:pt>
                <c:pt idx="151">
                  <c:v>42951204.522841863</c:v>
                </c:pt>
                <c:pt idx="152">
                  <c:v>43121611.922841854</c:v>
                </c:pt>
                <c:pt idx="153">
                  <c:v>43197981.272841863</c:v>
                </c:pt>
                <c:pt idx="154">
                  <c:v>43511798.972841859</c:v>
                </c:pt>
                <c:pt idx="155">
                  <c:v>43799003.172841854</c:v>
                </c:pt>
                <c:pt idx="156">
                  <c:v>44065460.572841853</c:v>
                </c:pt>
                <c:pt idx="157">
                  <c:v>44251796.972841859</c:v>
                </c:pt>
                <c:pt idx="158">
                  <c:v>44428320.972841859</c:v>
                </c:pt>
                <c:pt idx="159">
                  <c:v>44593282.422841854</c:v>
                </c:pt>
                <c:pt idx="160">
                  <c:v>44711566.122841857</c:v>
                </c:pt>
                <c:pt idx="161">
                  <c:v>45058805.822841853</c:v>
                </c:pt>
                <c:pt idx="162">
                  <c:v>45344197.822841853</c:v>
                </c:pt>
                <c:pt idx="163">
                  <c:v>45579157.622841857</c:v>
                </c:pt>
                <c:pt idx="164">
                  <c:v>45780969.122841857</c:v>
                </c:pt>
                <c:pt idx="165">
                  <c:v>45938320.522841863</c:v>
                </c:pt>
                <c:pt idx="166">
                  <c:v>46060407.972841859</c:v>
                </c:pt>
                <c:pt idx="167">
                  <c:v>46215850.272841863</c:v>
                </c:pt>
                <c:pt idx="168">
                  <c:v>46598582.572841853</c:v>
                </c:pt>
                <c:pt idx="169">
                  <c:v>46949019.972841859</c:v>
                </c:pt>
                <c:pt idx="170">
                  <c:v>47223884.722841859</c:v>
                </c:pt>
                <c:pt idx="171">
                  <c:v>47399091.222841859</c:v>
                </c:pt>
                <c:pt idx="172">
                  <c:v>47599505.322841853</c:v>
                </c:pt>
                <c:pt idx="173">
                  <c:v>47786318.213615671</c:v>
                </c:pt>
                <c:pt idx="174">
                  <c:v>47968939.638886243</c:v>
                </c:pt>
                <c:pt idx="175">
                  <c:v>48147369.598653555</c:v>
                </c:pt>
                <c:pt idx="176">
                  <c:v>48321608.092917621</c:v>
                </c:pt>
                <c:pt idx="177">
                  <c:v>48483356.223597847</c:v>
                </c:pt>
                <c:pt idx="178">
                  <c:v>48508011.778700344</c:v>
                </c:pt>
                <c:pt idx="179">
                  <c:v>48532913.89059715</c:v>
                </c:pt>
                <c:pt idx="180">
                  <c:v>48558062.559288263</c:v>
                </c:pt>
                <c:pt idx="181">
                  <c:v>48583457.784773685</c:v>
                </c:pt>
                <c:pt idx="182">
                  <c:v>48609099.567053415</c:v>
                </c:pt>
                <c:pt idx="183">
                  <c:v>48634987.906127453</c:v>
                </c:pt>
                <c:pt idx="184">
                  <c:v>48661122.801995799</c:v>
                </c:pt>
                <c:pt idx="185">
                  <c:v>48687504.254658453</c:v>
                </c:pt>
                <c:pt idx="186">
                  <c:v>48714132.264115423</c:v>
                </c:pt>
                <c:pt idx="187">
                  <c:v>48741006.830366693</c:v>
                </c:pt>
                <c:pt idx="188">
                  <c:v>48768127.953412272</c:v>
                </c:pt>
                <c:pt idx="189">
                  <c:v>48795495.633252166</c:v>
                </c:pt>
                <c:pt idx="190">
                  <c:v>48823109.869886369</c:v>
                </c:pt>
                <c:pt idx="191">
                  <c:v>48850970.663314871</c:v>
                </c:pt>
                <c:pt idx="192">
                  <c:v>48879078.01353769</c:v>
                </c:pt>
                <c:pt idx="193">
                  <c:v>48907431.920554817</c:v>
                </c:pt>
                <c:pt idx="194">
                  <c:v>48936032.384366252</c:v>
                </c:pt>
                <c:pt idx="195">
                  <c:v>48964879.404971994</c:v>
                </c:pt>
                <c:pt idx="196">
                  <c:v>48993972.982372046</c:v>
                </c:pt>
                <c:pt idx="197">
                  <c:v>49023313.116566405</c:v>
                </c:pt>
                <c:pt idx="198">
                  <c:v>49052899.807555072</c:v>
                </c:pt>
                <c:pt idx="199">
                  <c:v>49082733.055338047</c:v>
                </c:pt>
                <c:pt idx="200">
                  <c:v>49112812.859915331</c:v>
                </c:pt>
                <c:pt idx="201">
                  <c:v>49143139.22128693</c:v>
                </c:pt>
                <c:pt idx="202">
                  <c:v>49173712.13945283</c:v>
                </c:pt>
                <c:pt idx="203">
                  <c:v>49204531.614413038</c:v>
                </c:pt>
                <c:pt idx="204">
                  <c:v>49235597.646167561</c:v>
                </c:pt>
                <c:pt idx="205">
                  <c:v>49266910.234716393</c:v>
                </c:pt>
                <c:pt idx="206">
                  <c:v>49298469.380059525</c:v>
                </c:pt>
                <c:pt idx="207">
                  <c:v>49330275.082196973</c:v>
                </c:pt>
                <c:pt idx="208">
                  <c:v>49362327.341128729</c:v>
                </c:pt>
                <c:pt idx="209">
                  <c:v>49394402.362557299</c:v>
                </c:pt>
                <c:pt idx="210">
                  <c:v>49426477.38398587</c:v>
                </c:pt>
                <c:pt idx="211">
                  <c:v>49458552.40541444</c:v>
                </c:pt>
                <c:pt idx="212">
                  <c:v>49490627.42684301</c:v>
                </c:pt>
                <c:pt idx="213">
                  <c:v>49522702.448271587</c:v>
                </c:pt>
                <c:pt idx="214">
                  <c:v>49554777.469700158</c:v>
                </c:pt>
                <c:pt idx="215">
                  <c:v>49586852.491128728</c:v>
                </c:pt>
                <c:pt idx="216">
                  <c:v>49618927.512557298</c:v>
                </c:pt>
                <c:pt idx="217">
                  <c:v>49651002.533985868</c:v>
                </c:pt>
                <c:pt idx="218">
                  <c:v>49683077.555414438</c:v>
                </c:pt>
                <c:pt idx="219">
                  <c:v>49715152.576843008</c:v>
                </c:pt>
                <c:pt idx="220">
                  <c:v>49747227.598271586</c:v>
                </c:pt>
                <c:pt idx="221">
                  <c:v>49779302.619700156</c:v>
                </c:pt>
                <c:pt idx="222">
                  <c:v>49811377.641128726</c:v>
                </c:pt>
                <c:pt idx="223">
                  <c:v>49843452.662557296</c:v>
                </c:pt>
                <c:pt idx="224">
                  <c:v>49875527.683985867</c:v>
                </c:pt>
                <c:pt idx="225">
                  <c:v>49907602.705414437</c:v>
                </c:pt>
                <c:pt idx="226">
                  <c:v>49939677.726843014</c:v>
                </c:pt>
                <c:pt idx="227">
                  <c:v>49971752.748271585</c:v>
                </c:pt>
                <c:pt idx="228">
                  <c:v>50003827.769700155</c:v>
                </c:pt>
                <c:pt idx="229">
                  <c:v>50035902.791128725</c:v>
                </c:pt>
                <c:pt idx="230">
                  <c:v>50067977.812557295</c:v>
                </c:pt>
                <c:pt idx="231">
                  <c:v>50100052.833985865</c:v>
                </c:pt>
                <c:pt idx="232">
                  <c:v>50132127.855414435</c:v>
                </c:pt>
                <c:pt idx="233">
                  <c:v>50160000</c:v>
                </c:pt>
                <c:pt idx="234">
                  <c:v>50160000</c:v>
                </c:pt>
                <c:pt idx="235">
                  <c:v>50160000</c:v>
                </c:pt>
                <c:pt idx="236">
                  <c:v>50160000</c:v>
                </c:pt>
                <c:pt idx="237">
                  <c:v>50160000</c:v>
                </c:pt>
                <c:pt idx="238">
                  <c:v>50160000</c:v>
                </c:pt>
                <c:pt idx="239">
                  <c:v>50160000</c:v>
                </c:pt>
                <c:pt idx="240">
                  <c:v>50160000</c:v>
                </c:pt>
                <c:pt idx="241">
                  <c:v>50160000</c:v>
                </c:pt>
                <c:pt idx="242">
                  <c:v>50160000</c:v>
                </c:pt>
                <c:pt idx="243">
                  <c:v>50160000</c:v>
                </c:pt>
                <c:pt idx="244">
                  <c:v>50160000</c:v>
                </c:pt>
                <c:pt idx="245">
                  <c:v>50160000</c:v>
                </c:pt>
                <c:pt idx="246">
                  <c:v>50160000</c:v>
                </c:pt>
                <c:pt idx="247">
                  <c:v>50160000</c:v>
                </c:pt>
                <c:pt idx="248">
                  <c:v>50160000</c:v>
                </c:pt>
                <c:pt idx="249">
                  <c:v>50160000</c:v>
                </c:pt>
                <c:pt idx="250">
                  <c:v>50160000</c:v>
                </c:pt>
                <c:pt idx="251">
                  <c:v>50160000</c:v>
                </c:pt>
                <c:pt idx="252">
                  <c:v>50160000</c:v>
                </c:pt>
                <c:pt idx="253">
                  <c:v>50160000</c:v>
                </c:pt>
                <c:pt idx="254">
                  <c:v>50160000</c:v>
                </c:pt>
                <c:pt idx="255">
                  <c:v>50160000</c:v>
                </c:pt>
                <c:pt idx="256">
                  <c:v>50160000</c:v>
                </c:pt>
                <c:pt idx="257">
                  <c:v>50160000</c:v>
                </c:pt>
                <c:pt idx="258">
                  <c:v>50160000</c:v>
                </c:pt>
                <c:pt idx="259">
                  <c:v>50160000</c:v>
                </c:pt>
                <c:pt idx="260">
                  <c:v>50160000</c:v>
                </c:pt>
                <c:pt idx="261">
                  <c:v>50160000</c:v>
                </c:pt>
                <c:pt idx="262">
                  <c:v>50160000</c:v>
                </c:pt>
                <c:pt idx="263">
                  <c:v>50160000</c:v>
                </c:pt>
                <c:pt idx="264">
                  <c:v>50160000</c:v>
                </c:pt>
                <c:pt idx="265">
                  <c:v>50160000</c:v>
                </c:pt>
                <c:pt idx="266">
                  <c:v>50160000</c:v>
                </c:pt>
                <c:pt idx="267">
                  <c:v>50160000</c:v>
                </c:pt>
                <c:pt idx="268">
                  <c:v>50160000</c:v>
                </c:pt>
                <c:pt idx="269">
                  <c:v>50160000</c:v>
                </c:pt>
                <c:pt idx="270">
                  <c:v>50160000</c:v>
                </c:pt>
                <c:pt idx="271">
                  <c:v>50160000</c:v>
                </c:pt>
                <c:pt idx="272">
                  <c:v>50160000</c:v>
                </c:pt>
                <c:pt idx="273">
                  <c:v>50160000</c:v>
                </c:pt>
                <c:pt idx="274">
                  <c:v>50160000</c:v>
                </c:pt>
                <c:pt idx="275">
                  <c:v>50160000</c:v>
                </c:pt>
                <c:pt idx="276">
                  <c:v>50160000</c:v>
                </c:pt>
                <c:pt idx="277">
                  <c:v>50160000</c:v>
                </c:pt>
                <c:pt idx="278">
                  <c:v>50160000</c:v>
                </c:pt>
                <c:pt idx="279">
                  <c:v>50160000</c:v>
                </c:pt>
                <c:pt idx="280">
                  <c:v>50160000</c:v>
                </c:pt>
                <c:pt idx="281">
                  <c:v>50160000</c:v>
                </c:pt>
                <c:pt idx="282">
                  <c:v>50160000</c:v>
                </c:pt>
                <c:pt idx="283">
                  <c:v>50160000</c:v>
                </c:pt>
                <c:pt idx="284">
                  <c:v>50160000</c:v>
                </c:pt>
                <c:pt idx="285">
                  <c:v>50160000</c:v>
                </c:pt>
                <c:pt idx="286">
                  <c:v>50160000</c:v>
                </c:pt>
                <c:pt idx="287">
                  <c:v>50160000</c:v>
                </c:pt>
                <c:pt idx="288">
                  <c:v>50160000</c:v>
                </c:pt>
                <c:pt idx="289">
                  <c:v>50160000</c:v>
                </c:pt>
                <c:pt idx="290">
                  <c:v>50160000</c:v>
                </c:pt>
                <c:pt idx="291">
                  <c:v>50160000</c:v>
                </c:pt>
                <c:pt idx="292">
                  <c:v>50160000</c:v>
                </c:pt>
                <c:pt idx="293">
                  <c:v>50160000</c:v>
                </c:pt>
                <c:pt idx="294">
                  <c:v>50160000</c:v>
                </c:pt>
                <c:pt idx="295">
                  <c:v>50160000</c:v>
                </c:pt>
                <c:pt idx="296">
                  <c:v>50160000</c:v>
                </c:pt>
                <c:pt idx="297">
                  <c:v>50160000</c:v>
                </c:pt>
                <c:pt idx="298">
                  <c:v>50160000</c:v>
                </c:pt>
                <c:pt idx="299">
                  <c:v>50160000</c:v>
                </c:pt>
                <c:pt idx="300">
                  <c:v>50160000</c:v>
                </c:pt>
                <c:pt idx="301">
                  <c:v>50160000</c:v>
                </c:pt>
                <c:pt idx="302">
                  <c:v>50160000</c:v>
                </c:pt>
                <c:pt idx="303">
                  <c:v>50160000</c:v>
                </c:pt>
                <c:pt idx="304">
                  <c:v>50160000</c:v>
                </c:pt>
                <c:pt idx="305">
                  <c:v>50160000</c:v>
                </c:pt>
                <c:pt idx="306">
                  <c:v>50160000</c:v>
                </c:pt>
                <c:pt idx="307">
                  <c:v>50160000</c:v>
                </c:pt>
                <c:pt idx="308">
                  <c:v>50160000</c:v>
                </c:pt>
                <c:pt idx="309">
                  <c:v>50160000</c:v>
                </c:pt>
                <c:pt idx="310">
                  <c:v>50160000</c:v>
                </c:pt>
                <c:pt idx="311">
                  <c:v>50160000</c:v>
                </c:pt>
                <c:pt idx="312">
                  <c:v>50160000</c:v>
                </c:pt>
                <c:pt idx="313">
                  <c:v>50160000</c:v>
                </c:pt>
                <c:pt idx="314">
                  <c:v>50160000</c:v>
                </c:pt>
                <c:pt idx="315">
                  <c:v>50160000</c:v>
                </c:pt>
                <c:pt idx="316">
                  <c:v>50160000</c:v>
                </c:pt>
                <c:pt idx="317">
                  <c:v>50160000</c:v>
                </c:pt>
                <c:pt idx="318">
                  <c:v>50160000</c:v>
                </c:pt>
                <c:pt idx="319">
                  <c:v>50160000</c:v>
                </c:pt>
                <c:pt idx="320">
                  <c:v>50160000</c:v>
                </c:pt>
                <c:pt idx="321">
                  <c:v>50160000</c:v>
                </c:pt>
                <c:pt idx="322">
                  <c:v>50160000</c:v>
                </c:pt>
                <c:pt idx="323">
                  <c:v>50160000</c:v>
                </c:pt>
                <c:pt idx="324">
                  <c:v>50160000</c:v>
                </c:pt>
                <c:pt idx="325">
                  <c:v>50160000</c:v>
                </c:pt>
                <c:pt idx="326">
                  <c:v>50160000</c:v>
                </c:pt>
                <c:pt idx="327">
                  <c:v>50160000</c:v>
                </c:pt>
                <c:pt idx="328">
                  <c:v>50160000</c:v>
                </c:pt>
                <c:pt idx="329">
                  <c:v>50160000</c:v>
                </c:pt>
                <c:pt idx="330">
                  <c:v>50160000</c:v>
                </c:pt>
                <c:pt idx="331">
                  <c:v>50160000</c:v>
                </c:pt>
                <c:pt idx="332">
                  <c:v>50160000</c:v>
                </c:pt>
                <c:pt idx="333">
                  <c:v>50160000</c:v>
                </c:pt>
                <c:pt idx="334">
                  <c:v>50160000</c:v>
                </c:pt>
                <c:pt idx="335">
                  <c:v>50160000</c:v>
                </c:pt>
                <c:pt idx="336">
                  <c:v>50160000</c:v>
                </c:pt>
                <c:pt idx="337">
                  <c:v>50160000</c:v>
                </c:pt>
                <c:pt idx="338">
                  <c:v>50160000</c:v>
                </c:pt>
                <c:pt idx="339">
                  <c:v>50160000</c:v>
                </c:pt>
                <c:pt idx="340">
                  <c:v>50160000</c:v>
                </c:pt>
                <c:pt idx="341">
                  <c:v>50160000</c:v>
                </c:pt>
                <c:pt idx="342">
                  <c:v>50160000</c:v>
                </c:pt>
                <c:pt idx="343">
                  <c:v>50160000</c:v>
                </c:pt>
                <c:pt idx="344">
                  <c:v>50160000</c:v>
                </c:pt>
                <c:pt idx="345">
                  <c:v>50160000</c:v>
                </c:pt>
                <c:pt idx="346">
                  <c:v>50160000</c:v>
                </c:pt>
                <c:pt idx="347">
                  <c:v>50160000</c:v>
                </c:pt>
                <c:pt idx="348">
                  <c:v>50160000</c:v>
                </c:pt>
                <c:pt idx="349">
                  <c:v>50160000</c:v>
                </c:pt>
                <c:pt idx="350">
                  <c:v>50160000</c:v>
                </c:pt>
                <c:pt idx="351">
                  <c:v>50160000</c:v>
                </c:pt>
                <c:pt idx="352">
                  <c:v>50160000</c:v>
                </c:pt>
                <c:pt idx="353">
                  <c:v>50160000</c:v>
                </c:pt>
                <c:pt idx="354">
                  <c:v>50160000</c:v>
                </c:pt>
                <c:pt idx="355">
                  <c:v>50160000</c:v>
                </c:pt>
                <c:pt idx="356">
                  <c:v>50160000</c:v>
                </c:pt>
                <c:pt idx="357">
                  <c:v>50160000</c:v>
                </c:pt>
                <c:pt idx="358">
                  <c:v>50160000</c:v>
                </c:pt>
                <c:pt idx="359">
                  <c:v>50160000</c:v>
                </c:pt>
                <c:pt idx="360">
                  <c:v>50160000</c:v>
                </c:pt>
                <c:pt idx="361">
                  <c:v>50160000</c:v>
                </c:pt>
                <c:pt idx="362">
                  <c:v>50160000</c:v>
                </c:pt>
                <c:pt idx="363">
                  <c:v>50160000</c:v>
                </c:pt>
                <c:pt idx="364">
                  <c:v>50160000</c:v>
                </c:pt>
                <c:pt idx="365">
                  <c:v>50160000</c:v>
                </c:pt>
                <c:pt idx="366">
                  <c:v>50160000</c:v>
                </c:pt>
                <c:pt idx="367">
                  <c:v>50160000</c:v>
                </c:pt>
                <c:pt idx="368">
                  <c:v>50160000</c:v>
                </c:pt>
                <c:pt idx="369">
                  <c:v>50160000</c:v>
                </c:pt>
                <c:pt idx="370">
                  <c:v>50160000</c:v>
                </c:pt>
                <c:pt idx="371">
                  <c:v>50160000</c:v>
                </c:pt>
                <c:pt idx="372">
                  <c:v>50160000</c:v>
                </c:pt>
                <c:pt idx="373">
                  <c:v>50160000</c:v>
                </c:pt>
                <c:pt idx="374">
                  <c:v>50160000</c:v>
                </c:pt>
                <c:pt idx="375">
                  <c:v>50160000</c:v>
                </c:pt>
                <c:pt idx="376">
                  <c:v>50160000</c:v>
                </c:pt>
                <c:pt idx="377">
                  <c:v>50160000</c:v>
                </c:pt>
                <c:pt idx="378">
                  <c:v>50160000</c:v>
                </c:pt>
                <c:pt idx="379">
                  <c:v>50160000</c:v>
                </c:pt>
                <c:pt idx="380">
                  <c:v>50160000</c:v>
                </c:pt>
                <c:pt idx="381">
                  <c:v>50160000</c:v>
                </c:pt>
                <c:pt idx="382">
                  <c:v>50160000</c:v>
                </c:pt>
                <c:pt idx="383">
                  <c:v>50160000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AB-49DB-86F7-D672D4D581EE}"/>
            </c:ext>
          </c:extLst>
        </c:ser>
        <c:ser>
          <c:idx val="5"/>
          <c:order val="5"/>
          <c:tx>
            <c:v>Immunity, assuming 90% 21 days after 1st dose, 95% 21 days after 2nd dose</c:v>
          </c:tx>
          <c:spPr>
            <a:ln w="28575" cmpd="sng">
              <a:solidFill>
                <a:srgbClr val="00000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Sheet1!$AH$3:$AH$385</c:f>
              <c:numCache>
                <c:formatCode>#,##0</c:formatCode>
                <c:ptCount val="383"/>
                <c:pt idx="19">
                  <c:v>77593.5</c:v>
                </c:pt>
                <c:pt idx="20">
                  <c:v>153139.88571428572</c:v>
                </c:pt>
                <c:pt idx="21">
                  <c:v>228686.27142857143</c:v>
                </c:pt>
                <c:pt idx="22">
                  <c:v>304232.65714285715</c:v>
                </c:pt>
                <c:pt idx="23">
                  <c:v>379779.04285714286</c:v>
                </c:pt>
                <c:pt idx="24">
                  <c:v>455325.42857142858</c:v>
                </c:pt>
                <c:pt idx="25">
                  <c:v>530871.8142857143</c:v>
                </c:pt>
                <c:pt idx="26">
                  <c:v>606418.20000000007</c:v>
                </c:pt>
                <c:pt idx="27">
                  <c:v>648735.17142857146</c:v>
                </c:pt>
                <c:pt idx="28">
                  <c:v>691052.14285714296</c:v>
                </c:pt>
                <c:pt idx="29">
                  <c:v>733369.11428571423</c:v>
                </c:pt>
                <c:pt idx="30">
                  <c:v>775686.08571428584</c:v>
                </c:pt>
                <c:pt idx="31">
                  <c:v>818003.05714285711</c:v>
                </c:pt>
                <c:pt idx="32">
                  <c:v>860320.02857142861</c:v>
                </c:pt>
                <c:pt idx="33">
                  <c:v>902637</c:v>
                </c:pt>
                <c:pt idx="34">
                  <c:v>950730.94285714289</c:v>
                </c:pt>
                <c:pt idx="35">
                  <c:v>998824.88571428577</c:v>
                </c:pt>
                <c:pt idx="36">
                  <c:v>1046918.8285714284</c:v>
                </c:pt>
                <c:pt idx="37">
                  <c:v>1095012.7714285713</c:v>
                </c:pt>
                <c:pt idx="38">
                  <c:v>1143106.7142857143</c:v>
                </c:pt>
                <c:pt idx="39">
                  <c:v>1191200.6571428571</c:v>
                </c:pt>
                <c:pt idx="40">
                  <c:v>1240389.8500000001</c:v>
                </c:pt>
                <c:pt idx="41">
                  <c:v>1361477.5625</c:v>
                </c:pt>
                <c:pt idx="42">
                  <c:v>1482565.2749999999</c:v>
                </c:pt>
                <c:pt idx="43">
                  <c:v>1603652.9875</c:v>
                </c:pt>
                <c:pt idx="44">
                  <c:v>1724740.7000000002</c:v>
                </c:pt>
                <c:pt idx="45">
                  <c:v>1845828.4125000001</c:v>
                </c:pt>
                <c:pt idx="46">
                  <c:v>1966916.125</c:v>
                </c:pt>
                <c:pt idx="47">
                  <c:v>2088003.8374999999</c:v>
                </c:pt>
                <c:pt idx="48">
                  <c:v>2209091.5500000003</c:v>
                </c:pt>
                <c:pt idx="49">
                  <c:v>2209091.5500000003</c:v>
                </c:pt>
                <c:pt idx="50">
                  <c:v>2396789.7000000002</c:v>
                </c:pt>
                <c:pt idx="51">
                  <c:v>2648325.6500000004</c:v>
                </c:pt>
                <c:pt idx="52">
                  <c:v>2933613.1</c:v>
                </c:pt>
                <c:pt idx="53">
                  <c:v>3225624.15</c:v>
                </c:pt>
                <c:pt idx="54">
                  <c:v>3475871.4</c:v>
                </c:pt>
                <c:pt idx="55">
                  <c:v>3678865.9499999997</c:v>
                </c:pt>
                <c:pt idx="56">
                  <c:v>3862762.6</c:v>
                </c:pt>
                <c:pt idx="57">
                  <c:v>4171797.25</c:v>
                </c:pt>
                <c:pt idx="58">
                  <c:v>4499125</c:v>
                </c:pt>
                <c:pt idx="59">
                  <c:v>4868132.5</c:v>
                </c:pt>
                <c:pt idx="60">
                  <c:v>5298646.75</c:v>
                </c:pt>
                <c:pt idx="61">
                  <c:v>5741471.9000000004</c:v>
                </c:pt>
                <c:pt idx="62">
                  <c:v>5939736.9000000004</c:v>
                </c:pt>
                <c:pt idx="63">
                  <c:v>6191657.0999999996</c:v>
                </c:pt>
                <c:pt idx="64">
                  <c:v>6471656.0999999996</c:v>
                </c:pt>
                <c:pt idx="65">
                  <c:v>6726303.3500000006</c:v>
                </c:pt>
                <c:pt idx="66">
                  <c:v>7125978.3000000007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AB-49DB-86F7-D672D4D581EE}"/>
            </c:ext>
          </c:extLst>
        </c:ser>
        <c:ser>
          <c:idx val="6"/>
          <c:order val="6"/>
          <c:tx>
            <c:v>Groups 5-9</c:v>
          </c:tx>
          <c:spPr>
            <a:ln cmpd="sng">
              <a:solidFill>
                <a:srgbClr val="7C9CD6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Sheet1!$AN$3:$AN$385</c:f>
              <c:numCache>
                <c:formatCode>#,##0</c:formatCode>
                <c:ptCount val="383"/>
                <c:pt idx="0">
                  <c:v>31800000</c:v>
                </c:pt>
                <c:pt idx="1">
                  <c:v>31800000</c:v>
                </c:pt>
                <c:pt idx="2">
                  <c:v>31800000</c:v>
                </c:pt>
                <c:pt idx="3">
                  <c:v>31800000</c:v>
                </c:pt>
                <c:pt idx="4">
                  <c:v>31800000</c:v>
                </c:pt>
                <c:pt idx="5">
                  <c:v>31800000</c:v>
                </c:pt>
                <c:pt idx="6">
                  <c:v>31800000</c:v>
                </c:pt>
                <c:pt idx="7">
                  <c:v>31800000</c:v>
                </c:pt>
                <c:pt idx="8">
                  <c:v>31800000</c:v>
                </c:pt>
                <c:pt idx="9">
                  <c:v>31800000</c:v>
                </c:pt>
                <c:pt idx="10">
                  <c:v>31800000</c:v>
                </c:pt>
                <c:pt idx="11">
                  <c:v>31800000</c:v>
                </c:pt>
                <c:pt idx="12">
                  <c:v>31800000</c:v>
                </c:pt>
                <c:pt idx="13">
                  <c:v>31800000</c:v>
                </c:pt>
                <c:pt idx="14">
                  <c:v>31800000</c:v>
                </c:pt>
                <c:pt idx="15">
                  <c:v>31800000</c:v>
                </c:pt>
                <c:pt idx="16">
                  <c:v>31800000</c:v>
                </c:pt>
                <c:pt idx="17">
                  <c:v>31800000</c:v>
                </c:pt>
                <c:pt idx="18">
                  <c:v>31800000</c:v>
                </c:pt>
                <c:pt idx="19">
                  <c:v>31800000</c:v>
                </c:pt>
                <c:pt idx="20">
                  <c:v>31800000</c:v>
                </c:pt>
                <c:pt idx="21">
                  <c:v>31800000</c:v>
                </c:pt>
                <c:pt idx="22">
                  <c:v>31800000</c:v>
                </c:pt>
                <c:pt idx="23">
                  <c:v>31800000</c:v>
                </c:pt>
                <c:pt idx="24">
                  <c:v>31800000</c:v>
                </c:pt>
                <c:pt idx="25">
                  <c:v>31800000</c:v>
                </c:pt>
                <c:pt idx="26">
                  <c:v>31800000</c:v>
                </c:pt>
                <c:pt idx="27">
                  <c:v>31800000</c:v>
                </c:pt>
                <c:pt idx="28">
                  <c:v>31800000</c:v>
                </c:pt>
                <c:pt idx="29">
                  <c:v>31800000</c:v>
                </c:pt>
                <c:pt idx="30">
                  <c:v>31800000</c:v>
                </c:pt>
                <c:pt idx="31">
                  <c:v>31800000</c:v>
                </c:pt>
                <c:pt idx="32">
                  <c:v>31800000</c:v>
                </c:pt>
                <c:pt idx="33">
                  <c:v>31800000</c:v>
                </c:pt>
                <c:pt idx="34">
                  <c:v>31800000</c:v>
                </c:pt>
                <c:pt idx="35">
                  <c:v>31800000</c:v>
                </c:pt>
                <c:pt idx="36">
                  <c:v>31800000</c:v>
                </c:pt>
                <c:pt idx="37">
                  <c:v>31800000</c:v>
                </c:pt>
                <c:pt idx="38">
                  <c:v>31800000</c:v>
                </c:pt>
                <c:pt idx="39">
                  <c:v>31800000</c:v>
                </c:pt>
                <c:pt idx="40">
                  <c:v>31800000</c:v>
                </c:pt>
                <c:pt idx="41">
                  <c:v>31800000</c:v>
                </c:pt>
                <c:pt idx="42">
                  <c:v>31800000</c:v>
                </c:pt>
                <c:pt idx="43">
                  <c:v>31800000</c:v>
                </c:pt>
                <c:pt idx="44">
                  <c:v>31800000</c:v>
                </c:pt>
                <c:pt idx="45">
                  <c:v>31800000</c:v>
                </c:pt>
                <c:pt idx="46">
                  <c:v>31800000</c:v>
                </c:pt>
                <c:pt idx="47">
                  <c:v>31800000</c:v>
                </c:pt>
                <c:pt idx="48">
                  <c:v>31800000</c:v>
                </c:pt>
                <c:pt idx="49">
                  <c:v>31800000</c:v>
                </c:pt>
                <c:pt idx="50">
                  <c:v>31800000</c:v>
                </c:pt>
                <c:pt idx="51">
                  <c:v>31800000</c:v>
                </c:pt>
                <c:pt idx="52">
                  <c:v>31800000</c:v>
                </c:pt>
                <c:pt idx="53">
                  <c:v>31800000</c:v>
                </c:pt>
                <c:pt idx="54">
                  <c:v>31800000</c:v>
                </c:pt>
                <c:pt idx="55">
                  <c:v>31800000</c:v>
                </c:pt>
                <c:pt idx="56">
                  <c:v>31800000</c:v>
                </c:pt>
                <c:pt idx="57">
                  <c:v>31800000</c:v>
                </c:pt>
                <c:pt idx="58">
                  <c:v>31800000</c:v>
                </c:pt>
                <c:pt idx="59">
                  <c:v>31800000</c:v>
                </c:pt>
                <c:pt idx="60">
                  <c:v>31800000</c:v>
                </c:pt>
                <c:pt idx="61">
                  <c:v>31800000</c:v>
                </c:pt>
                <c:pt idx="62">
                  <c:v>31800000</c:v>
                </c:pt>
                <c:pt idx="63">
                  <c:v>31800000</c:v>
                </c:pt>
                <c:pt idx="64">
                  <c:v>31800000</c:v>
                </c:pt>
                <c:pt idx="65">
                  <c:v>31800000</c:v>
                </c:pt>
                <c:pt idx="66">
                  <c:v>31800000</c:v>
                </c:pt>
                <c:pt idx="67">
                  <c:v>31800000</c:v>
                </c:pt>
                <c:pt idx="68">
                  <c:v>31800000</c:v>
                </c:pt>
                <c:pt idx="69">
                  <c:v>31800000</c:v>
                </c:pt>
                <c:pt idx="70">
                  <c:v>31800000</c:v>
                </c:pt>
                <c:pt idx="71">
                  <c:v>31800000</c:v>
                </c:pt>
                <c:pt idx="72">
                  <c:v>31800000</c:v>
                </c:pt>
                <c:pt idx="73">
                  <c:v>31800000</c:v>
                </c:pt>
                <c:pt idx="74">
                  <c:v>31800000</c:v>
                </c:pt>
                <c:pt idx="75">
                  <c:v>31800000</c:v>
                </c:pt>
                <c:pt idx="76">
                  <c:v>31800000</c:v>
                </c:pt>
                <c:pt idx="77">
                  <c:v>31800000</c:v>
                </c:pt>
                <c:pt idx="78">
                  <c:v>31800000</c:v>
                </c:pt>
                <c:pt idx="79">
                  <c:v>31800000</c:v>
                </c:pt>
                <c:pt idx="80">
                  <c:v>31800000</c:v>
                </c:pt>
                <c:pt idx="81">
                  <c:v>31800000</c:v>
                </c:pt>
                <c:pt idx="82">
                  <c:v>31800000</c:v>
                </c:pt>
                <c:pt idx="83">
                  <c:v>31800000</c:v>
                </c:pt>
                <c:pt idx="84">
                  <c:v>31800000</c:v>
                </c:pt>
                <c:pt idx="85">
                  <c:v>31800000</c:v>
                </c:pt>
                <c:pt idx="86">
                  <c:v>31800000</c:v>
                </c:pt>
                <c:pt idx="87">
                  <c:v>31800000</c:v>
                </c:pt>
                <c:pt idx="88">
                  <c:v>31800000</c:v>
                </c:pt>
                <c:pt idx="89">
                  <c:v>31800000</c:v>
                </c:pt>
                <c:pt idx="90">
                  <c:v>31800000</c:v>
                </c:pt>
                <c:pt idx="91">
                  <c:v>31800000</c:v>
                </c:pt>
                <c:pt idx="92">
                  <c:v>31800000</c:v>
                </c:pt>
                <c:pt idx="93">
                  <c:v>31800000</c:v>
                </c:pt>
                <c:pt idx="94">
                  <c:v>31800000</c:v>
                </c:pt>
                <c:pt idx="95">
                  <c:v>31800000</c:v>
                </c:pt>
                <c:pt idx="96">
                  <c:v>31800000</c:v>
                </c:pt>
                <c:pt idx="97">
                  <c:v>31800000</c:v>
                </c:pt>
                <c:pt idx="98">
                  <c:v>31800000</c:v>
                </c:pt>
                <c:pt idx="99">
                  <c:v>31800000</c:v>
                </c:pt>
                <c:pt idx="100">
                  <c:v>31800000</c:v>
                </c:pt>
                <c:pt idx="101">
                  <c:v>31800000</c:v>
                </c:pt>
                <c:pt idx="102">
                  <c:v>31800000</c:v>
                </c:pt>
                <c:pt idx="103">
                  <c:v>31800000</c:v>
                </c:pt>
                <c:pt idx="104">
                  <c:v>31800000</c:v>
                </c:pt>
                <c:pt idx="105">
                  <c:v>31800000</c:v>
                </c:pt>
                <c:pt idx="106">
                  <c:v>31800000</c:v>
                </c:pt>
                <c:pt idx="107">
                  <c:v>31800000</c:v>
                </c:pt>
                <c:pt idx="108">
                  <c:v>31800000</c:v>
                </c:pt>
                <c:pt idx="109">
                  <c:v>31800000</c:v>
                </c:pt>
                <c:pt idx="110">
                  <c:v>31800000</c:v>
                </c:pt>
                <c:pt idx="111">
                  <c:v>31800000</c:v>
                </c:pt>
                <c:pt idx="112">
                  <c:v>31800000</c:v>
                </c:pt>
                <c:pt idx="113">
                  <c:v>31800000</c:v>
                </c:pt>
                <c:pt idx="114">
                  <c:v>31800000</c:v>
                </c:pt>
                <c:pt idx="115">
                  <c:v>31800000</c:v>
                </c:pt>
                <c:pt idx="116">
                  <c:v>31800000</c:v>
                </c:pt>
                <c:pt idx="117">
                  <c:v>31800000</c:v>
                </c:pt>
                <c:pt idx="118">
                  <c:v>31800000</c:v>
                </c:pt>
                <c:pt idx="119">
                  <c:v>31800000</c:v>
                </c:pt>
                <c:pt idx="120">
                  <c:v>31800000</c:v>
                </c:pt>
                <c:pt idx="121">
                  <c:v>31800000</c:v>
                </c:pt>
                <c:pt idx="122">
                  <c:v>31800000</c:v>
                </c:pt>
                <c:pt idx="123">
                  <c:v>31800000</c:v>
                </c:pt>
                <c:pt idx="124">
                  <c:v>31800000</c:v>
                </c:pt>
                <c:pt idx="125">
                  <c:v>31800000</c:v>
                </c:pt>
                <c:pt idx="126">
                  <c:v>31800000</c:v>
                </c:pt>
                <c:pt idx="127">
                  <c:v>31800000</c:v>
                </c:pt>
                <c:pt idx="128">
                  <c:v>31800000</c:v>
                </c:pt>
                <c:pt idx="129">
                  <c:v>31800000</c:v>
                </c:pt>
                <c:pt idx="130">
                  <c:v>31800000</c:v>
                </c:pt>
                <c:pt idx="131">
                  <c:v>31800000</c:v>
                </c:pt>
                <c:pt idx="132">
                  <c:v>31800000</c:v>
                </c:pt>
                <c:pt idx="133">
                  <c:v>31800000</c:v>
                </c:pt>
                <c:pt idx="134">
                  <c:v>31800000</c:v>
                </c:pt>
                <c:pt idx="135">
                  <c:v>31800000</c:v>
                </c:pt>
                <c:pt idx="136">
                  <c:v>31800000</c:v>
                </c:pt>
                <c:pt idx="137">
                  <c:v>31800000</c:v>
                </c:pt>
                <c:pt idx="138">
                  <c:v>31800000</c:v>
                </c:pt>
                <c:pt idx="139">
                  <c:v>31800000</c:v>
                </c:pt>
                <c:pt idx="140">
                  <c:v>31800000</c:v>
                </c:pt>
                <c:pt idx="141">
                  <c:v>31800000</c:v>
                </c:pt>
                <c:pt idx="142">
                  <c:v>31800000</c:v>
                </c:pt>
                <c:pt idx="143">
                  <c:v>31800000</c:v>
                </c:pt>
                <c:pt idx="144">
                  <c:v>31800000</c:v>
                </c:pt>
                <c:pt idx="145">
                  <c:v>31800000</c:v>
                </c:pt>
                <c:pt idx="146">
                  <c:v>31800000</c:v>
                </c:pt>
                <c:pt idx="147">
                  <c:v>31800000</c:v>
                </c:pt>
                <c:pt idx="148">
                  <c:v>31800000</c:v>
                </c:pt>
                <c:pt idx="149">
                  <c:v>31800000</c:v>
                </c:pt>
                <c:pt idx="150">
                  <c:v>31800000</c:v>
                </c:pt>
                <c:pt idx="151">
                  <c:v>31800000</c:v>
                </c:pt>
                <c:pt idx="152">
                  <c:v>31800000</c:v>
                </c:pt>
                <c:pt idx="153">
                  <c:v>31800000</c:v>
                </c:pt>
                <c:pt idx="154">
                  <c:v>31800000</c:v>
                </c:pt>
                <c:pt idx="155">
                  <c:v>31800000</c:v>
                </c:pt>
                <c:pt idx="156">
                  <c:v>31800000</c:v>
                </c:pt>
                <c:pt idx="157">
                  <c:v>31800000</c:v>
                </c:pt>
                <c:pt idx="158">
                  <c:v>31800000</c:v>
                </c:pt>
                <c:pt idx="159">
                  <c:v>31800000</c:v>
                </c:pt>
                <c:pt idx="160">
                  <c:v>31800000</c:v>
                </c:pt>
                <c:pt idx="161">
                  <c:v>31800000</c:v>
                </c:pt>
                <c:pt idx="162">
                  <c:v>31800000</c:v>
                </c:pt>
                <c:pt idx="163">
                  <c:v>31800000</c:v>
                </c:pt>
                <c:pt idx="164">
                  <c:v>31800000</c:v>
                </c:pt>
                <c:pt idx="165">
                  <c:v>31800000</c:v>
                </c:pt>
                <c:pt idx="166">
                  <c:v>31800000</c:v>
                </c:pt>
                <c:pt idx="167">
                  <c:v>31800000</c:v>
                </c:pt>
                <c:pt idx="168">
                  <c:v>31800000</c:v>
                </c:pt>
                <c:pt idx="169">
                  <c:v>31800000</c:v>
                </c:pt>
                <c:pt idx="170">
                  <c:v>31800000</c:v>
                </c:pt>
                <c:pt idx="171">
                  <c:v>31800000</c:v>
                </c:pt>
                <c:pt idx="172">
                  <c:v>31800000</c:v>
                </c:pt>
                <c:pt idx="173">
                  <c:v>31800000</c:v>
                </c:pt>
                <c:pt idx="174">
                  <c:v>31800000</c:v>
                </c:pt>
                <c:pt idx="175">
                  <c:v>31800000</c:v>
                </c:pt>
                <c:pt idx="176">
                  <c:v>31800000</c:v>
                </c:pt>
                <c:pt idx="177">
                  <c:v>31800000</c:v>
                </c:pt>
                <c:pt idx="178">
                  <c:v>31800000</c:v>
                </c:pt>
                <c:pt idx="179">
                  <c:v>31800000</c:v>
                </c:pt>
                <c:pt idx="180">
                  <c:v>31800000</c:v>
                </c:pt>
                <c:pt idx="181">
                  <c:v>31800000</c:v>
                </c:pt>
                <c:pt idx="182">
                  <c:v>31800000</c:v>
                </c:pt>
                <c:pt idx="183">
                  <c:v>31800000</c:v>
                </c:pt>
                <c:pt idx="184">
                  <c:v>31800000</c:v>
                </c:pt>
                <c:pt idx="185">
                  <c:v>31800000</c:v>
                </c:pt>
                <c:pt idx="186">
                  <c:v>31800000</c:v>
                </c:pt>
                <c:pt idx="187">
                  <c:v>31800000</c:v>
                </c:pt>
                <c:pt idx="188">
                  <c:v>31800000</c:v>
                </c:pt>
                <c:pt idx="189">
                  <c:v>31800000</c:v>
                </c:pt>
                <c:pt idx="190">
                  <c:v>31800000</c:v>
                </c:pt>
                <c:pt idx="191">
                  <c:v>31800000</c:v>
                </c:pt>
                <c:pt idx="192">
                  <c:v>31800000</c:v>
                </c:pt>
                <c:pt idx="193">
                  <c:v>31800000</c:v>
                </c:pt>
                <c:pt idx="194">
                  <c:v>31800000</c:v>
                </c:pt>
                <c:pt idx="195">
                  <c:v>31800000</c:v>
                </c:pt>
                <c:pt idx="196">
                  <c:v>31800000</c:v>
                </c:pt>
                <c:pt idx="197">
                  <c:v>31800000</c:v>
                </c:pt>
                <c:pt idx="198">
                  <c:v>31800000</c:v>
                </c:pt>
                <c:pt idx="199">
                  <c:v>31800000</c:v>
                </c:pt>
                <c:pt idx="200">
                  <c:v>31800000</c:v>
                </c:pt>
                <c:pt idx="201">
                  <c:v>31800000</c:v>
                </c:pt>
                <c:pt idx="202">
                  <c:v>31800000</c:v>
                </c:pt>
                <c:pt idx="203">
                  <c:v>31800000</c:v>
                </c:pt>
                <c:pt idx="204">
                  <c:v>31800000</c:v>
                </c:pt>
                <c:pt idx="205">
                  <c:v>31800000</c:v>
                </c:pt>
                <c:pt idx="206">
                  <c:v>31800000</c:v>
                </c:pt>
                <c:pt idx="207">
                  <c:v>31800000</c:v>
                </c:pt>
                <c:pt idx="208">
                  <c:v>31800000</c:v>
                </c:pt>
                <c:pt idx="209">
                  <c:v>31800000</c:v>
                </c:pt>
                <c:pt idx="210">
                  <c:v>31800000</c:v>
                </c:pt>
                <c:pt idx="211">
                  <c:v>31800000</c:v>
                </c:pt>
                <c:pt idx="212">
                  <c:v>31800000</c:v>
                </c:pt>
                <c:pt idx="213">
                  <c:v>31800000</c:v>
                </c:pt>
                <c:pt idx="214">
                  <c:v>31800000</c:v>
                </c:pt>
                <c:pt idx="215">
                  <c:v>31800000</c:v>
                </c:pt>
                <c:pt idx="216">
                  <c:v>31800000</c:v>
                </c:pt>
                <c:pt idx="217">
                  <c:v>31800000</c:v>
                </c:pt>
                <c:pt idx="218">
                  <c:v>31800000</c:v>
                </c:pt>
                <c:pt idx="219">
                  <c:v>31800000</c:v>
                </c:pt>
                <c:pt idx="220">
                  <c:v>31800000</c:v>
                </c:pt>
                <c:pt idx="221">
                  <c:v>31800000</c:v>
                </c:pt>
                <c:pt idx="222">
                  <c:v>31800000</c:v>
                </c:pt>
                <c:pt idx="223">
                  <c:v>31800000</c:v>
                </c:pt>
                <c:pt idx="224">
                  <c:v>31800000</c:v>
                </c:pt>
                <c:pt idx="225">
                  <c:v>31800000</c:v>
                </c:pt>
                <c:pt idx="226">
                  <c:v>31800000</c:v>
                </c:pt>
                <c:pt idx="227">
                  <c:v>31800000</c:v>
                </c:pt>
                <c:pt idx="228">
                  <c:v>31800000</c:v>
                </c:pt>
                <c:pt idx="229">
                  <c:v>31800000</c:v>
                </c:pt>
                <c:pt idx="230">
                  <c:v>31800000</c:v>
                </c:pt>
                <c:pt idx="231">
                  <c:v>31800000</c:v>
                </c:pt>
                <c:pt idx="232">
                  <c:v>31800000</c:v>
                </c:pt>
                <c:pt idx="233">
                  <c:v>31800000</c:v>
                </c:pt>
                <c:pt idx="234">
                  <c:v>31800000</c:v>
                </c:pt>
                <c:pt idx="235">
                  <c:v>31800000</c:v>
                </c:pt>
                <c:pt idx="236">
                  <c:v>31800000</c:v>
                </c:pt>
                <c:pt idx="237">
                  <c:v>31800000</c:v>
                </c:pt>
                <c:pt idx="238">
                  <c:v>31800000</c:v>
                </c:pt>
                <c:pt idx="239">
                  <c:v>31800000</c:v>
                </c:pt>
                <c:pt idx="240">
                  <c:v>31800000</c:v>
                </c:pt>
                <c:pt idx="241">
                  <c:v>31800000</c:v>
                </c:pt>
                <c:pt idx="242">
                  <c:v>31800000</c:v>
                </c:pt>
                <c:pt idx="243">
                  <c:v>31800000</c:v>
                </c:pt>
                <c:pt idx="244">
                  <c:v>31800000</c:v>
                </c:pt>
                <c:pt idx="245">
                  <c:v>31800000</c:v>
                </c:pt>
                <c:pt idx="246">
                  <c:v>31800000</c:v>
                </c:pt>
                <c:pt idx="247">
                  <c:v>31800000</c:v>
                </c:pt>
                <c:pt idx="248">
                  <c:v>31800000</c:v>
                </c:pt>
                <c:pt idx="249">
                  <c:v>31800000</c:v>
                </c:pt>
                <c:pt idx="250">
                  <c:v>31800000</c:v>
                </c:pt>
                <c:pt idx="251">
                  <c:v>31800000</c:v>
                </c:pt>
                <c:pt idx="252">
                  <c:v>31800000</c:v>
                </c:pt>
                <c:pt idx="253">
                  <c:v>31800000</c:v>
                </c:pt>
                <c:pt idx="254">
                  <c:v>31800000</c:v>
                </c:pt>
                <c:pt idx="255">
                  <c:v>31800000</c:v>
                </c:pt>
                <c:pt idx="256">
                  <c:v>31800000</c:v>
                </c:pt>
                <c:pt idx="257">
                  <c:v>31800000</c:v>
                </c:pt>
                <c:pt idx="258">
                  <c:v>31800000</c:v>
                </c:pt>
                <c:pt idx="259">
                  <c:v>31800000</c:v>
                </c:pt>
                <c:pt idx="260">
                  <c:v>31800000</c:v>
                </c:pt>
                <c:pt idx="261">
                  <c:v>31800000</c:v>
                </c:pt>
                <c:pt idx="262">
                  <c:v>31800000</c:v>
                </c:pt>
                <c:pt idx="263">
                  <c:v>31800000</c:v>
                </c:pt>
                <c:pt idx="264">
                  <c:v>31800000</c:v>
                </c:pt>
                <c:pt idx="265">
                  <c:v>31800000</c:v>
                </c:pt>
                <c:pt idx="266">
                  <c:v>31800000</c:v>
                </c:pt>
                <c:pt idx="267">
                  <c:v>31800000</c:v>
                </c:pt>
                <c:pt idx="268">
                  <c:v>31800000</c:v>
                </c:pt>
                <c:pt idx="269">
                  <c:v>31800000</c:v>
                </c:pt>
                <c:pt idx="270">
                  <c:v>31800000</c:v>
                </c:pt>
                <c:pt idx="271">
                  <c:v>31800000</c:v>
                </c:pt>
                <c:pt idx="272">
                  <c:v>31800000</c:v>
                </c:pt>
                <c:pt idx="273">
                  <c:v>31800000</c:v>
                </c:pt>
                <c:pt idx="274">
                  <c:v>31800000</c:v>
                </c:pt>
                <c:pt idx="275">
                  <c:v>31800000</c:v>
                </c:pt>
                <c:pt idx="276">
                  <c:v>31800000</c:v>
                </c:pt>
                <c:pt idx="277">
                  <c:v>31800000</c:v>
                </c:pt>
                <c:pt idx="278">
                  <c:v>31800000</c:v>
                </c:pt>
                <c:pt idx="279">
                  <c:v>31800000</c:v>
                </c:pt>
                <c:pt idx="280">
                  <c:v>31800000</c:v>
                </c:pt>
                <c:pt idx="281">
                  <c:v>31800000</c:v>
                </c:pt>
                <c:pt idx="282">
                  <c:v>31800000</c:v>
                </c:pt>
                <c:pt idx="283">
                  <c:v>31800000</c:v>
                </c:pt>
                <c:pt idx="284">
                  <c:v>31800000</c:v>
                </c:pt>
                <c:pt idx="285">
                  <c:v>31800000</c:v>
                </c:pt>
                <c:pt idx="286">
                  <c:v>31800000</c:v>
                </c:pt>
                <c:pt idx="287">
                  <c:v>31800000</c:v>
                </c:pt>
                <c:pt idx="288">
                  <c:v>31800000</c:v>
                </c:pt>
                <c:pt idx="289">
                  <c:v>31800000</c:v>
                </c:pt>
                <c:pt idx="290">
                  <c:v>31800000</c:v>
                </c:pt>
                <c:pt idx="291">
                  <c:v>31800000</c:v>
                </c:pt>
                <c:pt idx="292">
                  <c:v>31800000</c:v>
                </c:pt>
                <c:pt idx="293">
                  <c:v>31800000</c:v>
                </c:pt>
                <c:pt idx="294">
                  <c:v>31800000</c:v>
                </c:pt>
                <c:pt idx="295">
                  <c:v>31800000</c:v>
                </c:pt>
                <c:pt idx="296">
                  <c:v>31800000</c:v>
                </c:pt>
                <c:pt idx="297">
                  <c:v>31800000</c:v>
                </c:pt>
                <c:pt idx="298">
                  <c:v>31800000</c:v>
                </c:pt>
                <c:pt idx="299">
                  <c:v>31800000</c:v>
                </c:pt>
                <c:pt idx="300">
                  <c:v>31800000</c:v>
                </c:pt>
                <c:pt idx="301">
                  <c:v>31800000</c:v>
                </c:pt>
                <c:pt idx="302">
                  <c:v>31800000</c:v>
                </c:pt>
                <c:pt idx="303">
                  <c:v>31800000</c:v>
                </c:pt>
                <c:pt idx="304">
                  <c:v>31800000</c:v>
                </c:pt>
                <c:pt idx="305">
                  <c:v>31800000</c:v>
                </c:pt>
                <c:pt idx="306">
                  <c:v>31800000</c:v>
                </c:pt>
                <c:pt idx="307">
                  <c:v>31800000</c:v>
                </c:pt>
                <c:pt idx="308">
                  <c:v>31800000</c:v>
                </c:pt>
                <c:pt idx="309">
                  <c:v>31800000</c:v>
                </c:pt>
                <c:pt idx="310">
                  <c:v>31800000</c:v>
                </c:pt>
                <c:pt idx="311">
                  <c:v>31800000</c:v>
                </c:pt>
                <c:pt idx="312">
                  <c:v>31800000</c:v>
                </c:pt>
                <c:pt idx="313">
                  <c:v>31800000</c:v>
                </c:pt>
                <c:pt idx="314">
                  <c:v>31800000</c:v>
                </c:pt>
                <c:pt idx="315">
                  <c:v>31800000</c:v>
                </c:pt>
                <c:pt idx="316">
                  <c:v>31800000</c:v>
                </c:pt>
                <c:pt idx="317">
                  <c:v>31800000</c:v>
                </c:pt>
                <c:pt idx="318">
                  <c:v>31800000</c:v>
                </c:pt>
                <c:pt idx="319">
                  <c:v>31800000</c:v>
                </c:pt>
                <c:pt idx="320">
                  <c:v>31800000</c:v>
                </c:pt>
                <c:pt idx="321">
                  <c:v>31800000</c:v>
                </c:pt>
                <c:pt idx="322">
                  <c:v>31800000</c:v>
                </c:pt>
                <c:pt idx="323">
                  <c:v>31800000</c:v>
                </c:pt>
                <c:pt idx="324">
                  <c:v>31800000</c:v>
                </c:pt>
                <c:pt idx="325">
                  <c:v>31800000</c:v>
                </c:pt>
                <c:pt idx="326">
                  <c:v>31800000</c:v>
                </c:pt>
                <c:pt idx="327">
                  <c:v>31800000</c:v>
                </c:pt>
                <c:pt idx="328">
                  <c:v>31800000</c:v>
                </c:pt>
                <c:pt idx="329">
                  <c:v>31800000</c:v>
                </c:pt>
                <c:pt idx="330">
                  <c:v>31800000</c:v>
                </c:pt>
                <c:pt idx="331">
                  <c:v>31800000</c:v>
                </c:pt>
                <c:pt idx="332">
                  <c:v>31800000</c:v>
                </c:pt>
                <c:pt idx="333">
                  <c:v>31800000</c:v>
                </c:pt>
                <c:pt idx="334">
                  <c:v>31800000</c:v>
                </c:pt>
                <c:pt idx="335">
                  <c:v>31800000</c:v>
                </c:pt>
                <c:pt idx="336">
                  <c:v>31800000</c:v>
                </c:pt>
                <c:pt idx="337">
                  <c:v>31800000</c:v>
                </c:pt>
                <c:pt idx="338">
                  <c:v>31800000</c:v>
                </c:pt>
                <c:pt idx="339">
                  <c:v>31800000</c:v>
                </c:pt>
                <c:pt idx="340">
                  <c:v>31800000</c:v>
                </c:pt>
                <c:pt idx="341">
                  <c:v>31800000</c:v>
                </c:pt>
                <c:pt idx="342">
                  <c:v>31800000</c:v>
                </c:pt>
                <c:pt idx="343">
                  <c:v>31800000</c:v>
                </c:pt>
                <c:pt idx="344">
                  <c:v>31800000</c:v>
                </c:pt>
                <c:pt idx="345">
                  <c:v>31800000</c:v>
                </c:pt>
                <c:pt idx="346">
                  <c:v>31800000</c:v>
                </c:pt>
                <c:pt idx="347">
                  <c:v>31800000</c:v>
                </c:pt>
                <c:pt idx="348">
                  <c:v>31800000</c:v>
                </c:pt>
                <c:pt idx="349">
                  <c:v>31800000</c:v>
                </c:pt>
                <c:pt idx="350">
                  <c:v>31800000</c:v>
                </c:pt>
                <c:pt idx="351">
                  <c:v>31800000</c:v>
                </c:pt>
                <c:pt idx="352">
                  <c:v>31800000</c:v>
                </c:pt>
                <c:pt idx="353">
                  <c:v>31800000</c:v>
                </c:pt>
                <c:pt idx="354">
                  <c:v>31800000</c:v>
                </c:pt>
                <c:pt idx="355">
                  <c:v>31800000</c:v>
                </c:pt>
                <c:pt idx="356">
                  <c:v>31800000</c:v>
                </c:pt>
                <c:pt idx="357">
                  <c:v>31800000</c:v>
                </c:pt>
                <c:pt idx="358">
                  <c:v>31800000</c:v>
                </c:pt>
                <c:pt idx="359">
                  <c:v>31800000</c:v>
                </c:pt>
                <c:pt idx="360">
                  <c:v>31800000</c:v>
                </c:pt>
                <c:pt idx="361">
                  <c:v>31800000</c:v>
                </c:pt>
                <c:pt idx="362">
                  <c:v>31800000</c:v>
                </c:pt>
                <c:pt idx="363">
                  <c:v>31800000</c:v>
                </c:pt>
                <c:pt idx="364">
                  <c:v>31800000</c:v>
                </c:pt>
                <c:pt idx="365">
                  <c:v>31800000</c:v>
                </c:pt>
                <c:pt idx="366">
                  <c:v>31800000</c:v>
                </c:pt>
                <c:pt idx="367">
                  <c:v>31800000</c:v>
                </c:pt>
                <c:pt idx="368">
                  <c:v>31800000</c:v>
                </c:pt>
                <c:pt idx="369">
                  <c:v>31800000</c:v>
                </c:pt>
                <c:pt idx="370">
                  <c:v>31800000</c:v>
                </c:pt>
                <c:pt idx="371">
                  <c:v>31800000</c:v>
                </c:pt>
                <c:pt idx="372">
                  <c:v>31800000</c:v>
                </c:pt>
                <c:pt idx="373">
                  <c:v>31800000</c:v>
                </c:pt>
                <c:pt idx="374">
                  <c:v>31800000</c:v>
                </c:pt>
                <c:pt idx="375">
                  <c:v>31800000</c:v>
                </c:pt>
                <c:pt idx="376">
                  <c:v>31800000</c:v>
                </c:pt>
                <c:pt idx="377">
                  <c:v>31800000</c:v>
                </c:pt>
                <c:pt idx="378">
                  <c:v>31800000</c:v>
                </c:pt>
                <c:pt idx="379">
                  <c:v>31800000</c:v>
                </c:pt>
                <c:pt idx="380">
                  <c:v>31800000</c:v>
                </c:pt>
                <c:pt idx="381">
                  <c:v>31800000</c:v>
                </c:pt>
                <c:pt idx="382">
                  <c:v>31800000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AB-49DB-86F7-D672D4D581EE}"/>
            </c:ext>
          </c:extLst>
        </c:ser>
        <c:ser>
          <c:idx val="7"/>
          <c:order val="7"/>
          <c:tx>
            <c:v>Groups 1-4</c:v>
          </c:tx>
          <c:spPr>
            <a:ln cmpd="sng">
              <a:solidFill>
                <a:srgbClr val="F2A46F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Sheet1!$AM$3:$AM$385</c:f>
              <c:numCache>
                <c:formatCode>#,##0</c:formatCode>
                <c:ptCount val="383"/>
                <c:pt idx="0">
                  <c:v>14600000</c:v>
                </c:pt>
                <c:pt idx="1">
                  <c:v>14600000</c:v>
                </c:pt>
                <c:pt idx="2">
                  <c:v>14600000</c:v>
                </c:pt>
                <c:pt idx="3">
                  <c:v>14600000</c:v>
                </c:pt>
                <c:pt idx="4">
                  <c:v>14600000</c:v>
                </c:pt>
                <c:pt idx="5">
                  <c:v>14600000</c:v>
                </c:pt>
                <c:pt idx="6">
                  <c:v>14600000</c:v>
                </c:pt>
                <c:pt idx="7">
                  <c:v>14600000</c:v>
                </c:pt>
                <c:pt idx="8">
                  <c:v>14600000</c:v>
                </c:pt>
                <c:pt idx="9">
                  <c:v>14600000</c:v>
                </c:pt>
                <c:pt idx="10">
                  <c:v>14600000</c:v>
                </c:pt>
                <c:pt idx="11">
                  <c:v>14600000</c:v>
                </c:pt>
                <c:pt idx="12">
                  <c:v>14600000</c:v>
                </c:pt>
                <c:pt idx="13">
                  <c:v>14600000</c:v>
                </c:pt>
                <c:pt idx="14">
                  <c:v>14600000</c:v>
                </c:pt>
                <c:pt idx="15">
                  <c:v>14600000</c:v>
                </c:pt>
                <c:pt idx="16">
                  <c:v>14600000</c:v>
                </c:pt>
                <c:pt idx="17">
                  <c:v>14600000</c:v>
                </c:pt>
                <c:pt idx="18">
                  <c:v>14600000</c:v>
                </c:pt>
                <c:pt idx="19">
                  <c:v>14600000</c:v>
                </c:pt>
                <c:pt idx="20">
                  <c:v>14600000</c:v>
                </c:pt>
                <c:pt idx="21">
                  <c:v>14600000</c:v>
                </c:pt>
                <c:pt idx="22">
                  <c:v>14600000</c:v>
                </c:pt>
                <c:pt idx="23">
                  <c:v>14600000</c:v>
                </c:pt>
                <c:pt idx="24">
                  <c:v>14600000</c:v>
                </c:pt>
                <c:pt idx="25">
                  <c:v>14600000</c:v>
                </c:pt>
                <c:pt idx="26">
                  <c:v>14600000</c:v>
                </c:pt>
                <c:pt idx="27">
                  <c:v>14600000</c:v>
                </c:pt>
                <c:pt idx="28">
                  <c:v>14600000</c:v>
                </c:pt>
                <c:pt idx="29">
                  <c:v>14600000</c:v>
                </c:pt>
                <c:pt idx="30">
                  <c:v>14600000</c:v>
                </c:pt>
                <c:pt idx="31">
                  <c:v>14600000</c:v>
                </c:pt>
                <c:pt idx="32">
                  <c:v>14600000</c:v>
                </c:pt>
                <c:pt idx="33">
                  <c:v>14600000</c:v>
                </c:pt>
                <c:pt idx="34">
                  <c:v>14600000</c:v>
                </c:pt>
                <c:pt idx="35">
                  <c:v>14600000</c:v>
                </c:pt>
                <c:pt idx="36">
                  <c:v>14600000</c:v>
                </c:pt>
                <c:pt idx="37">
                  <c:v>14600000</c:v>
                </c:pt>
                <c:pt idx="38">
                  <c:v>14600000</c:v>
                </c:pt>
                <c:pt idx="39">
                  <c:v>14600000</c:v>
                </c:pt>
                <c:pt idx="40">
                  <c:v>14600000</c:v>
                </c:pt>
                <c:pt idx="41">
                  <c:v>14600000</c:v>
                </c:pt>
                <c:pt idx="42">
                  <c:v>14600000</c:v>
                </c:pt>
                <c:pt idx="43">
                  <c:v>14600000</c:v>
                </c:pt>
                <c:pt idx="44">
                  <c:v>14600000</c:v>
                </c:pt>
                <c:pt idx="45">
                  <c:v>14600000</c:v>
                </c:pt>
                <c:pt idx="46">
                  <c:v>14600000</c:v>
                </c:pt>
                <c:pt idx="47">
                  <c:v>14600000</c:v>
                </c:pt>
                <c:pt idx="48">
                  <c:v>14600000</c:v>
                </c:pt>
                <c:pt idx="49">
                  <c:v>14600000</c:v>
                </c:pt>
                <c:pt idx="50">
                  <c:v>14600000</c:v>
                </c:pt>
                <c:pt idx="51">
                  <c:v>14600000</c:v>
                </c:pt>
                <c:pt idx="52">
                  <c:v>14600000</c:v>
                </c:pt>
                <c:pt idx="53">
                  <c:v>14600000</c:v>
                </c:pt>
                <c:pt idx="54">
                  <c:v>14600000</c:v>
                </c:pt>
                <c:pt idx="55">
                  <c:v>14600000</c:v>
                </c:pt>
                <c:pt idx="56">
                  <c:v>14600000</c:v>
                </c:pt>
                <c:pt idx="57">
                  <c:v>14600000</c:v>
                </c:pt>
                <c:pt idx="58">
                  <c:v>14600000</c:v>
                </c:pt>
                <c:pt idx="59">
                  <c:v>14600000</c:v>
                </c:pt>
                <c:pt idx="60">
                  <c:v>14600000</c:v>
                </c:pt>
                <c:pt idx="61">
                  <c:v>14600000</c:v>
                </c:pt>
                <c:pt idx="62">
                  <c:v>14600000</c:v>
                </c:pt>
                <c:pt idx="63">
                  <c:v>14600000</c:v>
                </c:pt>
                <c:pt idx="64">
                  <c:v>14600000</c:v>
                </c:pt>
                <c:pt idx="65">
                  <c:v>14600000</c:v>
                </c:pt>
                <c:pt idx="66">
                  <c:v>14600000</c:v>
                </c:pt>
                <c:pt idx="67">
                  <c:v>14600000</c:v>
                </c:pt>
                <c:pt idx="68">
                  <c:v>14600000</c:v>
                </c:pt>
                <c:pt idx="69">
                  <c:v>14600000</c:v>
                </c:pt>
                <c:pt idx="70">
                  <c:v>14600000</c:v>
                </c:pt>
                <c:pt idx="71">
                  <c:v>14600000</c:v>
                </c:pt>
                <c:pt idx="72">
                  <c:v>14600000</c:v>
                </c:pt>
                <c:pt idx="73">
                  <c:v>14600000</c:v>
                </c:pt>
                <c:pt idx="74">
                  <c:v>14600000</c:v>
                </c:pt>
                <c:pt idx="75">
                  <c:v>14600000</c:v>
                </c:pt>
                <c:pt idx="76">
                  <c:v>14600000</c:v>
                </c:pt>
                <c:pt idx="77">
                  <c:v>14600000</c:v>
                </c:pt>
                <c:pt idx="78">
                  <c:v>14600000</c:v>
                </c:pt>
                <c:pt idx="79">
                  <c:v>14600000</c:v>
                </c:pt>
                <c:pt idx="80">
                  <c:v>14600000</c:v>
                </c:pt>
                <c:pt idx="81">
                  <c:v>14600000</c:v>
                </c:pt>
                <c:pt idx="82">
                  <c:v>14600000</c:v>
                </c:pt>
                <c:pt idx="83">
                  <c:v>14600000</c:v>
                </c:pt>
                <c:pt idx="84">
                  <c:v>14600000</c:v>
                </c:pt>
                <c:pt idx="85">
                  <c:v>14600000</c:v>
                </c:pt>
                <c:pt idx="86">
                  <c:v>14600000</c:v>
                </c:pt>
                <c:pt idx="87">
                  <c:v>14600000</c:v>
                </c:pt>
                <c:pt idx="88">
                  <c:v>14600000</c:v>
                </c:pt>
                <c:pt idx="89">
                  <c:v>14600000</c:v>
                </c:pt>
                <c:pt idx="90">
                  <c:v>14600000</c:v>
                </c:pt>
                <c:pt idx="91">
                  <c:v>14600000</c:v>
                </c:pt>
                <c:pt idx="92">
                  <c:v>14600000</c:v>
                </c:pt>
                <c:pt idx="93">
                  <c:v>14600000</c:v>
                </c:pt>
                <c:pt idx="94">
                  <c:v>14600000</c:v>
                </c:pt>
                <c:pt idx="95">
                  <c:v>14600000</c:v>
                </c:pt>
                <c:pt idx="96">
                  <c:v>14600000</c:v>
                </c:pt>
                <c:pt idx="97">
                  <c:v>14600000</c:v>
                </c:pt>
                <c:pt idx="98">
                  <c:v>14600000</c:v>
                </c:pt>
                <c:pt idx="99">
                  <c:v>14600000</c:v>
                </c:pt>
                <c:pt idx="100">
                  <c:v>14600000</c:v>
                </c:pt>
                <c:pt idx="101">
                  <c:v>14600000</c:v>
                </c:pt>
                <c:pt idx="102">
                  <c:v>14600000</c:v>
                </c:pt>
                <c:pt idx="103">
                  <c:v>14600000</c:v>
                </c:pt>
                <c:pt idx="104">
                  <c:v>14600000</c:v>
                </c:pt>
                <c:pt idx="105">
                  <c:v>14600000</c:v>
                </c:pt>
                <c:pt idx="106">
                  <c:v>14600000</c:v>
                </c:pt>
                <c:pt idx="107">
                  <c:v>14600000</c:v>
                </c:pt>
                <c:pt idx="108">
                  <c:v>14600000</c:v>
                </c:pt>
                <c:pt idx="109">
                  <c:v>14600000</c:v>
                </c:pt>
                <c:pt idx="110">
                  <c:v>14600000</c:v>
                </c:pt>
                <c:pt idx="111">
                  <c:v>14600000</c:v>
                </c:pt>
                <c:pt idx="112">
                  <c:v>14600000</c:v>
                </c:pt>
                <c:pt idx="113">
                  <c:v>14600000</c:v>
                </c:pt>
                <c:pt idx="114">
                  <c:v>14600000</c:v>
                </c:pt>
                <c:pt idx="115">
                  <c:v>14600000</c:v>
                </c:pt>
                <c:pt idx="116">
                  <c:v>14600000</c:v>
                </c:pt>
                <c:pt idx="117">
                  <c:v>14600000</c:v>
                </c:pt>
                <c:pt idx="118">
                  <c:v>14600000</c:v>
                </c:pt>
                <c:pt idx="119">
                  <c:v>14600000</c:v>
                </c:pt>
                <c:pt idx="120">
                  <c:v>14600000</c:v>
                </c:pt>
                <c:pt idx="121">
                  <c:v>14600000</c:v>
                </c:pt>
                <c:pt idx="122">
                  <c:v>14600000</c:v>
                </c:pt>
                <c:pt idx="123">
                  <c:v>14600000</c:v>
                </c:pt>
                <c:pt idx="124">
                  <c:v>14600000</c:v>
                </c:pt>
                <c:pt idx="125">
                  <c:v>14600000</c:v>
                </c:pt>
                <c:pt idx="126">
                  <c:v>14600000</c:v>
                </c:pt>
                <c:pt idx="127">
                  <c:v>14600000</c:v>
                </c:pt>
                <c:pt idx="128">
                  <c:v>14600000</c:v>
                </c:pt>
                <c:pt idx="129">
                  <c:v>14600000</c:v>
                </c:pt>
                <c:pt idx="130">
                  <c:v>14600000</c:v>
                </c:pt>
                <c:pt idx="131">
                  <c:v>14600000</c:v>
                </c:pt>
                <c:pt idx="132">
                  <c:v>14600000</c:v>
                </c:pt>
                <c:pt idx="133">
                  <c:v>14600000</c:v>
                </c:pt>
                <c:pt idx="134">
                  <c:v>14600000</c:v>
                </c:pt>
                <c:pt idx="135">
                  <c:v>14600000</c:v>
                </c:pt>
                <c:pt idx="136">
                  <c:v>14600000</c:v>
                </c:pt>
                <c:pt idx="137">
                  <c:v>14600000</c:v>
                </c:pt>
                <c:pt idx="138">
                  <c:v>14600000</c:v>
                </c:pt>
                <c:pt idx="139">
                  <c:v>14600000</c:v>
                </c:pt>
                <c:pt idx="140">
                  <c:v>14600000</c:v>
                </c:pt>
                <c:pt idx="141">
                  <c:v>14600000</c:v>
                </c:pt>
                <c:pt idx="142">
                  <c:v>14600000</c:v>
                </c:pt>
                <c:pt idx="143">
                  <c:v>14600000</c:v>
                </c:pt>
                <c:pt idx="144">
                  <c:v>14600000</c:v>
                </c:pt>
                <c:pt idx="145">
                  <c:v>14600000</c:v>
                </c:pt>
                <c:pt idx="146">
                  <c:v>14600000</c:v>
                </c:pt>
                <c:pt idx="147">
                  <c:v>14600000</c:v>
                </c:pt>
                <c:pt idx="148">
                  <c:v>14600000</c:v>
                </c:pt>
                <c:pt idx="149">
                  <c:v>14600000</c:v>
                </c:pt>
                <c:pt idx="150">
                  <c:v>14600000</c:v>
                </c:pt>
                <c:pt idx="151">
                  <c:v>14600000</c:v>
                </c:pt>
                <c:pt idx="152">
                  <c:v>14600000</c:v>
                </c:pt>
                <c:pt idx="153">
                  <c:v>14600000</c:v>
                </c:pt>
                <c:pt idx="154">
                  <c:v>14600000</c:v>
                </c:pt>
                <c:pt idx="155">
                  <c:v>14600000</c:v>
                </c:pt>
                <c:pt idx="156">
                  <c:v>14600000</c:v>
                </c:pt>
                <c:pt idx="157">
                  <c:v>14600000</c:v>
                </c:pt>
                <c:pt idx="158">
                  <c:v>14600000</c:v>
                </c:pt>
                <c:pt idx="159">
                  <c:v>14600000</c:v>
                </c:pt>
                <c:pt idx="160">
                  <c:v>14600000</c:v>
                </c:pt>
                <c:pt idx="161">
                  <c:v>14600000</c:v>
                </c:pt>
                <c:pt idx="162">
                  <c:v>14600000</c:v>
                </c:pt>
                <c:pt idx="163">
                  <c:v>14600000</c:v>
                </c:pt>
                <c:pt idx="164">
                  <c:v>14600000</c:v>
                </c:pt>
                <c:pt idx="165">
                  <c:v>14600000</c:v>
                </c:pt>
                <c:pt idx="166">
                  <c:v>14600000</c:v>
                </c:pt>
                <c:pt idx="167">
                  <c:v>14600000</c:v>
                </c:pt>
                <c:pt idx="168">
                  <c:v>14600000</c:v>
                </c:pt>
                <c:pt idx="169">
                  <c:v>14600000</c:v>
                </c:pt>
                <c:pt idx="170">
                  <c:v>14600000</c:v>
                </c:pt>
                <c:pt idx="171">
                  <c:v>14600000</c:v>
                </c:pt>
                <c:pt idx="172">
                  <c:v>14600000</c:v>
                </c:pt>
                <c:pt idx="173">
                  <c:v>14600000</c:v>
                </c:pt>
                <c:pt idx="174">
                  <c:v>14600000</c:v>
                </c:pt>
                <c:pt idx="175">
                  <c:v>14600000</c:v>
                </c:pt>
                <c:pt idx="176">
                  <c:v>14600000</c:v>
                </c:pt>
                <c:pt idx="177">
                  <c:v>14600000</c:v>
                </c:pt>
                <c:pt idx="178">
                  <c:v>14600000</c:v>
                </c:pt>
                <c:pt idx="179">
                  <c:v>14600000</c:v>
                </c:pt>
                <c:pt idx="180">
                  <c:v>14600000</c:v>
                </c:pt>
                <c:pt idx="181">
                  <c:v>14600000</c:v>
                </c:pt>
                <c:pt idx="182">
                  <c:v>14600000</c:v>
                </c:pt>
                <c:pt idx="183">
                  <c:v>14600000</c:v>
                </c:pt>
                <c:pt idx="184">
                  <c:v>14600000</c:v>
                </c:pt>
                <c:pt idx="185">
                  <c:v>14600000</c:v>
                </c:pt>
                <c:pt idx="186">
                  <c:v>14600000</c:v>
                </c:pt>
                <c:pt idx="187">
                  <c:v>14600000</c:v>
                </c:pt>
                <c:pt idx="188">
                  <c:v>14600000</c:v>
                </c:pt>
                <c:pt idx="189">
                  <c:v>14600000</c:v>
                </c:pt>
                <c:pt idx="190">
                  <c:v>14600000</c:v>
                </c:pt>
                <c:pt idx="191">
                  <c:v>14600000</c:v>
                </c:pt>
                <c:pt idx="192">
                  <c:v>14600000</c:v>
                </c:pt>
                <c:pt idx="193">
                  <c:v>14600000</c:v>
                </c:pt>
                <c:pt idx="194">
                  <c:v>14600000</c:v>
                </c:pt>
                <c:pt idx="195">
                  <c:v>14600000</c:v>
                </c:pt>
                <c:pt idx="196">
                  <c:v>14600000</c:v>
                </c:pt>
                <c:pt idx="197">
                  <c:v>14600000</c:v>
                </c:pt>
                <c:pt idx="198">
                  <c:v>14600000</c:v>
                </c:pt>
                <c:pt idx="199">
                  <c:v>14600000</c:v>
                </c:pt>
                <c:pt idx="200">
                  <c:v>14600000</c:v>
                </c:pt>
                <c:pt idx="201">
                  <c:v>14600000</c:v>
                </c:pt>
                <c:pt idx="202">
                  <c:v>14600000</c:v>
                </c:pt>
                <c:pt idx="203">
                  <c:v>14600000</c:v>
                </c:pt>
                <c:pt idx="204">
                  <c:v>14600000</c:v>
                </c:pt>
                <c:pt idx="205">
                  <c:v>14600000</c:v>
                </c:pt>
                <c:pt idx="206">
                  <c:v>14600000</c:v>
                </c:pt>
                <c:pt idx="207">
                  <c:v>14600000</c:v>
                </c:pt>
                <c:pt idx="208">
                  <c:v>14600000</c:v>
                </c:pt>
                <c:pt idx="209">
                  <c:v>14600000</c:v>
                </c:pt>
                <c:pt idx="210">
                  <c:v>14600000</c:v>
                </c:pt>
                <c:pt idx="211">
                  <c:v>14600000</c:v>
                </c:pt>
                <c:pt idx="212">
                  <c:v>14600000</c:v>
                </c:pt>
                <c:pt idx="213">
                  <c:v>14600000</c:v>
                </c:pt>
                <c:pt idx="214">
                  <c:v>14600000</c:v>
                </c:pt>
                <c:pt idx="215">
                  <c:v>14600000</c:v>
                </c:pt>
                <c:pt idx="216">
                  <c:v>14600000</c:v>
                </c:pt>
                <c:pt idx="217">
                  <c:v>14600000</c:v>
                </c:pt>
                <c:pt idx="218">
                  <c:v>14600000</c:v>
                </c:pt>
                <c:pt idx="219">
                  <c:v>14600000</c:v>
                </c:pt>
                <c:pt idx="220">
                  <c:v>14600000</c:v>
                </c:pt>
                <c:pt idx="221">
                  <c:v>14600000</c:v>
                </c:pt>
                <c:pt idx="222">
                  <c:v>14600000</c:v>
                </c:pt>
                <c:pt idx="223">
                  <c:v>14600000</c:v>
                </c:pt>
                <c:pt idx="224">
                  <c:v>14600000</c:v>
                </c:pt>
                <c:pt idx="225">
                  <c:v>14600000</c:v>
                </c:pt>
                <c:pt idx="226">
                  <c:v>14600000</c:v>
                </c:pt>
                <c:pt idx="227">
                  <c:v>14600000</c:v>
                </c:pt>
                <c:pt idx="228">
                  <c:v>14600000</c:v>
                </c:pt>
                <c:pt idx="229">
                  <c:v>14600000</c:v>
                </c:pt>
                <c:pt idx="230">
                  <c:v>14600000</c:v>
                </c:pt>
                <c:pt idx="231">
                  <c:v>14600000</c:v>
                </c:pt>
                <c:pt idx="232">
                  <c:v>14600000</c:v>
                </c:pt>
                <c:pt idx="233">
                  <c:v>14600000</c:v>
                </c:pt>
                <c:pt idx="234">
                  <c:v>14600000</c:v>
                </c:pt>
                <c:pt idx="235">
                  <c:v>14600000</c:v>
                </c:pt>
                <c:pt idx="236">
                  <c:v>14600000</c:v>
                </c:pt>
                <c:pt idx="237">
                  <c:v>14600000</c:v>
                </c:pt>
                <c:pt idx="238">
                  <c:v>14600000</c:v>
                </c:pt>
                <c:pt idx="239">
                  <c:v>14600000</c:v>
                </c:pt>
                <c:pt idx="240">
                  <c:v>14600000</c:v>
                </c:pt>
                <c:pt idx="241">
                  <c:v>14600000</c:v>
                </c:pt>
                <c:pt idx="242">
                  <c:v>14600000</c:v>
                </c:pt>
                <c:pt idx="243">
                  <c:v>14600000</c:v>
                </c:pt>
                <c:pt idx="244">
                  <c:v>14600000</c:v>
                </c:pt>
                <c:pt idx="245">
                  <c:v>14600000</c:v>
                </c:pt>
                <c:pt idx="246">
                  <c:v>14600000</c:v>
                </c:pt>
                <c:pt idx="247">
                  <c:v>14600000</c:v>
                </c:pt>
                <c:pt idx="248">
                  <c:v>14600000</c:v>
                </c:pt>
                <c:pt idx="249">
                  <c:v>14600000</c:v>
                </c:pt>
                <c:pt idx="250">
                  <c:v>14600000</c:v>
                </c:pt>
                <c:pt idx="251">
                  <c:v>14600000</c:v>
                </c:pt>
                <c:pt idx="252">
                  <c:v>14600000</c:v>
                </c:pt>
                <c:pt idx="253">
                  <c:v>14600000</c:v>
                </c:pt>
                <c:pt idx="254">
                  <c:v>14600000</c:v>
                </c:pt>
                <c:pt idx="255">
                  <c:v>14600000</c:v>
                </c:pt>
                <c:pt idx="256">
                  <c:v>14600000</c:v>
                </c:pt>
                <c:pt idx="257">
                  <c:v>14600000</c:v>
                </c:pt>
                <c:pt idx="258">
                  <c:v>14600000</c:v>
                </c:pt>
                <c:pt idx="259">
                  <c:v>14600000</c:v>
                </c:pt>
                <c:pt idx="260">
                  <c:v>14600000</c:v>
                </c:pt>
                <c:pt idx="261">
                  <c:v>14600000</c:v>
                </c:pt>
                <c:pt idx="262">
                  <c:v>14600000</c:v>
                </c:pt>
                <c:pt idx="263">
                  <c:v>14600000</c:v>
                </c:pt>
                <c:pt idx="264">
                  <c:v>14600000</c:v>
                </c:pt>
                <c:pt idx="265">
                  <c:v>14600000</c:v>
                </c:pt>
                <c:pt idx="266">
                  <c:v>14600000</c:v>
                </c:pt>
                <c:pt idx="267">
                  <c:v>14600000</c:v>
                </c:pt>
                <c:pt idx="268">
                  <c:v>14600000</c:v>
                </c:pt>
                <c:pt idx="269">
                  <c:v>14600000</c:v>
                </c:pt>
                <c:pt idx="270">
                  <c:v>14600000</c:v>
                </c:pt>
                <c:pt idx="271">
                  <c:v>14600000</c:v>
                </c:pt>
                <c:pt idx="272">
                  <c:v>14600000</c:v>
                </c:pt>
                <c:pt idx="273">
                  <c:v>14600000</c:v>
                </c:pt>
                <c:pt idx="274">
                  <c:v>14600000</c:v>
                </c:pt>
                <c:pt idx="275">
                  <c:v>14600000</c:v>
                </c:pt>
                <c:pt idx="276">
                  <c:v>14600000</c:v>
                </c:pt>
                <c:pt idx="277">
                  <c:v>14600000</c:v>
                </c:pt>
                <c:pt idx="278">
                  <c:v>14600000</c:v>
                </c:pt>
                <c:pt idx="279">
                  <c:v>14600000</c:v>
                </c:pt>
                <c:pt idx="280">
                  <c:v>14600000</c:v>
                </c:pt>
                <c:pt idx="281">
                  <c:v>14600000</c:v>
                </c:pt>
                <c:pt idx="282">
                  <c:v>14600000</c:v>
                </c:pt>
                <c:pt idx="283">
                  <c:v>14600000</c:v>
                </c:pt>
                <c:pt idx="284">
                  <c:v>14600000</c:v>
                </c:pt>
                <c:pt idx="285">
                  <c:v>14600000</c:v>
                </c:pt>
                <c:pt idx="286">
                  <c:v>14600000</c:v>
                </c:pt>
                <c:pt idx="287">
                  <c:v>14600000</c:v>
                </c:pt>
                <c:pt idx="288">
                  <c:v>14600000</c:v>
                </c:pt>
                <c:pt idx="289">
                  <c:v>14600000</c:v>
                </c:pt>
                <c:pt idx="290">
                  <c:v>14600000</c:v>
                </c:pt>
                <c:pt idx="291">
                  <c:v>14600000</c:v>
                </c:pt>
                <c:pt idx="292">
                  <c:v>14600000</c:v>
                </c:pt>
                <c:pt idx="293">
                  <c:v>14600000</c:v>
                </c:pt>
                <c:pt idx="294">
                  <c:v>14600000</c:v>
                </c:pt>
                <c:pt idx="295">
                  <c:v>14600000</c:v>
                </c:pt>
                <c:pt idx="296">
                  <c:v>14600000</c:v>
                </c:pt>
                <c:pt idx="297">
                  <c:v>14600000</c:v>
                </c:pt>
                <c:pt idx="298">
                  <c:v>14600000</c:v>
                </c:pt>
                <c:pt idx="299">
                  <c:v>14600000</c:v>
                </c:pt>
                <c:pt idx="300">
                  <c:v>14600000</c:v>
                </c:pt>
                <c:pt idx="301">
                  <c:v>14600000</c:v>
                </c:pt>
                <c:pt idx="302">
                  <c:v>14600000</c:v>
                </c:pt>
                <c:pt idx="303">
                  <c:v>14600000</c:v>
                </c:pt>
                <c:pt idx="304">
                  <c:v>14600000</c:v>
                </c:pt>
                <c:pt idx="305">
                  <c:v>14600000</c:v>
                </c:pt>
                <c:pt idx="306">
                  <c:v>14600000</c:v>
                </c:pt>
                <c:pt idx="307">
                  <c:v>14600000</c:v>
                </c:pt>
                <c:pt idx="308">
                  <c:v>14600000</c:v>
                </c:pt>
                <c:pt idx="309">
                  <c:v>14600000</c:v>
                </c:pt>
                <c:pt idx="310">
                  <c:v>14600000</c:v>
                </c:pt>
                <c:pt idx="311">
                  <c:v>14600000</c:v>
                </c:pt>
                <c:pt idx="312">
                  <c:v>14600000</c:v>
                </c:pt>
                <c:pt idx="313">
                  <c:v>14600000</c:v>
                </c:pt>
                <c:pt idx="314">
                  <c:v>14600000</c:v>
                </c:pt>
                <c:pt idx="315">
                  <c:v>14600000</c:v>
                </c:pt>
                <c:pt idx="316">
                  <c:v>14600000</c:v>
                </c:pt>
                <c:pt idx="317">
                  <c:v>14600000</c:v>
                </c:pt>
                <c:pt idx="318">
                  <c:v>14600000</c:v>
                </c:pt>
                <c:pt idx="319">
                  <c:v>14600000</c:v>
                </c:pt>
                <c:pt idx="320">
                  <c:v>14600000</c:v>
                </c:pt>
                <c:pt idx="321">
                  <c:v>14600000</c:v>
                </c:pt>
                <c:pt idx="322">
                  <c:v>14600000</c:v>
                </c:pt>
                <c:pt idx="323">
                  <c:v>14600000</c:v>
                </c:pt>
                <c:pt idx="324">
                  <c:v>14600000</c:v>
                </c:pt>
                <c:pt idx="325">
                  <c:v>14600000</c:v>
                </c:pt>
                <c:pt idx="326">
                  <c:v>14600000</c:v>
                </c:pt>
                <c:pt idx="327">
                  <c:v>14600000</c:v>
                </c:pt>
                <c:pt idx="328">
                  <c:v>14600000</c:v>
                </c:pt>
                <c:pt idx="329">
                  <c:v>14600000</c:v>
                </c:pt>
                <c:pt idx="330">
                  <c:v>14600000</c:v>
                </c:pt>
                <c:pt idx="331">
                  <c:v>14600000</c:v>
                </c:pt>
                <c:pt idx="332">
                  <c:v>14600000</c:v>
                </c:pt>
                <c:pt idx="333">
                  <c:v>14600000</c:v>
                </c:pt>
                <c:pt idx="334">
                  <c:v>14600000</c:v>
                </c:pt>
                <c:pt idx="335">
                  <c:v>14600000</c:v>
                </c:pt>
                <c:pt idx="336">
                  <c:v>14600000</c:v>
                </c:pt>
                <c:pt idx="337">
                  <c:v>14600000</c:v>
                </c:pt>
                <c:pt idx="338">
                  <c:v>14600000</c:v>
                </c:pt>
                <c:pt idx="339">
                  <c:v>14600000</c:v>
                </c:pt>
                <c:pt idx="340">
                  <c:v>14600000</c:v>
                </c:pt>
                <c:pt idx="341">
                  <c:v>14600000</c:v>
                </c:pt>
                <c:pt idx="342">
                  <c:v>14600000</c:v>
                </c:pt>
                <c:pt idx="343">
                  <c:v>14600000</c:v>
                </c:pt>
                <c:pt idx="344">
                  <c:v>14600000</c:v>
                </c:pt>
                <c:pt idx="345">
                  <c:v>14600000</c:v>
                </c:pt>
                <c:pt idx="346">
                  <c:v>14600000</c:v>
                </c:pt>
                <c:pt idx="347">
                  <c:v>14600000</c:v>
                </c:pt>
                <c:pt idx="348">
                  <c:v>14600000</c:v>
                </c:pt>
                <c:pt idx="349">
                  <c:v>14600000</c:v>
                </c:pt>
                <c:pt idx="350">
                  <c:v>14600000</c:v>
                </c:pt>
                <c:pt idx="351">
                  <c:v>14600000</c:v>
                </c:pt>
                <c:pt idx="352">
                  <c:v>14600000</c:v>
                </c:pt>
                <c:pt idx="353">
                  <c:v>14600000</c:v>
                </c:pt>
                <c:pt idx="354">
                  <c:v>14600000</c:v>
                </c:pt>
                <c:pt idx="355">
                  <c:v>14600000</c:v>
                </c:pt>
                <c:pt idx="356">
                  <c:v>14600000</c:v>
                </c:pt>
                <c:pt idx="357">
                  <c:v>14600000</c:v>
                </c:pt>
                <c:pt idx="358">
                  <c:v>14600000</c:v>
                </c:pt>
                <c:pt idx="359">
                  <c:v>14600000</c:v>
                </c:pt>
                <c:pt idx="360">
                  <c:v>14600000</c:v>
                </c:pt>
                <c:pt idx="361">
                  <c:v>14600000</c:v>
                </c:pt>
                <c:pt idx="362">
                  <c:v>14600000</c:v>
                </c:pt>
                <c:pt idx="363">
                  <c:v>14600000</c:v>
                </c:pt>
                <c:pt idx="364">
                  <c:v>14600000</c:v>
                </c:pt>
                <c:pt idx="365">
                  <c:v>14600000</c:v>
                </c:pt>
                <c:pt idx="366">
                  <c:v>14600000</c:v>
                </c:pt>
                <c:pt idx="367">
                  <c:v>14600000</c:v>
                </c:pt>
                <c:pt idx="368">
                  <c:v>14600000</c:v>
                </c:pt>
                <c:pt idx="369">
                  <c:v>14600000</c:v>
                </c:pt>
                <c:pt idx="370">
                  <c:v>14600000</c:v>
                </c:pt>
                <c:pt idx="371">
                  <c:v>14600000</c:v>
                </c:pt>
                <c:pt idx="372">
                  <c:v>14600000</c:v>
                </c:pt>
                <c:pt idx="373">
                  <c:v>14600000</c:v>
                </c:pt>
                <c:pt idx="374">
                  <c:v>14600000</c:v>
                </c:pt>
                <c:pt idx="375">
                  <c:v>14600000</c:v>
                </c:pt>
                <c:pt idx="376">
                  <c:v>14600000</c:v>
                </c:pt>
                <c:pt idx="377">
                  <c:v>14600000</c:v>
                </c:pt>
                <c:pt idx="378">
                  <c:v>14600000</c:v>
                </c:pt>
                <c:pt idx="379">
                  <c:v>14600000</c:v>
                </c:pt>
                <c:pt idx="380">
                  <c:v>14600000</c:v>
                </c:pt>
                <c:pt idx="381">
                  <c:v>14600000</c:v>
                </c:pt>
                <c:pt idx="382">
                  <c:v>14600000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AB-49DB-86F7-D672D4D581EE}"/>
            </c:ext>
          </c:extLst>
        </c:ser>
        <c:ser>
          <c:idx val="8"/>
          <c:order val="8"/>
          <c:tx>
            <c:v>All Adults</c:v>
          </c:tx>
          <c:spPr>
            <a:ln cmpd="sng">
              <a:solidFill>
                <a:srgbClr val="C0C0C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Sheet1!$AO$3:$AO$385</c:f>
              <c:numCache>
                <c:formatCode>#,##0</c:formatCode>
                <c:ptCount val="383"/>
                <c:pt idx="0">
                  <c:v>52800000</c:v>
                </c:pt>
                <c:pt idx="1">
                  <c:v>52800000</c:v>
                </c:pt>
                <c:pt idx="2">
                  <c:v>52800000</c:v>
                </c:pt>
                <c:pt idx="3">
                  <c:v>52800000</c:v>
                </c:pt>
                <c:pt idx="4">
                  <c:v>52800000</c:v>
                </c:pt>
                <c:pt idx="5">
                  <c:v>52800000</c:v>
                </c:pt>
                <c:pt idx="6">
                  <c:v>52800000</c:v>
                </c:pt>
                <c:pt idx="7">
                  <c:v>52800000</c:v>
                </c:pt>
                <c:pt idx="8">
                  <c:v>52800000</c:v>
                </c:pt>
                <c:pt idx="9">
                  <c:v>52800000</c:v>
                </c:pt>
                <c:pt idx="10">
                  <c:v>52800000</c:v>
                </c:pt>
                <c:pt idx="11">
                  <c:v>52800000</c:v>
                </c:pt>
                <c:pt idx="12">
                  <c:v>52800000</c:v>
                </c:pt>
                <c:pt idx="13">
                  <c:v>52800000</c:v>
                </c:pt>
                <c:pt idx="14">
                  <c:v>52800000</c:v>
                </c:pt>
                <c:pt idx="15">
                  <c:v>52800000</c:v>
                </c:pt>
                <c:pt idx="16">
                  <c:v>52800000</c:v>
                </c:pt>
                <c:pt idx="17">
                  <c:v>52800000</c:v>
                </c:pt>
                <c:pt idx="18">
                  <c:v>52800000</c:v>
                </c:pt>
                <c:pt idx="19">
                  <c:v>52800000</c:v>
                </c:pt>
                <c:pt idx="20">
                  <c:v>52800000</c:v>
                </c:pt>
                <c:pt idx="21">
                  <c:v>52800000</c:v>
                </c:pt>
                <c:pt idx="22">
                  <c:v>52800000</c:v>
                </c:pt>
                <c:pt idx="23">
                  <c:v>52800000</c:v>
                </c:pt>
                <c:pt idx="24">
                  <c:v>52800000</c:v>
                </c:pt>
                <c:pt idx="25">
                  <c:v>52800000</c:v>
                </c:pt>
                <c:pt idx="26">
                  <c:v>52800000</c:v>
                </c:pt>
                <c:pt idx="27">
                  <c:v>52800000</c:v>
                </c:pt>
                <c:pt idx="28">
                  <c:v>52800000</c:v>
                </c:pt>
                <c:pt idx="29">
                  <c:v>52800000</c:v>
                </c:pt>
                <c:pt idx="30">
                  <c:v>52800000</c:v>
                </c:pt>
                <c:pt idx="31">
                  <c:v>52800000</c:v>
                </c:pt>
                <c:pt idx="32">
                  <c:v>52800000</c:v>
                </c:pt>
                <c:pt idx="33">
                  <c:v>52800000</c:v>
                </c:pt>
                <c:pt idx="34">
                  <c:v>52800000</c:v>
                </c:pt>
                <c:pt idx="35">
                  <c:v>52800000</c:v>
                </c:pt>
                <c:pt idx="36">
                  <c:v>52800000</c:v>
                </c:pt>
                <c:pt idx="37">
                  <c:v>52800000</c:v>
                </c:pt>
                <c:pt idx="38">
                  <c:v>52800000</c:v>
                </c:pt>
                <c:pt idx="39">
                  <c:v>52800000</c:v>
                </c:pt>
                <c:pt idx="40">
                  <c:v>52800000</c:v>
                </c:pt>
                <c:pt idx="41">
                  <c:v>52800000</c:v>
                </c:pt>
                <c:pt idx="42">
                  <c:v>52800000</c:v>
                </c:pt>
                <c:pt idx="43">
                  <c:v>52800000</c:v>
                </c:pt>
                <c:pt idx="44">
                  <c:v>52800000</c:v>
                </c:pt>
                <c:pt idx="45">
                  <c:v>52800000</c:v>
                </c:pt>
                <c:pt idx="46">
                  <c:v>52800000</c:v>
                </c:pt>
                <c:pt idx="47">
                  <c:v>52800000</c:v>
                </c:pt>
                <c:pt idx="48">
                  <c:v>52800000</c:v>
                </c:pt>
                <c:pt idx="49">
                  <c:v>52800000</c:v>
                </c:pt>
                <c:pt idx="50">
                  <c:v>52800000</c:v>
                </c:pt>
                <c:pt idx="51">
                  <c:v>52800000</c:v>
                </c:pt>
                <c:pt idx="52">
                  <c:v>52800000</c:v>
                </c:pt>
                <c:pt idx="53">
                  <c:v>52800000</c:v>
                </c:pt>
                <c:pt idx="54">
                  <c:v>52800000</c:v>
                </c:pt>
                <c:pt idx="55">
                  <c:v>52800000</c:v>
                </c:pt>
                <c:pt idx="56">
                  <c:v>52800000</c:v>
                </c:pt>
                <c:pt idx="57">
                  <c:v>52800000</c:v>
                </c:pt>
                <c:pt idx="58">
                  <c:v>52800000</c:v>
                </c:pt>
                <c:pt idx="59">
                  <c:v>52800000</c:v>
                </c:pt>
                <c:pt idx="60">
                  <c:v>52800000</c:v>
                </c:pt>
                <c:pt idx="61">
                  <c:v>52800000</c:v>
                </c:pt>
                <c:pt idx="62">
                  <c:v>52800000</c:v>
                </c:pt>
                <c:pt idx="63">
                  <c:v>52800000</c:v>
                </c:pt>
                <c:pt idx="64">
                  <c:v>52800000</c:v>
                </c:pt>
                <c:pt idx="65">
                  <c:v>52800000</c:v>
                </c:pt>
                <c:pt idx="66">
                  <c:v>52800000</c:v>
                </c:pt>
                <c:pt idx="67">
                  <c:v>52800000</c:v>
                </c:pt>
                <c:pt idx="68">
                  <c:v>52800000</c:v>
                </c:pt>
                <c:pt idx="69">
                  <c:v>52800000</c:v>
                </c:pt>
                <c:pt idx="70">
                  <c:v>52800000</c:v>
                </c:pt>
                <c:pt idx="71">
                  <c:v>52800000</c:v>
                </c:pt>
                <c:pt idx="72">
                  <c:v>52800000</c:v>
                </c:pt>
                <c:pt idx="73">
                  <c:v>52800000</c:v>
                </c:pt>
                <c:pt idx="74">
                  <c:v>52800000</c:v>
                </c:pt>
                <c:pt idx="75">
                  <c:v>52800000</c:v>
                </c:pt>
                <c:pt idx="76">
                  <c:v>52800000</c:v>
                </c:pt>
                <c:pt idx="77">
                  <c:v>52800000</c:v>
                </c:pt>
                <c:pt idx="78">
                  <c:v>52800000</c:v>
                </c:pt>
                <c:pt idx="79">
                  <c:v>52800000</c:v>
                </c:pt>
                <c:pt idx="80">
                  <c:v>52800000</c:v>
                </c:pt>
                <c:pt idx="81">
                  <c:v>52800000</c:v>
                </c:pt>
                <c:pt idx="82">
                  <c:v>52800000</c:v>
                </c:pt>
                <c:pt idx="83">
                  <c:v>52800000</c:v>
                </c:pt>
                <c:pt idx="84">
                  <c:v>52800000</c:v>
                </c:pt>
                <c:pt idx="85">
                  <c:v>52800000</c:v>
                </c:pt>
                <c:pt idx="86">
                  <c:v>52800000</c:v>
                </c:pt>
                <c:pt idx="87">
                  <c:v>52800000</c:v>
                </c:pt>
                <c:pt idx="88">
                  <c:v>52800000</c:v>
                </c:pt>
                <c:pt idx="89">
                  <c:v>52800000</c:v>
                </c:pt>
                <c:pt idx="90">
                  <c:v>52800000</c:v>
                </c:pt>
                <c:pt idx="91">
                  <c:v>52800000</c:v>
                </c:pt>
                <c:pt idx="92">
                  <c:v>52800000</c:v>
                </c:pt>
                <c:pt idx="93">
                  <c:v>52800000</c:v>
                </c:pt>
                <c:pt idx="94">
                  <c:v>52800000</c:v>
                </c:pt>
                <c:pt idx="95">
                  <c:v>52800000</c:v>
                </c:pt>
                <c:pt idx="96">
                  <c:v>52800000</c:v>
                </c:pt>
                <c:pt idx="97">
                  <c:v>52800000</c:v>
                </c:pt>
                <c:pt idx="98">
                  <c:v>52800000</c:v>
                </c:pt>
                <c:pt idx="99">
                  <c:v>52800000</c:v>
                </c:pt>
                <c:pt idx="100">
                  <c:v>52800000</c:v>
                </c:pt>
                <c:pt idx="101">
                  <c:v>52800000</c:v>
                </c:pt>
                <c:pt idx="102">
                  <c:v>52800000</c:v>
                </c:pt>
                <c:pt idx="103">
                  <c:v>52800000</c:v>
                </c:pt>
                <c:pt idx="104">
                  <c:v>52800000</c:v>
                </c:pt>
                <c:pt idx="105">
                  <c:v>52800000</c:v>
                </c:pt>
                <c:pt idx="106">
                  <c:v>52800000</c:v>
                </c:pt>
                <c:pt idx="107">
                  <c:v>52800000</c:v>
                </c:pt>
                <c:pt idx="108">
                  <c:v>52800000</c:v>
                </c:pt>
                <c:pt idx="109">
                  <c:v>52800000</c:v>
                </c:pt>
                <c:pt idx="110">
                  <c:v>52800000</c:v>
                </c:pt>
                <c:pt idx="111">
                  <c:v>52800000</c:v>
                </c:pt>
                <c:pt idx="112">
                  <c:v>52800000</c:v>
                </c:pt>
                <c:pt idx="113">
                  <c:v>52800000</c:v>
                </c:pt>
                <c:pt idx="114">
                  <c:v>52800000</c:v>
                </c:pt>
                <c:pt idx="115">
                  <c:v>52800000</c:v>
                </c:pt>
                <c:pt idx="116">
                  <c:v>52800000</c:v>
                </c:pt>
                <c:pt idx="117">
                  <c:v>52800000</c:v>
                </c:pt>
                <c:pt idx="118">
                  <c:v>52800000</c:v>
                </c:pt>
                <c:pt idx="119">
                  <c:v>52800000</c:v>
                </c:pt>
                <c:pt idx="120">
                  <c:v>52800000</c:v>
                </c:pt>
                <c:pt idx="121">
                  <c:v>52800000</c:v>
                </c:pt>
                <c:pt idx="122">
                  <c:v>52800000</c:v>
                </c:pt>
                <c:pt idx="123">
                  <c:v>52800000</c:v>
                </c:pt>
                <c:pt idx="124">
                  <c:v>52800000</c:v>
                </c:pt>
                <c:pt idx="125">
                  <c:v>52800000</c:v>
                </c:pt>
                <c:pt idx="126">
                  <c:v>52800000</c:v>
                </c:pt>
                <c:pt idx="127">
                  <c:v>52800000</c:v>
                </c:pt>
                <c:pt idx="128">
                  <c:v>52800000</c:v>
                </c:pt>
                <c:pt idx="129">
                  <c:v>52800000</c:v>
                </c:pt>
                <c:pt idx="130">
                  <c:v>52800000</c:v>
                </c:pt>
                <c:pt idx="131">
                  <c:v>52800000</c:v>
                </c:pt>
                <c:pt idx="132">
                  <c:v>52800000</c:v>
                </c:pt>
                <c:pt idx="133">
                  <c:v>52800000</c:v>
                </c:pt>
                <c:pt idx="134">
                  <c:v>52800000</c:v>
                </c:pt>
                <c:pt idx="135">
                  <c:v>52800000</c:v>
                </c:pt>
                <c:pt idx="136">
                  <c:v>52800000</c:v>
                </c:pt>
                <c:pt idx="137">
                  <c:v>52800000</c:v>
                </c:pt>
                <c:pt idx="138">
                  <c:v>52800000</c:v>
                </c:pt>
                <c:pt idx="139">
                  <c:v>52800000</c:v>
                </c:pt>
                <c:pt idx="140">
                  <c:v>52800000</c:v>
                </c:pt>
                <c:pt idx="141">
                  <c:v>52800000</c:v>
                </c:pt>
                <c:pt idx="142">
                  <c:v>52800000</c:v>
                </c:pt>
                <c:pt idx="143">
                  <c:v>52800000</c:v>
                </c:pt>
                <c:pt idx="144">
                  <c:v>52800000</c:v>
                </c:pt>
                <c:pt idx="145">
                  <c:v>52800000</c:v>
                </c:pt>
                <c:pt idx="146">
                  <c:v>52800000</c:v>
                </c:pt>
                <c:pt idx="147">
                  <c:v>52800000</c:v>
                </c:pt>
                <c:pt idx="148">
                  <c:v>52800000</c:v>
                </c:pt>
                <c:pt idx="149">
                  <c:v>52800000</c:v>
                </c:pt>
                <c:pt idx="150">
                  <c:v>52800000</c:v>
                </c:pt>
                <c:pt idx="151">
                  <c:v>52800000</c:v>
                </c:pt>
                <c:pt idx="152">
                  <c:v>52800000</c:v>
                </c:pt>
                <c:pt idx="153">
                  <c:v>52800000</c:v>
                </c:pt>
                <c:pt idx="154">
                  <c:v>52800000</c:v>
                </c:pt>
                <c:pt idx="155">
                  <c:v>52800000</c:v>
                </c:pt>
                <c:pt idx="156">
                  <c:v>52800000</c:v>
                </c:pt>
                <c:pt idx="157">
                  <c:v>52800000</c:v>
                </c:pt>
                <c:pt idx="158">
                  <c:v>52800000</c:v>
                </c:pt>
                <c:pt idx="159">
                  <c:v>52800000</c:v>
                </c:pt>
                <c:pt idx="160">
                  <c:v>52800000</c:v>
                </c:pt>
                <c:pt idx="161">
                  <c:v>52800000</c:v>
                </c:pt>
                <c:pt idx="162">
                  <c:v>52800000</c:v>
                </c:pt>
                <c:pt idx="163">
                  <c:v>52800000</c:v>
                </c:pt>
                <c:pt idx="164">
                  <c:v>52800000</c:v>
                </c:pt>
                <c:pt idx="165">
                  <c:v>52800000</c:v>
                </c:pt>
                <c:pt idx="166">
                  <c:v>52800000</c:v>
                </c:pt>
                <c:pt idx="167">
                  <c:v>52800000</c:v>
                </c:pt>
                <c:pt idx="168">
                  <c:v>52800000</c:v>
                </c:pt>
                <c:pt idx="169">
                  <c:v>52800000</c:v>
                </c:pt>
                <c:pt idx="170">
                  <c:v>52800000</c:v>
                </c:pt>
                <c:pt idx="171">
                  <c:v>52800000</c:v>
                </c:pt>
                <c:pt idx="172">
                  <c:v>52800000</c:v>
                </c:pt>
                <c:pt idx="173">
                  <c:v>52800000</c:v>
                </c:pt>
                <c:pt idx="174">
                  <c:v>52800000</c:v>
                </c:pt>
                <c:pt idx="175">
                  <c:v>52800000</c:v>
                </c:pt>
                <c:pt idx="176">
                  <c:v>52800000</c:v>
                </c:pt>
                <c:pt idx="177">
                  <c:v>52800000</c:v>
                </c:pt>
                <c:pt idx="178">
                  <c:v>52800000</c:v>
                </c:pt>
                <c:pt idx="179">
                  <c:v>52800000</c:v>
                </c:pt>
                <c:pt idx="180">
                  <c:v>52800000</c:v>
                </c:pt>
                <c:pt idx="181">
                  <c:v>52800000</c:v>
                </c:pt>
                <c:pt idx="182">
                  <c:v>52800000</c:v>
                </c:pt>
                <c:pt idx="183">
                  <c:v>52800000</c:v>
                </c:pt>
                <c:pt idx="184">
                  <c:v>52800000</c:v>
                </c:pt>
                <c:pt idx="185">
                  <c:v>52800000</c:v>
                </c:pt>
                <c:pt idx="186">
                  <c:v>52800000</c:v>
                </c:pt>
                <c:pt idx="187">
                  <c:v>52800000</c:v>
                </c:pt>
                <c:pt idx="188">
                  <c:v>52800000</c:v>
                </c:pt>
                <c:pt idx="189">
                  <c:v>52800000</c:v>
                </c:pt>
                <c:pt idx="190">
                  <c:v>52800000</c:v>
                </c:pt>
                <c:pt idx="191">
                  <c:v>52800000</c:v>
                </c:pt>
                <c:pt idx="192">
                  <c:v>52800000</c:v>
                </c:pt>
                <c:pt idx="193">
                  <c:v>52800000</c:v>
                </c:pt>
                <c:pt idx="194">
                  <c:v>52800000</c:v>
                </c:pt>
                <c:pt idx="195">
                  <c:v>52800000</c:v>
                </c:pt>
                <c:pt idx="196">
                  <c:v>52800000</c:v>
                </c:pt>
                <c:pt idx="197">
                  <c:v>52800000</c:v>
                </c:pt>
                <c:pt idx="198">
                  <c:v>52800000</c:v>
                </c:pt>
                <c:pt idx="199">
                  <c:v>52800000</c:v>
                </c:pt>
                <c:pt idx="200">
                  <c:v>52800000</c:v>
                </c:pt>
                <c:pt idx="201">
                  <c:v>52800000</c:v>
                </c:pt>
                <c:pt idx="202">
                  <c:v>52800000</c:v>
                </c:pt>
                <c:pt idx="203">
                  <c:v>52800000</c:v>
                </c:pt>
                <c:pt idx="204">
                  <c:v>52800000</c:v>
                </c:pt>
                <c:pt idx="205">
                  <c:v>52800000</c:v>
                </c:pt>
                <c:pt idx="206">
                  <c:v>52800000</c:v>
                </c:pt>
                <c:pt idx="207">
                  <c:v>52800000</c:v>
                </c:pt>
                <c:pt idx="208">
                  <c:v>52800000</c:v>
                </c:pt>
                <c:pt idx="209">
                  <c:v>52800000</c:v>
                </c:pt>
                <c:pt idx="210">
                  <c:v>52800000</c:v>
                </c:pt>
                <c:pt idx="211">
                  <c:v>52800000</c:v>
                </c:pt>
                <c:pt idx="212">
                  <c:v>52800000</c:v>
                </c:pt>
                <c:pt idx="213">
                  <c:v>52800000</c:v>
                </c:pt>
                <c:pt idx="214">
                  <c:v>52800000</c:v>
                </c:pt>
                <c:pt idx="215">
                  <c:v>52800000</c:v>
                </c:pt>
                <c:pt idx="216">
                  <c:v>52800000</c:v>
                </c:pt>
                <c:pt idx="217">
                  <c:v>52800000</c:v>
                </c:pt>
                <c:pt idx="218">
                  <c:v>52800000</c:v>
                </c:pt>
                <c:pt idx="219">
                  <c:v>52800000</c:v>
                </c:pt>
                <c:pt idx="220">
                  <c:v>52800000</c:v>
                </c:pt>
                <c:pt idx="221">
                  <c:v>52800000</c:v>
                </c:pt>
                <c:pt idx="222">
                  <c:v>52800000</c:v>
                </c:pt>
                <c:pt idx="223">
                  <c:v>52800000</c:v>
                </c:pt>
                <c:pt idx="224">
                  <c:v>52800000</c:v>
                </c:pt>
                <c:pt idx="225">
                  <c:v>52800000</c:v>
                </c:pt>
                <c:pt idx="226">
                  <c:v>52800000</c:v>
                </c:pt>
                <c:pt idx="227">
                  <c:v>52800000</c:v>
                </c:pt>
                <c:pt idx="228">
                  <c:v>52800000</c:v>
                </c:pt>
                <c:pt idx="229">
                  <c:v>52800000</c:v>
                </c:pt>
                <c:pt idx="230">
                  <c:v>52800000</c:v>
                </c:pt>
                <c:pt idx="231">
                  <c:v>52800000</c:v>
                </c:pt>
                <c:pt idx="232">
                  <c:v>52800000</c:v>
                </c:pt>
                <c:pt idx="233">
                  <c:v>52800000</c:v>
                </c:pt>
                <c:pt idx="234">
                  <c:v>52800000</c:v>
                </c:pt>
                <c:pt idx="235">
                  <c:v>52800000</c:v>
                </c:pt>
                <c:pt idx="236">
                  <c:v>52800000</c:v>
                </c:pt>
                <c:pt idx="237">
                  <c:v>52800000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AB-49DB-86F7-D672D4D58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118714"/>
        <c:axId val="625978254"/>
      </c:lineChart>
      <c:dateAx>
        <c:axId val="1677118714"/>
        <c:scaling>
          <c:orientation val="minMax"/>
          <c:max val="4447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d/m/yyyy" sourceLinked="1"/>
        <c:majorTickMark val="cross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5978254"/>
        <c:crosses val="autoZero"/>
        <c:auto val="1"/>
        <c:lblOffset val="100"/>
        <c:baseTimeUnit val="days"/>
      </c:dateAx>
      <c:valAx>
        <c:axId val="625978254"/>
        <c:scaling>
          <c:orientation val="minMax"/>
          <c:max val="55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7711871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daily total doses increasing until set limit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daily doses</c:v>
          </c:tx>
          <c:spPr>
            <a:ln cmpd="sng">
              <a:solidFill>
                <a:srgbClr val="4472C4"/>
              </a:solidFill>
            </a:ln>
          </c:spPr>
          <c:marker>
            <c:symbol val="circle"/>
            <c:size val="2"/>
            <c:spPr>
              <a:solidFill>
                <a:srgbClr val="4472C4"/>
              </a:solidFill>
              <a:ln cmpd="sng">
                <a:solidFill>
                  <a:srgbClr val="4472C4"/>
                </a:solidFill>
              </a:ln>
            </c:spPr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Sheet1!$N$32:$N$150</c:f>
              <c:numCache>
                <c:formatCode>#,##0</c:formatCode>
                <c:ptCount val="119"/>
                <c:pt idx="0">
                  <c:v>223726</c:v>
                </c:pt>
                <c:pt idx="1">
                  <c:v>288688</c:v>
                </c:pt>
                <c:pt idx="2">
                  <c:v>321951</c:v>
                </c:pt>
                <c:pt idx="3">
                  <c:v>328260</c:v>
                </c:pt>
                <c:pt idx="4">
                  <c:v>280390</c:v>
                </c:pt>
                <c:pt idx="5">
                  <c:v>227972</c:v>
                </c:pt>
                <c:pt idx="6">
                  <c:v>208641</c:v>
                </c:pt>
                <c:pt idx="7">
                  <c:v>346922</c:v>
                </c:pt>
                <c:pt idx="8">
                  <c:v>366919</c:v>
                </c:pt>
                <c:pt idx="9">
                  <c:v>412615</c:v>
                </c:pt>
                <c:pt idx="10">
                  <c:v>480069</c:v>
                </c:pt>
                <c:pt idx="11">
                  <c:v>493013</c:v>
                </c:pt>
                <c:pt idx="12">
                  <c:v>221067</c:v>
                </c:pt>
                <c:pt idx="13">
                  <c:v>281770</c:v>
                </c:pt>
                <c:pt idx="14">
                  <c:v>312725</c:v>
                </c:pt>
                <c:pt idx="15">
                  <c:v>285141</c:v>
                </c:pt>
                <c:pt idx="16">
                  <c:v>445754</c:v>
                </c:pt>
                <c:pt idx="17">
                  <c:v>489934</c:v>
                </c:pt>
                <c:pt idx="18">
                  <c:v>609010</c:v>
                </c:pt>
                <c:pt idx="19">
                  <c:v>322194</c:v>
                </c:pt>
                <c:pt idx="20">
                  <c:v>352935</c:v>
                </c:pt>
                <c:pt idx="21">
                  <c:v>376922</c:v>
                </c:pt>
                <c:pt idx="22">
                  <c:v>472011</c:v>
                </c:pt>
                <c:pt idx="23">
                  <c:v>484596</c:v>
                </c:pt>
                <c:pt idx="24">
                  <c:v>498227</c:v>
                </c:pt>
                <c:pt idx="25">
                  <c:v>550468</c:v>
                </c:pt>
                <c:pt idx="26">
                  <c:v>280852</c:v>
                </c:pt>
                <c:pt idx="27">
                  <c:v>356291</c:v>
                </c:pt>
                <c:pt idx="28">
                  <c:v>414973</c:v>
                </c:pt>
                <c:pt idx="29">
                  <c:v>455704</c:v>
                </c:pt>
                <c:pt idx="30">
                  <c:v>508763</c:v>
                </c:pt>
                <c:pt idx="31">
                  <c:v>549378</c:v>
                </c:pt>
                <c:pt idx="32">
                  <c:v>508208</c:v>
                </c:pt>
                <c:pt idx="33">
                  <c:v>239877</c:v>
                </c:pt>
                <c:pt idx="34">
                  <c:v>282941</c:v>
                </c:pt>
                <c:pt idx="35">
                  <c:v>376827</c:v>
                </c:pt>
                <c:pt idx="36">
                  <c:v>497257</c:v>
                </c:pt>
                <c:pt idx="37">
                  <c:v>468321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0D-4F52-B8A0-37A3D53525A2}"/>
            </c:ext>
          </c:extLst>
        </c:ser>
        <c:ser>
          <c:idx val="1"/>
          <c:order val="1"/>
          <c:tx>
            <c:v>Follows trend until set limit</c:v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Sheet1!$Q$32:$Q$150</c:f>
              <c:numCache>
                <c:formatCode>#,##0</c:formatCode>
                <c:ptCount val="11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308663.42220523953</c:v>
                </c:pt>
                <c:pt idx="6">
                  <c:v>313641.05436721444</c:v>
                </c:pt>
                <c:pt idx="7">
                  <c:v>318618.68652915955</c:v>
                </c:pt>
                <c:pt idx="8">
                  <c:v>323596.31869110465</c:v>
                </c:pt>
                <c:pt idx="9">
                  <c:v>328573.95085307956</c:v>
                </c:pt>
                <c:pt idx="10">
                  <c:v>333551.58301502466</c:v>
                </c:pt>
                <c:pt idx="11">
                  <c:v>338529.21517696977</c:v>
                </c:pt>
                <c:pt idx="12">
                  <c:v>343506.84733894467</c:v>
                </c:pt>
                <c:pt idx="13">
                  <c:v>348484.47950088978</c:v>
                </c:pt>
                <c:pt idx="14">
                  <c:v>353462.11166283488</c:v>
                </c:pt>
                <c:pt idx="15">
                  <c:v>358439.74382480979</c:v>
                </c:pt>
                <c:pt idx="16">
                  <c:v>363417.37598675489</c:v>
                </c:pt>
                <c:pt idx="17">
                  <c:v>368395.0081487</c:v>
                </c:pt>
                <c:pt idx="18">
                  <c:v>373372.64031067491</c:v>
                </c:pt>
                <c:pt idx="19">
                  <c:v>378350.27247262001</c:v>
                </c:pt>
                <c:pt idx="20">
                  <c:v>383327.90463459492</c:v>
                </c:pt>
                <c:pt idx="21">
                  <c:v>388305.53679654002</c:v>
                </c:pt>
                <c:pt idx="22">
                  <c:v>393283.16895848513</c:v>
                </c:pt>
                <c:pt idx="23">
                  <c:v>398260.80112046003</c:v>
                </c:pt>
                <c:pt idx="24">
                  <c:v>403238.43328240514</c:v>
                </c:pt>
                <c:pt idx="25">
                  <c:v>408216.06544435024</c:v>
                </c:pt>
                <c:pt idx="26">
                  <c:v>413193.69760632515</c:v>
                </c:pt>
                <c:pt idx="27">
                  <c:v>418171.32976827025</c:v>
                </c:pt>
                <c:pt idx="28">
                  <c:v>423148.96193021536</c:v>
                </c:pt>
                <c:pt idx="29">
                  <c:v>428126.59409219027</c:v>
                </c:pt>
                <c:pt idx="30">
                  <c:v>433104.22625413537</c:v>
                </c:pt>
                <c:pt idx="31">
                  <c:v>438081.85841608047</c:v>
                </c:pt>
                <c:pt idx="32">
                  <c:v>443059.49057805538</c:v>
                </c:pt>
                <c:pt idx="33">
                  <c:v>448037.12274000049</c:v>
                </c:pt>
                <c:pt idx="34">
                  <c:v>453014.75490194559</c:v>
                </c:pt>
                <c:pt idx="35">
                  <c:v>457992.3870639205</c:v>
                </c:pt>
                <c:pt idx="36">
                  <c:v>462970.0192258656</c:v>
                </c:pt>
                <c:pt idx="37">
                  <c:v>467947.65138784051</c:v>
                </c:pt>
                <c:pt idx="38">
                  <c:v>472925.28354978561</c:v>
                </c:pt>
                <c:pt idx="39">
                  <c:v>477902.91571173072</c:v>
                </c:pt>
                <c:pt idx="40">
                  <c:v>482880.54787370563</c:v>
                </c:pt>
                <c:pt idx="41">
                  <c:v>487858.18003565073</c:v>
                </c:pt>
                <c:pt idx="42">
                  <c:v>492835.81219759583</c:v>
                </c:pt>
                <c:pt idx="43">
                  <c:v>497813.44435957074</c:v>
                </c:pt>
                <c:pt idx="44">
                  <c:v>502791.07652151585</c:v>
                </c:pt>
                <c:pt idx="45">
                  <c:v>507768.70868346095</c:v>
                </c:pt>
                <c:pt idx="46">
                  <c:v>512746.34084543586</c:v>
                </c:pt>
                <c:pt idx="47">
                  <c:v>517723.97300738096</c:v>
                </c:pt>
                <c:pt idx="48">
                  <c:v>522701.60516932607</c:v>
                </c:pt>
                <c:pt idx="49">
                  <c:v>527679.23733130097</c:v>
                </c:pt>
                <c:pt idx="50">
                  <c:v>532656.86949324608</c:v>
                </c:pt>
                <c:pt idx="51">
                  <c:v>537634.50165522099</c:v>
                </c:pt>
                <c:pt idx="52">
                  <c:v>542612.13381716609</c:v>
                </c:pt>
                <c:pt idx="53">
                  <c:v>547589.76597911119</c:v>
                </c:pt>
                <c:pt idx="54">
                  <c:v>552567.3981410861</c:v>
                </c:pt>
                <c:pt idx="55">
                  <c:v>557545.03030303121</c:v>
                </c:pt>
                <c:pt idx="56">
                  <c:v>562522.66246497631</c:v>
                </c:pt>
                <c:pt idx="57">
                  <c:v>567500.29462695122</c:v>
                </c:pt>
                <c:pt idx="58">
                  <c:v>572477.92678889632</c:v>
                </c:pt>
                <c:pt idx="59">
                  <c:v>577455.55895084143</c:v>
                </c:pt>
                <c:pt idx="60">
                  <c:v>582433.19111281633</c:v>
                </c:pt>
                <c:pt idx="61">
                  <c:v>587410.82327476144</c:v>
                </c:pt>
                <c:pt idx="62">
                  <c:v>592388.45543670654</c:v>
                </c:pt>
                <c:pt idx="63">
                  <c:v>597366.08759868145</c:v>
                </c:pt>
                <c:pt idx="64">
                  <c:v>602343.71976062655</c:v>
                </c:pt>
                <c:pt idx="65">
                  <c:v>607321.35192260146</c:v>
                </c:pt>
                <c:pt idx="66">
                  <c:v>612298.98408454657</c:v>
                </c:pt>
                <c:pt idx="67">
                  <c:v>617276.61624649167</c:v>
                </c:pt>
                <c:pt idx="68">
                  <c:v>622254.24840846658</c:v>
                </c:pt>
                <c:pt idx="69">
                  <c:v>627231.88057041168</c:v>
                </c:pt>
                <c:pt idx="70">
                  <c:v>632209.51273235679</c:v>
                </c:pt>
                <c:pt idx="71">
                  <c:v>637187.14489433169</c:v>
                </c:pt>
                <c:pt idx="72">
                  <c:v>642164.7770562768</c:v>
                </c:pt>
                <c:pt idx="73">
                  <c:v>647142.4092182219</c:v>
                </c:pt>
                <c:pt idx="74">
                  <c:v>650000</c:v>
                </c:pt>
                <c:pt idx="75">
                  <c:v>650000</c:v>
                </c:pt>
                <c:pt idx="76">
                  <c:v>650000</c:v>
                </c:pt>
                <c:pt idx="77">
                  <c:v>650000</c:v>
                </c:pt>
                <c:pt idx="78">
                  <c:v>650000</c:v>
                </c:pt>
                <c:pt idx="79">
                  <c:v>650000</c:v>
                </c:pt>
                <c:pt idx="80">
                  <c:v>650000</c:v>
                </c:pt>
                <c:pt idx="81">
                  <c:v>650000</c:v>
                </c:pt>
                <c:pt idx="82">
                  <c:v>650000</c:v>
                </c:pt>
                <c:pt idx="83">
                  <c:v>650000</c:v>
                </c:pt>
                <c:pt idx="84">
                  <c:v>650000</c:v>
                </c:pt>
                <c:pt idx="85">
                  <c:v>650000</c:v>
                </c:pt>
                <c:pt idx="86">
                  <c:v>650000</c:v>
                </c:pt>
                <c:pt idx="87">
                  <c:v>650000</c:v>
                </c:pt>
                <c:pt idx="88">
                  <c:v>650000</c:v>
                </c:pt>
                <c:pt idx="89">
                  <c:v>650000</c:v>
                </c:pt>
                <c:pt idx="90">
                  <c:v>650000</c:v>
                </c:pt>
                <c:pt idx="91">
                  <c:v>650000</c:v>
                </c:pt>
                <c:pt idx="92">
                  <c:v>650000</c:v>
                </c:pt>
                <c:pt idx="93">
                  <c:v>650000</c:v>
                </c:pt>
                <c:pt idx="94">
                  <c:v>650000</c:v>
                </c:pt>
                <c:pt idx="95">
                  <c:v>650000</c:v>
                </c:pt>
                <c:pt idx="96">
                  <c:v>650000</c:v>
                </c:pt>
                <c:pt idx="97">
                  <c:v>650000</c:v>
                </c:pt>
                <c:pt idx="98">
                  <c:v>650000</c:v>
                </c:pt>
                <c:pt idx="99">
                  <c:v>650000</c:v>
                </c:pt>
                <c:pt idx="100">
                  <c:v>650000</c:v>
                </c:pt>
                <c:pt idx="101">
                  <c:v>650000</c:v>
                </c:pt>
                <c:pt idx="102">
                  <c:v>650000</c:v>
                </c:pt>
                <c:pt idx="103">
                  <c:v>650000</c:v>
                </c:pt>
                <c:pt idx="104">
                  <c:v>650000</c:v>
                </c:pt>
                <c:pt idx="105">
                  <c:v>650000</c:v>
                </c:pt>
                <c:pt idx="106">
                  <c:v>650000</c:v>
                </c:pt>
                <c:pt idx="107">
                  <c:v>650000</c:v>
                </c:pt>
                <c:pt idx="108">
                  <c:v>650000</c:v>
                </c:pt>
                <c:pt idx="109">
                  <c:v>650000</c:v>
                </c:pt>
                <c:pt idx="110">
                  <c:v>650000</c:v>
                </c:pt>
                <c:pt idx="111">
                  <c:v>650000</c:v>
                </c:pt>
                <c:pt idx="112">
                  <c:v>650000</c:v>
                </c:pt>
                <c:pt idx="113">
                  <c:v>650000</c:v>
                </c:pt>
                <c:pt idx="114">
                  <c:v>650000</c:v>
                </c:pt>
                <c:pt idx="115">
                  <c:v>650000</c:v>
                </c:pt>
                <c:pt idx="116">
                  <c:v>650000</c:v>
                </c:pt>
                <c:pt idx="117">
                  <c:v>650000</c:v>
                </c:pt>
                <c:pt idx="118">
                  <c:v>650000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0D-4F52-B8A0-37A3D5352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258895"/>
        <c:axId val="1810909176"/>
      </c:lineChart>
      <c:dateAx>
        <c:axId val="148258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d/m/yyyy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10909176"/>
        <c:crosses val="autoZero"/>
        <c:auto val="1"/>
        <c:lblOffset val="100"/>
        <c:baseTimeUnit val="days"/>
      </c:dateAx>
      <c:valAx>
        <c:axId val="18109091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25889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247650</xdr:colOff>
      <xdr:row>1</xdr:row>
      <xdr:rowOff>76200</xdr:rowOff>
    </xdr:from>
    <xdr:ext cx="12096750" cy="78771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9525</xdr:colOff>
      <xdr:row>15</xdr:row>
      <xdr:rowOff>180975</xdr:rowOff>
    </xdr:from>
    <xdr:ext cx="7696200" cy="475297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57150</xdr:colOff>
      <xdr:row>28</xdr:row>
      <xdr:rowOff>9525</xdr:rowOff>
    </xdr:from>
    <xdr:ext cx="819150" cy="295275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1675375" y="1500050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1-4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18</xdr:row>
      <xdr:rowOff>28575</xdr:rowOff>
    </xdr:from>
    <xdr:ext cx="819150" cy="295275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694875" y="1626675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5-9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6</xdr:row>
      <xdr:rowOff>38100</xdr:rowOff>
    </xdr:from>
    <xdr:ext cx="742950" cy="295275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1509800" y="1568250"/>
          <a:ext cx="964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All Adults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000"/>
  <sheetViews>
    <sheetView zoomScale="70" zoomScaleNormal="70" workbookViewId="0">
      <pane ySplit="30" topLeftCell="A34" activePane="bottomLeft" state="frozen"/>
      <selection pane="bottomLeft" activeCell="I69" sqref="I69"/>
    </sheetView>
  </sheetViews>
  <sheetFormatPr defaultColWidth="12.625" defaultRowHeight="15" customHeight="1" x14ac:dyDescent="0.2"/>
  <cols>
    <col min="1" max="1" width="12.625" customWidth="1"/>
    <col min="2" max="2" width="4.125" customWidth="1"/>
    <col min="3" max="3" width="23.375" customWidth="1"/>
    <col min="4" max="8" width="18.375" customWidth="1"/>
    <col min="9" max="9" width="28.125" customWidth="1"/>
    <col min="10" max="12" width="18.375" customWidth="1"/>
    <col min="13" max="13" width="14.625" customWidth="1"/>
    <col min="14" max="18" width="18.375" customWidth="1"/>
    <col min="19" max="20" width="9.375" customWidth="1"/>
    <col min="21" max="21" width="9.5" customWidth="1"/>
    <col min="22" max="22" width="19" customWidth="1"/>
    <col min="23" max="23" width="20.5" customWidth="1"/>
    <col min="24" max="26" width="20.375" customWidth="1"/>
    <col min="27" max="29" width="9.75" customWidth="1"/>
    <col min="30" max="30" width="9.375" customWidth="1"/>
    <col min="31" max="31" width="43.625" hidden="1" customWidth="1"/>
    <col min="32" max="32" width="13.375" customWidth="1"/>
    <col min="33" max="33" width="13" customWidth="1"/>
    <col min="34" max="34" width="17.75" customWidth="1"/>
    <col min="35" max="36" width="7.625" customWidth="1"/>
    <col min="37" max="37" width="9" customWidth="1"/>
    <col min="38" max="38" width="7.625" customWidth="1"/>
    <col min="39" max="39" width="10.5" bestFit="1" customWidth="1"/>
    <col min="40" max="40" width="10.625" bestFit="1" customWidth="1"/>
    <col min="41" max="41" width="10.875" bestFit="1" customWidth="1"/>
    <col min="42" max="42" width="7.625" customWidth="1"/>
    <col min="43" max="43" width="52.125" bestFit="1" customWidth="1"/>
    <col min="44" max="56" width="7.625" customWidth="1"/>
  </cols>
  <sheetData>
    <row r="1" spans="1:41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3" t="s">
        <v>39</v>
      </c>
      <c r="AE1" s="2" t="s">
        <v>24</v>
      </c>
      <c r="AF1" s="3" t="s">
        <v>40</v>
      </c>
      <c r="AG1" s="3" t="s">
        <v>41</v>
      </c>
      <c r="AH1" s="3" t="s">
        <v>25</v>
      </c>
      <c r="AM1" s="5" t="s">
        <v>26</v>
      </c>
      <c r="AN1" s="5" t="s">
        <v>27</v>
      </c>
      <c r="AO1" s="5" t="s">
        <v>28</v>
      </c>
    </row>
    <row r="2" spans="1:41" hidden="1" x14ac:dyDescent="0.25">
      <c r="A2" s="1">
        <v>44178</v>
      </c>
      <c r="B2" s="2">
        <f t="shared" ref="B2:B385" si="0">ROW(M2)-MATCH(MAX(I:I),I:I,0)</f>
        <v>-67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  <c r="AM2" s="6">
        <v>14600000</v>
      </c>
      <c r="AN2" s="6">
        <v>31800000</v>
      </c>
      <c r="AO2" s="6">
        <v>52800000</v>
      </c>
    </row>
    <row r="3" spans="1:41" hidden="1" x14ac:dyDescent="0.25">
      <c r="A3" s="1">
        <v>44179</v>
      </c>
      <c r="B3" s="2">
        <f t="shared" si="0"/>
        <v>-66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  <c r="AM3" s="6">
        <v>14600000</v>
      </c>
      <c r="AN3" s="6">
        <v>31800000</v>
      </c>
      <c r="AO3" s="6">
        <v>52800000</v>
      </c>
    </row>
    <row r="4" spans="1:41" hidden="1" x14ac:dyDescent="0.25">
      <c r="A4" s="1">
        <v>44180</v>
      </c>
      <c r="B4" s="2">
        <f t="shared" si="0"/>
        <v>-65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  <c r="AM4" s="6">
        <v>14600000</v>
      </c>
      <c r="AN4" s="6">
        <v>31800000</v>
      </c>
      <c r="AO4" s="6">
        <v>52800000</v>
      </c>
    </row>
    <row r="5" spans="1:41" hidden="1" x14ac:dyDescent="0.25">
      <c r="A5" s="1">
        <v>44181</v>
      </c>
      <c r="B5" s="2">
        <f t="shared" si="0"/>
        <v>-64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  <c r="AM5" s="6">
        <v>14600000</v>
      </c>
      <c r="AN5" s="6">
        <v>31800000</v>
      </c>
      <c r="AO5" s="6">
        <v>52800000</v>
      </c>
    </row>
    <row r="6" spans="1:41" hidden="1" x14ac:dyDescent="0.25">
      <c r="A6" s="1">
        <v>44182</v>
      </c>
      <c r="B6" s="2">
        <f t="shared" si="0"/>
        <v>-63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  <c r="AM6" s="6">
        <v>14600000</v>
      </c>
      <c r="AN6" s="6">
        <v>31800000</v>
      </c>
      <c r="AO6" s="6">
        <v>52800000</v>
      </c>
    </row>
    <row r="7" spans="1:41" hidden="1" x14ac:dyDescent="0.25">
      <c r="A7" s="1">
        <v>44183</v>
      </c>
      <c r="B7" s="2">
        <f t="shared" si="0"/>
        <v>-62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  <c r="AM7" s="6">
        <v>14600000</v>
      </c>
      <c r="AN7" s="6">
        <v>31800000</v>
      </c>
      <c r="AO7" s="6">
        <v>52800000</v>
      </c>
    </row>
    <row r="8" spans="1:41" hidden="1" x14ac:dyDescent="0.25">
      <c r="A8" s="1">
        <v>44184</v>
      </c>
      <c r="B8" s="2">
        <f t="shared" si="0"/>
        <v>-61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  <c r="AM8" s="6">
        <v>14600000</v>
      </c>
      <c r="AN8" s="6">
        <v>31800000</v>
      </c>
      <c r="AO8" s="6">
        <v>52800000</v>
      </c>
    </row>
    <row r="9" spans="1:41" hidden="1" x14ac:dyDescent="0.25">
      <c r="A9" s="1">
        <v>44185</v>
      </c>
      <c r="B9" s="2">
        <f t="shared" si="0"/>
        <v>-60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  <c r="AM9" s="6">
        <v>14600000</v>
      </c>
      <c r="AN9" s="6">
        <v>31800000</v>
      </c>
      <c r="AO9" s="6">
        <v>52800000</v>
      </c>
    </row>
    <row r="10" spans="1:41" hidden="1" x14ac:dyDescent="0.25">
      <c r="A10" s="1">
        <v>44186</v>
      </c>
      <c r="B10" s="2">
        <f t="shared" si="0"/>
        <v>-59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  <c r="AM10" s="6">
        <v>14600000</v>
      </c>
      <c r="AN10" s="6">
        <v>31800000</v>
      </c>
      <c r="AO10" s="6">
        <v>52800000</v>
      </c>
    </row>
    <row r="11" spans="1:41" hidden="1" x14ac:dyDescent="0.25">
      <c r="A11" s="1">
        <v>44187</v>
      </c>
      <c r="B11" s="2">
        <f t="shared" si="0"/>
        <v>-58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  <c r="AM11" s="6">
        <v>14600000</v>
      </c>
      <c r="AN11" s="6">
        <v>31800000</v>
      </c>
      <c r="AO11" s="6">
        <v>52800000</v>
      </c>
    </row>
    <row r="12" spans="1:41" hidden="1" x14ac:dyDescent="0.25">
      <c r="A12" s="1">
        <v>44188</v>
      </c>
      <c r="B12" s="2">
        <f t="shared" si="0"/>
        <v>-57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  <c r="AM12" s="6">
        <v>14600000</v>
      </c>
      <c r="AN12" s="6">
        <v>31800000</v>
      </c>
      <c r="AO12" s="6">
        <v>52800000</v>
      </c>
    </row>
    <row r="13" spans="1:41" hidden="1" x14ac:dyDescent="0.25">
      <c r="A13" s="1">
        <v>44189</v>
      </c>
      <c r="B13" s="2">
        <f t="shared" si="0"/>
        <v>-56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  <c r="AM13" s="6">
        <v>14600000</v>
      </c>
      <c r="AN13" s="6">
        <v>31800000</v>
      </c>
      <c r="AO13" s="6">
        <v>52800000</v>
      </c>
    </row>
    <row r="14" spans="1:41" hidden="1" x14ac:dyDescent="0.25">
      <c r="A14" s="1">
        <v>44190</v>
      </c>
      <c r="B14" s="2">
        <f t="shared" si="0"/>
        <v>-55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  <c r="AM14" s="6">
        <v>14600000</v>
      </c>
      <c r="AN14" s="6">
        <v>31800000</v>
      </c>
      <c r="AO14" s="6">
        <v>52800000</v>
      </c>
    </row>
    <row r="15" spans="1:41" hidden="1" x14ac:dyDescent="0.25">
      <c r="A15" s="1">
        <v>44191</v>
      </c>
      <c r="B15" s="2">
        <f t="shared" si="0"/>
        <v>-54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  <c r="AM15" s="6">
        <v>14600000</v>
      </c>
      <c r="AN15" s="6">
        <v>31800000</v>
      </c>
      <c r="AO15" s="6">
        <v>52800000</v>
      </c>
    </row>
    <row r="16" spans="1:41" hidden="1" x14ac:dyDescent="0.25">
      <c r="A16" s="1">
        <v>44192</v>
      </c>
      <c r="B16" s="2">
        <f t="shared" si="0"/>
        <v>-53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  <c r="AM16" s="6">
        <v>14600000</v>
      </c>
      <c r="AN16" s="6">
        <v>31800000</v>
      </c>
      <c r="AO16" s="6">
        <v>52800000</v>
      </c>
    </row>
    <row r="17" spans="1:43" hidden="1" x14ac:dyDescent="0.25">
      <c r="A17" s="1">
        <v>44193</v>
      </c>
      <c r="B17" s="2">
        <f t="shared" si="0"/>
        <v>-52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  <c r="AM17" s="6">
        <v>14600000</v>
      </c>
      <c r="AN17" s="6">
        <v>31800000</v>
      </c>
      <c r="AO17" s="6">
        <v>52800000</v>
      </c>
    </row>
    <row r="18" spans="1:43" hidden="1" x14ac:dyDescent="0.25">
      <c r="A18" s="1">
        <v>44194</v>
      </c>
      <c r="B18" s="2">
        <f t="shared" si="0"/>
        <v>-51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  <c r="AM18" s="6">
        <v>14600000</v>
      </c>
      <c r="AN18" s="6">
        <v>31800000</v>
      </c>
      <c r="AO18" s="6">
        <v>52800000</v>
      </c>
    </row>
    <row r="19" spans="1:43" hidden="1" x14ac:dyDescent="0.25">
      <c r="A19" s="1">
        <v>44195</v>
      </c>
      <c r="B19" s="2">
        <f t="shared" si="0"/>
        <v>-50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  <c r="AM19" s="6">
        <v>14600000</v>
      </c>
      <c r="AN19" s="6">
        <v>31800000</v>
      </c>
      <c r="AO19" s="6">
        <v>52800000</v>
      </c>
    </row>
    <row r="20" spans="1:43" hidden="1" x14ac:dyDescent="0.25">
      <c r="A20" s="1">
        <v>44196</v>
      </c>
      <c r="B20" s="2">
        <f t="shared" si="0"/>
        <v>-49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  <c r="AM20" s="6">
        <v>14600000</v>
      </c>
      <c r="AN20" s="6">
        <v>31800000</v>
      </c>
      <c r="AO20" s="6">
        <v>52800000</v>
      </c>
    </row>
    <row r="21" spans="1:43" ht="15.75" hidden="1" customHeight="1" x14ac:dyDescent="0.25">
      <c r="A21" s="1">
        <v>44197</v>
      </c>
      <c r="B21" s="2">
        <f t="shared" si="0"/>
        <v>-48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  <c r="AM21" s="6">
        <v>14600000</v>
      </c>
      <c r="AN21" s="6">
        <v>31800000</v>
      </c>
      <c r="AO21" s="6">
        <v>52800000</v>
      </c>
    </row>
    <row r="22" spans="1:43" ht="15.75" hidden="1" customHeight="1" x14ac:dyDescent="0.25">
      <c r="A22" s="1">
        <v>44198</v>
      </c>
      <c r="B22" s="2">
        <f t="shared" si="0"/>
        <v>-47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385" si="3">IF(COUNT(C22)=1,AG22,#N/A)</f>
        <v>77593.5</v>
      </c>
      <c r="AM22" s="6">
        <v>14600000</v>
      </c>
      <c r="AN22" s="6">
        <v>31800000</v>
      </c>
      <c r="AO22" s="6">
        <v>52800000</v>
      </c>
    </row>
    <row r="23" spans="1:43" ht="15.75" hidden="1" customHeight="1" x14ac:dyDescent="0.25">
      <c r="A23" s="1">
        <v>44199</v>
      </c>
      <c r="B23" s="2">
        <f t="shared" si="0"/>
        <v>-46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  <c r="AM23" s="6">
        <v>14600000</v>
      </c>
      <c r="AN23" s="6">
        <v>31800000</v>
      </c>
      <c r="AO23" s="6">
        <v>52800000</v>
      </c>
    </row>
    <row r="24" spans="1:43" ht="15.75" hidden="1" customHeight="1" x14ac:dyDescent="0.25">
      <c r="A24" s="1">
        <v>44200</v>
      </c>
      <c r="B24" s="2">
        <f t="shared" si="0"/>
        <v>-45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  <c r="AM24" s="6">
        <v>14600000</v>
      </c>
      <c r="AN24" s="6">
        <v>31800000</v>
      </c>
      <c r="AO24" s="6">
        <v>52800000</v>
      </c>
    </row>
    <row r="25" spans="1:43" ht="15.75" hidden="1" customHeight="1" x14ac:dyDescent="0.25">
      <c r="A25" s="1">
        <v>44201</v>
      </c>
      <c r="B25" s="2">
        <f t="shared" si="0"/>
        <v>-44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  <c r="AM25" s="6">
        <v>14600000</v>
      </c>
      <c r="AN25" s="6">
        <v>31800000</v>
      </c>
      <c r="AO25" s="6">
        <v>52800000</v>
      </c>
    </row>
    <row r="26" spans="1:43" ht="15.75" hidden="1" customHeight="1" x14ac:dyDescent="0.25">
      <c r="A26" s="1">
        <v>44202</v>
      </c>
      <c r="B26" s="2">
        <f t="shared" si="0"/>
        <v>-43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  <c r="AM26" s="6">
        <v>14600000</v>
      </c>
      <c r="AN26" s="6">
        <v>31800000</v>
      </c>
      <c r="AO26" s="6">
        <v>52800000</v>
      </c>
    </row>
    <row r="27" spans="1:43" ht="15.75" hidden="1" customHeight="1" x14ac:dyDescent="0.25">
      <c r="A27" s="1">
        <v>44203</v>
      </c>
      <c r="B27" s="2">
        <f t="shared" si="0"/>
        <v>-42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  <c r="AM27" s="6">
        <v>14600000</v>
      </c>
      <c r="AN27" s="6">
        <v>31800000</v>
      </c>
      <c r="AO27" s="6">
        <v>52800000</v>
      </c>
    </row>
    <row r="28" spans="1:43" ht="15.75" hidden="1" customHeight="1" x14ac:dyDescent="0.25">
      <c r="A28" s="1">
        <v>44204</v>
      </c>
      <c r="B28" s="2">
        <f t="shared" si="0"/>
        <v>-41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  <c r="AM28" s="6">
        <v>14600000</v>
      </c>
      <c r="AN28" s="6">
        <v>31800000</v>
      </c>
      <c r="AO28" s="6">
        <v>52800000</v>
      </c>
    </row>
    <row r="29" spans="1:43" ht="15.75" hidden="1" customHeight="1" x14ac:dyDescent="0.25">
      <c r="A29" s="1">
        <v>44205</v>
      </c>
      <c r="B29" s="2">
        <f t="shared" si="0"/>
        <v>-40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  <c r="AM29" s="6">
        <v>14600000</v>
      </c>
      <c r="AN29" s="6">
        <v>31800000</v>
      </c>
      <c r="AO29" s="6">
        <v>52800000</v>
      </c>
    </row>
    <row r="30" spans="1:43" ht="15.75" hidden="1" customHeight="1" x14ac:dyDescent="0.25">
      <c r="A30" s="1">
        <v>44206</v>
      </c>
      <c r="B30" s="2">
        <f t="shared" si="0"/>
        <v>-39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  <c r="AM30" s="6">
        <v>14600000</v>
      </c>
      <c r="AN30" s="6">
        <v>31800000</v>
      </c>
      <c r="AO30" s="6">
        <v>52800000</v>
      </c>
    </row>
    <row r="31" spans="1:43" ht="15.75" customHeight="1" x14ac:dyDescent="0.25">
      <c r="A31" s="1">
        <v>44207</v>
      </c>
      <c r="B31" s="2">
        <f t="shared" si="0"/>
        <v>-38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385" si="6">SUM(U31-W31)</f>
        <v>145076</v>
      </c>
      <c r="Y31" s="2">
        <f t="shared" ref="Y31:Y385" si="7">IF(COUNT($C32)=0,IF(COUNT($C31)=1,C31,SUM(Y30+X31)),C31)</f>
        <v>2431648</v>
      </c>
      <c r="Z31" s="2" t="str">
        <f t="shared" ref="Z31:Z385" si="8">IF(V31&lt;Y31,"HERE","MEEP")</f>
        <v>HERE</v>
      </c>
      <c r="AA31" s="2">
        <f>IF(Z31="HERE",Y31,AD30+Graph!$G$1*1000)</f>
        <v>2431648</v>
      </c>
      <c r="AB31" s="2"/>
      <c r="AC31" s="2">
        <f t="shared" ref="AC31:AC385" si="9">IF(Z32="HERE",V31,AC30)</f>
        <v>412167</v>
      </c>
      <c r="AD31" s="3">
        <f t="shared" ref="AD31:AD3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3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>
        <f t="array" ref="AK31">SUM((Graph!G1*1000-LOOKUP(2,1/(ISNUMBER($K$1:$K$194)),$K$1:$K$194))/1000)</f>
        <v>641.50042857142853</v>
      </c>
      <c r="AM31" s="6">
        <v>14600000</v>
      </c>
      <c r="AN31" s="6">
        <v>31800000</v>
      </c>
      <c r="AO31" s="6">
        <v>52800000</v>
      </c>
    </row>
    <row r="32" spans="1:43" ht="15.75" customHeight="1" x14ac:dyDescent="0.25">
      <c r="A32" s="1">
        <v>44208</v>
      </c>
      <c r="B32" s="2">
        <f t="shared" si="0"/>
        <v>-37</v>
      </c>
      <c r="C32" s="7">
        <v>2639309</v>
      </c>
      <c r="D32" s="2">
        <f t="shared" ref="D32:D385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385" si="13">IF(COUNT($C33)=0,IF(COUNT($C32)=1,C32,SUM(H31+G32)),C32)</f>
        <v>2639309</v>
      </c>
      <c r="I32" s="7">
        <v>428232</v>
      </c>
      <c r="J32" s="2">
        <f t="shared" ref="J32:J385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385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385" si="16">IF(COUNT($C33)=0,IF(COUNT($C32)=1,M32,SUM(R31+Q32)),M32)</f>
        <v>3067541</v>
      </c>
      <c r="S32" s="2">
        <f t="shared" ref="S32:S385" si="17">SUM(H32-H31)</f>
        <v>207661</v>
      </c>
      <c r="T32" s="2">
        <f t="shared" ref="T32:T385" si="18">SUM(L32-L31)</f>
        <v>16065</v>
      </c>
      <c r="U32" s="2">
        <f t="shared" ref="U32:U385" si="19">SUM(R32-R31)</f>
        <v>223726</v>
      </c>
      <c r="V32" s="2">
        <f t="shared" si="5"/>
        <v>428232</v>
      </c>
      <c r="W32" s="2">
        <f t="shared" ref="W32:W385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385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  <c r="AM32" s="6">
        <v>14600000</v>
      </c>
      <c r="AN32" s="6">
        <v>31800000</v>
      </c>
      <c r="AO32" s="6">
        <v>52800000</v>
      </c>
      <c r="AQ32" s="9" t="str">
        <f>"UK Vaccination Predictions - if increasing to " &amp;Graph!G1&amp;"k doses/day"</f>
        <v>UK Vaccination Predictions - if increasing to 650k doses/day</v>
      </c>
    </row>
    <row r="33" spans="1:41" ht="15.75" customHeight="1" x14ac:dyDescent="0.25">
      <c r="A33" s="1">
        <v>44209</v>
      </c>
      <c r="B33" s="2">
        <f t="shared" si="0"/>
        <v>-36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  <c r="AJ33" s="2"/>
      <c r="AK33" s="2"/>
      <c r="AM33" s="6">
        <v>14600000</v>
      </c>
      <c r="AN33" s="6">
        <v>31800000</v>
      </c>
      <c r="AO33" s="6">
        <v>52800000</v>
      </c>
    </row>
    <row r="34" spans="1:41" ht="15.75" customHeight="1" x14ac:dyDescent="0.25">
      <c r="A34" s="1">
        <v>44210</v>
      </c>
      <c r="B34" s="2">
        <f t="shared" si="0"/>
        <v>-35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  <c r="AJ34" s="2" t="s">
        <v>30</v>
      </c>
      <c r="AK34" s="10">
        <f t="array" ref="AK34">LOOKUP(2,1/(ISNUMBER(O1:O194)),O1:O194)</f>
        <v>417544.14285714284</v>
      </c>
      <c r="AM34" s="6">
        <v>14600000</v>
      </c>
      <c r="AN34" s="6">
        <v>31800000</v>
      </c>
      <c r="AO34" s="6">
        <v>52800000</v>
      </c>
    </row>
    <row r="35" spans="1:41" ht="15.75" customHeight="1" x14ac:dyDescent="0.25">
      <c r="A35" s="1">
        <v>44211</v>
      </c>
      <c r="B35" s="2">
        <f t="shared" si="0"/>
        <v>-34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  <c r="AJ35" s="2" t="s">
        <v>31</v>
      </c>
      <c r="AK35" s="2" t="e">
        <f>MAX(M:M)</f>
        <v>#N/A</v>
      </c>
      <c r="AM35" s="6">
        <v>14600000</v>
      </c>
      <c r="AN35" s="6">
        <v>31800000</v>
      </c>
      <c r="AO35" s="6">
        <v>52800000</v>
      </c>
    </row>
    <row r="36" spans="1:41" ht="15.75" customHeight="1" x14ac:dyDescent="0.25">
      <c r="A36" s="1">
        <v>44212</v>
      </c>
      <c r="B36" s="2">
        <f t="shared" si="0"/>
        <v>-33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  <c r="AK36" s="2"/>
      <c r="AM36" s="6">
        <v>14600000</v>
      </c>
      <c r="AN36" s="6">
        <v>31800000</v>
      </c>
      <c r="AO36" s="6">
        <v>52800000</v>
      </c>
    </row>
    <row r="37" spans="1:41" ht="15.75" customHeight="1" x14ac:dyDescent="0.25">
      <c r="A37" s="1">
        <v>44213</v>
      </c>
      <c r="B37" s="2">
        <f t="shared" si="0"/>
        <v>-32</v>
      </c>
      <c r="C37" s="7">
        <v>4062501</v>
      </c>
      <c r="D37" s="2">
        <f t="shared" si="12"/>
        <v>225407</v>
      </c>
      <c r="E37" s="2">
        <f t="shared" ref="E37:E385" si="22">IF(COUNT($C37)=1,AVERAGE(D31:D37),#N/A)</f>
        <v>256671</v>
      </c>
      <c r="F37" s="2">
        <f t="array" ref="F37:F385">TREND(E37:INDEX(firstdosesdata,1-$B37),$A37:INDEX(dates2,1-$B37),$A37:$A385)</f>
        <v>305727.93837535381</v>
      </c>
      <c r="G37" s="2">
        <f t="shared" ref="G37:G385" si="23">IF(F37&gt;$AK$31*1000,$AK$31*1000,F37)</f>
        <v>305727.93837535381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385" si="24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385" si="25">IF(COUNT($C37)=1,AVERAGE(N31:N37),#N/A)</f>
        <v>262404.42857142858</v>
      </c>
      <c r="P37" s="2">
        <f t="array" ref="P37:P385">TREND(O37:INDEX(bothdosesdata,1-$B37),$A37:INDEX(dates2,1-$B37),$A37:$A385)</f>
        <v>308663.42220523953</v>
      </c>
      <c r="Q37" s="2">
        <f>IF(P37&gt;Graph!$G$1*1000,Graph!$G$1*1000,P37)</f>
        <v>308663.42220523953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  <c r="AK37" s="2"/>
      <c r="AM37" s="6">
        <v>14600000</v>
      </c>
      <c r="AN37" s="6">
        <v>31800000</v>
      </c>
      <c r="AO37" s="6">
        <v>52800000</v>
      </c>
    </row>
    <row r="38" spans="1:41" ht="15.75" customHeight="1" x14ac:dyDescent="0.25">
      <c r="A38" s="1">
        <v>44214</v>
      </c>
      <c r="B38" s="2">
        <f t="shared" si="0"/>
        <v>-31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310659.07426151633</v>
      </c>
      <c r="G38" s="2">
        <f t="shared" si="23"/>
        <v>310659.07426151633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4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5"/>
        <v>268518.28571428574</v>
      </c>
      <c r="P38" s="2">
        <v>313641.05436721444</v>
      </c>
      <c r="Q38" s="2">
        <f>IF(P38&gt;Graph!$G$1*1000,Graph!$G$1*1000,P38)</f>
        <v>313641.05436721444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  <c r="AM38" s="6">
        <v>14600000</v>
      </c>
      <c r="AN38" s="6">
        <v>31800000</v>
      </c>
      <c r="AO38" s="6">
        <v>52800000</v>
      </c>
    </row>
    <row r="39" spans="1:41" ht="15.75" customHeight="1" x14ac:dyDescent="0.25">
      <c r="A39" s="1">
        <v>44215</v>
      </c>
      <c r="B39" s="2">
        <f t="shared" si="0"/>
        <v>-30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315590.21014770865</v>
      </c>
      <c r="G39" s="2">
        <f t="shared" si="23"/>
        <v>315590.21014770865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4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5"/>
        <v>286117.71428571426</v>
      </c>
      <c r="P39" s="2">
        <v>318618.68652915955</v>
      </c>
      <c r="Q39" s="2">
        <f>IF(P39&gt;Graph!$G$1*1000,Graph!$G$1*1000,P39)</f>
        <v>318618.68652915955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  <c r="AM39" s="6">
        <v>14600000</v>
      </c>
      <c r="AN39" s="6">
        <v>31800000</v>
      </c>
      <c r="AO39" s="6">
        <v>52800000</v>
      </c>
    </row>
    <row r="40" spans="1:41" ht="15.75" customHeight="1" x14ac:dyDescent="0.25">
      <c r="A40" s="1">
        <v>44216</v>
      </c>
      <c r="B40" s="2">
        <f t="shared" si="0"/>
        <v>-29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320521.34603387117</v>
      </c>
      <c r="G40" s="2">
        <f t="shared" si="23"/>
        <v>320521.34603387117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4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5"/>
        <v>297293.57142857142</v>
      </c>
      <c r="P40" s="2">
        <v>323596.31869110465</v>
      </c>
      <c r="Q40" s="2">
        <f>IF(P40&gt;Graph!$G$1*1000,Graph!$G$1*1000,P40)</f>
        <v>323596.31869110465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  <c r="AM40" s="6">
        <v>14600000</v>
      </c>
      <c r="AN40" s="6">
        <v>31800000</v>
      </c>
      <c r="AO40" s="6">
        <v>52800000</v>
      </c>
    </row>
    <row r="41" spans="1:41" ht="15.75" customHeight="1" x14ac:dyDescent="0.25">
      <c r="A41" s="1">
        <v>44217</v>
      </c>
      <c r="B41" s="2">
        <f t="shared" si="0"/>
        <v>-28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325452.48192003369</v>
      </c>
      <c r="G41" s="2">
        <f t="shared" si="23"/>
        <v>325452.48192003369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4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5"/>
        <v>310245.57142857142</v>
      </c>
      <c r="P41" s="2">
        <v>328573.95085307956</v>
      </c>
      <c r="Q41" s="2">
        <f>IF(P41&gt;Graph!$G$1*1000,Graph!$G$1*1000,P41)</f>
        <v>328573.95085307956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  <c r="AM41" s="6">
        <v>14600000</v>
      </c>
      <c r="AN41" s="6">
        <v>31800000</v>
      </c>
      <c r="AO41" s="6">
        <v>52800000</v>
      </c>
    </row>
    <row r="42" spans="1:41" ht="15.75" customHeight="1" x14ac:dyDescent="0.25">
      <c r="A42" s="1">
        <v>44218</v>
      </c>
      <c r="B42" s="2">
        <f t="shared" si="0"/>
        <v>-27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330383.61780622602</v>
      </c>
      <c r="G42" s="2">
        <f t="shared" si="23"/>
        <v>330383.61780622602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4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5"/>
        <v>331932.57142857142</v>
      </c>
      <c r="P42" s="2">
        <v>333551.58301502466</v>
      </c>
      <c r="Q42" s="2">
        <f>IF(P42&gt;Graph!$G$1*1000,Graph!$G$1*1000,P42)</f>
        <v>333551.58301502466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  <c r="AM42" s="6">
        <v>14600000</v>
      </c>
      <c r="AN42" s="6">
        <v>31800000</v>
      </c>
      <c r="AO42" s="6">
        <v>52800000</v>
      </c>
    </row>
    <row r="43" spans="1:41" ht="15.75" customHeight="1" x14ac:dyDescent="0.25">
      <c r="A43" s="1">
        <v>44219</v>
      </c>
      <c r="B43" s="2">
        <f t="shared" si="0"/>
        <v>-26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335314.75369238853</v>
      </c>
      <c r="G43" s="2">
        <f t="shared" si="23"/>
        <v>335314.75369238853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4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5"/>
        <v>362307.28571428574</v>
      </c>
      <c r="P43" s="2">
        <v>338529.21517696977</v>
      </c>
      <c r="Q43" s="2">
        <f>IF(P43&gt;Graph!$G$1*1000,Graph!$G$1*1000,P43)</f>
        <v>338529.21517696977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  <c r="AM43" s="6">
        <v>14600000</v>
      </c>
      <c r="AN43" s="6">
        <v>31800000</v>
      </c>
      <c r="AO43" s="6">
        <v>52800000</v>
      </c>
    </row>
    <row r="44" spans="1:41" ht="15.75" customHeight="1" x14ac:dyDescent="0.25">
      <c r="A44" s="1">
        <v>44220</v>
      </c>
      <c r="B44" s="2">
        <f t="shared" si="0"/>
        <v>-25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340245.88957855105</v>
      </c>
      <c r="G44" s="2">
        <f t="shared" si="23"/>
        <v>340245.88957855105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4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5"/>
        <v>361320.85714285716</v>
      </c>
      <c r="P44" s="2">
        <v>343506.84733894467</v>
      </c>
      <c r="Q44" s="2">
        <f>IF(P44&gt;Graph!$G$1*1000,Graph!$G$1*1000,P44)</f>
        <v>343506.84733894467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  <c r="AM44" s="6">
        <v>14600000</v>
      </c>
      <c r="AN44" s="6">
        <v>31800000</v>
      </c>
      <c r="AO44" s="6">
        <v>52800000</v>
      </c>
    </row>
    <row r="45" spans="1:41" ht="15.75" customHeight="1" x14ac:dyDescent="0.25">
      <c r="A45" s="1">
        <v>44221</v>
      </c>
      <c r="B45" s="2">
        <f t="shared" si="0"/>
        <v>-24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345177.02546474338</v>
      </c>
      <c r="G45" s="2">
        <f t="shared" si="23"/>
        <v>345177.02546474338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4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5"/>
        <v>371767.85714285716</v>
      </c>
      <c r="P45" s="2">
        <v>348484.47950088978</v>
      </c>
      <c r="Q45" s="2">
        <f>IF(P45&gt;Graph!$G$1*1000,Graph!$G$1*1000,P45)</f>
        <v>348484.47950088978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  <c r="AM45" s="6">
        <v>14600000</v>
      </c>
      <c r="AN45" s="6">
        <v>31800000</v>
      </c>
      <c r="AO45" s="6">
        <v>52800000</v>
      </c>
    </row>
    <row r="46" spans="1:41" ht="15.75" customHeight="1" x14ac:dyDescent="0.25">
      <c r="A46" s="1">
        <v>44222</v>
      </c>
      <c r="B46" s="2">
        <f t="shared" si="0"/>
        <v>-23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350108.1613509059</v>
      </c>
      <c r="G46" s="2">
        <f t="shared" si="23"/>
        <v>350108.1613509059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4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5"/>
        <v>366882.57142857142</v>
      </c>
      <c r="P46" s="2">
        <v>353462.11166283488</v>
      </c>
      <c r="Q46" s="2">
        <f>IF(P46&gt;Graph!$G$1*1000,Graph!$G$1*1000,P46)</f>
        <v>353462.11166283488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  <c r="AM46" s="6">
        <v>14600000</v>
      </c>
      <c r="AN46" s="6">
        <v>31800000</v>
      </c>
      <c r="AO46" s="6">
        <v>52800000</v>
      </c>
    </row>
    <row r="47" spans="1:41" ht="15.75" customHeight="1" x14ac:dyDescent="0.25">
      <c r="A47" s="1">
        <v>44223</v>
      </c>
      <c r="B47" s="2">
        <f t="shared" si="0"/>
        <v>-22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355039.29723706841</v>
      </c>
      <c r="G47" s="2">
        <f t="shared" si="23"/>
        <v>355039.29723706841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4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5"/>
        <v>355200</v>
      </c>
      <c r="P47" s="2">
        <v>358439.74382480979</v>
      </c>
      <c r="Q47" s="2">
        <f>IF(P47&gt;Graph!$G$1*1000,Graph!$G$1*1000,P47)</f>
        <v>358439.74382480979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  <c r="AM47" s="6">
        <v>14600000</v>
      </c>
      <c r="AN47" s="6">
        <v>31800000</v>
      </c>
      <c r="AO47" s="6">
        <v>52800000</v>
      </c>
    </row>
    <row r="48" spans="1:41" ht="15.75" customHeight="1" x14ac:dyDescent="0.25">
      <c r="A48" s="1">
        <v>44224</v>
      </c>
      <c r="B48" s="2">
        <f t="shared" si="0"/>
        <v>-21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359970.43312326074</v>
      </c>
      <c r="G48" s="2">
        <f t="shared" si="23"/>
        <v>359970.43312326074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4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5"/>
        <v>359934.14285714284</v>
      </c>
      <c r="P48" s="2">
        <v>363417.37598675489</v>
      </c>
      <c r="Q48" s="2">
        <f>IF(P48&gt;Graph!$G$1*1000,Graph!$G$1*1000,P48)</f>
        <v>363417.37598675489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  <c r="AM48" s="6">
        <v>14600000</v>
      </c>
      <c r="AN48" s="6">
        <v>31800000</v>
      </c>
      <c r="AO48" s="6">
        <v>52800000</v>
      </c>
    </row>
    <row r="49" spans="1:41" ht="15.75" customHeight="1" x14ac:dyDescent="0.25">
      <c r="A49" s="1">
        <v>44225</v>
      </c>
      <c r="B49" s="2">
        <f t="shared" si="0"/>
        <v>-20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364901.56900942326</v>
      </c>
      <c r="G49" s="2">
        <f t="shared" si="23"/>
        <v>364901.56900942326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4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5"/>
        <v>361343.42857142858</v>
      </c>
      <c r="P49" s="2">
        <v>368395.0081487</v>
      </c>
      <c r="Q49" s="2">
        <f>IF(P49&gt;Graph!$G$1*1000,Graph!$G$1*1000,P49)</f>
        <v>368395.0081487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  <c r="AM49" s="6">
        <v>14600000</v>
      </c>
      <c r="AN49" s="6">
        <v>31800000</v>
      </c>
      <c r="AO49" s="6">
        <v>52800000</v>
      </c>
    </row>
    <row r="50" spans="1:41" ht="15.75" customHeight="1" x14ac:dyDescent="0.25">
      <c r="A50" s="1">
        <v>44226</v>
      </c>
      <c r="B50" s="2">
        <f t="shared" si="0"/>
        <v>-19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369832.70489558578</v>
      </c>
      <c r="G50" s="2">
        <f t="shared" si="23"/>
        <v>369832.70489558578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4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5"/>
        <v>377914.42857142858</v>
      </c>
      <c r="P50" s="2">
        <v>373372.64031067491</v>
      </c>
      <c r="Q50" s="2">
        <f>IF(P50&gt;Graph!$G$1*1000,Graph!$G$1*1000,P50)</f>
        <v>373372.64031067491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  <c r="AM50" s="6">
        <v>14600000</v>
      </c>
      <c r="AN50" s="6">
        <v>31800000</v>
      </c>
      <c r="AO50" s="6">
        <v>52800000</v>
      </c>
    </row>
    <row r="51" spans="1:41" ht="15.75" customHeight="1" x14ac:dyDescent="0.25">
      <c r="A51" s="1">
        <v>44227</v>
      </c>
      <c r="B51" s="2">
        <f t="shared" si="0"/>
        <v>-18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374763.8407817781</v>
      </c>
      <c r="G51" s="2">
        <f t="shared" si="23"/>
        <v>374763.8407817781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4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5"/>
        <v>392361.14285714284</v>
      </c>
      <c r="P51" s="2">
        <v>378350.27247262001</v>
      </c>
      <c r="Q51" s="2">
        <f>IF(P51&gt;Graph!$G$1*1000,Graph!$G$1*1000,P51)</f>
        <v>378350.27247262001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  <c r="AM51" s="6">
        <v>14600000</v>
      </c>
      <c r="AN51" s="6">
        <v>31800000</v>
      </c>
      <c r="AO51" s="6">
        <v>52800000</v>
      </c>
    </row>
    <row r="52" spans="1:41" ht="15.75" customHeight="1" x14ac:dyDescent="0.25">
      <c r="A52" s="1">
        <v>44228</v>
      </c>
      <c r="B52" s="2">
        <f t="shared" si="0"/>
        <v>-17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379694.97666794062</v>
      </c>
      <c r="G52" s="2">
        <f t="shared" si="23"/>
        <v>379694.97666794062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4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5"/>
        <v>402527.57142857142</v>
      </c>
      <c r="P52" s="2">
        <v>383327.90463459492</v>
      </c>
      <c r="Q52" s="2">
        <f>IF(P52&gt;Graph!$G$1*1000,Graph!$G$1*1000,P52)</f>
        <v>383327.90463459492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85" si="26">SUM(AD31*0.9+AF31*0.05)</f>
        <v>2209091.5500000003</v>
      </c>
      <c r="AH52" s="3">
        <f t="shared" si="3"/>
        <v>2209091.5500000003</v>
      </c>
      <c r="AM52" s="6">
        <v>14600000</v>
      </c>
      <c r="AN52" s="6">
        <v>31800000</v>
      </c>
      <c r="AO52" s="6">
        <v>52800000</v>
      </c>
    </row>
    <row r="53" spans="1:41" ht="15.75" customHeight="1" x14ac:dyDescent="0.25">
      <c r="A53" s="1">
        <v>44229</v>
      </c>
      <c r="B53" s="2">
        <f t="shared" si="0"/>
        <v>-16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384626.11255410314</v>
      </c>
      <c r="G53" s="2">
        <f t="shared" si="23"/>
        <v>384626.11255410314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4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5"/>
        <v>411698.57142857142</v>
      </c>
      <c r="P53" s="2">
        <v>388305.53679654002</v>
      </c>
      <c r="Q53" s="2">
        <f>IF(P53&gt;Graph!$G$1*1000,Graph!$G$1*1000,P53)</f>
        <v>388305.53679654002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6"/>
        <v>2396789.7000000002</v>
      </c>
      <c r="AH53" s="3">
        <f t="shared" si="3"/>
        <v>2396789.7000000002</v>
      </c>
      <c r="AM53" s="6">
        <v>14600000</v>
      </c>
      <c r="AN53" s="6">
        <v>31800000</v>
      </c>
      <c r="AO53" s="6">
        <v>52800000</v>
      </c>
    </row>
    <row r="54" spans="1:41" ht="15.75" customHeight="1" x14ac:dyDescent="0.25">
      <c r="A54" s="1">
        <v>44230</v>
      </c>
      <c r="B54" s="2">
        <f t="shared" si="0"/>
        <v>-15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389557.24844029546</v>
      </c>
      <c r="G54" s="2">
        <f t="shared" si="23"/>
        <v>389557.24844029546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4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5"/>
        <v>438394.28571428574</v>
      </c>
      <c r="P54" s="2">
        <v>393283.16895848513</v>
      </c>
      <c r="Q54" s="2">
        <f>IF(P54&gt;Graph!$G$1*1000,Graph!$G$1*1000,P54)</f>
        <v>393283.16895848513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6"/>
        <v>2648325.6500000004</v>
      </c>
      <c r="AH54" s="3">
        <f t="shared" si="3"/>
        <v>2648325.6500000004</v>
      </c>
      <c r="AM54" s="6">
        <v>14600000</v>
      </c>
      <c r="AN54" s="6">
        <v>31800000</v>
      </c>
      <c r="AO54" s="6">
        <v>52800000</v>
      </c>
    </row>
    <row r="55" spans="1:41" ht="15.75" customHeight="1" x14ac:dyDescent="0.25">
      <c r="A55" s="1">
        <v>44231</v>
      </c>
      <c r="B55" s="2">
        <f t="shared" si="0"/>
        <v>-14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394488.38432645798</v>
      </c>
      <c r="G55" s="2">
        <f t="shared" si="23"/>
        <v>394488.38432645798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4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5"/>
        <v>443943.14285714284</v>
      </c>
      <c r="P55" s="2">
        <v>398260.80112046003</v>
      </c>
      <c r="Q55" s="2">
        <f>IF(P55&gt;Graph!$G$1*1000,Graph!$G$1*1000,P55)</f>
        <v>398260.80112046003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6"/>
        <v>2933613.1</v>
      </c>
      <c r="AH55" s="3">
        <f t="shared" si="3"/>
        <v>2933613.1</v>
      </c>
      <c r="AM55" s="6">
        <v>14600000</v>
      </c>
      <c r="AN55" s="6">
        <v>31800000</v>
      </c>
      <c r="AO55" s="6">
        <v>52800000</v>
      </c>
    </row>
    <row r="56" spans="1:41" ht="15.75" customHeight="1" x14ac:dyDescent="0.25">
      <c r="A56" s="1">
        <v>44232</v>
      </c>
      <c r="B56" s="2">
        <f t="shared" si="0"/>
        <v>-13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399419.5202126205</v>
      </c>
      <c r="G56" s="2">
        <f t="shared" si="23"/>
        <v>399419.5202126205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4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5"/>
        <v>445127.85714285716</v>
      </c>
      <c r="P56" s="2">
        <v>403238.43328240514</v>
      </c>
      <c r="Q56" s="2">
        <f>IF(P56&gt;Graph!$G$1*1000,Graph!$G$1*1000,P56)</f>
        <v>403238.43328240514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6"/>
        <v>3225624.15</v>
      </c>
      <c r="AH56" s="3">
        <f t="shared" si="3"/>
        <v>3225624.15</v>
      </c>
      <c r="AM56" s="6">
        <v>14600000</v>
      </c>
      <c r="AN56" s="6">
        <v>31800000</v>
      </c>
      <c r="AO56" s="6">
        <v>52800000</v>
      </c>
    </row>
    <row r="57" spans="1:41" ht="15.75" customHeight="1" x14ac:dyDescent="0.25">
      <c r="A57" s="1">
        <v>44233</v>
      </c>
      <c r="B57" s="2">
        <f t="shared" si="0"/>
        <v>-12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404350.65609881282</v>
      </c>
      <c r="G57" s="2">
        <f t="shared" si="23"/>
        <v>404350.65609881282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4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5"/>
        <v>436764.71428571426</v>
      </c>
      <c r="P57" s="2">
        <v>408216.06544435024</v>
      </c>
      <c r="Q57" s="2">
        <f>IF(P57&gt;Graph!$G$1*1000,Graph!$G$1*1000,P57)</f>
        <v>408216.06544435024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6"/>
        <v>3475871.4</v>
      </c>
      <c r="AH57" s="3">
        <f t="shared" si="3"/>
        <v>3475871.4</v>
      </c>
      <c r="AM57" s="6">
        <v>14600000</v>
      </c>
      <c r="AN57" s="6">
        <v>31800000</v>
      </c>
      <c r="AO57" s="6">
        <v>52800000</v>
      </c>
    </row>
    <row r="58" spans="1:41" ht="15.75" customHeight="1" x14ac:dyDescent="0.25">
      <c r="A58" s="1">
        <v>44234</v>
      </c>
      <c r="B58" s="2">
        <f t="shared" si="0"/>
        <v>-11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409281.79198497534</v>
      </c>
      <c r="G58" s="2">
        <f t="shared" si="23"/>
        <v>409281.79198497534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4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5"/>
        <v>430858.71428571426</v>
      </c>
      <c r="P58" s="2">
        <v>413193.69760632515</v>
      </c>
      <c r="Q58" s="2">
        <f>IF(P58&gt;Graph!$G$1*1000,Graph!$G$1*1000,P58)</f>
        <v>413193.69760632515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6"/>
        <v>3678865.9499999997</v>
      </c>
      <c r="AH58" s="3">
        <f t="shared" si="3"/>
        <v>3678865.9499999997</v>
      </c>
      <c r="AM58" s="6">
        <v>14600000</v>
      </c>
      <c r="AN58" s="6">
        <v>31800000</v>
      </c>
      <c r="AO58" s="6">
        <v>52800000</v>
      </c>
    </row>
    <row r="59" spans="1:41" ht="15.75" customHeight="1" x14ac:dyDescent="0.25">
      <c r="A59" s="1">
        <v>44235</v>
      </c>
      <c r="B59" s="2">
        <f t="shared" si="0"/>
        <v>-10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414212.92787113786</v>
      </c>
      <c r="G59" s="2">
        <f t="shared" si="23"/>
        <v>414212.92787113786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4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5"/>
        <v>431338.14285714284</v>
      </c>
      <c r="P59" s="2">
        <v>418171.32976827025</v>
      </c>
      <c r="Q59" s="2">
        <f>IF(P59&gt;Graph!$G$1*1000,Graph!$G$1*1000,P59)</f>
        <v>418171.32976827025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6"/>
        <v>3862762.6</v>
      </c>
      <c r="AH59" s="3">
        <f t="shared" si="3"/>
        <v>3862762.6</v>
      </c>
      <c r="AM59" s="6">
        <v>14600000</v>
      </c>
      <c r="AN59" s="6">
        <v>31800000</v>
      </c>
      <c r="AO59" s="6">
        <v>52800000</v>
      </c>
    </row>
    <row r="60" spans="1:41" ht="15.75" customHeight="1" x14ac:dyDescent="0.25">
      <c r="A60" s="1">
        <v>44236</v>
      </c>
      <c r="B60" s="2">
        <f t="shared" si="0"/>
        <v>-9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419144.06375733018</v>
      </c>
      <c r="G60" s="2">
        <f t="shared" si="23"/>
        <v>419144.06375733018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4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5"/>
        <v>436774</v>
      </c>
      <c r="P60" s="2">
        <v>423148.96193021536</v>
      </c>
      <c r="Q60" s="2">
        <f>IF(P60&gt;Graph!$G$1*1000,Graph!$G$1*1000,P60)</f>
        <v>423148.96193021536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6"/>
        <v>4171797.25</v>
      </c>
      <c r="AH60" s="3">
        <f t="shared" si="3"/>
        <v>4171797.25</v>
      </c>
      <c r="AM60" s="6">
        <v>14600000</v>
      </c>
      <c r="AN60" s="6">
        <v>31800000</v>
      </c>
      <c r="AO60" s="6">
        <v>52800000</v>
      </c>
    </row>
    <row r="61" spans="1:41" ht="15.75" customHeight="1" x14ac:dyDescent="0.25">
      <c r="A61" s="1">
        <v>44237</v>
      </c>
      <c r="B61" s="2">
        <f t="shared" si="0"/>
        <v>-8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424075.1996434927</v>
      </c>
      <c r="G61" s="2">
        <f t="shared" si="23"/>
        <v>424075.1996434927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4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5"/>
        <v>434444.42857142858</v>
      </c>
      <c r="P61" s="2">
        <v>428126.59409219027</v>
      </c>
      <c r="Q61" s="2">
        <f>IF(P61&gt;Graph!$G$1*1000,Graph!$G$1*1000,P61)</f>
        <v>428126.59409219027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6"/>
        <v>4499125</v>
      </c>
      <c r="AH61" s="3">
        <f t="shared" si="3"/>
        <v>4499125</v>
      </c>
      <c r="AM61" s="6">
        <v>14600000</v>
      </c>
      <c r="AN61" s="6">
        <v>31800000</v>
      </c>
      <c r="AO61" s="6">
        <v>52800000</v>
      </c>
    </row>
    <row r="62" spans="1:41" ht="15.75" customHeight="1" x14ac:dyDescent="0.25">
      <c r="A62" s="1">
        <v>44238</v>
      </c>
      <c r="B62" s="2">
        <f t="shared" si="0"/>
        <v>-7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429006.33552965522</v>
      </c>
      <c r="G62" s="2">
        <f t="shared" si="23"/>
        <v>429006.33552965522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4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5"/>
        <v>437896.85714285716</v>
      </c>
      <c r="P62" s="2">
        <v>433104.22625413537</v>
      </c>
      <c r="Q62" s="2">
        <f>IF(P62&gt;Graph!$G$1*1000,Graph!$G$1*1000,P62)</f>
        <v>433104.22625413537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6"/>
        <v>4868132.5</v>
      </c>
      <c r="AH62" s="3">
        <f t="shared" si="3"/>
        <v>4868132.5</v>
      </c>
      <c r="AM62" s="6">
        <v>14600000</v>
      </c>
      <c r="AN62" s="6">
        <v>31800000</v>
      </c>
      <c r="AO62" s="6">
        <v>52800000</v>
      </c>
    </row>
    <row r="63" spans="1:41" ht="15.75" customHeight="1" x14ac:dyDescent="0.25">
      <c r="A63" s="1">
        <v>44239</v>
      </c>
      <c r="B63" s="2">
        <f t="shared" si="0"/>
        <v>-6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433937.47141584754</v>
      </c>
      <c r="G63" s="2">
        <f t="shared" si="23"/>
        <v>433937.47141584754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4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5"/>
        <v>445204.14285714284</v>
      </c>
      <c r="P63" s="2">
        <v>438081.85841608047</v>
      </c>
      <c r="Q63" s="2">
        <f>IF(P63&gt;Graph!$G$1*1000,Graph!$G$1*1000,P63)</f>
        <v>438081.85841608047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6"/>
        <v>5298646.75</v>
      </c>
      <c r="AH63" s="3">
        <f t="shared" si="3"/>
        <v>5298646.75</v>
      </c>
      <c r="AM63" s="6">
        <v>14600000</v>
      </c>
      <c r="AN63" s="6">
        <v>31800000</v>
      </c>
      <c r="AO63" s="6">
        <v>52800000</v>
      </c>
    </row>
    <row r="64" spans="1:41" ht="15.75" customHeight="1" x14ac:dyDescent="0.25">
      <c r="A64" s="1">
        <v>44240</v>
      </c>
      <c r="B64" s="2">
        <f t="shared" si="0"/>
        <v>-5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438868.60730201006</v>
      </c>
      <c r="G64" s="2">
        <f t="shared" si="23"/>
        <v>438868.60730201006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4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85" si="27">IF(COUNT(I64)=1, SUM(C64+I64),#N/A)</f>
        <v>15599904</v>
      </c>
      <c r="N64" s="2">
        <f t="shared" si="15"/>
        <v>508208</v>
      </c>
      <c r="O64" s="2">
        <f t="shared" si="25"/>
        <v>439167</v>
      </c>
      <c r="P64" s="2">
        <v>443059.49057805538</v>
      </c>
      <c r="Q64" s="2">
        <f>IF(P64&gt;Graph!$G$1*1000,Graph!$G$1*1000,P64)</f>
        <v>443059.49057805538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6"/>
        <v>5741471.9000000004</v>
      </c>
      <c r="AH64" s="3">
        <f t="shared" si="3"/>
        <v>5741471.9000000004</v>
      </c>
      <c r="AM64" s="6">
        <v>14600000</v>
      </c>
      <c r="AN64" s="6">
        <v>31800000</v>
      </c>
      <c r="AO64" s="6">
        <v>52800000</v>
      </c>
    </row>
    <row r="65" spans="1:41" ht="15.75" customHeight="1" x14ac:dyDescent="0.25">
      <c r="A65" s="1">
        <v>44241</v>
      </c>
      <c r="B65" s="2">
        <f t="shared" si="0"/>
        <v>-4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443799.74318817258</v>
      </c>
      <c r="G65" s="2">
        <f t="shared" si="23"/>
        <v>443799.74318817258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4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7"/>
        <v>15839781</v>
      </c>
      <c r="N65" s="2">
        <f t="shared" si="15"/>
        <v>239877</v>
      </c>
      <c r="O65" s="2">
        <f t="shared" si="25"/>
        <v>433313.42857142858</v>
      </c>
      <c r="P65" s="2">
        <v>448037.12274000049</v>
      </c>
      <c r="Q65" s="2">
        <f>IF(P65&gt;Graph!$G$1*1000,Graph!$G$1*1000,P65)</f>
        <v>448037.12274000049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6"/>
        <v>5939736.9000000004</v>
      </c>
      <c r="AH65" s="3">
        <f t="shared" si="3"/>
        <v>5939736.9000000004</v>
      </c>
      <c r="AM65" s="6">
        <v>14600000</v>
      </c>
      <c r="AN65" s="6">
        <v>31800000</v>
      </c>
      <c r="AO65" s="6">
        <v>52800000</v>
      </c>
    </row>
    <row r="66" spans="1:41" ht="15.75" customHeight="1" x14ac:dyDescent="0.25">
      <c r="A66" s="1">
        <v>44242</v>
      </c>
      <c r="B66" s="2">
        <f t="shared" si="0"/>
        <v>-3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448730.8790743649</v>
      </c>
      <c r="G66" s="2">
        <f t="shared" si="23"/>
        <v>448730.8790743649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4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7"/>
        <v>16122722</v>
      </c>
      <c r="N66" s="2">
        <f t="shared" si="15"/>
        <v>282941</v>
      </c>
      <c r="O66" s="2">
        <f t="shared" si="25"/>
        <v>422834.85714285716</v>
      </c>
      <c r="P66" s="2">
        <v>453014.75490194559</v>
      </c>
      <c r="Q66" s="2">
        <f>IF(P66&gt;Graph!$G$1*1000,Graph!$G$1*1000,P66)</f>
        <v>453014.75490194559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6"/>
        <v>6191657.0999999996</v>
      </c>
      <c r="AH66" s="3">
        <f t="shared" si="3"/>
        <v>6191657.0999999996</v>
      </c>
      <c r="AM66" s="6">
        <v>14600000</v>
      </c>
      <c r="AN66" s="6">
        <v>31800000</v>
      </c>
      <c r="AO66" s="6">
        <v>52800000</v>
      </c>
    </row>
    <row r="67" spans="1:41" ht="15.75" customHeight="1" x14ac:dyDescent="0.25">
      <c r="A67" s="1">
        <v>44243</v>
      </c>
      <c r="B67" s="2">
        <f t="shared" si="0"/>
        <v>-2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453662.01496052742</v>
      </c>
      <c r="G67" s="2">
        <f t="shared" si="23"/>
        <v>453662.01496052742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4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7"/>
        <v>16499549</v>
      </c>
      <c r="N67" s="2">
        <f t="shared" si="15"/>
        <v>376827</v>
      </c>
      <c r="O67" s="2">
        <f t="shared" si="25"/>
        <v>417385.42857142858</v>
      </c>
      <c r="P67" s="2">
        <v>457992.3870639205</v>
      </c>
      <c r="Q67" s="2">
        <f>IF(P67&gt;Graph!$G$1*1000,Graph!$G$1*1000,P67)</f>
        <v>457992.3870639205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6"/>
        <v>6471656.0999999996</v>
      </c>
      <c r="AH67" s="3">
        <f t="shared" si="3"/>
        <v>6471656.0999999996</v>
      </c>
      <c r="AM67" s="6">
        <v>14600000</v>
      </c>
      <c r="AN67" s="6">
        <v>31800000</v>
      </c>
      <c r="AO67" s="6">
        <v>52800000</v>
      </c>
    </row>
    <row r="68" spans="1:41" ht="15.75" customHeight="1" x14ac:dyDescent="0.25">
      <c r="A68" s="1">
        <v>44244</v>
      </c>
      <c r="B68" s="2">
        <f t="shared" si="0"/>
        <v>-1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458593.15084668994</v>
      </c>
      <c r="G68" s="2">
        <f t="shared" si="23"/>
        <v>458593.15084668994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4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7"/>
        <v>16996806</v>
      </c>
      <c r="N68" s="2">
        <f t="shared" si="15"/>
        <v>497257</v>
      </c>
      <c r="O68" s="2">
        <f t="shared" si="25"/>
        <v>423321.57142857142</v>
      </c>
      <c r="P68" s="2">
        <v>462970.0192258656</v>
      </c>
      <c r="Q68" s="2">
        <f>IF(P68&gt;Graph!$G$1*1000,Graph!$G$1*1000,P68)</f>
        <v>462970.0192258656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6"/>
        <v>6726303.3500000006</v>
      </c>
      <c r="AH68" s="3">
        <f t="shared" si="3"/>
        <v>6726303.3500000006</v>
      </c>
      <c r="AM68" s="6">
        <v>14600000</v>
      </c>
      <c r="AN68" s="6">
        <v>31800000</v>
      </c>
      <c r="AO68" s="6">
        <v>52800000</v>
      </c>
    </row>
    <row r="69" spans="1:41" ht="15.75" customHeight="1" x14ac:dyDescent="0.25">
      <c r="A69" s="1">
        <v>44245</v>
      </c>
      <c r="B69" s="2">
        <f t="shared" si="0"/>
        <v>0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463524.28673288226</v>
      </c>
      <c r="G69" s="2">
        <f t="shared" si="23"/>
        <v>463524.28673288226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4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7"/>
        <v>17465127</v>
      </c>
      <c r="N69" s="2">
        <f t="shared" si="15"/>
        <v>468321</v>
      </c>
      <c r="O69" s="2">
        <f t="shared" si="25"/>
        <v>417544.14285714284</v>
      </c>
      <c r="P69" s="2">
        <v>467947.65138784051</v>
      </c>
      <c r="Q69" s="2">
        <f>IF(P69&gt;Graph!$G$1*1000,Graph!$G$1*1000,P69)</f>
        <v>467947.65138784051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6"/>
        <v>7125978.3000000007</v>
      </c>
      <c r="AH69" s="3">
        <f t="shared" si="3"/>
        <v>7125978.3000000007</v>
      </c>
      <c r="AM69" s="6">
        <v>14600000</v>
      </c>
      <c r="AN69" s="6">
        <v>31800000</v>
      </c>
      <c r="AO69" s="6">
        <v>52800000</v>
      </c>
    </row>
    <row r="70" spans="1:41" ht="15.75" customHeight="1" x14ac:dyDescent="0.25">
      <c r="A70" s="1">
        <v>44246</v>
      </c>
      <c r="B70" s="2">
        <f t="shared" si="0"/>
        <v>1</v>
      </c>
      <c r="C70" s="7"/>
      <c r="D70" s="2" t="e">
        <f t="shared" si="12"/>
        <v>#N/A</v>
      </c>
      <c r="E70" s="2" t="e">
        <f t="shared" si="22"/>
        <v>#N/A</v>
      </c>
      <c r="F70" s="2">
        <v>468455.42261904478</v>
      </c>
      <c r="G70" s="2">
        <f t="shared" si="23"/>
        <v>468455.42261904478</v>
      </c>
      <c r="H70" s="2">
        <f t="shared" si="13"/>
        <v>17343991.422619045</v>
      </c>
      <c r="I70" s="7"/>
      <c r="J70" s="2" t="e">
        <f t="shared" si="14"/>
        <v>#N/A</v>
      </c>
      <c r="K70" s="2" t="e">
        <f t="shared" si="24"/>
        <v>#N/A</v>
      </c>
      <c r="L70" s="2">
        <f t="array" ref="L70">IF(COUNT($C71)=0,IF(COUNT($C70)=1,I70,SUM(L69+LOOKUP(2,1/(ISNUMBER($K$1:$K$194)),$K$1:$K$194))),I70)</f>
        <v>598090.57142857148</v>
      </c>
      <c r="M70" s="8" t="e">
        <f t="shared" si="27"/>
        <v>#N/A</v>
      </c>
      <c r="N70" s="2" t="e">
        <f t="shared" si="15"/>
        <v>#N/A</v>
      </c>
      <c r="O70" s="2" t="e">
        <f t="shared" si="25"/>
        <v>#N/A</v>
      </c>
      <c r="P70" s="2">
        <v>472925.28354978561</v>
      </c>
      <c r="Q70" s="2">
        <f>IF(P70&gt;Graph!$G$1*1000,Graph!$G$1*1000,P70)</f>
        <v>472925.28354978561</v>
      </c>
      <c r="R70" s="2">
        <f t="shared" si="16"/>
        <v>17938052.283549786</v>
      </c>
      <c r="S70" s="2">
        <f t="shared" si="17"/>
        <v>468455.42261904478</v>
      </c>
      <c r="T70" s="2">
        <f t="shared" si="18"/>
        <v>8499.5714285714785</v>
      </c>
      <c r="U70" s="2">
        <f t="shared" si="19"/>
        <v>472925.28354978561</v>
      </c>
      <c r="V70" s="2">
        <f t="shared" si="5"/>
        <v>602924.51612903224</v>
      </c>
      <c r="W70" s="2">
        <f t="shared" si="20"/>
        <v>13333.516129032243</v>
      </c>
      <c r="X70" s="2">
        <f t="shared" si="6"/>
        <v>459591.76742075337</v>
      </c>
      <c r="Y70" s="2">
        <f t="shared" si="7"/>
        <v>17335127.767420754</v>
      </c>
      <c r="Z70" s="2" t="str">
        <f t="shared" si="8"/>
        <v>HERE</v>
      </c>
      <c r="AA70" s="2">
        <f>IF(Z70="HERE",Y70,AA69+Graph!$G$1*1000)</f>
        <v>17335127.767420754</v>
      </c>
      <c r="AB70" s="2">
        <f t="shared" si="21"/>
        <v>459591.76742075384</v>
      </c>
      <c r="AC70" s="2">
        <f t="shared" si="9"/>
        <v>602924.51612903224</v>
      </c>
      <c r="AD70" s="3">
        <f t="shared" si="10"/>
        <v>17335127.767420754</v>
      </c>
      <c r="AE70" s="2">
        <f>IF(AE68&gt;=52800000,52800000,IF(AB49=Graph!G$1*1000,AE69+Graph!G$1*1000,AC70))</f>
        <v>602924.51612903224</v>
      </c>
      <c r="AF70" s="3">
        <f t="shared" si="11"/>
        <v>602924.51612903224</v>
      </c>
      <c r="AG70" s="3">
        <f t="shared" si="26"/>
        <v>7565067.5999999996</v>
      </c>
      <c r="AH70" s="3" t="e">
        <f t="shared" si="3"/>
        <v>#N/A</v>
      </c>
      <c r="AM70" s="6">
        <v>14600000</v>
      </c>
      <c r="AN70" s="6">
        <v>31800000</v>
      </c>
      <c r="AO70" s="6">
        <v>52800000</v>
      </c>
    </row>
    <row r="71" spans="1:41" ht="15.75" customHeight="1" x14ac:dyDescent="0.25">
      <c r="A71" s="1">
        <v>44247</v>
      </c>
      <c r="B71" s="2">
        <f t="shared" si="0"/>
        <v>2</v>
      </c>
      <c r="C71" s="7"/>
      <c r="D71" s="2" t="e">
        <f t="shared" si="12"/>
        <v>#N/A</v>
      </c>
      <c r="E71" s="2" t="e">
        <f t="shared" si="22"/>
        <v>#N/A</v>
      </c>
      <c r="F71" s="2">
        <v>473386.5585052073</v>
      </c>
      <c r="G71" s="2">
        <f t="shared" si="23"/>
        <v>473386.5585052073</v>
      </c>
      <c r="H71" s="2">
        <f t="shared" si="13"/>
        <v>17817377.981124252</v>
      </c>
      <c r="I71" s="7"/>
      <c r="J71" s="2" t="e">
        <f t="shared" si="14"/>
        <v>#N/A</v>
      </c>
      <c r="K71" s="2" t="e">
        <f t="shared" si="24"/>
        <v>#N/A</v>
      </c>
      <c r="L71" s="2">
        <f t="array" ref="L71">IF(COUNT($C72)=0,IF(COUNT($C71)=1,I71,SUM(L70+LOOKUP(2,1/(ISNUMBER($K$1:$K$194)),$K$1:$K$194))),I71)</f>
        <v>606590.14285714296</v>
      </c>
      <c r="M71" s="8" t="e">
        <f t="shared" si="27"/>
        <v>#N/A</v>
      </c>
      <c r="N71" s="2" t="e">
        <f t="shared" si="15"/>
        <v>#N/A</v>
      </c>
      <c r="O71" s="2" t="e">
        <f t="shared" si="25"/>
        <v>#N/A</v>
      </c>
      <c r="P71" s="2">
        <v>477902.91571173072</v>
      </c>
      <c r="Q71" s="2">
        <f>IF(P71&gt;Graph!$G$1*1000,Graph!$G$1*1000,P71)</f>
        <v>477902.91571173072</v>
      </c>
      <c r="R71" s="2">
        <f t="shared" si="16"/>
        <v>18415955.199261516</v>
      </c>
      <c r="S71" s="2">
        <f t="shared" si="17"/>
        <v>473386.5585052073</v>
      </c>
      <c r="T71" s="2">
        <f t="shared" si="18"/>
        <v>8499.5714285714785</v>
      </c>
      <c r="U71" s="2">
        <f t="shared" si="19"/>
        <v>477902.91571173072</v>
      </c>
      <c r="V71" s="2">
        <f t="shared" si="5"/>
        <v>616258.03225806449</v>
      </c>
      <c r="W71" s="2">
        <f t="shared" si="20"/>
        <v>13333.516129032243</v>
      </c>
      <c r="X71" s="2">
        <f t="shared" si="6"/>
        <v>464569.39958269848</v>
      </c>
      <c r="Y71" s="2">
        <f t="shared" si="7"/>
        <v>17799697.167003453</v>
      </c>
      <c r="Z71" s="2" t="str">
        <f t="shared" si="8"/>
        <v>HERE</v>
      </c>
      <c r="AA71" s="2">
        <f>IF(Z71="HERE",Y71,AA70+Graph!$G$1*1000)</f>
        <v>17799697.167003453</v>
      </c>
      <c r="AB71" s="2">
        <f t="shared" si="21"/>
        <v>464569.39958269894</v>
      </c>
      <c r="AC71" s="2">
        <f t="shared" si="9"/>
        <v>616258.03225806449</v>
      </c>
      <c r="AD71" s="3">
        <f t="shared" si="10"/>
        <v>17799697.167003453</v>
      </c>
      <c r="AE71" s="2">
        <f>IF(AE69&gt;=52800000,52800000,IF(AB50=Graph!G$1*1000,AE70+Graph!G$1*1000,AC71))</f>
        <v>616258.03225806449</v>
      </c>
      <c r="AF71" s="3">
        <f t="shared" si="11"/>
        <v>616258.03225806449</v>
      </c>
      <c r="AG71" s="3">
        <f t="shared" si="26"/>
        <v>8104148.7500000009</v>
      </c>
      <c r="AH71" s="3" t="e">
        <f t="shared" si="3"/>
        <v>#N/A</v>
      </c>
      <c r="AM71" s="6">
        <v>14600000</v>
      </c>
      <c r="AN71" s="6">
        <v>31800000</v>
      </c>
      <c r="AO71" s="6">
        <v>52800000</v>
      </c>
    </row>
    <row r="72" spans="1:41" ht="15.75" customHeight="1" x14ac:dyDescent="0.25">
      <c r="A72" s="1">
        <v>44248</v>
      </c>
      <c r="B72" s="2">
        <f t="shared" si="0"/>
        <v>3</v>
      </c>
      <c r="C72" s="7"/>
      <c r="D72" s="2" t="e">
        <f t="shared" si="12"/>
        <v>#N/A</v>
      </c>
      <c r="E72" s="2" t="e">
        <f t="shared" si="22"/>
        <v>#N/A</v>
      </c>
      <c r="F72" s="2">
        <v>478317.69439139962</v>
      </c>
      <c r="G72" s="2">
        <f t="shared" si="23"/>
        <v>478317.69439139962</v>
      </c>
      <c r="H72" s="2">
        <f t="shared" si="13"/>
        <v>18295695.675515652</v>
      </c>
      <c r="I72" s="7"/>
      <c r="J72" s="2" t="e">
        <f t="shared" si="14"/>
        <v>#N/A</v>
      </c>
      <c r="K72" s="2" t="e">
        <f t="shared" si="24"/>
        <v>#N/A</v>
      </c>
      <c r="L72" s="2">
        <f t="array" ref="L72">IF(COUNT($C73)=0,IF(COUNT($C72)=1,I72,SUM(L71+LOOKUP(2,1/(ISNUMBER($K$1:$K$194)),$K$1:$K$194))),I72)</f>
        <v>615089.71428571444</v>
      </c>
      <c r="M72" s="8" t="e">
        <f t="shared" si="27"/>
        <v>#N/A</v>
      </c>
      <c r="N72" s="2" t="e">
        <f t="shared" si="15"/>
        <v>#N/A</v>
      </c>
      <c r="O72" s="2" t="e">
        <f t="shared" si="25"/>
        <v>#N/A</v>
      </c>
      <c r="P72" s="2">
        <v>482880.54787370563</v>
      </c>
      <c r="Q72" s="2">
        <f>IF(P72&gt;Graph!$G$1*1000,Graph!$G$1*1000,P72)</f>
        <v>482880.54787370563</v>
      </c>
      <c r="R72" s="2">
        <f t="shared" si="16"/>
        <v>18898835.747135222</v>
      </c>
      <c r="S72" s="2">
        <f t="shared" si="17"/>
        <v>478317.69439139962</v>
      </c>
      <c r="T72" s="2">
        <f t="shared" si="18"/>
        <v>8499.5714285714785</v>
      </c>
      <c r="U72" s="2">
        <f t="shared" si="19"/>
        <v>482880.54787370563</v>
      </c>
      <c r="V72" s="2">
        <f t="shared" si="5"/>
        <v>629591.54838709673</v>
      </c>
      <c r="W72" s="2">
        <f t="shared" si="20"/>
        <v>13333.516129032243</v>
      </c>
      <c r="X72" s="2">
        <f t="shared" si="6"/>
        <v>469547.03174467338</v>
      </c>
      <c r="Y72" s="2">
        <f t="shared" si="7"/>
        <v>18269244.198748127</v>
      </c>
      <c r="Z72" s="2" t="str">
        <f t="shared" si="8"/>
        <v>HERE</v>
      </c>
      <c r="AA72" s="2">
        <f>IF(Z72="HERE",Y72,AA71+Graph!$G$1*1000)</f>
        <v>18269244.198748127</v>
      </c>
      <c r="AB72" s="2">
        <f t="shared" si="21"/>
        <v>469547.03174467385</v>
      </c>
      <c r="AC72" s="2">
        <f t="shared" si="9"/>
        <v>629591.54838709673</v>
      </c>
      <c r="AD72" s="3">
        <f t="shared" si="10"/>
        <v>18269244.198748127</v>
      </c>
      <c r="AE72" s="2">
        <f>IF(AE70&gt;=52800000,52800000,IF(AB51=Graph!G$1*1000,AE71+Graph!G$1*1000,AC72))</f>
        <v>629591.54838709673</v>
      </c>
      <c r="AF72" s="3">
        <f t="shared" si="11"/>
        <v>629591.54838709673</v>
      </c>
      <c r="AG72" s="3">
        <f t="shared" si="26"/>
        <v>8391440.75</v>
      </c>
      <c r="AH72" s="3" t="e">
        <f t="shared" si="3"/>
        <v>#N/A</v>
      </c>
      <c r="AM72" s="6">
        <v>14600000</v>
      </c>
      <c r="AN72" s="6">
        <v>31800000</v>
      </c>
      <c r="AO72" s="6">
        <v>52800000</v>
      </c>
    </row>
    <row r="73" spans="1:41" ht="15.75" customHeight="1" x14ac:dyDescent="0.25">
      <c r="A73" s="1">
        <v>44249</v>
      </c>
      <c r="B73" s="2">
        <f t="shared" si="0"/>
        <v>4</v>
      </c>
      <c r="C73" s="7"/>
      <c r="D73" s="2" t="e">
        <f t="shared" si="12"/>
        <v>#N/A</v>
      </c>
      <c r="E73" s="2" t="e">
        <f t="shared" si="22"/>
        <v>#N/A</v>
      </c>
      <c r="F73" s="2">
        <v>483248.83027756214</v>
      </c>
      <c r="G73" s="2">
        <f t="shared" si="23"/>
        <v>483248.83027756214</v>
      </c>
      <c r="H73" s="2">
        <f t="shared" si="13"/>
        <v>18778944.505793214</v>
      </c>
      <c r="I73" s="7"/>
      <c r="J73" s="2" t="e">
        <f t="shared" si="14"/>
        <v>#N/A</v>
      </c>
      <c r="K73" s="2" t="e">
        <f t="shared" si="24"/>
        <v>#N/A</v>
      </c>
      <c r="L73" s="2">
        <f t="array" ref="L73">IF(COUNT($C74)=0,IF(COUNT($C73)=1,I73,SUM(L72+LOOKUP(2,1/(ISNUMBER($K$1:$K$194)),$K$1:$K$194))),I73)</f>
        <v>623589.28571428591</v>
      </c>
      <c r="M73" s="8" t="e">
        <f t="shared" si="27"/>
        <v>#N/A</v>
      </c>
      <c r="N73" s="2" t="e">
        <f t="shared" si="15"/>
        <v>#N/A</v>
      </c>
      <c r="O73" s="2" t="e">
        <f t="shared" si="25"/>
        <v>#N/A</v>
      </c>
      <c r="P73" s="2">
        <v>487858.18003565073</v>
      </c>
      <c r="Q73" s="2">
        <f>IF(P73&gt;Graph!$G$1*1000,Graph!$G$1*1000,P73)</f>
        <v>487858.18003565073</v>
      </c>
      <c r="R73" s="2">
        <f t="shared" si="16"/>
        <v>19386693.927170873</v>
      </c>
      <c r="S73" s="2">
        <f t="shared" si="17"/>
        <v>483248.83027756214</v>
      </c>
      <c r="T73" s="2">
        <f t="shared" si="18"/>
        <v>8499.5714285714785</v>
      </c>
      <c r="U73" s="2">
        <f t="shared" si="19"/>
        <v>487858.18003565073</v>
      </c>
      <c r="V73" s="2">
        <f t="shared" si="5"/>
        <v>642925.06451612897</v>
      </c>
      <c r="W73" s="2">
        <f t="shared" si="20"/>
        <v>13333.516129032243</v>
      </c>
      <c r="X73" s="2">
        <f t="shared" si="6"/>
        <v>474524.66390661849</v>
      </c>
      <c r="Y73" s="2">
        <f t="shared" si="7"/>
        <v>18743768.862654746</v>
      </c>
      <c r="Z73" s="2" t="str">
        <f t="shared" si="8"/>
        <v>HERE</v>
      </c>
      <c r="AA73" s="2">
        <f>IF(Z73="HERE",Y73,AA72+Graph!$G$1*1000)</f>
        <v>18743768.862654746</v>
      </c>
      <c r="AB73" s="2">
        <f t="shared" si="21"/>
        <v>474524.66390661895</v>
      </c>
      <c r="AC73" s="2">
        <f t="shared" si="9"/>
        <v>642925.06451612897</v>
      </c>
      <c r="AD73" s="3">
        <f t="shared" si="10"/>
        <v>18743768.862654746</v>
      </c>
      <c r="AE73" s="2">
        <f>IF(AE71&gt;=52800000,52800000,IF(AB52=Graph!G$1*1000,AE72+Graph!G$1*1000,AC73))</f>
        <v>642925.06451612897</v>
      </c>
      <c r="AF73" s="3">
        <f t="shared" si="11"/>
        <v>642925.06451612897</v>
      </c>
      <c r="AG73" s="3">
        <f t="shared" si="26"/>
        <v>8706883.3000000007</v>
      </c>
      <c r="AH73" s="3" t="e">
        <f t="shared" si="3"/>
        <v>#N/A</v>
      </c>
      <c r="AM73" s="6">
        <v>14600000</v>
      </c>
      <c r="AN73" s="6">
        <v>31800000</v>
      </c>
      <c r="AO73" s="6">
        <v>52800000</v>
      </c>
    </row>
    <row r="74" spans="1:41" ht="15.75" customHeight="1" x14ac:dyDescent="0.25">
      <c r="A74" s="1">
        <v>44250</v>
      </c>
      <c r="B74" s="2">
        <f t="shared" si="0"/>
        <v>5</v>
      </c>
      <c r="C74" s="7"/>
      <c r="D74" s="2" t="e">
        <f t="shared" si="12"/>
        <v>#N/A</v>
      </c>
      <c r="E74" s="2" t="e">
        <f t="shared" si="22"/>
        <v>#N/A</v>
      </c>
      <c r="F74" s="2">
        <v>488179.96616372466</v>
      </c>
      <c r="G74" s="2">
        <f t="shared" si="23"/>
        <v>488179.96616372466</v>
      </c>
      <c r="H74" s="2">
        <f t="shared" si="13"/>
        <v>19267124.471956939</v>
      </c>
      <c r="I74" s="7"/>
      <c r="J74" s="2" t="e">
        <f t="shared" si="14"/>
        <v>#N/A</v>
      </c>
      <c r="K74" s="2" t="e">
        <f t="shared" si="24"/>
        <v>#N/A</v>
      </c>
      <c r="L74" s="2">
        <f t="array" ref="L74">IF(COUNT($C75)=0,IF(COUNT($C74)=1,I74,SUM(L73+LOOKUP(2,1/(ISNUMBER($K$1:$K$194)),$K$1:$K$194))),I74)</f>
        <v>632088.85714285739</v>
      </c>
      <c r="M74" s="8" t="e">
        <f t="shared" si="27"/>
        <v>#N/A</v>
      </c>
      <c r="N74" s="2" t="e">
        <f t="shared" si="15"/>
        <v>#N/A</v>
      </c>
      <c r="O74" s="2" t="e">
        <f t="shared" si="25"/>
        <v>#N/A</v>
      </c>
      <c r="P74" s="2">
        <v>492835.81219759583</v>
      </c>
      <c r="Q74" s="2">
        <f>IF(P74&gt;Graph!$G$1*1000,Graph!$G$1*1000,P74)</f>
        <v>492835.81219759583</v>
      </c>
      <c r="R74" s="2">
        <f t="shared" si="16"/>
        <v>19879529.739368469</v>
      </c>
      <c r="S74" s="2">
        <f t="shared" si="17"/>
        <v>488179.96616372466</v>
      </c>
      <c r="T74" s="2">
        <f t="shared" si="18"/>
        <v>8499.5714285714785</v>
      </c>
      <c r="U74" s="2">
        <f t="shared" si="19"/>
        <v>492835.81219759583</v>
      </c>
      <c r="V74" s="2">
        <f t="shared" si="5"/>
        <v>656258.58064516133</v>
      </c>
      <c r="W74" s="2">
        <f t="shared" si="20"/>
        <v>13333.516129032359</v>
      </c>
      <c r="X74" s="2">
        <f t="shared" si="6"/>
        <v>479502.29606856348</v>
      </c>
      <c r="Y74" s="2">
        <f t="shared" si="7"/>
        <v>19223271.15872331</v>
      </c>
      <c r="Z74" s="2" t="str">
        <f t="shared" si="8"/>
        <v>HERE</v>
      </c>
      <c r="AA74" s="2">
        <f>IF(Z74="HERE",Y74,AA73+Graph!$G$1*1000)</f>
        <v>19223271.15872331</v>
      </c>
      <c r="AB74" s="2">
        <f t="shared" si="21"/>
        <v>479502.29606856406</v>
      </c>
      <c r="AC74" s="2">
        <f t="shared" si="9"/>
        <v>656258.58064516133</v>
      </c>
      <c r="AD74" s="3">
        <f t="shared" si="10"/>
        <v>19223271.15872331</v>
      </c>
      <c r="AE74" s="2">
        <f>IF(AE72&gt;=52800000,52800000,IF(AB53=Graph!G$1*1000,AE73+Graph!G$1*1000,AC74))</f>
        <v>656258.58064516133</v>
      </c>
      <c r="AF74" s="3">
        <f t="shared" si="11"/>
        <v>656258.58064516133</v>
      </c>
      <c r="AG74" s="3">
        <f t="shared" si="26"/>
        <v>9044272</v>
      </c>
      <c r="AH74" s="3" t="e">
        <f t="shared" si="3"/>
        <v>#N/A</v>
      </c>
      <c r="AM74" s="6">
        <v>14600000</v>
      </c>
      <c r="AN74" s="6">
        <v>31800000</v>
      </c>
      <c r="AO74" s="6">
        <v>52800000</v>
      </c>
    </row>
    <row r="75" spans="1:41" ht="15.75" customHeight="1" x14ac:dyDescent="0.25">
      <c r="A75" s="1">
        <v>44251</v>
      </c>
      <c r="B75" s="2">
        <f t="shared" si="0"/>
        <v>6</v>
      </c>
      <c r="C75" s="7"/>
      <c r="D75" s="2" t="e">
        <f t="shared" si="12"/>
        <v>#N/A</v>
      </c>
      <c r="E75" s="2" t="e">
        <f t="shared" si="22"/>
        <v>#N/A</v>
      </c>
      <c r="F75" s="2">
        <v>493111.10204991698</v>
      </c>
      <c r="G75" s="2">
        <f t="shared" si="23"/>
        <v>493111.10204991698</v>
      </c>
      <c r="H75" s="2">
        <f t="shared" si="13"/>
        <v>19760235.574006855</v>
      </c>
      <c r="I75" s="7"/>
      <c r="J75" s="2" t="e">
        <f t="shared" si="14"/>
        <v>#N/A</v>
      </c>
      <c r="K75" s="2" t="e">
        <f t="shared" si="24"/>
        <v>#N/A</v>
      </c>
      <c r="L75" s="2">
        <f t="array" ref="L75">IF(COUNT($C76)=0,IF(COUNT($C75)=1,I75,SUM(L74+LOOKUP(2,1/(ISNUMBER($K$1:$K$194)),$K$1:$K$194))),I75)</f>
        <v>640588.42857142887</v>
      </c>
      <c r="M75" s="8" t="e">
        <f t="shared" si="27"/>
        <v>#N/A</v>
      </c>
      <c r="N75" s="2" t="e">
        <f t="shared" si="15"/>
        <v>#N/A</v>
      </c>
      <c r="O75" s="2" t="e">
        <f t="shared" si="25"/>
        <v>#N/A</v>
      </c>
      <c r="P75" s="2">
        <v>497813.44435957074</v>
      </c>
      <c r="Q75" s="2">
        <f>IF(P75&gt;Graph!$G$1*1000,Graph!$G$1*1000,P75)</f>
        <v>497813.44435957074</v>
      </c>
      <c r="R75" s="2">
        <f t="shared" si="16"/>
        <v>20377343.183728039</v>
      </c>
      <c r="S75" s="2">
        <f t="shared" si="17"/>
        <v>493111.10204991698</v>
      </c>
      <c r="T75" s="2">
        <f t="shared" si="18"/>
        <v>8499.5714285714785</v>
      </c>
      <c r="U75" s="2">
        <f t="shared" si="19"/>
        <v>497813.44435957074</v>
      </c>
      <c r="V75" s="2">
        <f t="shared" si="5"/>
        <v>669592.09677419357</v>
      </c>
      <c r="W75" s="2">
        <f t="shared" si="20"/>
        <v>13333.516129032243</v>
      </c>
      <c r="X75" s="2">
        <f t="shared" si="6"/>
        <v>484479.9282305385</v>
      </c>
      <c r="Y75" s="2">
        <f t="shared" si="7"/>
        <v>19707751.086953849</v>
      </c>
      <c r="Z75" s="2" t="str">
        <f t="shared" si="8"/>
        <v>HERE</v>
      </c>
      <c r="AA75" s="2">
        <f>IF(Z75="HERE",Y75,AA74+Graph!$G$1*1000)</f>
        <v>19707751.086953849</v>
      </c>
      <c r="AB75" s="2">
        <f t="shared" si="21"/>
        <v>484479.92823053896</v>
      </c>
      <c r="AC75" s="2">
        <f t="shared" si="9"/>
        <v>669592.09677419357</v>
      </c>
      <c r="AD75" s="3">
        <f t="shared" si="10"/>
        <v>19707751.086953849</v>
      </c>
      <c r="AE75" s="2">
        <f>IF(AE73&gt;=52800000,52800000,IF(AB54=Graph!G$1*1000,AE74+Graph!G$1*1000,AC75))</f>
        <v>669592.09677419357</v>
      </c>
      <c r="AF75" s="3">
        <f t="shared" si="11"/>
        <v>669592.09677419357</v>
      </c>
      <c r="AG75" s="3">
        <f t="shared" si="26"/>
        <v>9466536.1500000004</v>
      </c>
      <c r="AH75" s="3" t="e">
        <f t="shared" si="3"/>
        <v>#N/A</v>
      </c>
      <c r="AM75" s="6">
        <v>14600000</v>
      </c>
      <c r="AN75" s="6">
        <v>31800000</v>
      </c>
      <c r="AO75" s="6">
        <v>52800000</v>
      </c>
    </row>
    <row r="76" spans="1:41" ht="15.75" customHeight="1" x14ac:dyDescent="0.25">
      <c r="A76" s="1">
        <v>44252</v>
      </c>
      <c r="B76" s="2">
        <f t="shared" si="0"/>
        <v>7</v>
      </c>
      <c r="C76" s="7"/>
      <c r="D76" s="2" t="e">
        <f t="shared" si="12"/>
        <v>#N/A</v>
      </c>
      <c r="E76" s="2" t="e">
        <f t="shared" si="22"/>
        <v>#N/A</v>
      </c>
      <c r="F76" s="2">
        <v>498042.2379360795</v>
      </c>
      <c r="G76" s="2">
        <f t="shared" si="23"/>
        <v>498042.2379360795</v>
      </c>
      <c r="H76" s="2">
        <f t="shared" si="13"/>
        <v>20258277.811942935</v>
      </c>
      <c r="I76" s="7"/>
      <c r="J76" s="2" t="e">
        <f t="shared" si="14"/>
        <v>#N/A</v>
      </c>
      <c r="K76" s="2" t="e">
        <f t="shared" si="24"/>
        <v>#N/A</v>
      </c>
      <c r="L76" s="2">
        <f t="array" ref="L76">IF(COUNT($C77)=0,IF(COUNT($C76)=1,I76,SUM(L75+LOOKUP(2,1/(ISNUMBER($K$1:$K$194)),$K$1:$K$194))),I76)</f>
        <v>649088.00000000035</v>
      </c>
      <c r="M76" s="8" t="e">
        <f t="shared" si="27"/>
        <v>#N/A</v>
      </c>
      <c r="N76" s="2" t="e">
        <f t="shared" si="15"/>
        <v>#N/A</v>
      </c>
      <c r="O76" s="2" t="e">
        <f t="shared" si="25"/>
        <v>#N/A</v>
      </c>
      <c r="P76" s="2">
        <v>502791.07652151585</v>
      </c>
      <c r="Q76" s="2">
        <f>IF(P76&gt;Graph!$G$1*1000,Graph!$G$1*1000,P76)</f>
        <v>502791.07652151585</v>
      </c>
      <c r="R76" s="2">
        <f t="shared" si="16"/>
        <v>20880134.260249555</v>
      </c>
      <c r="S76" s="2">
        <f t="shared" si="17"/>
        <v>498042.2379360795</v>
      </c>
      <c r="T76" s="2">
        <f t="shared" si="18"/>
        <v>8499.5714285714785</v>
      </c>
      <c r="U76" s="2">
        <f t="shared" si="19"/>
        <v>502791.07652151585</v>
      </c>
      <c r="V76" s="2">
        <f t="shared" si="5"/>
        <v>682925.61290322582</v>
      </c>
      <c r="W76" s="2">
        <f t="shared" si="20"/>
        <v>13333.516129032243</v>
      </c>
      <c r="X76" s="2">
        <f t="shared" si="6"/>
        <v>489457.5603924836</v>
      </c>
      <c r="Y76" s="2">
        <f t="shared" si="7"/>
        <v>20197208.647346333</v>
      </c>
      <c r="Z76" s="2" t="str">
        <f t="shared" si="8"/>
        <v>HERE</v>
      </c>
      <c r="AA76" s="2">
        <f>IF(Z76="HERE",Y76,AA75+Graph!$G$1*1000)</f>
        <v>20197208.647346333</v>
      </c>
      <c r="AB76" s="2">
        <f t="shared" si="21"/>
        <v>489457.56039248407</v>
      </c>
      <c r="AC76" s="2">
        <f t="shared" si="9"/>
        <v>682925.61290322582</v>
      </c>
      <c r="AD76" s="3">
        <f t="shared" si="10"/>
        <v>20197208.647346333</v>
      </c>
      <c r="AE76" s="2">
        <f>IF(AE74&gt;=52800000,52800000,IF(AB55=Graph!G$1*1000,AE75+Graph!G$1*1000,AC76))</f>
        <v>682925.61290322582</v>
      </c>
      <c r="AF76" s="3">
        <f t="shared" si="11"/>
        <v>682925.61290322582</v>
      </c>
      <c r="AG76" s="3">
        <f t="shared" si="26"/>
        <v>9899241.9500000011</v>
      </c>
      <c r="AH76" s="3" t="e">
        <f t="shared" si="3"/>
        <v>#N/A</v>
      </c>
      <c r="AM76" s="6">
        <v>14600000</v>
      </c>
      <c r="AN76" s="6">
        <v>31800000</v>
      </c>
      <c r="AO76" s="6">
        <v>52800000</v>
      </c>
    </row>
    <row r="77" spans="1:41" ht="15.75" customHeight="1" x14ac:dyDescent="0.25">
      <c r="A77" s="1">
        <v>44253</v>
      </c>
      <c r="B77" s="2">
        <f t="shared" si="0"/>
        <v>8</v>
      </c>
      <c r="C77" s="7"/>
      <c r="D77" s="2" t="e">
        <f t="shared" si="12"/>
        <v>#N/A</v>
      </c>
      <c r="E77" s="2" t="e">
        <f t="shared" si="22"/>
        <v>#N/A</v>
      </c>
      <c r="F77" s="2">
        <v>502973.37382227182</v>
      </c>
      <c r="G77" s="2">
        <f t="shared" si="23"/>
        <v>502973.37382227182</v>
      </c>
      <c r="H77" s="2">
        <f t="shared" si="13"/>
        <v>20761251.185765207</v>
      </c>
      <c r="I77" s="7"/>
      <c r="J77" s="2" t="e">
        <f t="shared" si="14"/>
        <v>#N/A</v>
      </c>
      <c r="K77" s="2" t="e">
        <f t="shared" si="24"/>
        <v>#N/A</v>
      </c>
      <c r="L77" s="2">
        <f t="array" ref="L77">IF(COUNT($C78)=0,IF(COUNT($C77)=1,I77,SUM(L76+LOOKUP(2,1/(ISNUMBER($K$1:$K$194)),$K$1:$K$194))),I77)</f>
        <v>657587.57142857183</v>
      </c>
      <c r="M77" s="8" t="e">
        <f t="shared" si="27"/>
        <v>#N/A</v>
      </c>
      <c r="N77" s="2" t="e">
        <f t="shared" si="15"/>
        <v>#N/A</v>
      </c>
      <c r="O77" s="2" t="e">
        <f t="shared" si="25"/>
        <v>#N/A</v>
      </c>
      <c r="P77" s="2">
        <v>507768.70868346095</v>
      </c>
      <c r="Q77" s="2">
        <f>IF(P77&gt;Graph!$G$1*1000,Graph!$G$1*1000,P77)</f>
        <v>507768.70868346095</v>
      </c>
      <c r="R77" s="2">
        <f t="shared" si="16"/>
        <v>21387902.968933016</v>
      </c>
      <c r="S77" s="2">
        <f t="shared" si="17"/>
        <v>502973.37382227182</v>
      </c>
      <c r="T77" s="2">
        <f t="shared" si="18"/>
        <v>8499.5714285714785</v>
      </c>
      <c r="U77" s="2">
        <f t="shared" si="19"/>
        <v>507768.70868346095</v>
      </c>
      <c r="V77" s="2">
        <f t="shared" si="5"/>
        <v>696259.12903225806</v>
      </c>
      <c r="W77" s="2">
        <f t="shared" si="20"/>
        <v>13333.516129032243</v>
      </c>
      <c r="X77" s="2">
        <f t="shared" si="6"/>
        <v>494435.19255442871</v>
      </c>
      <c r="Y77" s="2">
        <f t="shared" si="7"/>
        <v>20691643.839900762</v>
      </c>
      <c r="Z77" s="2" t="str">
        <f t="shared" si="8"/>
        <v>HERE</v>
      </c>
      <c r="AA77" s="2">
        <f>IF(Z77="HERE",Y77,AA76+Graph!$G$1*1000)</f>
        <v>20691643.839900762</v>
      </c>
      <c r="AB77" s="2">
        <f t="shared" si="21"/>
        <v>494435.19255442917</v>
      </c>
      <c r="AC77" s="2">
        <f t="shared" si="9"/>
        <v>696259.12903225806</v>
      </c>
      <c r="AD77" s="3">
        <f t="shared" si="10"/>
        <v>20691643.839900762</v>
      </c>
      <c r="AE77" s="2">
        <f>IF(AE75&gt;=52800000,52800000,IF(AB56=Graph!G$1*1000,AE76+Graph!G$1*1000,AC77))</f>
        <v>696259.12903225806</v>
      </c>
      <c r="AF77" s="3">
        <f t="shared" si="11"/>
        <v>696259.12903225806</v>
      </c>
      <c r="AG77" s="3">
        <f t="shared" si="26"/>
        <v>10344191.85</v>
      </c>
      <c r="AH77" s="3" t="e">
        <f t="shared" si="3"/>
        <v>#N/A</v>
      </c>
      <c r="AM77" s="6">
        <v>14600000</v>
      </c>
      <c r="AN77" s="6">
        <v>31800000</v>
      </c>
      <c r="AO77" s="6">
        <v>52800000</v>
      </c>
    </row>
    <row r="78" spans="1:41" ht="15.75" customHeight="1" x14ac:dyDescent="0.25">
      <c r="A78" s="1">
        <v>44254</v>
      </c>
      <c r="B78" s="2">
        <f t="shared" si="0"/>
        <v>9</v>
      </c>
      <c r="C78" s="7"/>
      <c r="D78" s="2" t="e">
        <f t="shared" si="12"/>
        <v>#N/A</v>
      </c>
      <c r="E78" s="2" t="e">
        <f t="shared" si="22"/>
        <v>#N/A</v>
      </c>
      <c r="F78" s="2">
        <v>507904.50970843434</v>
      </c>
      <c r="G78" s="2">
        <f t="shared" si="23"/>
        <v>507904.50970843434</v>
      </c>
      <c r="H78" s="2">
        <f t="shared" si="13"/>
        <v>21269155.695473641</v>
      </c>
      <c r="I78" s="7"/>
      <c r="J78" s="2" t="e">
        <f t="shared" si="14"/>
        <v>#N/A</v>
      </c>
      <c r="K78" s="2" t="e">
        <f t="shared" si="24"/>
        <v>#N/A</v>
      </c>
      <c r="L78" s="2">
        <f t="array" ref="L78">IF(COUNT($C79)=0,IF(COUNT($C78)=1,I78,SUM(L77+LOOKUP(2,1/(ISNUMBER($K$1:$K$194)),$K$1:$K$194))),I78)</f>
        <v>666087.14285714331</v>
      </c>
      <c r="M78" s="8" t="e">
        <f t="shared" si="27"/>
        <v>#N/A</v>
      </c>
      <c r="N78" s="2" t="e">
        <f t="shared" si="15"/>
        <v>#N/A</v>
      </c>
      <c r="O78" s="2" t="e">
        <f t="shared" si="25"/>
        <v>#N/A</v>
      </c>
      <c r="P78" s="2">
        <v>512746.34084543586</v>
      </c>
      <c r="Q78" s="2">
        <f>IF(P78&gt;Graph!$G$1*1000,Graph!$G$1*1000,P78)</f>
        <v>512746.34084543586</v>
      </c>
      <c r="R78" s="2">
        <f t="shared" si="16"/>
        <v>21900649.309778452</v>
      </c>
      <c r="S78" s="2">
        <f t="shared" si="17"/>
        <v>507904.50970843434</v>
      </c>
      <c r="T78" s="2">
        <f t="shared" si="18"/>
        <v>8499.5714285714785</v>
      </c>
      <c r="U78" s="2">
        <f t="shared" si="19"/>
        <v>512746.34084543586</v>
      </c>
      <c r="V78" s="2">
        <f t="shared" si="5"/>
        <v>709592.6451612903</v>
      </c>
      <c r="W78" s="2">
        <f t="shared" si="20"/>
        <v>13333.516129032243</v>
      </c>
      <c r="X78" s="2">
        <f t="shared" si="6"/>
        <v>499412.82471640361</v>
      </c>
      <c r="Y78" s="2">
        <f t="shared" si="7"/>
        <v>21191056.664617166</v>
      </c>
      <c r="Z78" s="2" t="str">
        <f t="shared" si="8"/>
        <v>HERE</v>
      </c>
      <c r="AA78" s="2">
        <f>IF(Z78="HERE",Y78,AA77+Graph!$G$1*1000)</f>
        <v>21191056.664617166</v>
      </c>
      <c r="AB78" s="2">
        <f t="shared" si="21"/>
        <v>499412.82471640408</v>
      </c>
      <c r="AC78" s="2">
        <f t="shared" si="9"/>
        <v>709592.6451612903</v>
      </c>
      <c r="AD78" s="3">
        <f t="shared" si="10"/>
        <v>21191056.664617166</v>
      </c>
      <c r="AE78" s="2">
        <f>IF(AE76&gt;=52800000,52800000,IF(AB57=Graph!G$1*1000,AE77+Graph!G$1*1000,AC78))</f>
        <v>709592.6451612903</v>
      </c>
      <c r="AF78" s="3">
        <f t="shared" si="11"/>
        <v>709592.6451612903</v>
      </c>
      <c r="AG78" s="3">
        <f t="shared" si="26"/>
        <v>10838431.550000001</v>
      </c>
      <c r="AH78" s="3" t="e">
        <f t="shared" si="3"/>
        <v>#N/A</v>
      </c>
      <c r="AM78" s="6">
        <v>14600000</v>
      </c>
      <c r="AN78" s="6">
        <v>31800000</v>
      </c>
      <c r="AO78" s="6">
        <v>52800000</v>
      </c>
    </row>
    <row r="79" spans="1:41" ht="15.75" customHeight="1" x14ac:dyDescent="0.25">
      <c r="A79" s="1">
        <v>44255</v>
      </c>
      <c r="B79" s="2">
        <f t="shared" si="0"/>
        <v>10</v>
      </c>
      <c r="C79" s="7"/>
      <c r="D79" s="2" t="e">
        <f t="shared" si="12"/>
        <v>#N/A</v>
      </c>
      <c r="E79" s="2" t="e">
        <f t="shared" si="22"/>
        <v>#N/A</v>
      </c>
      <c r="F79" s="2">
        <v>512835.64559459686</v>
      </c>
      <c r="G79" s="2">
        <f t="shared" si="23"/>
        <v>512835.64559459686</v>
      </c>
      <c r="H79" s="2">
        <f t="shared" si="13"/>
        <v>21781991.341068238</v>
      </c>
      <c r="I79" s="7"/>
      <c r="J79" s="2" t="e">
        <f t="shared" si="14"/>
        <v>#N/A</v>
      </c>
      <c r="K79" s="2" t="e">
        <f t="shared" si="24"/>
        <v>#N/A</v>
      </c>
      <c r="L79" s="2">
        <f t="array" ref="L79">IF(COUNT($C80)=0,IF(COUNT($C79)=1,I79,SUM(L78+LOOKUP(2,1/(ISNUMBER($K$1:$K$194)),$K$1:$K$194))),I79)</f>
        <v>674586.71428571478</v>
      </c>
      <c r="M79" s="8" t="e">
        <f t="shared" si="27"/>
        <v>#N/A</v>
      </c>
      <c r="N79" s="2" t="e">
        <f t="shared" si="15"/>
        <v>#N/A</v>
      </c>
      <c r="O79" s="2" t="e">
        <f t="shared" si="25"/>
        <v>#N/A</v>
      </c>
      <c r="P79" s="2">
        <v>517723.97300738096</v>
      </c>
      <c r="Q79" s="2">
        <f>IF(P79&gt;Graph!$G$1*1000,Graph!$G$1*1000,P79)</f>
        <v>517723.97300738096</v>
      </c>
      <c r="R79" s="2">
        <f t="shared" si="16"/>
        <v>22418373.282785833</v>
      </c>
      <c r="S79" s="2">
        <f t="shared" si="17"/>
        <v>512835.64559459686</v>
      </c>
      <c r="T79" s="2">
        <f t="shared" si="18"/>
        <v>8499.5714285714785</v>
      </c>
      <c r="U79" s="2">
        <f t="shared" si="19"/>
        <v>517723.97300738096</v>
      </c>
      <c r="V79" s="2">
        <f t="shared" si="5"/>
        <v>722926.16129032255</v>
      </c>
      <c r="W79" s="2">
        <f t="shared" si="20"/>
        <v>13333.516129032243</v>
      </c>
      <c r="X79" s="2">
        <f t="shared" si="6"/>
        <v>504390.45687834872</v>
      </c>
      <c r="Y79" s="2">
        <f t="shared" si="7"/>
        <v>21695447.121495515</v>
      </c>
      <c r="Z79" s="2" t="str">
        <f t="shared" si="8"/>
        <v>HERE</v>
      </c>
      <c r="AA79" s="2">
        <f>IF(Z79="HERE",Y79,AA78+Graph!$G$1*1000)</f>
        <v>21695447.121495515</v>
      </c>
      <c r="AB79" s="2">
        <f t="shared" si="21"/>
        <v>504390.45687834918</v>
      </c>
      <c r="AC79" s="2">
        <f t="shared" si="9"/>
        <v>722926.16129032255</v>
      </c>
      <c r="AD79" s="3">
        <f t="shared" si="10"/>
        <v>21695447.121495515</v>
      </c>
      <c r="AE79" s="2">
        <f>IF(AE77&gt;=52800000,52800000,IF(AB58=Graph!G$1*1000,AE78+Graph!G$1*1000,AC79))</f>
        <v>722926.16129032255</v>
      </c>
      <c r="AF79" s="3">
        <f t="shared" si="11"/>
        <v>722926.16129032255</v>
      </c>
      <c r="AG79" s="3">
        <f t="shared" si="26"/>
        <v>11090234.450000001</v>
      </c>
      <c r="AH79" s="3" t="e">
        <f t="shared" si="3"/>
        <v>#N/A</v>
      </c>
      <c r="AM79" s="6">
        <v>14600000</v>
      </c>
      <c r="AN79" s="6">
        <v>31800000</v>
      </c>
      <c r="AO79" s="6">
        <v>52800000</v>
      </c>
    </row>
    <row r="80" spans="1:41" ht="15.75" customHeight="1" x14ac:dyDescent="0.25">
      <c r="A80" s="1">
        <v>44256</v>
      </c>
      <c r="B80" s="2">
        <f t="shared" si="0"/>
        <v>11</v>
      </c>
      <c r="C80" s="7"/>
      <c r="D80" s="2" t="e">
        <f t="shared" si="12"/>
        <v>#N/A</v>
      </c>
      <c r="E80" s="2" t="e">
        <f t="shared" si="22"/>
        <v>#N/A</v>
      </c>
      <c r="F80" s="2">
        <v>517766.78148078918</v>
      </c>
      <c r="G80" s="2">
        <f t="shared" si="23"/>
        <v>517766.78148078918</v>
      </c>
      <c r="H80" s="2">
        <f t="shared" si="13"/>
        <v>22299758.122549027</v>
      </c>
      <c r="I80" s="7"/>
      <c r="J80" s="2" t="e">
        <f t="shared" si="14"/>
        <v>#N/A</v>
      </c>
      <c r="K80" s="2" t="e">
        <f t="shared" si="24"/>
        <v>#N/A</v>
      </c>
      <c r="L80" s="2">
        <f t="array" ref="L80">IF(COUNT($C81)=0,IF(COUNT($C80)=1,I80,SUM(L79+LOOKUP(2,1/(ISNUMBER($K$1:$K$194)),$K$1:$K$194))),I80)</f>
        <v>683086.28571428626</v>
      </c>
      <c r="M80" s="8" t="e">
        <f t="shared" si="27"/>
        <v>#N/A</v>
      </c>
      <c r="N80" s="2" t="e">
        <f t="shared" si="15"/>
        <v>#N/A</v>
      </c>
      <c r="O80" s="2" t="e">
        <f t="shared" si="25"/>
        <v>#N/A</v>
      </c>
      <c r="P80" s="2">
        <v>522701.60516932607</v>
      </c>
      <c r="Q80" s="2">
        <f>IF(P80&gt;Graph!$G$1*1000,Graph!$G$1*1000,P80)</f>
        <v>522701.60516932607</v>
      </c>
      <c r="R80" s="2">
        <f t="shared" si="16"/>
        <v>22941074.887955159</v>
      </c>
      <c r="S80" s="2">
        <f t="shared" si="17"/>
        <v>517766.78148078918</v>
      </c>
      <c r="T80" s="2">
        <f t="shared" si="18"/>
        <v>8499.5714285714785</v>
      </c>
      <c r="U80" s="2">
        <f t="shared" si="19"/>
        <v>522701.60516932607</v>
      </c>
      <c r="V80" s="2">
        <f t="shared" si="5"/>
        <v>736259.67741935491</v>
      </c>
      <c r="W80" s="2">
        <f t="shared" si="20"/>
        <v>13333.516129032359</v>
      </c>
      <c r="X80" s="2">
        <f t="shared" si="6"/>
        <v>509368.08904029371</v>
      </c>
      <c r="Y80" s="2">
        <f t="shared" si="7"/>
        <v>22204815.210535809</v>
      </c>
      <c r="Z80" s="2" t="str">
        <f t="shared" si="8"/>
        <v>HERE</v>
      </c>
      <c r="AA80" s="2">
        <f>IF(Z80="HERE",Y80,AA79+Graph!$G$1*1000)</f>
        <v>22204815.210535809</v>
      </c>
      <c r="AB80" s="2">
        <f t="shared" si="21"/>
        <v>509368.08904029429</v>
      </c>
      <c r="AC80" s="2">
        <f t="shared" si="9"/>
        <v>736259.67741935491</v>
      </c>
      <c r="AD80" s="3">
        <f t="shared" si="10"/>
        <v>22204815.210535809</v>
      </c>
      <c r="AE80" s="2">
        <f>IF(AE78&gt;=52800000,52800000,IF(AB59=Graph!G$1*1000,AE79+Graph!G$1*1000,AC80))</f>
        <v>736259.67741935491</v>
      </c>
      <c r="AF80" s="3">
        <f t="shared" si="11"/>
        <v>736259.67741935491</v>
      </c>
      <c r="AG80" s="3">
        <f t="shared" si="26"/>
        <v>11407657</v>
      </c>
      <c r="AH80" s="3" t="e">
        <f t="shared" si="3"/>
        <v>#N/A</v>
      </c>
      <c r="AM80" s="6">
        <v>14600000</v>
      </c>
      <c r="AN80" s="6">
        <v>31800000</v>
      </c>
      <c r="AO80" s="6">
        <v>52800000</v>
      </c>
    </row>
    <row r="81" spans="1:41" ht="15.75" customHeight="1" x14ac:dyDescent="0.25">
      <c r="A81" s="1">
        <v>44257</v>
      </c>
      <c r="B81" s="2">
        <f t="shared" si="0"/>
        <v>12</v>
      </c>
      <c r="C81" s="7"/>
      <c r="D81" s="2" t="e">
        <f t="shared" si="12"/>
        <v>#N/A</v>
      </c>
      <c r="E81" s="2" t="e">
        <f t="shared" si="22"/>
        <v>#N/A</v>
      </c>
      <c r="F81" s="2">
        <v>522697.9173669517</v>
      </c>
      <c r="G81" s="2">
        <f t="shared" si="23"/>
        <v>522697.9173669517</v>
      </c>
      <c r="H81" s="2">
        <f t="shared" si="13"/>
        <v>22822456.039915979</v>
      </c>
      <c r="I81" s="7"/>
      <c r="J81" s="2" t="e">
        <f t="shared" si="14"/>
        <v>#N/A</v>
      </c>
      <c r="K81" s="2" t="e">
        <f t="shared" si="24"/>
        <v>#N/A</v>
      </c>
      <c r="L81" s="2">
        <f t="array" ref="L81">IF(COUNT($C82)=0,IF(COUNT($C81)=1,I81,SUM(L80+LOOKUP(2,1/(ISNUMBER($K$1:$K$194)),$K$1:$K$194))),I81)</f>
        <v>691585.85714285774</v>
      </c>
      <c r="M81" s="8" t="e">
        <f t="shared" si="27"/>
        <v>#N/A</v>
      </c>
      <c r="N81" s="2" t="e">
        <f t="shared" si="15"/>
        <v>#N/A</v>
      </c>
      <c r="O81" s="2" t="e">
        <f t="shared" si="25"/>
        <v>#N/A</v>
      </c>
      <c r="P81" s="2">
        <v>527679.23733130097</v>
      </c>
      <c r="Q81" s="2">
        <f>IF(P81&gt;Graph!$G$1*1000,Graph!$G$1*1000,P81)</f>
        <v>527679.23733130097</v>
      </c>
      <c r="R81" s="2">
        <f t="shared" si="16"/>
        <v>23468754.12528646</v>
      </c>
      <c r="S81" s="2">
        <f t="shared" si="17"/>
        <v>522697.9173669517</v>
      </c>
      <c r="T81" s="2">
        <f t="shared" si="18"/>
        <v>8499.5714285714785</v>
      </c>
      <c r="U81" s="2">
        <f t="shared" si="19"/>
        <v>527679.23733130097</v>
      </c>
      <c r="V81" s="2">
        <f t="shared" si="5"/>
        <v>749593.19354838715</v>
      </c>
      <c r="W81" s="2">
        <f t="shared" si="20"/>
        <v>13333.516129032243</v>
      </c>
      <c r="X81" s="2">
        <f t="shared" si="6"/>
        <v>514345.72120226873</v>
      </c>
      <c r="Y81" s="2">
        <f t="shared" si="7"/>
        <v>22719160.931738079</v>
      </c>
      <c r="Z81" s="2" t="str">
        <f t="shared" si="8"/>
        <v>HERE</v>
      </c>
      <c r="AA81" s="2">
        <f>IF(Z81="HERE",Y81,AA80+Graph!$G$1*1000)</f>
        <v>22719160.931738079</v>
      </c>
      <c r="AB81" s="2">
        <f t="shared" si="21"/>
        <v>514345.7212022692</v>
      </c>
      <c r="AC81" s="2">
        <f t="shared" si="9"/>
        <v>749593.19354838715</v>
      </c>
      <c r="AD81" s="3">
        <f t="shared" si="10"/>
        <v>22719160.931738079</v>
      </c>
      <c r="AE81" s="2">
        <f>IF(AE79&gt;=52800000,52800000,IF(AB60=Graph!G$1*1000,AE80+Graph!G$1*1000,AC81))</f>
        <v>749593.19354838715</v>
      </c>
      <c r="AF81" s="3">
        <f t="shared" si="11"/>
        <v>749593.19354838715</v>
      </c>
      <c r="AG81" s="3">
        <f t="shared" si="26"/>
        <v>11778445.850000001</v>
      </c>
      <c r="AH81" s="3" t="e">
        <f t="shared" si="3"/>
        <v>#N/A</v>
      </c>
      <c r="AM81" s="6">
        <v>14600000</v>
      </c>
      <c r="AN81" s="6">
        <v>31800000</v>
      </c>
      <c r="AO81" s="6">
        <v>52800000</v>
      </c>
    </row>
    <row r="82" spans="1:41" ht="15.75" customHeight="1" x14ac:dyDescent="0.25">
      <c r="A82" s="1">
        <v>44258</v>
      </c>
      <c r="B82" s="2">
        <f t="shared" si="0"/>
        <v>13</v>
      </c>
      <c r="C82" s="7"/>
      <c r="D82" s="2" t="e">
        <f t="shared" si="12"/>
        <v>#N/A</v>
      </c>
      <c r="E82" s="2" t="e">
        <f t="shared" si="22"/>
        <v>#N/A</v>
      </c>
      <c r="F82" s="2">
        <v>527629.05325311422</v>
      </c>
      <c r="G82" s="2">
        <f t="shared" si="23"/>
        <v>527629.05325311422</v>
      </c>
      <c r="H82" s="2">
        <f t="shared" si="13"/>
        <v>23350085.093169093</v>
      </c>
      <c r="I82" s="7"/>
      <c r="J82" s="2" t="e">
        <f t="shared" si="14"/>
        <v>#N/A</v>
      </c>
      <c r="K82" s="2" t="e">
        <f t="shared" si="24"/>
        <v>#N/A</v>
      </c>
      <c r="L82" s="2">
        <f t="array" ref="L82">IF(COUNT($C83)=0,IF(COUNT($C82)=1,I82,SUM(L81+LOOKUP(2,1/(ISNUMBER($K$1:$K$194)),$K$1:$K$194))),I82)</f>
        <v>700085.42857142922</v>
      </c>
      <c r="M82" s="8" t="e">
        <f t="shared" si="27"/>
        <v>#N/A</v>
      </c>
      <c r="N82" s="2" t="e">
        <f t="shared" si="15"/>
        <v>#N/A</v>
      </c>
      <c r="O82" s="2" t="e">
        <f t="shared" si="25"/>
        <v>#N/A</v>
      </c>
      <c r="P82" s="2">
        <v>532656.86949324608</v>
      </c>
      <c r="Q82" s="2">
        <f>IF(P82&gt;Graph!$G$1*1000,Graph!$G$1*1000,P82)</f>
        <v>532656.86949324608</v>
      </c>
      <c r="R82" s="2">
        <f t="shared" si="16"/>
        <v>24001410.994779706</v>
      </c>
      <c r="S82" s="2">
        <f t="shared" si="17"/>
        <v>527629.05325311422</v>
      </c>
      <c r="T82" s="2">
        <f t="shared" si="18"/>
        <v>8499.5714285714785</v>
      </c>
      <c r="U82" s="2">
        <f t="shared" si="19"/>
        <v>532656.86949324608</v>
      </c>
      <c r="V82" s="2">
        <f t="shared" si="5"/>
        <v>762926.70967741939</v>
      </c>
      <c r="W82" s="2">
        <f t="shared" si="20"/>
        <v>13333.516129032243</v>
      </c>
      <c r="X82" s="2">
        <f t="shared" si="6"/>
        <v>519323.35336421384</v>
      </c>
      <c r="Y82" s="2">
        <f t="shared" si="7"/>
        <v>23238484.285102293</v>
      </c>
      <c r="Z82" s="2" t="str">
        <f t="shared" si="8"/>
        <v>HERE</v>
      </c>
      <c r="AA82" s="2">
        <f>IF(Z82="HERE",Y82,AA81+Graph!$G$1*1000)</f>
        <v>23238484.285102293</v>
      </c>
      <c r="AB82" s="2">
        <f t="shared" si="21"/>
        <v>519323.3533642143</v>
      </c>
      <c r="AC82" s="2">
        <f t="shared" si="9"/>
        <v>762926.70967741939</v>
      </c>
      <c r="AD82" s="3">
        <f t="shared" si="10"/>
        <v>23238484.285102293</v>
      </c>
      <c r="AE82" s="2">
        <f>IF(AE80&gt;=52800000,52800000,IF(AB61=Graph!G$1*1000,AE81+Graph!G$1*1000,AC82))</f>
        <v>762926.70967741939</v>
      </c>
      <c r="AF82" s="3">
        <f t="shared" si="11"/>
        <v>762926.70967741939</v>
      </c>
      <c r="AG82" s="3">
        <f t="shared" si="26"/>
        <v>12184419.550000001</v>
      </c>
      <c r="AH82" s="3" t="e">
        <f t="shared" si="3"/>
        <v>#N/A</v>
      </c>
      <c r="AM82" s="6">
        <v>14600000</v>
      </c>
      <c r="AN82" s="6">
        <v>31800000</v>
      </c>
      <c r="AO82" s="6">
        <v>52800000</v>
      </c>
    </row>
    <row r="83" spans="1:41" ht="15.75" customHeight="1" x14ac:dyDescent="0.25">
      <c r="A83" s="1">
        <v>44259</v>
      </c>
      <c r="B83" s="2">
        <f t="shared" si="0"/>
        <v>14</v>
      </c>
      <c r="C83" s="7"/>
      <c r="D83" s="2" t="e">
        <f t="shared" si="12"/>
        <v>#N/A</v>
      </c>
      <c r="E83" s="2" t="e">
        <f t="shared" si="22"/>
        <v>#N/A</v>
      </c>
      <c r="F83" s="2">
        <v>532560.18913930655</v>
      </c>
      <c r="G83" s="2">
        <f t="shared" si="23"/>
        <v>532560.18913930655</v>
      </c>
      <c r="H83" s="2">
        <f t="shared" si="13"/>
        <v>23882645.2823084</v>
      </c>
      <c r="I83" s="7"/>
      <c r="J83" s="2" t="e">
        <f t="shared" si="14"/>
        <v>#N/A</v>
      </c>
      <c r="K83" s="2" t="e">
        <f t="shared" si="24"/>
        <v>#N/A</v>
      </c>
      <c r="L83" s="2">
        <f t="array" ref="L83">IF(COUNT($C84)=0,IF(COUNT($C83)=1,I83,SUM(L82+LOOKUP(2,1/(ISNUMBER($K$1:$K$194)),$K$1:$K$194))),I83)</f>
        <v>708585.0000000007</v>
      </c>
      <c r="M83" s="8" t="e">
        <f t="shared" si="27"/>
        <v>#N/A</v>
      </c>
      <c r="N83" s="2" t="e">
        <f t="shared" si="15"/>
        <v>#N/A</v>
      </c>
      <c r="O83" s="2" t="e">
        <f t="shared" si="25"/>
        <v>#N/A</v>
      </c>
      <c r="P83" s="2">
        <v>537634.50165522099</v>
      </c>
      <c r="Q83" s="2">
        <f>IF(P83&gt;Graph!$G$1*1000,Graph!$G$1*1000,P83)</f>
        <v>537634.50165522099</v>
      </c>
      <c r="R83" s="2">
        <f t="shared" si="16"/>
        <v>24539045.496434927</v>
      </c>
      <c r="S83" s="2">
        <f t="shared" si="17"/>
        <v>532560.18913930655</v>
      </c>
      <c r="T83" s="2">
        <f t="shared" si="18"/>
        <v>8499.5714285714785</v>
      </c>
      <c r="U83" s="2">
        <f t="shared" si="19"/>
        <v>537634.50165522099</v>
      </c>
      <c r="V83" s="2">
        <f t="shared" si="5"/>
        <v>776260.22580645164</v>
      </c>
      <c r="W83" s="2">
        <f t="shared" si="20"/>
        <v>13333.516129032243</v>
      </c>
      <c r="X83" s="2">
        <f t="shared" si="6"/>
        <v>524300.98552618874</v>
      </c>
      <c r="Y83" s="2">
        <f t="shared" si="7"/>
        <v>23762785.270628482</v>
      </c>
      <c r="Z83" s="2" t="str">
        <f t="shared" si="8"/>
        <v>HERE</v>
      </c>
      <c r="AA83" s="2">
        <f>IF(Z83="HERE",Y83,AA82+Graph!$G$1*1000)</f>
        <v>23762785.270628482</v>
      </c>
      <c r="AB83" s="2">
        <f t="shared" si="21"/>
        <v>524300.98552618921</v>
      </c>
      <c r="AC83" s="2">
        <f t="shared" si="9"/>
        <v>776260.22580645164</v>
      </c>
      <c r="AD83" s="3">
        <f t="shared" si="10"/>
        <v>23762785.270628482</v>
      </c>
      <c r="AE83" s="2">
        <f>IF(AE81&gt;=52800000,52800000,IF(AB62=Graph!G$1*1000,AE82+Graph!G$1*1000,AC83))</f>
        <v>776260.22580645164</v>
      </c>
      <c r="AF83" s="3">
        <f t="shared" si="11"/>
        <v>776260.22580645164</v>
      </c>
      <c r="AG83" s="3">
        <f t="shared" si="26"/>
        <v>12637506.299999999</v>
      </c>
      <c r="AH83" s="3" t="e">
        <f t="shared" si="3"/>
        <v>#N/A</v>
      </c>
      <c r="AM83" s="6">
        <v>14600000</v>
      </c>
      <c r="AN83" s="6">
        <v>31800000</v>
      </c>
      <c r="AO83" s="6">
        <v>52800000</v>
      </c>
    </row>
    <row r="84" spans="1:41" ht="15.75" customHeight="1" x14ac:dyDescent="0.25">
      <c r="A84" s="1">
        <v>44260</v>
      </c>
      <c r="B84" s="2">
        <f t="shared" si="0"/>
        <v>15</v>
      </c>
      <c r="C84" s="7"/>
      <c r="D84" s="2" t="e">
        <f t="shared" si="12"/>
        <v>#N/A</v>
      </c>
      <c r="E84" s="2" t="e">
        <f t="shared" si="22"/>
        <v>#N/A</v>
      </c>
      <c r="F84" s="2">
        <v>537491.32502546906</v>
      </c>
      <c r="G84" s="2">
        <f t="shared" si="23"/>
        <v>537491.32502546906</v>
      </c>
      <c r="H84" s="2">
        <f t="shared" si="13"/>
        <v>24420136.607333869</v>
      </c>
      <c r="I84" s="7"/>
      <c r="J84" s="2" t="e">
        <f t="shared" si="14"/>
        <v>#N/A</v>
      </c>
      <c r="K84" s="2" t="e">
        <f t="shared" si="24"/>
        <v>#N/A</v>
      </c>
      <c r="L84" s="2">
        <f t="array" ref="L84">IF(COUNT($C85)=0,IF(COUNT($C84)=1,I84,SUM(L83+LOOKUP(2,1/(ISNUMBER($K$1:$K$194)),$K$1:$K$194))),I84)</f>
        <v>717084.57142857218</v>
      </c>
      <c r="M84" s="8" t="e">
        <f t="shared" si="27"/>
        <v>#N/A</v>
      </c>
      <c r="N84" s="2" t="e">
        <f t="shared" si="15"/>
        <v>#N/A</v>
      </c>
      <c r="O84" s="2" t="e">
        <f t="shared" si="25"/>
        <v>#N/A</v>
      </c>
      <c r="P84" s="2">
        <v>542612.13381716609</v>
      </c>
      <c r="Q84" s="2">
        <f>IF(P84&gt;Graph!$G$1*1000,Graph!$G$1*1000,P84)</f>
        <v>542612.13381716609</v>
      </c>
      <c r="R84" s="2">
        <f t="shared" si="16"/>
        <v>25081657.630252093</v>
      </c>
      <c r="S84" s="2">
        <f t="shared" si="17"/>
        <v>537491.32502546906</v>
      </c>
      <c r="T84" s="2">
        <f t="shared" si="18"/>
        <v>8499.5714285714785</v>
      </c>
      <c r="U84" s="2">
        <f t="shared" si="19"/>
        <v>542612.13381716609</v>
      </c>
      <c r="V84" s="2">
        <f t="shared" si="5"/>
        <v>789593.74193548388</v>
      </c>
      <c r="W84" s="2">
        <f t="shared" si="20"/>
        <v>13333.516129032243</v>
      </c>
      <c r="X84" s="2">
        <f t="shared" si="6"/>
        <v>529278.61768813385</v>
      </c>
      <c r="Y84" s="2">
        <f t="shared" si="7"/>
        <v>24292063.888316616</v>
      </c>
      <c r="Z84" s="2" t="str">
        <f t="shared" si="8"/>
        <v>HERE</v>
      </c>
      <c r="AA84" s="2">
        <f>IF(Z84="HERE",Y84,AA83+Graph!$G$1*1000)</f>
        <v>24292063.888316616</v>
      </c>
      <c r="AB84" s="2">
        <f t="shared" si="21"/>
        <v>529278.61768813431</v>
      </c>
      <c r="AC84" s="2">
        <f t="shared" si="9"/>
        <v>789593.74193548388</v>
      </c>
      <c r="AD84" s="3">
        <f t="shared" si="10"/>
        <v>24292063.888316616</v>
      </c>
      <c r="AE84" s="2">
        <f>IF(AE82&gt;=52800000,52800000,IF(AB63=Graph!G$1*1000,AE83+Graph!G$1*1000,AC84))</f>
        <v>789593.74193548388</v>
      </c>
      <c r="AF84" s="3">
        <f t="shared" si="11"/>
        <v>789593.74193548388</v>
      </c>
      <c r="AG84" s="3">
        <f t="shared" si="26"/>
        <v>13127887.75</v>
      </c>
      <c r="AH84" s="3" t="e">
        <f t="shared" si="3"/>
        <v>#N/A</v>
      </c>
      <c r="AM84" s="6">
        <v>14600000</v>
      </c>
      <c r="AN84" s="6">
        <v>31800000</v>
      </c>
      <c r="AO84" s="6">
        <v>52800000</v>
      </c>
    </row>
    <row r="85" spans="1:41" ht="15.75" customHeight="1" x14ac:dyDescent="0.25">
      <c r="A85" s="1">
        <v>44261</v>
      </c>
      <c r="B85" s="2">
        <f t="shared" si="0"/>
        <v>16</v>
      </c>
      <c r="C85" s="7"/>
      <c r="D85" s="2" t="e">
        <f t="shared" si="12"/>
        <v>#N/A</v>
      </c>
      <c r="E85" s="2" t="e">
        <f t="shared" si="22"/>
        <v>#N/A</v>
      </c>
      <c r="F85" s="2">
        <v>542422.46091163158</v>
      </c>
      <c r="G85" s="2">
        <f t="shared" si="23"/>
        <v>542422.46091163158</v>
      </c>
      <c r="H85" s="2">
        <f t="shared" si="13"/>
        <v>24962559.0682455</v>
      </c>
      <c r="I85" s="7"/>
      <c r="J85" s="2" t="e">
        <f t="shared" si="14"/>
        <v>#N/A</v>
      </c>
      <c r="K85" s="2" t="e">
        <f t="shared" si="24"/>
        <v>#N/A</v>
      </c>
      <c r="L85" s="2">
        <f t="array" ref="L85">IF(COUNT($C86)=0,IF(COUNT($C85)=1,I85,SUM(L84+LOOKUP(2,1/(ISNUMBER($K$1:$K$194)),$K$1:$K$194))),I85)</f>
        <v>725584.14285714366</v>
      </c>
      <c r="M85" s="8" t="e">
        <f t="shared" si="27"/>
        <v>#N/A</v>
      </c>
      <c r="N85" s="2" t="e">
        <f t="shared" si="15"/>
        <v>#N/A</v>
      </c>
      <c r="O85" s="2" t="e">
        <f t="shared" si="25"/>
        <v>#N/A</v>
      </c>
      <c r="P85" s="2">
        <v>547589.76597911119</v>
      </c>
      <c r="Q85" s="2">
        <f>IF(P85&gt;Graph!$G$1*1000,Graph!$G$1*1000,P85)</f>
        <v>547589.76597911119</v>
      </c>
      <c r="R85" s="2">
        <f t="shared" si="16"/>
        <v>25629247.396231204</v>
      </c>
      <c r="S85" s="2">
        <f t="shared" si="17"/>
        <v>542422.46091163158</v>
      </c>
      <c r="T85" s="2">
        <f t="shared" si="18"/>
        <v>8499.5714285714785</v>
      </c>
      <c r="U85" s="2">
        <f t="shared" si="19"/>
        <v>547589.76597911119</v>
      </c>
      <c r="V85" s="2">
        <f t="shared" si="5"/>
        <v>802927.25806451612</v>
      </c>
      <c r="W85" s="2">
        <f t="shared" si="20"/>
        <v>13333.516129032243</v>
      </c>
      <c r="X85" s="2">
        <f t="shared" si="6"/>
        <v>534256.24985007895</v>
      </c>
      <c r="Y85" s="2">
        <f t="shared" si="7"/>
        <v>24826320.138166696</v>
      </c>
      <c r="Z85" s="2" t="str">
        <f t="shared" si="8"/>
        <v>HERE</v>
      </c>
      <c r="AA85" s="2">
        <f>IF(Z85="HERE",Y85,AA84+Graph!$G$1*1000)</f>
        <v>24826320.138166696</v>
      </c>
      <c r="AB85" s="2">
        <f t="shared" si="21"/>
        <v>534256.24985007942</v>
      </c>
      <c r="AC85" s="2">
        <f t="shared" si="9"/>
        <v>802927.25806451612</v>
      </c>
      <c r="AD85" s="3">
        <f t="shared" si="10"/>
        <v>24826320.138166696</v>
      </c>
      <c r="AE85" s="2">
        <f>IF(AE83&gt;=52800000,52800000,IF(AB64=Graph!G$1*1000,AE84+Graph!G$1*1000,AC85))</f>
        <v>802927.25806451612</v>
      </c>
      <c r="AF85" s="3">
        <f t="shared" si="11"/>
        <v>802927.25806451612</v>
      </c>
      <c r="AG85" s="3">
        <f t="shared" si="26"/>
        <v>13582855.85</v>
      </c>
      <c r="AH85" s="3" t="e">
        <f t="shared" si="3"/>
        <v>#N/A</v>
      </c>
      <c r="AM85" s="6">
        <v>14600000</v>
      </c>
      <c r="AN85" s="6">
        <v>31800000</v>
      </c>
      <c r="AO85" s="6">
        <v>52800000</v>
      </c>
    </row>
    <row r="86" spans="1:41" ht="15.75" customHeight="1" x14ac:dyDescent="0.25">
      <c r="A86" s="1">
        <v>44262</v>
      </c>
      <c r="B86" s="2">
        <f t="shared" si="0"/>
        <v>17</v>
      </c>
      <c r="C86" s="7"/>
      <c r="D86" s="2" t="e">
        <f t="shared" si="12"/>
        <v>#N/A</v>
      </c>
      <c r="E86" s="2" t="e">
        <f t="shared" si="22"/>
        <v>#N/A</v>
      </c>
      <c r="F86" s="2">
        <v>547353.59679782391</v>
      </c>
      <c r="G86" s="2">
        <f t="shared" si="23"/>
        <v>547353.59679782391</v>
      </c>
      <c r="H86" s="2">
        <f t="shared" si="13"/>
        <v>25509912.665043324</v>
      </c>
      <c r="I86" s="7"/>
      <c r="J86" s="2" t="e">
        <f t="shared" si="14"/>
        <v>#N/A</v>
      </c>
      <c r="K86" s="2" t="e">
        <f t="shared" si="24"/>
        <v>#N/A</v>
      </c>
      <c r="L86" s="2">
        <f t="array" ref="L86">IF(COUNT($C87)=0,IF(COUNT($C86)=1,I86,SUM(L85+LOOKUP(2,1/(ISNUMBER($K$1:$K$194)),$K$1:$K$194))),I86)</f>
        <v>734083.71428571513</v>
      </c>
      <c r="M86" s="8" t="e">
        <f t="shared" si="27"/>
        <v>#N/A</v>
      </c>
      <c r="N86" s="2" t="e">
        <f t="shared" si="15"/>
        <v>#N/A</v>
      </c>
      <c r="O86" s="2" t="e">
        <f t="shared" si="25"/>
        <v>#N/A</v>
      </c>
      <c r="P86" s="2">
        <v>552567.3981410861</v>
      </c>
      <c r="Q86" s="2">
        <f>IF(P86&gt;Graph!$G$1*1000,Graph!$G$1*1000,P86)</f>
        <v>552567.3981410861</v>
      </c>
      <c r="R86" s="2">
        <f t="shared" si="16"/>
        <v>26181814.79437229</v>
      </c>
      <c r="S86" s="2">
        <f t="shared" si="17"/>
        <v>547353.59679782391</v>
      </c>
      <c r="T86" s="2">
        <f t="shared" si="18"/>
        <v>8499.5714285714785</v>
      </c>
      <c r="U86" s="2">
        <f t="shared" si="19"/>
        <v>552567.3981410861</v>
      </c>
      <c r="V86" s="2">
        <f t="shared" si="5"/>
        <v>816260.77419354836</v>
      </c>
      <c r="W86" s="2">
        <f t="shared" si="20"/>
        <v>13333.516129032243</v>
      </c>
      <c r="X86" s="2">
        <f t="shared" si="6"/>
        <v>539233.88201205386</v>
      </c>
      <c r="Y86" s="2">
        <f t="shared" si="7"/>
        <v>25365554.02017875</v>
      </c>
      <c r="Z86" s="2" t="str">
        <f t="shared" si="8"/>
        <v>HERE</v>
      </c>
      <c r="AA86" s="2">
        <f>IF(Z86="HERE",Y86,AA85+Graph!$G$1*1000)</f>
        <v>25365554.02017875</v>
      </c>
      <c r="AB86" s="2">
        <f t="shared" si="21"/>
        <v>539233.88201205432</v>
      </c>
      <c r="AC86" s="2">
        <f t="shared" si="9"/>
        <v>816260.77419354836</v>
      </c>
      <c r="AD86" s="3">
        <f t="shared" si="10"/>
        <v>25365554.02017875</v>
      </c>
      <c r="AE86" s="2">
        <f>IF(AE84&gt;=52800000,52800000,IF(AB65=Graph!G$1*1000,AE85+Graph!G$1*1000,AC86))</f>
        <v>816260.77419354836</v>
      </c>
      <c r="AF86" s="3">
        <f t="shared" si="11"/>
        <v>816260.77419354836</v>
      </c>
      <c r="AG86" s="3">
        <f t="shared" si="26"/>
        <v>13797117.4</v>
      </c>
      <c r="AH86" s="3" t="e">
        <f t="shared" si="3"/>
        <v>#N/A</v>
      </c>
      <c r="AM86" s="6">
        <v>14600000</v>
      </c>
      <c r="AN86" s="6">
        <v>31800000</v>
      </c>
      <c r="AO86" s="6">
        <v>52800000</v>
      </c>
    </row>
    <row r="87" spans="1:41" ht="15.75" customHeight="1" x14ac:dyDescent="0.25">
      <c r="A87" s="1">
        <v>44263</v>
      </c>
      <c r="B87" s="2">
        <f t="shared" si="0"/>
        <v>18</v>
      </c>
      <c r="C87" s="7"/>
      <c r="D87" s="2" t="e">
        <f t="shared" si="12"/>
        <v>#N/A</v>
      </c>
      <c r="E87" s="2" t="e">
        <f t="shared" si="22"/>
        <v>#N/A</v>
      </c>
      <c r="F87" s="2">
        <v>552284.73268398643</v>
      </c>
      <c r="G87" s="2">
        <f t="shared" si="23"/>
        <v>552284.73268398643</v>
      </c>
      <c r="H87" s="2">
        <f t="shared" si="13"/>
        <v>26062197.397727311</v>
      </c>
      <c r="I87" s="7"/>
      <c r="J87" s="2" t="e">
        <f t="shared" si="14"/>
        <v>#N/A</v>
      </c>
      <c r="K87" s="2" t="e">
        <f t="shared" si="24"/>
        <v>#N/A</v>
      </c>
      <c r="L87" s="2">
        <f t="array" ref="L87">IF(COUNT($C88)=0,IF(COUNT($C87)=1,I87,SUM(L86+LOOKUP(2,1/(ISNUMBER($K$1:$K$194)),$K$1:$K$194))),I87)</f>
        <v>742583.28571428661</v>
      </c>
      <c r="M87" s="8" t="e">
        <f t="shared" si="27"/>
        <v>#N/A</v>
      </c>
      <c r="N87" s="2" t="e">
        <f t="shared" si="15"/>
        <v>#N/A</v>
      </c>
      <c r="O87" s="2" t="e">
        <f t="shared" si="25"/>
        <v>#N/A</v>
      </c>
      <c r="P87" s="2">
        <v>557545.03030303121</v>
      </c>
      <c r="Q87" s="2">
        <f>IF(P87&gt;Graph!$G$1*1000,Graph!$G$1*1000,P87)</f>
        <v>557545.03030303121</v>
      </c>
      <c r="R87" s="2">
        <f t="shared" si="16"/>
        <v>26739359.824675322</v>
      </c>
      <c r="S87" s="2">
        <f t="shared" si="17"/>
        <v>552284.73268398643</v>
      </c>
      <c r="T87" s="2">
        <f t="shared" si="18"/>
        <v>8499.5714285714785</v>
      </c>
      <c r="U87" s="2">
        <f t="shared" si="19"/>
        <v>557545.03030303121</v>
      </c>
      <c r="V87" s="2">
        <f t="shared" si="5"/>
        <v>829594.29032258061</v>
      </c>
      <c r="W87" s="2">
        <f t="shared" si="20"/>
        <v>13333.516129032243</v>
      </c>
      <c r="X87" s="2">
        <f t="shared" si="6"/>
        <v>544211.51417399896</v>
      </c>
      <c r="Y87" s="2">
        <f t="shared" si="7"/>
        <v>25909765.53435275</v>
      </c>
      <c r="Z87" s="2" t="str">
        <f t="shared" si="8"/>
        <v>HERE</v>
      </c>
      <c r="AA87" s="2">
        <f>IF(Z87="HERE",Y87,AA86+Graph!$G$1*1000)</f>
        <v>25909765.53435275</v>
      </c>
      <c r="AB87" s="2">
        <f t="shared" si="21"/>
        <v>544211.51417399943</v>
      </c>
      <c r="AC87" s="2">
        <f t="shared" si="9"/>
        <v>829594.29032258061</v>
      </c>
      <c r="AD87" s="3">
        <f t="shared" si="10"/>
        <v>25909765.53435275</v>
      </c>
      <c r="AE87" s="2">
        <f>IF(AE85&gt;=52800000,52800000,IF(AB66=Graph!G$1*1000,AE86+Graph!G$1*1000,AC87))</f>
        <v>829594.29032258061</v>
      </c>
      <c r="AF87" s="3">
        <f t="shared" si="11"/>
        <v>829594.29032258061</v>
      </c>
      <c r="AG87" s="3">
        <f t="shared" si="26"/>
        <v>14045827.050000001</v>
      </c>
      <c r="AH87" s="3" t="e">
        <f t="shared" si="3"/>
        <v>#N/A</v>
      </c>
      <c r="AM87" s="6">
        <v>14600000</v>
      </c>
      <c r="AN87" s="6">
        <v>31800000</v>
      </c>
      <c r="AO87" s="6">
        <v>52800000</v>
      </c>
    </row>
    <row r="88" spans="1:41" ht="15.75" customHeight="1" x14ac:dyDescent="0.25">
      <c r="A88" s="1">
        <v>44264</v>
      </c>
      <c r="B88" s="2">
        <f t="shared" si="0"/>
        <v>19</v>
      </c>
      <c r="C88" s="7"/>
      <c r="D88" s="2" t="e">
        <f t="shared" si="12"/>
        <v>#N/A</v>
      </c>
      <c r="E88" s="2" t="e">
        <f t="shared" si="22"/>
        <v>#N/A</v>
      </c>
      <c r="F88" s="2">
        <v>557215.86857014894</v>
      </c>
      <c r="G88" s="2">
        <f t="shared" si="23"/>
        <v>557215.86857014894</v>
      </c>
      <c r="H88" s="2">
        <f t="shared" si="13"/>
        <v>26619413.26629746</v>
      </c>
      <c r="I88" s="7"/>
      <c r="J88" s="2" t="e">
        <f t="shared" si="14"/>
        <v>#N/A</v>
      </c>
      <c r="K88" s="2" t="e">
        <f t="shared" si="24"/>
        <v>#N/A</v>
      </c>
      <c r="L88" s="2">
        <f t="array" ref="L88">IF(COUNT($C89)=0,IF(COUNT($C88)=1,I88,SUM(L87+LOOKUP(2,1/(ISNUMBER($K$1:$K$194)),$K$1:$K$194))),I88)</f>
        <v>751082.85714285809</v>
      </c>
      <c r="M88" s="8" t="e">
        <f t="shared" si="27"/>
        <v>#N/A</v>
      </c>
      <c r="N88" s="2" t="e">
        <f t="shared" si="15"/>
        <v>#N/A</v>
      </c>
      <c r="O88" s="2" t="e">
        <f t="shared" si="25"/>
        <v>#N/A</v>
      </c>
      <c r="P88" s="2">
        <v>562522.66246497631</v>
      </c>
      <c r="Q88" s="2">
        <f>IF(P88&gt;Graph!$G$1*1000,Graph!$G$1*1000,P88)</f>
        <v>562522.66246497631</v>
      </c>
      <c r="R88" s="2">
        <f t="shared" si="16"/>
        <v>27301882.487140298</v>
      </c>
      <c r="S88" s="2">
        <f t="shared" si="17"/>
        <v>557215.86857014894</v>
      </c>
      <c r="T88" s="2">
        <f t="shared" si="18"/>
        <v>8499.5714285714785</v>
      </c>
      <c r="U88" s="2">
        <f t="shared" si="19"/>
        <v>562522.66246497631</v>
      </c>
      <c r="V88" s="2">
        <f t="shared" si="5"/>
        <v>842927.80645161285</v>
      </c>
      <c r="W88" s="2">
        <f t="shared" si="20"/>
        <v>13333.516129032243</v>
      </c>
      <c r="X88" s="2">
        <f t="shared" si="6"/>
        <v>549189.14633594407</v>
      </c>
      <c r="Y88" s="2">
        <f t="shared" si="7"/>
        <v>26458954.680688694</v>
      </c>
      <c r="Z88" s="2" t="str">
        <f t="shared" si="8"/>
        <v>HERE</v>
      </c>
      <c r="AA88" s="2">
        <f>IF(Z88="HERE",Y88,AA87+Graph!$G$1*1000)</f>
        <v>26458954.680688694</v>
      </c>
      <c r="AB88" s="2">
        <f t="shared" si="21"/>
        <v>549189.14633594453</v>
      </c>
      <c r="AC88" s="2">
        <f t="shared" si="9"/>
        <v>842927.80645161285</v>
      </c>
      <c r="AD88" s="3">
        <f t="shared" si="10"/>
        <v>26458954.680688694</v>
      </c>
      <c r="AE88" s="2">
        <f>IF(AE86&gt;=52800000,52800000,IF(AB67=Graph!G$1*1000,AE87+Graph!G$1*1000,AC88))</f>
        <v>842927.80645161285</v>
      </c>
      <c r="AF88" s="3">
        <f t="shared" si="11"/>
        <v>842927.80645161285</v>
      </c>
      <c r="AG88" s="3">
        <f t="shared" si="26"/>
        <v>14374803.65</v>
      </c>
      <c r="AH88" s="3" t="e">
        <f t="shared" si="3"/>
        <v>#N/A</v>
      </c>
      <c r="AM88" s="6">
        <v>14600000</v>
      </c>
      <c r="AN88" s="6">
        <v>31800000</v>
      </c>
      <c r="AO88" s="6">
        <v>52800000</v>
      </c>
    </row>
    <row r="89" spans="1:41" ht="15.75" customHeight="1" x14ac:dyDescent="0.25">
      <c r="A89" s="1">
        <v>44265</v>
      </c>
      <c r="B89" s="2">
        <f t="shared" si="0"/>
        <v>20</v>
      </c>
      <c r="C89" s="7"/>
      <c r="D89" s="2" t="e">
        <f t="shared" si="12"/>
        <v>#N/A</v>
      </c>
      <c r="E89" s="2" t="e">
        <f t="shared" si="22"/>
        <v>#N/A</v>
      </c>
      <c r="F89" s="2">
        <v>562147.00445634127</v>
      </c>
      <c r="G89" s="2">
        <f t="shared" si="23"/>
        <v>562147.00445634127</v>
      </c>
      <c r="H89" s="2">
        <f t="shared" si="13"/>
        <v>27181560.270753801</v>
      </c>
      <c r="I89" s="7"/>
      <c r="J89" s="2" t="e">
        <f t="shared" si="14"/>
        <v>#N/A</v>
      </c>
      <c r="K89" s="2" t="e">
        <f t="shared" si="24"/>
        <v>#N/A</v>
      </c>
      <c r="L89" s="2">
        <f t="array" ref="L89">IF(COUNT($C90)=0,IF(COUNT($C89)=1,I89,SUM(L88+LOOKUP(2,1/(ISNUMBER($K$1:$K$194)),$K$1:$K$194))),I89)</f>
        <v>759582.42857142957</v>
      </c>
      <c r="M89" s="8" t="e">
        <f t="shared" si="27"/>
        <v>#N/A</v>
      </c>
      <c r="N89" s="2" t="e">
        <f t="shared" si="15"/>
        <v>#N/A</v>
      </c>
      <c r="O89" s="2" t="e">
        <f t="shared" si="25"/>
        <v>#N/A</v>
      </c>
      <c r="P89" s="2">
        <v>567500.29462695122</v>
      </c>
      <c r="Q89" s="2">
        <f>IF(P89&gt;Graph!$G$1*1000,Graph!$G$1*1000,P89)</f>
        <v>567500.29462695122</v>
      </c>
      <c r="R89" s="2">
        <f t="shared" si="16"/>
        <v>27869382.781767249</v>
      </c>
      <c r="S89" s="2">
        <f t="shared" si="17"/>
        <v>562147.00445634127</v>
      </c>
      <c r="T89" s="2">
        <f t="shared" si="18"/>
        <v>8499.5714285714785</v>
      </c>
      <c r="U89" s="2">
        <f t="shared" si="19"/>
        <v>567500.29462695122</v>
      </c>
      <c r="V89" s="2">
        <f t="shared" si="5"/>
        <v>856261.32258064509</v>
      </c>
      <c r="W89" s="2">
        <f t="shared" si="20"/>
        <v>13333.516129032243</v>
      </c>
      <c r="X89" s="2">
        <f t="shared" si="6"/>
        <v>554166.77849791897</v>
      </c>
      <c r="Y89" s="2">
        <f t="shared" si="7"/>
        <v>27013121.459186614</v>
      </c>
      <c r="Z89" s="2" t="str">
        <f t="shared" si="8"/>
        <v>HERE</v>
      </c>
      <c r="AA89" s="2">
        <f>IF(Z89="HERE",Y89,AA88+Graph!$G$1*1000)</f>
        <v>27013121.459186614</v>
      </c>
      <c r="AB89" s="2">
        <f t="shared" si="21"/>
        <v>554166.77849791944</v>
      </c>
      <c r="AC89" s="2">
        <f t="shared" si="9"/>
        <v>856261.32258064509</v>
      </c>
      <c r="AD89" s="3">
        <f t="shared" si="10"/>
        <v>27013121.459186614</v>
      </c>
      <c r="AE89" s="2">
        <f>IF(AE87&gt;=52800000,52800000,IF(AB68=Graph!G$1*1000,AE88+Graph!G$1*1000,AC89))</f>
        <v>856261.32258064509</v>
      </c>
      <c r="AF89" s="3">
        <f t="shared" si="11"/>
        <v>856261.32258064509</v>
      </c>
      <c r="AG89" s="3">
        <f t="shared" si="26"/>
        <v>14809460</v>
      </c>
      <c r="AH89" s="3" t="e">
        <f t="shared" si="3"/>
        <v>#N/A</v>
      </c>
      <c r="AM89" s="6">
        <v>14600000</v>
      </c>
      <c r="AN89" s="6">
        <v>31800000</v>
      </c>
      <c r="AO89" s="6">
        <v>52800000</v>
      </c>
    </row>
    <row r="90" spans="1:41" ht="15.75" customHeight="1" x14ac:dyDescent="0.25">
      <c r="A90" s="1">
        <v>44266</v>
      </c>
      <c r="B90" s="2">
        <f t="shared" si="0"/>
        <v>21</v>
      </c>
      <c r="C90" s="7"/>
      <c r="D90" s="2" t="e">
        <f t="shared" si="12"/>
        <v>#N/A</v>
      </c>
      <c r="E90" s="2" t="e">
        <f t="shared" si="22"/>
        <v>#N/A</v>
      </c>
      <c r="F90" s="2">
        <v>567078.14034250379</v>
      </c>
      <c r="G90" s="2">
        <f t="shared" si="23"/>
        <v>567078.14034250379</v>
      </c>
      <c r="H90" s="2">
        <f t="shared" si="13"/>
        <v>27748638.411096305</v>
      </c>
      <c r="I90" s="7"/>
      <c r="J90" s="2" t="e">
        <f t="shared" si="14"/>
        <v>#N/A</v>
      </c>
      <c r="K90" s="2" t="e">
        <f t="shared" si="24"/>
        <v>#N/A</v>
      </c>
      <c r="L90" s="2">
        <f t="array" ref="L90">IF(COUNT($C91)=0,IF(COUNT($C90)=1,I90,SUM(L89+LOOKUP(2,1/(ISNUMBER($K$1:$K$194)),$K$1:$K$194))),I90)</f>
        <v>768082.00000000105</v>
      </c>
      <c r="M90" s="8" t="e">
        <f t="shared" si="27"/>
        <v>#N/A</v>
      </c>
      <c r="N90" s="2" t="e">
        <f t="shared" si="15"/>
        <v>#N/A</v>
      </c>
      <c r="O90" s="2" t="e">
        <f t="shared" si="25"/>
        <v>#N/A</v>
      </c>
      <c r="P90" s="2">
        <v>572477.92678889632</v>
      </c>
      <c r="Q90" s="2">
        <f>IF(P90&gt;Graph!$G$1*1000,Graph!$G$1*1000,P90)</f>
        <v>572477.92678889632</v>
      </c>
      <c r="R90" s="2">
        <f t="shared" si="16"/>
        <v>28441860.708556145</v>
      </c>
      <c r="S90" s="2">
        <f t="shared" si="17"/>
        <v>567078.14034250379</v>
      </c>
      <c r="T90" s="2">
        <f t="shared" si="18"/>
        <v>8499.5714285714785</v>
      </c>
      <c r="U90" s="2">
        <f t="shared" si="19"/>
        <v>572477.92678889632</v>
      </c>
      <c r="V90" s="2">
        <f t="shared" si="5"/>
        <v>869594.83870967734</v>
      </c>
      <c r="W90" s="2">
        <f t="shared" si="20"/>
        <v>13333.516129032243</v>
      </c>
      <c r="X90" s="2">
        <f t="shared" si="6"/>
        <v>559144.41065986408</v>
      </c>
      <c r="Y90" s="2">
        <f t="shared" si="7"/>
        <v>27572265.869846478</v>
      </c>
      <c r="Z90" s="2" t="str">
        <f t="shared" si="8"/>
        <v>HERE</v>
      </c>
      <c r="AA90" s="2">
        <f>IF(Z90="HERE",Y90,AA89+Graph!$G$1*1000)</f>
        <v>27572265.869846478</v>
      </c>
      <c r="AB90" s="2">
        <f t="shared" si="21"/>
        <v>559144.41065986454</v>
      </c>
      <c r="AC90" s="2">
        <f t="shared" si="9"/>
        <v>869594.83870967734</v>
      </c>
      <c r="AD90" s="3">
        <f t="shared" si="10"/>
        <v>27572265.869846478</v>
      </c>
      <c r="AE90" s="2">
        <f>IF(AE88&gt;=52800000,52800000,IF(AB69=Graph!G$1*1000,AE89+Graph!G$1*1000,AC90))</f>
        <v>869594.83870967734</v>
      </c>
      <c r="AF90" s="3">
        <f t="shared" si="11"/>
        <v>869594.83870967734</v>
      </c>
      <c r="AG90" s="3">
        <f t="shared" si="26"/>
        <v>15217461.950000001</v>
      </c>
      <c r="AH90" s="3" t="e">
        <f t="shared" si="3"/>
        <v>#N/A</v>
      </c>
      <c r="AM90" s="6">
        <v>14600000</v>
      </c>
      <c r="AN90" s="6">
        <v>31800000</v>
      </c>
      <c r="AO90" s="6">
        <v>52800000</v>
      </c>
    </row>
    <row r="91" spans="1:41" ht="15.75" customHeight="1" x14ac:dyDescent="0.25">
      <c r="A91" s="1">
        <v>44267</v>
      </c>
      <c r="B91" s="2">
        <f t="shared" si="0"/>
        <v>22</v>
      </c>
      <c r="C91" s="7"/>
      <c r="D91" s="2" t="e">
        <f t="shared" si="12"/>
        <v>#N/A</v>
      </c>
      <c r="E91" s="2" t="e">
        <f t="shared" si="22"/>
        <v>#N/A</v>
      </c>
      <c r="F91" s="2">
        <v>572009.27622866631</v>
      </c>
      <c r="G91" s="2">
        <f t="shared" si="23"/>
        <v>572009.27622866631</v>
      </c>
      <c r="H91" s="2">
        <f t="shared" si="13"/>
        <v>28320647.687324971</v>
      </c>
      <c r="I91" s="7"/>
      <c r="J91" s="2" t="e">
        <f t="shared" si="14"/>
        <v>#N/A</v>
      </c>
      <c r="K91" s="2" t="e">
        <f t="shared" si="24"/>
        <v>#N/A</v>
      </c>
      <c r="L91" s="2">
        <f t="array" ref="L91">IF(COUNT($C92)=0,IF(COUNT($C91)=1,I91,SUM(L90+LOOKUP(2,1/(ISNUMBER($K$1:$K$194)),$K$1:$K$194))),I91)</f>
        <v>776581.57142857253</v>
      </c>
      <c r="M91" s="8" t="e">
        <f t="shared" si="27"/>
        <v>#N/A</v>
      </c>
      <c r="N91" s="2" t="e">
        <f t="shared" si="15"/>
        <v>#N/A</v>
      </c>
      <c r="O91" s="2" t="e">
        <f t="shared" si="25"/>
        <v>#N/A</v>
      </c>
      <c r="P91" s="2">
        <v>577455.55895084143</v>
      </c>
      <c r="Q91" s="2">
        <f>IF(P91&gt;Graph!$G$1*1000,Graph!$G$1*1000,P91)</f>
        <v>577455.55895084143</v>
      </c>
      <c r="R91" s="2">
        <f t="shared" si="16"/>
        <v>29019316.267506987</v>
      </c>
      <c r="S91" s="2">
        <f t="shared" si="17"/>
        <v>572009.27622866631</v>
      </c>
      <c r="T91" s="2">
        <f t="shared" si="18"/>
        <v>8499.5714285714785</v>
      </c>
      <c r="U91" s="2">
        <f t="shared" si="19"/>
        <v>577455.55895084143</v>
      </c>
      <c r="V91" s="2">
        <f t="shared" si="5"/>
        <v>882928.3548387097</v>
      </c>
      <c r="W91" s="2">
        <f t="shared" si="20"/>
        <v>13333.516129032359</v>
      </c>
      <c r="X91" s="2">
        <f t="shared" si="6"/>
        <v>564122.04282180907</v>
      </c>
      <c r="Y91" s="2">
        <f t="shared" si="7"/>
        <v>28136387.912668288</v>
      </c>
      <c r="Z91" s="2" t="str">
        <f t="shared" si="8"/>
        <v>HERE</v>
      </c>
      <c r="AA91" s="2">
        <f>IF(Z91="HERE",Y91,AA90+Graph!$G$1*1000)</f>
        <v>28136387.912668288</v>
      </c>
      <c r="AB91" s="2">
        <f t="shared" si="21"/>
        <v>564122.04282180965</v>
      </c>
      <c r="AC91" s="2">
        <f t="shared" si="9"/>
        <v>882928.3548387097</v>
      </c>
      <c r="AD91" s="3">
        <f t="shared" si="10"/>
        <v>28136387.912668288</v>
      </c>
      <c r="AE91" s="2">
        <f>IF(AE89&gt;=52800000,52800000,IF(AB70=Graph!G$1*1000,AE90+Graph!G$1*1000,AC91))</f>
        <v>882928.3548387097</v>
      </c>
      <c r="AF91" s="3">
        <f t="shared" si="11"/>
        <v>882928.3548387097</v>
      </c>
      <c r="AG91" s="3">
        <f t="shared" si="26"/>
        <v>15631761.216485132</v>
      </c>
      <c r="AH91" s="3" t="e">
        <f t="shared" si="3"/>
        <v>#N/A</v>
      </c>
      <c r="AM91" s="6">
        <v>14600000</v>
      </c>
      <c r="AN91" s="6">
        <v>31800000</v>
      </c>
      <c r="AO91" s="6">
        <v>52800000</v>
      </c>
    </row>
    <row r="92" spans="1:41" ht="15.75" customHeight="1" x14ac:dyDescent="0.25">
      <c r="A92" s="1">
        <v>44268</v>
      </c>
      <c r="B92" s="2">
        <f t="shared" si="0"/>
        <v>23</v>
      </c>
      <c r="C92" s="7"/>
      <c r="D92" s="2" t="e">
        <f t="shared" si="12"/>
        <v>#N/A</v>
      </c>
      <c r="E92" s="2" t="e">
        <f t="shared" si="22"/>
        <v>#N/A</v>
      </c>
      <c r="F92" s="2">
        <v>576940.41211485863</v>
      </c>
      <c r="G92" s="2">
        <f t="shared" si="23"/>
        <v>576940.41211485863</v>
      </c>
      <c r="H92" s="2">
        <f t="shared" si="13"/>
        <v>28897588.09943983</v>
      </c>
      <c r="I92" s="7"/>
      <c r="J92" s="2" t="e">
        <f t="shared" si="14"/>
        <v>#N/A</v>
      </c>
      <c r="K92" s="2" t="e">
        <f t="shared" si="24"/>
        <v>#N/A</v>
      </c>
      <c r="L92" s="2">
        <f t="array" ref="L92">IF(COUNT($C93)=0,IF(COUNT($C92)=1,I92,SUM(L91+LOOKUP(2,1/(ISNUMBER($K$1:$K$194)),$K$1:$K$194))),I92)</f>
        <v>785081.142857144</v>
      </c>
      <c r="M92" s="8" t="e">
        <f t="shared" si="27"/>
        <v>#N/A</v>
      </c>
      <c r="N92" s="2" t="e">
        <f t="shared" si="15"/>
        <v>#N/A</v>
      </c>
      <c r="O92" s="2" t="e">
        <f t="shared" si="25"/>
        <v>#N/A</v>
      </c>
      <c r="P92" s="2">
        <v>582433.19111281633</v>
      </c>
      <c r="Q92" s="2">
        <f>IF(P92&gt;Graph!$G$1*1000,Graph!$G$1*1000,P92)</f>
        <v>582433.19111281633</v>
      </c>
      <c r="R92" s="2">
        <f t="shared" si="16"/>
        <v>29601749.458619803</v>
      </c>
      <c r="S92" s="2">
        <f t="shared" si="17"/>
        <v>576940.41211485863</v>
      </c>
      <c r="T92" s="2">
        <f t="shared" si="18"/>
        <v>8499.5714285714785</v>
      </c>
      <c r="U92" s="2">
        <f t="shared" si="19"/>
        <v>582433.19111281633</v>
      </c>
      <c r="V92" s="2">
        <f t="shared" si="5"/>
        <v>896261.87096774194</v>
      </c>
      <c r="W92" s="2">
        <f t="shared" si="20"/>
        <v>13333.516129032243</v>
      </c>
      <c r="X92" s="2">
        <f t="shared" si="6"/>
        <v>569099.67498378409</v>
      </c>
      <c r="Y92" s="2">
        <f t="shared" si="7"/>
        <v>28705487.587652072</v>
      </c>
      <c r="Z92" s="2" t="str">
        <f t="shared" si="8"/>
        <v>HERE</v>
      </c>
      <c r="AA92" s="2">
        <f>IF(Z92="HERE",Y92,AA91+Graph!$G$1*1000)</f>
        <v>28705487.587652072</v>
      </c>
      <c r="AB92" s="2">
        <f t="shared" si="21"/>
        <v>569099.67498378456</v>
      </c>
      <c r="AC92" s="2">
        <f t="shared" si="9"/>
        <v>896261.87096774194</v>
      </c>
      <c r="AD92" s="3">
        <f t="shared" si="10"/>
        <v>28705487.587652072</v>
      </c>
      <c r="AE92" s="2">
        <f>IF(AE90&gt;=52800000,52800000,IF(AB71=Graph!G$1*1000,AE91+Graph!G$1*1000,AC92))</f>
        <v>896261.87096774194</v>
      </c>
      <c r="AF92" s="3">
        <f t="shared" si="11"/>
        <v>896261.87096774194</v>
      </c>
      <c r="AG92" s="3">
        <f t="shared" si="26"/>
        <v>16050540.351916011</v>
      </c>
      <c r="AH92" s="3" t="e">
        <f t="shared" si="3"/>
        <v>#N/A</v>
      </c>
      <c r="AM92" s="6">
        <v>14600000</v>
      </c>
      <c r="AN92" s="6">
        <v>31800000</v>
      </c>
      <c r="AO92" s="6">
        <v>52800000</v>
      </c>
    </row>
    <row r="93" spans="1:41" ht="15.75" customHeight="1" x14ac:dyDescent="0.25">
      <c r="A93" s="1">
        <v>44269</v>
      </c>
      <c r="B93" s="2">
        <f t="shared" si="0"/>
        <v>24</v>
      </c>
      <c r="C93" s="7"/>
      <c r="D93" s="2" t="e">
        <f t="shared" si="12"/>
        <v>#N/A</v>
      </c>
      <c r="E93" s="2" t="e">
        <f t="shared" si="22"/>
        <v>#N/A</v>
      </c>
      <c r="F93" s="2">
        <v>581871.54800102115</v>
      </c>
      <c r="G93" s="2">
        <f t="shared" si="23"/>
        <v>581871.54800102115</v>
      </c>
      <c r="H93" s="2">
        <f t="shared" si="13"/>
        <v>29479459.647440851</v>
      </c>
      <c r="I93" s="7"/>
      <c r="J93" s="2" t="e">
        <f t="shared" si="14"/>
        <v>#N/A</v>
      </c>
      <c r="K93" s="2" t="e">
        <f t="shared" si="24"/>
        <v>#N/A</v>
      </c>
      <c r="L93" s="2">
        <f t="array" ref="L93">IF(COUNT($C94)=0,IF(COUNT($C93)=1,I93,SUM(L92+LOOKUP(2,1/(ISNUMBER($K$1:$K$194)),$K$1:$K$194))),I93)</f>
        <v>793580.71428571548</v>
      </c>
      <c r="M93" s="8" t="e">
        <f t="shared" si="27"/>
        <v>#N/A</v>
      </c>
      <c r="N93" s="2" t="e">
        <f t="shared" si="15"/>
        <v>#N/A</v>
      </c>
      <c r="O93" s="2" t="e">
        <f t="shared" si="25"/>
        <v>#N/A</v>
      </c>
      <c r="P93" s="2">
        <v>587410.82327476144</v>
      </c>
      <c r="Q93" s="2">
        <f>IF(P93&gt;Graph!$G$1*1000,Graph!$G$1*1000,P93)</f>
        <v>587410.82327476144</v>
      </c>
      <c r="R93" s="2">
        <f t="shared" si="16"/>
        <v>30189160.281894565</v>
      </c>
      <c r="S93" s="2">
        <f t="shared" si="17"/>
        <v>581871.54800102115</v>
      </c>
      <c r="T93" s="2">
        <f t="shared" si="18"/>
        <v>8499.5714285714785</v>
      </c>
      <c r="U93" s="2">
        <f t="shared" si="19"/>
        <v>587410.82327476144</v>
      </c>
      <c r="V93" s="2">
        <f t="shared" si="5"/>
        <v>909595.38709677418</v>
      </c>
      <c r="W93" s="2">
        <f t="shared" si="20"/>
        <v>13333.516129032243</v>
      </c>
      <c r="X93" s="2">
        <f t="shared" si="6"/>
        <v>574077.3071457292</v>
      </c>
      <c r="Y93" s="2">
        <f t="shared" si="7"/>
        <v>29279564.894797802</v>
      </c>
      <c r="Z93" s="2" t="str">
        <f t="shared" si="8"/>
        <v>HERE</v>
      </c>
      <c r="AA93" s="2">
        <f>IF(Z93="HERE",Y93,AA92+Graph!$G$1*1000)</f>
        <v>29279564.894797802</v>
      </c>
      <c r="AB93" s="2">
        <f t="shared" si="21"/>
        <v>574077.30714572966</v>
      </c>
      <c r="AC93" s="2">
        <f t="shared" si="9"/>
        <v>909595.38709677418</v>
      </c>
      <c r="AD93" s="3">
        <f t="shared" si="10"/>
        <v>29279564.894797802</v>
      </c>
      <c r="AE93" s="2">
        <f>IF(AE91&gt;=52800000,52800000,IF(AB72=Graph!G$1*1000,AE92+Graph!G$1*1000,AC93))</f>
        <v>909595.38709677418</v>
      </c>
      <c r="AF93" s="3">
        <f t="shared" si="11"/>
        <v>909595.38709677418</v>
      </c>
      <c r="AG93" s="3">
        <f t="shared" si="26"/>
        <v>16473799.356292671</v>
      </c>
      <c r="AH93" s="3" t="e">
        <f t="shared" si="3"/>
        <v>#N/A</v>
      </c>
      <c r="AM93" s="6">
        <v>14600000</v>
      </c>
      <c r="AN93" s="6">
        <v>31800000</v>
      </c>
      <c r="AO93" s="6">
        <v>52800000</v>
      </c>
    </row>
    <row r="94" spans="1:41" ht="15.75" customHeight="1" x14ac:dyDescent="0.25">
      <c r="A94" s="1">
        <v>44270</v>
      </c>
      <c r="B94" s="2">
        <f t="shared" si="0"/>
        <v>25</v>
      </c>
      <c r="C94" s="7"/>
      <c r="D94" s="2" t="e">
        <f t="shared" si="12"/>
        <v>#N/A</v>
      </c>
      <c r="E94" s="2" t="e">
        <f t="shared" si="22"/>
        <v>#N/A</v>
      </c>
      <c r="F94" s="2">
        <v>586802.68388718367</v>
      </c>
      <c r="G94" s="2">
        <f t="shared" si="23"/>
        <v>586802.68388718367</v>
      </c>
      <c r="H94" s="2">
        <f t="shared" si="13"/>
        <v>30066262.331328034</v>
      </c>
      <c r="I94" s="7"/>
      <c r="J94" s="2" t="e">
        <f t="shared" si="14"/>
        <v>#N/A</v>
      </c>
      <c r="K94" s="2" t="e">
        <f t="shared" si="24"/>
        <v>#N/A</v>
      </c>
      <c r="L94" s="2">
        <f t="array" ref="L94">IF(COUNT($C95)=0,IF(COUNT($C94)=1,I94,SUM(L93+LOOKUP(2,1/(ISNUMBER($K$1:$K$194)),$K$1:$K$194))),I94)</f>
        <v>802080.28571428696</v>
      </c>
      <c r="M94" s="8" t="e">
        <f t="shared" si="27"/>
        <v>#N/A</v>
      </c>
      <c r="N94" s="2" t="e">
        <f t="shared" si="15"/>
        <v>#N/A</v>
      </c>
      <c r="O94" s="2" t="e">
        <f t="shared" si="25"/>
        <v>#N/A</v>
      </c>
      <c r="P94" s="2">
        <v>592388.45543670654</v>
      </c>
      <c r="Q94" s="2">
        <f>IF(P94&gt;Graph!$G$1*1000,Graph!$G$1*1000,P94)</f>
        <v>592388.45543670654</v>
      </c>
      <c r="R94" s="2">
        <f t="shared" si="16"/>
        <v>30781548.737331271</v>
      </c>
      <c r="S94" s="2">
        <f t="shared" si="17"/>
        <v>586802.68388718367</v>
      </c>
      <c r="T94" s="2">
        <f t="shared" si="18"/>
        <v>8499.5714285714785</v>
      </c>
      <c r="U94" s="2">
        <f t="shared" si="19"/>
        <v>592388.45543670654</v>
      </c>
      <c r="V94" s="2">
        <f t="shared" si="5"/>
        <v>922928.90322580643</v>
      </c>
      <c r="W94" s="2">
        <f t="shared" si="20"/>
        <v>13333.516129032243</v>
      </c>
      <c r="X94" s="2">
        <f t="shared" si="6"/>
        <v>579054.9393076743</v>
      </c>
      <c r="Y94" s="2">
        <f t="shared" si="7"/>
        <v>29858619.834105477</v>
      </c>
      <c r="Z94" s="2" t="str">
        <f t="shared" si="8"/>
        <v>HERE</v>
      </c>
      <c r="AA94" s="2">
        <f>IF(Z94="HERE",Y94,AA93+Graph!$G$1*1000)</f>
        <v>29858619.834105477</v>
      </c>
      <c r="AB94" s="2">
        <f t="shared" si="21"/>
        <v>579054.93930767477</v>
      </c>
      <c r="AC94" s="2">
        <f t="shared" si="9"/>
        <v>922928.90322580643</v>
      </c>
      <c r="AD94" s="3">
        <f t="shared" si="10"/>
        <v>29858619.834105477</v>
      </c>
      <c r="AE94" s="2">
        <f>IF(AE92&gt;=52800000,52800000,IF(AB73=Graph!G$1*1000,AE93+Graph!G$1*1000,AC94))</f>
        <v>922928.90322580643</v>
      </c>
      <c r="AF94" s="3">
        <f t="shared" si="11"/>
        <v>922928.90322580643</v>
      </c>
      <c r="AG94" s="3">
        <f t="shared" si="26"/>
        <v>16901538.229615077</v>
      </c>
      <c r="AH94" s="3" t="e">
        <f t="shared" si="3"/>
        <v>#N/A</v>
      </c>
      <c r="AM94" s="6">
        <v>14600000</v>
      </c>
      <c r="AN94" s="6">
        <v>31800000</v>
      </c>
      <c r="AO94" s="6">
        <v>52800000</v>
      </c>
    </row>
    <row r="95" spans="1:41" ht="15.75" customHeight="1" x14ac:dyDescent="0.25">
      <c r="A95" s="1">
        <v>44271</v>
      </c>
      <c r="B95" s="2">
        <f t="shared" si="0"/>
        <v>26</v>
      </c>
      <c r="C95" s="7"/>
      <c r="D95" s="2" t="e">
        <f t="shared" si="12"/>
        <v>#N/A</v>
      </c>
      <c r="E95" s="2" t="e">
        <f t="shared" si="22"/>
        <v>#N/A</v>
      </c>
      <c r="F95" s="2">
        <v>591733.81977337599</v>
      </c>
      <c r="G95" s="2">
        <f t="shared" si="23"/>
        <v>591733.81977337599</v>
      </c>
      <c r="H95" s="2">
        <f t="shared" si="13"/>
        <v>30657996.15110141</v>
      </c>
      <c r="I95" s="7"/>
      <c r="J95" s="2" t="e">
        <f t="shared" si="14"/>
        <v>#N/A</v>
      </c>
      <c r="K95" s="2" t="e">
        <f t="shared" si="24"/>
        <v>#N/A</v>
      </c>
      <c r="L95" s="2">
        <f t="array" ref="L95">IF(COUNT($C96)=0,IF(COUNT($C95)=1,I95,SUM(L94+LOOKUP(2,1/(ISNUMBER($K$1:$K$194)),$K$1:$K$194))),I95)</f>
        <v>810579.85714285844</v>
      </c>
      <c r="M95" s="8" t="e">
        <f t="shared" si="27"/>
        <v>#N/A</v>
      </c>
      <c r="N95" s="2" t="e">
        <f t="shared" si="15"/>
        <v>#N/A</v>
      </c>
      <c r="O95" s="2" t="e">
        <f t="shared" si="25"/>
        <v>#N/A</v>
      </c>
      <c r="P95" s="2">
        <v>597366.08759868145</v>
      </c>
      <c r="Q95" s="2">
        <f>IF(P95&gt;Graph!$G$1*1000,Graph!$G$1*1000,P95)</f>
        <v>597366.08759868145</v>
      </c>
      <c r="R95" s="2">
        <f t="shared" si="16"/>
        <v>31378914.824929953</v>
      </c>
      <c r="S95" s="2">
        <f t="shared" si="17"/>
        <v>591733.81977337599</v>
      </c>
      <c r="T95" s="2">
        <f t="shared" si="18"/>
        <v>8499.5714285714785</v>
      </c>
      <c r="U95" s="2">
        <f t="shared" si="19"/>
        <v>597366.08759868145</v>
      </c>
      <c r="V95" s="2">
        <f t="shared" si="5"/>
        <v>936262.41935483867</v>
      </c>
      <c r="W95" s="2">
        <f t="shared" si="20"/>
        <v>13333.516129032243</v>
      </c>
      <c r="X95" s="2">
        <f t="shared" si="6"/>
        <v>584032.57146964921</v>
      </c>
      <c r="Y95" s="2">
        <f t="shared" si="7"/>
        <v>30442652.405575126</v>
      </c>
      <c r="Z95" s="2" t="str">
        <f t="shared" si="8"/>
        <v>HERE</v>
      </c>
      <c r="AA95" s="2">
        <f>IF(Z95="HERE",Y95,AA94+Graph!$G$1*1000)</f>
        <v>30442652.405575126</v>
      </c>
      <c r="AB95" s="2">
        <f t="shared" si="21"/>
        <v>584032.57146964967</v>
      </c>
      <c r="AC95" s="2">
        <f t="shared" si="9"/>
        <v>936262.41935483867</v>
      </c>
      <c r="AD95" s="3">
        <f t="shared" si="10"/>
        <v>30442652.405575126</v>
      </c>
      <c r="AE95" s="2">
        <f>IF(AE93&gt;=52800000,52800000,IF(AB74=Graph!G$1*1000,AE94+Graph!G$1*1000,AC95))</f>
        <v>936262.41935483867</v>
      </c>
      <c r="AF95" s="3">
        <f t="shared" si="11"/>
        <v>936262.41935483867</v>
      </c>
      <c r="AG95" s="3">
        <f t="shared" si="26"/>
        <v>17333756.971883237</v>
      </c>
      <c r="AH95" s="3" t="e">
        <f t="shared" si="3"/>
        <v>#N/A</v>
      </c>
      <c r="AM95" s="6">
        <v>14600000</v>
      </c>
      <c r="AN95" s="6">
        <v>31800000</v>
      </c>
      <c r="AO95" s="6">
        <v>52800000</v>
      </c>
    </row>
    <row r="96" spans="1:41" ht="15.75" customHeight="1" x14ac:dyDescent="0.25">
      <c r="A96" s="1">
        <v>44272</v>
      </c>
      <c r="B96" s="2">
        <f t="shared" si="0"/>
        <v>27</v>
      </c>
      <c r="C96" s="7"/>
      <c r="D96" s="2" t="e">
        <f t="shared" si="12"/>
        <v>#N/A</v>
      </c>
      <c r="E96" s="2" t="e">
        <f t="shared" si="22"/>
        <v>#N/A</v>
      </c>
      <c r="F96" s="2">
        <v>596664.95565953851</v>
      </c>
      <c r="G96" s="2">
        <f t="shared" si="23"/>
        <v>596664.95565953851</v>
      </c>
      <c r="H96" s="2">
        <f t="shared" si="13"/>
        <v>31254661.106760949</v>
      </c>
      <c r="I96" s="7"/>
      <c r="J96" s="2" t="e">
        <f t="shared" si="14"/>
        <v>#N/A</v>
      </c>
      <c r="K96" s="2" t="e">
        <f t="shared" si="24"/>
        <v>#N/A</v>
      </c>
      <c r="L96" s="2">
        <f t="array" ref="L96">IF(COUNT($C97)=0,IF(COUNT($C96)=1,I96,SUM(L95+LOOKUP(2,1/(ISNUMBER($K$1:$K$194)),$K$1:$K$194))),I96)</f>
        <v>819079.42857142992</v>
      </c>
      <c r="M96" s="8" t="e">
        <f t="shared" si="27"/>
        <v>#N/A</v>
      </c>
      <c r="N96" s="2" t="e">
        <f t="shared" si="15"/>
        <v>#N/A</v>
      </c>
      <c r="O96" s="2" t="e">
        <f t="shared" si="25"/>
        <v>#N/A</v>
      </c>
      <c r="P96" s="2">
        <v>602343.71976062655</v>
      </c>
      <c r="Q96" s="2">
        <f>IF(P96&gt;Graph!$G$1*1000,Graph!$G$1*1000,P96)</f>
        <v>602343.71976062655</v>
      </c>
      <c r="R96" s="2">
        <f t="shared" si="16"/>
        <v>31981258.544690579</v>
      </c>
      <c r="S96" s="2">
        <f t="shared" si="17"/>
        <v>596664.95565953851</v>
      </c>
      <c r="T96" s="2">
        <f t="shared" si="18"/>
        <v>8499.5714285714785</v>
      </c>
      <c r="U96" s="2">
        <f t="shared" si="19"/>
        <v>602343.71976062655</v>
      </c>
      <c r="V96" s="2">
        <f t="shared" si="5"/>
        <v>949595.93548387103</v>
      </c>
      <c r="W96" s="2">
        <f t="shared" si="20"/>
        <v>13333.516129032359</v>
      </c>
      <c r="X96" s="2">
        <f t="shared" si="6"/>
        <v>589010.2036315942</v>
      </c>
      <c r="Y96" s="2">
        <f t="shared" si="7"/>
        <v>31031662.609206721</v>
      </c>
      <c r="Z96" s="2" t="str">
        <f t="shared" si="8"/>
        <v>HERE</v>
      </c>
      <c r="AA96" s="2">
        <f>IF(Z96="HERE",Y96,AA95+Graph!$G$1*1000)</f>
        <v>31031662.609206721</v>
      </c>
      <c r="AB96" s="2">
        <f t="shared" si="21"/>
        <v>589010.20363159478</v>
      </c>
      <c r="AC96" s="2">
        <f t="shared" si="9"/>
        <v>949595.93548387103</v>
      </c>
      <c r="AD96" s="3">
        <f t="shared" si="10"/>
        <v>31031662.609206721</v>
      </c>
      <c r="AE96" s="2">
        <f>IF(AE94&gt;=52800000,52800000,IF(AB75=Graph!G$1*1000,AE95+Graph!G$1*1000,AC96))</f>
        <v>949595.93548387103</v>
      </c>
      <c r="AF96" s="3">
        <f t="shared" si="11"/>
        <v>949595.93548387103</v>
      </c>
      <c r="AG96" s="3">
        <f t="shared" si="26"/>
        <v>17770455.583097175</v>
      </c>
      <c r="AH96" s="3" t="e">
        <f t="shared" si="3"/>
        <v>#N/A</v>
      </c>
      <c r="AM96" s="6">
        <v>14600000</v>
      </c>
      <c r="AN96" s="6">
        <v>31800000</v>
      </c>
      <c r="AO96" s="6">
        <v>52800000</v>
      </c>
    </row>
    <row r="97" spans="1:56" ht="15.75" customHeight="1" x14ac:dyDescent="0.25">
      <c r="A97" s="1">
        <v>44273</v>
      </c>
      <c r="B97" s="2">
        <f t="shared" si="0"/>
        <v>28</v>
      </c>
      <c r="C97" s="7"/>
      <c r="D97" s="2" t="e">
        <f t="shared" si="12"/>
        <v>#N/A</v>
      </c>
      <c r="E97" s="2" t="e">
        <f t="shared" si="22"/>
        <v>#N/A</v>
      </c>
      <c r="F97" s="2">
        <v>601596.09154570103</v>
      </c>
      <c r="G97" s="2">
        <f t="shared" si="23"/>
        <v>601596.09154570103</v>
      </c>
      <c r="H97" s="2">
        <f t="shared" si="13"/>
        <v>31856257.19830665</v>
      </c>
      <c r="I97" s="7"/>
      <c r="J97" s="2" t="e">
        <f t="shared" si="14"/>
        <v>#N/A</v>
      </c>
      <c r="K97" s="2" t="e">
        <f t="shared" si="24"/>
        <v>#N/A</v>
      </c>
      <c r="L97" s="2">
        <f t="array" ref="L97">IF(COUNT($C98)=0,IF(COUNT($C97)=1,I97,SUM(L96+LOOKUP(2,1/(ISNUMBER($K$1:$K$194)),$K$1:$K$194))),I97)</f>
        <v>827579.0000000014</v>
      </c>
      <c r="M97" s="8" t="e">
        <f t="shared" si="27"/>
        <v>#N/A</v>
      </c>
      <c r="N97" s="2" t="e">
        <f t="shared" si="15"/>
        <v>#N/A</v>
      </c>
      <c r="O97" s="2" t="e">
        <f t="shared" si="25"/>
        <v>#N/A</v>
      </c>
      <c r="P97" s="2">
        <v>607321.35192260146</v>
      </c>
      <c r="Q97" s="2">
        <f>IF(P97&gt;Graph!$G$1*1000,Graph!$G$1*1000,P97)</f>
        <v>607321.35192260146</v>
      </c>
      <c r="R97" s="2">
        <f t="shared" si="16"/>
        <v>32588579.896613181</v>
      </c>
      <c r="S97" s="2">
        <f t="shared" si="17"/>
        <v>601596.09154570103</v>
      </c>
      <c r="T97" s="2">
        <f t="shared" si="18"/>
        <v>8499.5714285714785</v>
      </c>
      <c r="U97" s="2">
        <f t="shared" si="19"/>
        <v>607321.35192260146</v>
      </c>
      <c r="V97" s="2">
        <f t="shared" si="5"/>
        <v>962929.45161290327</v>
      </c>
      <c r="W97" s="2">
        <f t="shared" si="20"/>
        <v>13333.516129032243</v>
      </c>
      <c r="X97" s="2">
        <f t="shared" si="6"/>
        <v>593987.83579356922</v>
      </c>
      <c r="Y97" s="2">
        <f t="shared" si="7"/>
        <v>31625650.445000291</v>
      </c>
      <c r="Z97" s="2" t="str">
        <f t="shared" si="8"/>
        <v>HERE</v>
      </c>
      <c r="AA97" s="2">
        <f>IF(Z97="HERE",Y97,AA96+Graph!$G$1*1000)</f>
        <v>31625650.445000291</v>
      </c>
      <c r="AB97" s="2">
        <f t="shared" si="21"/>
        <v>593987.83579356968</v>
      </c>
      <c r="AC97" s="2">
        <f t="shared" si="9"/>
        <v>962929.45161290327</v>
      </c>
      <c r="AD97" s="3">
        <f t="shared" si="10"/>
        <v>31625650.445000291</v>
      </c>
      <c r="AE97" s="2">
        <f>IF(AE95&gt;=52800000,52800000,IF(AB76=Graph!G$1*1000,AE96+Graph!G$1*1000,AC97))</f>
        <v>962929.45161290327</v>
      </c>
      <c r="AF97" s="3">
        <f t="shared" si="11"/>
        <v>962929.45161290327</v>
      </c>
      <c r="AG97" s="3">
        <f t="shared" si="26"/>
        <v>18211634.063256864</v>
      </c>
      <c r="AH97" s="3" t="e">
        <f t="shared" si="3"/>
        <v>#N/A</v>
      </c>
      <c r="AM97" s="6">
        <v>14600000</v>
      </c>
      <c r="AN97" s="6">
        <v>31800000</v>
      </c>
      <c r="AO97" s="6">
        <v>52800000</v>
      </c>
    </row>
    <row r="98" spans="1:56" ht="15.75" customHeight="1" x14ac:dyDescent="0.25">
      <c r="A98" s="1">
        <v>44274</v>
      </c>
      <c r="B98" s="2">
        <f t="shared" si="0"/>
        <v>29</v>
      </c>
      <c r="C98" s="7"/>
      <c r="D98" s="2" t="e">
        <f t="shared" si="12"/>
        <v>#N/A</v>
      </c>
      <c r="E98" s="2" t="e">
        <f t="shared" si="22"/>
        <v>#N/A</v>
      </c>
      <c r="F98" s="2">
        <v>606527.22743189335</v>
      </c>
      <c r="G98" s="2">
        <f t="shared" si="23"/>
        <v>606527.22743189335</v>
      </c>
      <c r="H98" s="2">
        <f t="shared" si="13"/>
        <v>32462784.425738543</v>
      </c>
      <c r="I98" s="7"/>
      <c r="J98" s="2" t="e">
        <f t="shared" si="14"/>
        <v>#N/A</v>
      </c>
      <c r="K98" s="2" t="e">
        <f t="shared" si="24"/>
        <v>#N/A</v>
      </c>
      <c r="L98" s="2">
        <f t="array" ref="L98">IF(COUNT($C99)=0,IF(COUNT($C98)=1,I98,SUM(L97+LOOKUP(2,1/(ISNUMBER($K$1:$K$194)),$K$1:$K$194))),I98)</f>
        <v>836078.57142857288</v>
      </c>
      <c r="M98" s="8" t="e">
        <f t="shared" si="27"/>
        <v>#N/A</v>
      </c>
      <c r="N98" s="2" t="e">
        <f t="shared" si="15"/>
        <v>#N/A</v>
      </c>
      <c r="O98" s="2" t="e">
        <f t="shared" si="25"/>
        <v>#N/A</v>
      </c>
      <c r="P98" s="2">
        <v>612298.98408454657</v>
      </c>
      <c r="Q98" s="2">
        <f>IF(P98&gt;Graph!$G$1*1000,Graph!$G$1*1000,P98)</f>
        <v>612298.98408454657</v>
      </c>
      <c r="R98" s="2">
        <f t="shared" si="16"/>
        <v>33200878.880697727</v>
      </c>
      <c r="S98" s="2">
        <f t="shared" si="17"/>
        <v>606527.22743189335</v>
      </c>
      <c r="T98" s="2">
        <f t="shared" si="18"/>
        <v>8499.5714285714785</v>
      </c>
      <c r="U98" s="2">
        <f t="shared" si="19"/>
        <v>612298.98408454657</v>
      </c>
      <c r="V98" s="2">
        <f t="shared" si="5"/>
        <v>976262.96774193551</v>
      </c>
      <c r="W98" s="2">
        <f t="shared" si="20"/>
        <v>13333.516129032243</v>
      </c>
      <c r="X98" s="2">
        <f t="shared" si="6"/>
        <v>598965.46795551432</v>
      </c>
      <c r="Y98" s="2">
        <f t="shared" si="7"/>
        <v>32224615.912955806</v>
      </c>
      <c r="Z98" s="2" t="str">
        <f t="shared" si="8"/>
        <v>HERE</v>
      </c>
      <c r="AA98" s="2">
        <f>IF(Z98="HERE",Y98,AA97+Graph!$G$1*1000)</f>
        <v>32224615.912955806</v>
      </c>
      <c r="AB98" s="2">
        <f t="shared" si="21"/>
        <v>598965.46795551479</v>
      </c>
      <c r="AC98" s="2">
        <f t="shared" si="9"/>
        <v>976262.96774193551</v>
      </c>
      <c r="AD98" s="3">
        <f t="shared" si="10"/>
        <v>32224615.912955806</v>
      </c>
      <c r="AE98" s="2">
        <f>IF(AE96&gt;=52800000,52800000,IF(AB77=Graph!G$1*1000,AE97+Graph!G$1*1000,AC98))</f>
        <v>976262.96774193551</v>
      </c>
      <c r="AF98" s="3">
        <f t="shared" si="11"/>
        <v>976262.96774193551</v>
      </c>
      <c r="AG98" s="3">
        <f t="shared" si="26"/>
        <v>18657292.4123623</v>
      </c>
      <c r="AH98" s="3" t="e">
        <f t="shared" si="3"/>
        <v>#N/A</v>
      </c>
      <c r="AM98" s="6">
        <v>14600000</v>
      </c>
      <c r="AN98" s="6">
        <v>31800000</v>
      </c>
      <c r="AO98" s="6">
        <v>52800000</v>
      </c>
    </row>
    <row r="99" spans="1:56" ht="15.75" customHeight="1" x14ac:dyDescent="0.25">
      <c r="A99" s="1">
        <v>44275</v>
      </c>
      <c r="B99" s="2">
        <f t="shared" si="0"/>
        <v>30</v>
      </c>
      <c r="C99" s="7"/>
      <c r="D99" s="2" t="e">
        <f t="shared" si="12"/>
        <v>#N/A</v>
      </c>
      <c r="E99" s="2" t="e">
        <f t="shared" si="22"/>
        <v>#N/A</v>
      </c>
      <c r="F99" s="2">
        <v>611458.36331805587</v>
      </c>
      <c r="G99" s="2">
        <f t="shared" si="23"/>
        <v>611458.36331805587</v>
      </c>
      <c r="H99" s="2">
        <f t="shared" si="13"/>
        <v>33074242.789056599</v>
      </c>
      <c r="I99" s="7"/>
      <c r="J99" s="2" t="e">
        <f t="shared" si="14"/>
        <v>#N/A</v>
      </c>
      <c r="K99" s="2" t="e">
        <f t="shared" si="24"/>
        <v>#N/A</v>
      </c>
      <c r="L99" s="2">
        <f t="array" ref="L99">IF(COUNT($C100)=0,IF(COUNT($C99)=1,I99,SUM(L98+LOOKUP(2,1/(ISNUMBER($K$1:$K$194)),$K$1:$K$194))),I99)</f>
        <v>844578.14285714435</v>
      </c>
      <c r="M99" s="8" t="e">
        <f t="shared" si="27"/>
        <v>#N/A</v>
      </c>
      <c r="N99" s="2" t="e">
        <f t="shared" si="15"/>
        <v>#N/A</v>
      </c>
      <c r="O99" s="2" t="e">
        <f t="shared" si="25"/>
        <v>#N/A</v>
      </c>
      <c r="P99" s="2">
        <v>617276.61624649167</v>
      </c>
      <c r="Q99" s="2">
        <f>IF(P99&gt;Graph!$G$1*1000,Graph!$G$1*1000,P99)</f>
        <v>617276.61624649167</v>
      </c>
      <c r="R99" s="2">
        <f t="shared" si="16"/>
        <v>33818155.496944219</v>
      </c>
      <c r="S99" s="2">
        <f t="shared" si="17"/>
        <v>611458.36331805587</v>
      </c>
      <c r="T99" s="2">
        <f t="shared" si="18"/>
        <v>8499.5714285714785</v>
      </c>
      <c r="U99" s="2">
        <f t="shared" si="19"/>
        <v>617276.61624649167</v>
      </c>
      <c r="V99" s="2">
        <f t="shared" si="5"/>
        <v>989596.48387096776</v>
      </c>
      <c r="W99" s="2">
        <f t="shared" si="20"/>
        <v>13333.516129032243</v>
      </c>
      <c r="X99" s="2">
        <f t="shared" si="6"/>
        <v>603943.10011745943</v>
      </c>
      <c r="Y99" s="2">
        <f t="shared" si="7"/>
        <v>32828559.013073266</v>
      </c>
      <c r="Z99" s="2" t="str">
        <f t="shared" si="8"/>
        <v>HERE</v>
      </c>
      <c r="AA99" s="2">
        <f>IF(Z99="HERE",Y99,AA98+Graph!$G$1*1000)</f>
        <v>32828559.013073266</v>
      </c>
      <c r="AB99" s="2">
        <f t="shared" si="21"/>
        <v>603943.10011745989</v>
      </c>
      <c r="AC99" s="2">
        <f t="shared" si="9"/>
        <v>989596.48387096776</v>
      </c>
      <c r="AD99" s="3">
        <f t="shared" si="10"/>
        <v>32828559.013073266</v>
      </c>
      <c r="AE99" s="2">
        <f>IF(AE97&gt;=52800000,52800000,IF(AB78=Graph!G$1*1000,AE98+Graph!G$1*1000,AC99))</f>
        <v>989596.48387096776</v>
      </c>
      <c r="AF99" s="3">
        <f t="shared" si="11"/>
        <v>989596.48387096776</v>
      </c>
      <c r="AG99" s="3">
        <f t="shared" si="26"/>
        <v>19107430.630413514</v>
      </c>
      <c r="AH99" s="3" t="e">
        <f t="shared" si="3"/>
        <v>#N/A</v>
      </c>
      <c r="AM99" s="6">
        <v>14600000</v>
      </c>
      <c r="AN99" s="6">
        <v>31800000</v>
      </c>
      <c r="AO99" s="6">
        <v>52800000</v>
      </c>
    </row>
    <row r="100" spans="1:56" ht="15.75" customHeight="1" x14ac:dyDescent="0.25">
      <c r="A100" s="12">
        <v>44276</v>
      </c>
      <c r="B100" s="13">
        <f t="shared" si="0"/>
        <v>31</v>
      </c>
      <c r="C100" s="14"/>
      <c r="D100" s="13" t="e">
        <f t="shared" si="12"/>
        <v>#N/A</v>
      </c>
      <c r="E100" s="13" t="e">
        <f t="shared" si="22"/>
        <v>#N/A</v>
      </c>
      <c r="F100" s="13">
        <v>616389.49920421839</v>
      </c>
      <c r="G100" s="13">
        <f t="shared" si="23"/>
        <v>616389.49920421839</v>
      </c>
      <c r="H100" s="13">
        <f t="shared" si="13"/>
        <v>33690632.288260818</v>
      </c>
      <c r="I100" s="14"/>
      <c r="J100" s="13" t="e">
        <f t="shared" si="14"/>
        <v>#N/A</v>
      </c>
      <c r="K100" s="13" t="e">
        <f t="shared" si="24"/>
        <v>#N/A</v>
      </c>
      <c r="L100" s="13">
        <f t="array" ref="L100">IF(COUNT($C101)=0,IF(COUNT($C100)=1,I100,SUM(L99+LOOKUP(2,1/(ISNUMBER($K$1:$K$194)),$K$1:$K$194))),I100)</f>
        <v>853077.71428571583</v>
      </c>
      <c r="M100" s="8" t="e">
        <f t="shared" si="27"/>
        <v>#N/A</v>
      </c>
      <c r="N100" s="13" t="e">
        <f t="shared" si="15"/>
        <v>#N/A</v>
      </c>
      <c r="O100" s="13" t="e">
        <f t="shared" si="25"/>
        <v>#N/A</v>
      </c>
      <c r="P100" s="13">
        <v>622254.24840846658</v>
      </c>
      <c r="Q100" s="13">
        <f>IF(P100&gt;Graph!$G$1*1000,Graph!$G$1*1000,P100)</f>
        <v>622254.24840846658</v>
      </c>
      <c r="R100" s="13">
        <f t="shared" si="16"/>
        <v>34440409.745352685</v>
      </c>
      <c r="S100" s="13">
        <f t="shared" si="17"/>
        <v>616389.49920421839</v>
      </c>
      <c r="T100" s="13">
        <f t="shared" si="18"/>
        <v>8499.5714285714785</v>
      </c>
      <c r="U100" s="13">
        <f t="shared" si="19"/>
        <v>622254.24840846658</v>
      </c>
      <c r="V100" s="13">
        <f t="shared" si="5"/>
        <v>1002930</v>
      </c>
      <c r="W100" s="13">
        <f t="shared" si="20"/>
        <v>13333.516129032243</v>
      </c>
      <c r="X100" s="13">
        <f t="shared" si="6"/>
        <v>608920.73227943433</v>
      </c>
      <c r="Y100" s="2">
        <f t="shared" si="7"/>
        <v>33437479.7453527</v>
      </c>
      <c r="Z100" s="2" t="str">
        <f t="shared" si="8"/>
        <v>HERE</v>
      </c>
      <c r="AA100" s="2">
        <f>IF(Z100="HERE",Y100,AA99+Graph!$G$1*1000)</f>
        <v>33437479.7453527</v>
      </c>
      <c r="AB100" s="2">
        <f t="shared" si="21"/>
        <v>608920.7322794348</v>
      </c>
      <c r="AC100" s="2">
        <f t="shared" si="9"/>
        <v>1002930</v>
      </c>
      <c r="AD100" s="3">
        <f t="shared" si="10"/>
        <v>33437479.7453527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6"/>
        <v>19562048.717410482</v>
      </c>
      <c r="AH100" s="3" t="e">
        <f t="shared" si="3"/>
        <v>#N/A</v>
      </c>
      <c r="AI100" s="15"/>
      <c r="AJ100" s="15"/>
      <c r="AK100" s="15"/>
      <c r="AL100" s="15"/>
      <c r="AM100" s="6">
        <v>14600000</v>
      </c>
      <c r="AN100" s="6">
        <v>31800000</v>
      </c>
      <c r="AO100" s="6">
        <v>52800000</v>
      </c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</row>
    <row r="101" spans="1:56" ht="15.75" customHeight="1" x14ac:dyDescent="0.25">
      <c r="A101" s="1">
        <v>44277</v>
      </c>
      <c r="B101" s="2">
        <f t="shared" si="0"/>
        <v>32</v>
      </c>
      <c r="C101" s="7"/>
      <c r="D101" s="2" t="e">
        <f t="shared" si="12"/>
        <v>#N/A</v>
      </c>
      <c r="E101" s="2" t="e">
        <f t="shared" si="22"/>
        <v>#N/A</v>
      </c>
      <c r="F101" s="2">
        <v>621320.63509041071</v>
      </c>
      <c r="G101" s="2">
        <f t="shared" si="23"/>
        <v>621320.63509041071</v>
      </c>
      <c r="H101" s="2">
        <f t="shared" si="13"/>
        <v>34311952.923351228</v>
      </c>
      <c r="I101" s="7"/>
      <c r="J101" s="2" t="e">
        <f t="shared" si="14"/>
        <v>#N/A</v>
      </c>
      <c r="K101" s="2" t="e">
        <f t="shared" si="24"/>
        <v>#N/A</v>
      </c>
      <c r="L101" s="2">
        <f t="array" ref="L101">IF(COUNT($C102)=0,IF(COUNT($C101)=1,I101,SUM(L100+LOOKUP(2,1/(ISNUMBER($K$1:$K$194)),$K$1:$K$194))),I101)</f>
        <v>861577.28571428731</v>
      </c>
      <c r="M101" s="8" t="e">
        <f t="shared" si="27"/>
        <v>#N/A</v>
      </c>
      <c r="N101" s="2" t="e">
        <f t="shared" si="15"/>
        <v>#N/A</v>
      </c>
      <c r="O101" s="2" t="e">
        <f t="shared" si="25"/>
        <v>#N/A</v>
      </c>
      <c r="P101" s="2">
        <v>627231.88057041168</v>
      </c>
      <c r="Q101" s="2">
        <f>IF(P101&gt;Graph!$G$1*1000,Graph!$G$1*1000,P101)</f>
        <v>627231.88057041168</v>
      </c>
      <c r="R101" s="2">
        <f t="shared" si="16"/>
        <v>35067641.625923097</v>
      </c>
      <c r="S101" s="2">
        <f t="shared" si="17"/>
        <v>621320.63509041071</v>
      </c>
      <c r="T101" s="2">
        <f t="shared" si="18"/>
        <v>8499.5714285714785</v>
      </c>
      <c r="U101" s="2">
        <f t="shared" si="19"/>
        <v>627231.88057041168</v>
      </c>
      <c r="V101" s="2">
        <f t="shared" ref="V101:V385" si="28">H17</f>
        <v>1056367.7142857143</v>
      </c>
      <c r="W101" s="2">
        <f t="shared" si="20"/>
        <v>53437.714285714319</v>
      </c>
      <c r="X101" s="2">
        <f t="shared" si="6"/>
        <v>573794.16628469736</v>
      </c>
      <c r="Y101" s="2">
        <f t="shared" si="7"/>
        <v>34011273.911637396</v>
      </c>
      <c r="Z101" s="2" t="str">
        <f t="shared" si="8"/>
        <v>HERE</v>
      </c>
      <c r="AA101" s="2">
        <f>IF(Z101="HERE",Y101,AA100+Graph!$G$1*1000)</f>
        <v>34011273.911637396</v>
      </c>
      <c r="AB101" s="2">
        <f t="shared" si="21"/>
        <v>573794.16628469527</v>
      </c>
      <c r="AC101" s="2">
        <f t="shared" si="9"/>
        <v>1056367.7142857143</v>
      </c>
      <c r="AD101" s="3">
        <f t="shared" si="10"/>
        <v>34011273.911637396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6"/>
        <v>20021146.673353199</v>
      </c>
      <c r="AH101" s="3" t="e">
        <f t="shared" si="3"/>
        <v>#N/A</v>
      </c>
      <c r="AM101" s="6">
        <v>14600000</v>
      </c>
      <c r="AN101" s="6">
        <v>31800000</v>
      </c>
      <c r="AO101" s="6">
        <v>52800000</v>
      </c>
    </row>
    <row r="102" spans="1:56" ht="15.75" customHeight="1" x14ac:dyDescent="0.25">
      <c r="A102" s="1">
        <v>44278</v>
      </c>
      <c r="B102" s="2">
        <f t="shared" si="0"/>
        <v>33</v>
      </c>
      <c r="C102" s="7"/>
      <c r="D102" s="2" t="e">
        <f t="shared" si="12"/>
        <v>#N/A</v>
      </c>
      <c r="E102" s="2" t="e">
        <f t="shared" si="22"/>
        <v>#N/A</v>
      </c>
      <c r="F102" s="2">
        <v>626251.77097657323</v>
      </c>
      <c r="G102" s="2">
        <f t="shared" si="23"/>
        <v>626251.77097657323</v>
      </c>
      <c r="H102" s="2">
        <f t="shared" si="13"/>
        <v>34938204.694327801</v>
      </c>
      <c r="I102" s="7"/>
      <c r="J102" s="2" t="e">
        <f t="shared" si="14"/>
        <v>#N/A</v>
      </c>
      <c r="K102" s="2" t="e">
        <f t="shared" si="24"/>
        <v>#N/A</v>
      </c>
      <c r="L102" s="2">
        <f t="array" ref="L102">IF(COUNT($C103)=0,IF(COUNT($C102)=1,I102,SUM(L101+LOOKUP(2,1/(ISNUMBER($K$1:$K$194)),$K$1:$K$194))),I102)</f>
        <v>870076.85714285879</v>
      </c>
      <c r="M102" s="8" t="e">
        <f t="shared" si="27"/>
        <v>#N/A</v>
      </c>
      <c r="N102" s="2" t="e">
        <f t="shared" si="15"/>
        <v>#N/A</v>
      </c>
      <c r="O102" s="2" t="e">
        <f t="shared" si="25"/>
        <v>#N/A</v>
      </c>
      <c r="P102" s="2">
        <v>632209.51273235679</v>
      </c>
      <c r="Q102" s="2">
        <f>IF(P102&gt;Graph!$G$1*1000,Graph!$G$1*1000,P102)</f>
        <v>632209.51273235679</v>
      </c>
      <c r="R102" s="2">
        <f t="shared" si="16"/>
        <v>35699851.138655454</v>
      </c>
      <c r="S102" s="2">
        <f t="shared" si="17"/>
        <v>626251.77097657323</v>
      </c>
      <c r="T102" s="2">
        <f t="shared" si="18"/>
        <v>8499.5714285714785</v>
      </c>
      <c r="U102" s="2">
        <f t="shared" si="19"/>
        <v>632209.51273235679</v>
      </c>
      <c r="V102" s="2">
        <f t="shared" si="28"/>
        <v>1109805.4285714286</v>
      </c>
      <c r="W102" s="2">
        <f t="shared" si="20"/>
        <v>53437.714285714319</v>
      </c>
      <c r="X102" s="2">
        <f t="shared" si="6"/>
        <v>578771.79844664247</v>
      </c>
      <c r="Y102" s="2">
        <f t="shared" si="7"/>
        <v>34590045.710084036</v>
      </c>
      <c r="Z102" s="2" t="str">
        <f t="shared" si="8"/>
        <v>HERE</v>
      </c>
      <c r="AA102" s="2">
        <f>IF(Z102="HERE",Y102,AA101+Graph!$G$1*1000)</f>
        <v>34590045.710084036</v>
      </c>
      <c r="AB102" s="2">
        <f t="shared" si="21"/>
        <v>578771.79844664037</v>
      </c>
      <c r="AC102" s="2">
        <f t="shared" si="9"/>
        <v>1109805.4285714286</v>
      </c>
      <c r="AD102" s="3">
        <f t="shared" si="10"/>
        <v>34590045.710084036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6"/>
        <v>20484724.498241693</v>
      </c>
      <c r="AH102" s="3" t="e">
        <f t="shared" si="3"/>
        <v>#N/A</v>
      </c>
      <c r="AM102" s="6">
        <v>14600000</v>
      </c>
      <c r="AN102" s="6">
        <v>31800000</v>
      </c>
      <c r="AO102" s="6">
        <v>52800000</v>
      </c>
    </row>
    <row r="103" spans="1:56" ht="15.75" customHeight="1" x14ac:dyDescent="0.25">
      <c r="A103" s="1">
        <v>44279</v>
      </c>
      <c r="B103" s="2">
        <f t="shared" si="0"/>
        <v>34</v>
      </c>
      <c r="C103" s="7"/>
      <c r="D103" s="2" t="e">
        <f t="shared" si="12"/>
        <v>#N/A</v>
      </c>
      <c r="E103" s="2" t="e">
        <f t="shared" si="22"/>
        <v>#N/A</v>
      </c>
      <c r="F103" s="2">
        <v>631182.90686273575</v>
      </c>
      <c r="G103" s="2">
        <f t="shared" si="23"/>
        <v>631182.90686273575</v>
      </c>
      <c r="H103" s="2">
        <f t="shared" si="13"/>
        <v>35569387.601190537</v>
      </c>
      <c r="I103" s="7"/>
      <c r="J103" s="2" t="e">
        <f t="shared" si="14"/>
        <v>#N/A</v>
      </c>
      <c r="K103" s="2" t="e">
        <f t="shared" si="24"/>
        <v>#N/A</v>
      </c>
      <c r="L103" s="2">
        <f t="array" ref="L103">IF(COUNT($C104)=0,IF(COUNT($C103)=1,I103,SUM(L102+LOOKUP(2,1/(ISNUMBER($K$1:$K$194)),$K$1:$K$194))),I103)</f>
        <v>878576.42857143027</v>
      </c>
      <c r="M103" s="8" t="e">
        <f t="shared" si="27"/>
        <v>#N/A</v>
      </c>
      <c r="N103" s="2" t="e">
        <f t="shared" si="15"/>
        <v>#N/A</v>
      </c>
      <c r="O103" s="2" t="e">
        <f t="shared" si="25"/>
        <v>#N/A</v>
      </c>
      <c r="P103" s="2">
        <v>637187.14489433169</v>
      </c>
      <c r="Q103" s="2">
        <f>IF(P103&gt;Graph!$G$1*1000,Graph!$G$1*1000,P103)</f>
        <v>637187.14489433169</v>
      </c>
      <c r="R103" s="2">
        <f t="shared" si="16"/>
        <v>36337038.283549786</v>
      </c>
      <c r="S103" s="2">
        <f t="shared" si="17"/>
        <v>631182.90686273575</v>
      </c>
      <c r="T103" s="2">
        <f t="shared" si="18"/>
        <v>8499.5714285714785</v>
      </c>
      <c r="U103" s="2">
        <f t="shared" si="19"/>
        <v>637187.14489433169</v>
      </c>
      <c r="V103" s="2">
        <f t="shared" si="28"/>
        <v>1163243.1428571427</v>
      </c>
      <c r="W103" s="2">
        <f t="shared" si="20"/>
        <v>53437.714285714086</v>
      </c>
      <c r="X103" s="2">
        <f t="shared" si="6"/>
        <v>583749.43060861761</v>
      </c>
      <c r="Y103" s="2">
        <f t="shared" si="7"/>
        <v>35173795.140692651</v>
      </c>
      <c r="Z103" s="2" t="str">
        <f t="shared" si="8"/>
        <v>HERE</v>
      </c>
      <c r="AA103" s="2">
        <f>IF(Z103="HERE",Y103,AA102+Graph!$G$1*1000)</f>
        <v>35173795.140692651</v>
      </c>
      <c r="AB103" s="2">
        <f t="shared" si="21"/>
        <v>583749.43060861528</v>
      </c>
      <c r="AC103" s="2">
        <f t="shared" si="9"/>
        <v>1163243.1428571427</v>
      </c>
      <c r="AD103" s="3">
        <f t="shared" si="10"/>
        <v>35173795.140692651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6"/>
        <v>20952782.192075934</v>
      </c>
      <c r="AH103" s="3" t="e">
        <f t="shared" si="3"/>
        <v>#N/A</v>
      </c>
      <c r="AM103" s="6">
        <v>14600000</v>
      </c>
      <c r="AN103" s="6">
        <v>31800000</v>
      </c>
      <c r="AO103" s="6">
        <v>52800000</v>
      </c>
    </row>
    <row r="104" spans="1:56" ht="15.75" customHeight="1" x14ac:dyDescent="0.25">
      <c r="A104" s="1">
        <v>44280</v>
      </c>
      <c r="B104" s="2">
        <f t="shared" si="0"/>
        <v>35</v>
      </c>
      <c r="C104" s="7"/>
      <c r="D104" s="2" t="e">
        <f t="shared" si="12"/>
        <v>#N/A</v>
      </c>
      <c r="E104" s="2" t="e">
        <f t="shared" si="22"/>
        <v>#N/A</v>
      </c>
      <c r="F104" s="2">
        <v>636114.04274892807</v>
      </c>
      <c r="G104" s="2">
        <f t="shared" si="23"/>
        <v>636114.04274892807</v>
      </c>
      <c r="H104" s="2">
        <f t="shared" si="13"/>
        <v>36205501.643939465</v>
      </c>
      <c r="I104" s="7"/>
      <c r="J104" s="2" t="e">
        <f t="shared" si="14"/>
        <v>#N/A</v>
      </c>
      <c r="K104" s="2" t="e">
        <f t="shared" si="24"/>
        <v>#N/A</v>
      </c>
      <c r="L104" s="2">
        <f t="array" ref="L104">IF(COUNT($C105)=0,IF(COUNT($C104)=1,I104,SUM(L103+LOOKUP(2,1/(ISNUMBER($K$1:$K$194)),$K$1:$K$194))),I104)</f>
        <v>887076.00000000175</v>
      </c>
      <c r="M104" s="8" t="e">
        <f t="shared" si="27"/>
        <v>#N/A</v>
      </c>
      <c r="N104" s="2" t="e">
        <f t="shared" si="15"/>
        <v>#N/A</v>
      </c>
      <c r="O104" s="2" t="e">
        <f t="shared" si="25"/>
        <v>#N/A</v>
      </c>
      <c r="P104" s="2">
        <v>642164.7770562768</v>
      </c>
      <c r="Q104" s="2">
        <f>IF(P104&gt;Graph!$G$1*1000,Graph!$G$1*1000,P104)</f>
        <v>642164.7770562768</v>
      </c>
      <c r="R104" s="2">
        <f t="shared" si="16"/>
        <v>36979203.060606062</v>
      </c>
      <c r="S104" s="2">
        <f t="shared" si="17"/>
        <v>636114.04274892807</v>
      </c>
      <c r="T104" s="2">
        <f t="shared" si="18"/>
        <v>8499.5714285714785</v>
      </c>
      <c r="U104" s="2">
        <f t="shared" si="19"/>
        <v>642164.7770562768</v>
      </c>
      <c r="V104" s="2">
        <f t="shared" si="28"/>
        <v>1216680.857142857</v>
      </c>
      <c r="W104" s="2">
        <f t="shared" si="20"/>
        <v>53437.714285714319</v>
      </c>
      <c r="X104" s="2">
        <f t="shared" si="6"/>
        <v>588727.06277056248</v>
      </c>
      <c r="Y104" s="2">
        <f t="shared" si="7"/>
        <v>35762522.203463212</v>
      </c>
      <c r="Z104" s="2" t="str">
        <f t="shared" si="8"/>
        <v>HERE</v>
      </c>
      <c r="AA104" s="2">
        <f>IF(Z104="HERE",Y104,AA103+Graph!$G$1*1000)</f>
        <v>35762522.203463212</v>
      </c>
      <c r="AB104" s="2">
        <f t="shared" si="21"/>
        <v>588727.06277056038</v>
      </c>
      <c r="AC104" s="2">
        <f t="shared" si="9"/>
        <v>1216680.857142857</v>
      </c>
      <c r="AD104" s="3">
        <f t="shared" si="10"/>
        <v>35762522.203463212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6"/>
        <v>21425319.754855957</v>
      </c>
      <c r="AH104" s="3" t="e">
        <f t="shared" si="3"/>
        <v>#N/A</v>
      </c>
      <c r="AM104" s="6">
        <v>14600000</v>
      </c>
      <c r="AN104" s="6">
        <v>31800000</v>
      </c>
      <c r="AO104" s="6">
        <v>52800000</v>
      </c>
    </row>
    <row r="105" spans="1:56" ht="15.75" customHeight="1" x14ac:dyDescent="0.25">
      <c r="A105" s="1">
        <v>44281</v>
      </c>
      <c r="B105" s="2">
        <f t="shared" si="0"/>
        <v>36</v>
      </c>
      <c r="C105" s="7"/>
      <c r="D105" s="2" t="e">
        <f t="shared" si="12"/>
        <v>#N/A</v>
      </c>
      <c r="E105" s="2" t="e">
        <f t="shared" si="22"/>
        <v>#N/A</v>
      </c>
      <c r="F105" s="2">
        <v>641045.17863509059</v>
      </c>
      <c r="G105" s="2">
        <f t="shared" si="23"/>
        <v>641045.17863509059</v>
      </c>
      <c r="H105" s="2">
        <f t="shared" si="13"/>
        <v>36846546.822574556</v>
      </c>
      <c r="I105" s="7"/>
      <c r="J105" s="2" t="e">
        <f t="shared" si="14"/>
        <v>#N/A</v>
      </c>
      <c r="K105" s="2" t="e">
        <f t="shared" si="24"/>
        <v>#N/A</v>
      </c>
      <c r="L105" s="2">
        <f t="array" ref="L105">IF(COUNT($C106)=0,IF(COUNT($C105)=1,I105,SUM(L104+LOOKUP(2,1/(ISNUMBER($K$1:$K$194)),$K$1:$K$194))),I105)</f>
        <v>895575.57142857322</v>
      </c>
      <c r="M105" s="8" t="e">
        <f t="shared" si="27"/>
        <v>#N/A</v>
      </c>
      <c r="N105" s="2" t="e">
        <f t="shared" si="15"/>
        <v>#N/A</v>
      </c>
      <c r="O105" s="2" t="e">
        <f t="shared" si="25"/>
        <v>#N/A</v>
      </c>
      <c r="P105" s="2">
        <v>647142.4092182219</v>
      </c>
      <c r="Q105" s="2">
        <f>IF(P105&gt;Graph!$G$1*1000,Graph!$G$1*1000,P105)</f>
        <v>647142.4092182219</v>
      </c>
      <c r="R105" s="2">
        <f t="shared" si="16"/>
        <v>37626345.469824284</v>
      </c>
      <c r="S105" s="2">
        <f t="shared" si="17"/>
        <v>641045.17863509059</v>
      </c>
      <c r="T105" s="2">
        <f t="shared" si="18"/>
        <v>8499.5714285714785</v>
      </c>
      <c r="U105" s="2">
        <f t="shared" si="19"/>
        <v>647142.4092182219</v>
      </c>
      <c r="V105" s="2">
        <f t="shared" si="28"/>
        <v>1270118.5714285714</v>
      </c>
      <c r="W105" s="2">
        <f t="shared" si="20"/>
        <v>53437.714285714319</v>
      </c>
      <c r="X105" s="2">
        <f t="shared" si="6"/>
        <v>593704.69493250758</v>
      </c>
      <c r="Y105" s="2">
        <f t="shared" si="7"/>
        <v>36356226.898395717</v>
      </c>
      <c r="Z105" s="2" t="str">
        <f t="shared" si="8"/>
        <v>HERE</v>
      </c>
      <c r="AA105" s="2">
        <f>IF(Z105="HERE",Y105,AA104+Graph!$G$1*1000)</f>
        <v>36356226.898395717</v>
      </c>
      <c r="AB105" s="2">
        <f t="shared" si="21"/>
        <v>593704.69493250549</v>
      </c>
      <c r="AC105" s="2">
        <f t="shared" si="9"/>
        <v>1270118.5714285714</v>
      </c>
      <c r="AD105" s="3">
        <f t="shared" si="10"/>
        <v>36356226.898395717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6"/>
        <v>21902337.186581731</v>
      </c>
      <c r="AH105" s="3" t="e">
        <f t="shared" si="3"/>
        <v>#N/A</v>
      </c>
      <c r="AM105" s="6">
        <v>14600000</v>
      </c>
      <c r="AN105" s="6">
        <v>31800000</v>
      </c>
      <c r="AO105" s="6">
        <v>52800000</v>
      </c>
    </row>
    <row r="106" spans="1:56" ht="15.75" customHeight="1" x14ac:dyDescent="0.25">
      <c r="A106" s="1">
        <v>44282</v>
      </c>
      <c r="B106" s="2">
        <f t="shared" si="0"/>
        <v>37</v>
      </c>
      <c r="C106" s="7"/>
      <c r="D106" s="2" t="e">
        <f t="shared" si="12"/>
        <v>#N/A</v>
      </c>
      <c r="E106" s="2" t="e">
        <f t="shared" si="22"/>
        <v>#N/A</v>
      </c>
      <c r="F106" s="2">
        <v>645976.31452125311</v>
      </c>
      <c r="G106" s="2">
        <f t="shared" si="23"/>
        <v>641500.42857142852</v>
      </c>
      <c r="H106" s="2">
        <f t="shared" si="13"/>
        <v>37488047.251145981</v>
      </c>
      <c r="I106" s="7"/>
      <c r="J106" s="2" t="e">
        <f t="shared" si="14"/>
        <v>#N/A</v>
      </c>
      <c r="K106" s="2" t="e">
        <f t="shared" si="24"/>
        <v>#N/A</v>
      </c>
      <c r="L106" s="2">
        <f t="array" ref="L106">IF(COUNT($C107)=0,IF(COUNT($C106)=1,I106,SUM(L105+LOOKUP(2,1/(ISNUMBER($K$1:$K$194)),$K$1:$K$194))),I106)</f>
        <v>904075.1428571447</v>
      </c>
      <c r="M106" s="8" t="e">
        <f t="shared" si="27"/>
        <v>#N/A</v>
      </c>
      <c r="N106" s="2" t="e">
        <f t="shared" si="15"/>
        <v>#N/A</v>
      </c>
      <c r="O106" s="2" t="e">
        <f t="shared" si="25"/>
        <v>#N/A</v>
      </c>
      <c r="P106" s="2">
        <v>652120.04138019681</v>
      </c>
      <c r="Q106" s="2">
        <f>IF(P106&gt;Graph!$G$1*1000,Graph!$G$1*1000,P106)</f>
        <v>650000</v>
      </c>
      <c r="R106" s="2">
        <f t="shared" si="16"/>
        <v>38276345.469824284</v>
      </c>
      <c r="S106" s="2">
        <f t="shared" si="17"/>
        <v>641500.42857142538</v>
      </c>
      <c r="T106" s="2">
        <f t="shared" si="18"/>
        <v>8499.5714285714785</v>
      </c>
      <c r="U106" s="2">
        <f t="shared" si="19"/>
        <v>650000</v>
      </c>
      <c r="V106" s="2">
        <f t="shared" si="28"/>
        <v>1323556.2857142857</v>
      </c>
      <c r="W106" s="2">
        <f t="shared" si="20"/>
        <v>53437.714285714319</v>
      </c>
      <c r="X106" s="2">
        <f t="shared" si="6"/>
        <v>596562.28571428568</v>
      </c>
      <c r="Y106" s="2">
        <f t="shared" si="7"/>
        <v>36952789.184110001</v>
      </c>
      <c r="Z106" s="2" t="str">
        <f t="shared" si="8"/>
        <v>HERE</v>
      </c>
      <c r="AA106" s="2">
        <f>IF(Z106="HERE",Y106,AA105+Graph!$G$1*1000)</f>
        <v>36952789.184110001</v>
      </c>
      <c r="AB106" s="2">
        <f t="shared" si="21"/>
        <v>596562.28571428359</v>
      </c>
      <c r="AC106" s="2">
        <f t="shared" si="9"/>
        <v>1323556.2857142857</v>
      </c>
      <c r="AD106" s="3">
        <f t="shared" si="10"/>
        <v>36952789.184110001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6"/>
        <v>22383834.487253252</v>
      </c>
      <c r="AH106" s="3" t="e">
        <f t="shared" si="3"/>
        <v>#N/A</v>
      </c>
      <c r="AM106" s="6">
        <v>14600000</v>
      </c>
      <c r="AN106" s="6">
        <v>31800000</v>
      </c>
      <c r="AO106" s="6">
        <v>52800000</v>
      </c>
    </row>
    <row r="107" spans="1:56" ht="15.75" customHeight="1" x14ac:dyDescent="0.25">
      <c r="A107" s="1">
        <v>44283</v>
      </c>
      <c r="B107" s="2">
        <f t="shared" si="0"/>
        <v>38</v>
      </c>
      <c r="C107" s="7"/>
      <c r="D107" s="2" t="e">
        <f t="shared" si="12"/>
        <v>#N/A</v>
      </c>
      <c r="E107" s="2" t="e">
        <f t="shared" si="22"/>
        <v>#N/A</v>
      </c>
      <c r="F107" s="2">
        <v>650907.45040744543</v>
      </c>
      <c r="G107" s="2">
        <f t="shared" si="23"/>
        <v>641500.42857142852</v>
      </c>
      <c r="H107" s="2">
        <f t="shared" si="13"/>
        <v>38129547.679717407</v>
      </c>
      <c r="I107" s="7"/>
      <c r="J107" s="2" t="e">
        <f t="shared" si="14"/>
        <v>#N/A</v>
      </c>
      <c r="K107" s="2" t="e">
        <f t="shared" si="24"/>
        <v>#N/A</v>
      </c>
      <c r="L107" s="2">
        <f t="array" ref="L107">IF(COUNT($C108)=0,IF(COUNT($C107)=1,I107,SUM(L106+LOOKUP(2,1/(ISNUMBER($K$1:$K$194)),$K$1:$K$194))),I107)</f>
        <v>912574.71428571618</v>
      </c>
      <c r="M107" s="8" t="e">
        <f t="shared" si="27"/>
        <v>#N/A</v>
      </c>
      <c r="N107" s="2" t="e">
        <f t="shared" si="15"/>
        <v>#N/A</v>
      </c>
      <c r="O107" s="2" t="e">
        <f t="shared" si="25"/>
        <v>#N/A</v>
      </c>
      <c r="P107" s="2">
        <v>657097.67354214191</v>
      </c>
      <c r="Q107" s="2">
        <f>IF(P107&gt;Graph!$G$1*1000,Graph!$G$1*1000,P107)</f>
        <v>650000</v>
      </c>
      <c r="R107" s="2">
        <f t="shared" si="16"/>
        <v>38926345.469824284</v>
      </c>
      <c r="S107" s="2">
        <f t="shared" si="17"/>
        <v>641500.42857142538</v>
      </c>
      <c r="T107" s="2">
        <f t="shared" si="18"/>
        <v>8499.5714285714785</v>
      </c>
      <c r="U107" s="2">
        <f t="shared" si="19"/>
        <v>650000</v>
      </c>
      <c r="V107" s="2">
        <f t="shared" si="28"/>
        <v>1376994</v>
      </c>
      <c r="W107" s="2">
        <f t="shared" si="20"/>
        <v>53437.714285714319</v>
      </c>
      <c r="X107" s="2">
        <f t="shared" si="6"/>
        <v>596562.28571428568</v>
      </c>
      <c r="Y107" s="2">
        <f t="shared" si="7"/>
        <v>37549351.469824284</v>
      </c>
      <c r="Z107" s="2" t="str">
        <f t="shared" si="8"/>
        <v>HERE</v>
      </c>
      <c r="AA107" s="2">
        <f>IF(Z107="HERE",Y107,AA106+Graph!$G$1*1000)</f>
        <v>37549351.469824284</v>
      </c>
      <c r="AB107" s="2">
        <f t="shared" si="21"/>
        <v>596562.28571428359</v>
      </c>
      <c r="AC107" s="2">
        <f t="shared" si="9"/>
        <v>1376994</v>
      </c>
      <c r="AD107" s="3">
        <f t="shared" si="10"/>
        <v>37549351.469824284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6"/>
        <v>22869811.656870555</v>
      </c>
      <c r="AH107" s="3" t="e">
        <f t="shared" si="3"/>
        <v>#N/A</v>
      </c>
      <c r="AM107" s="6">
        <v>14600000</v>
      </c>
      <c r="AN107" s="6">
        <v>31800000</v>
      </c>
      <c r="AO107" s="6">
        <v>52800000</v>
      </c>
    </row>
    <row r="108" spans="1:56" ht="15.75" customHeight="1" x14ac:dyDescent="0.25">
      <c r="A108" s="1">
        <v>44284</v>
      </c>
      <c r="B108" s="2">
        <f t="shared" si="0"/>
        <v>39</v>
      </c>
      <c r="C108" s="7"/>
      <c r="D108" s="2" t="e">
        <f t="shared" si="12"/>
        <v>#N/A</v>
      </c>
      <c r="E108" s="2" t="e">
        <f t="shared" si="22"/>
        <v>#N/A</v>
      </c>
      <c r="F108" s="2">
        <v>655838.58629360795</v>
      </c>
      <c r="G108" s="2">
        <f t="shared" si="23"/>
        <v>641500.42857142852</v>
      </c>
      <c r="H108" s="2">
        <f t="shared" si="13"/>
        <v>38771048.108288832</v>
      </c>
      <c r="I108" s="7"/>
      <c r="J108" s="2" t="e">
        <f t="shared" si="14"/>
        <v>#N/A</v>
      </c>
      <c r="K108" s="2" t="e">
        <f t="shared" si="24"/>
        <v>#N/A</v>
      </c>
      <c r="L108" s="2">
        <f t="array" ref="L108">IF(COUNT($C109)=0,IF(COUNT($C108)=1,I108,SUM(L107+LOOKUP(2,1/(ISNUMBER($K$1:$K$194)),$K$1:$K$194))),I108)</f>
        <v>921074.28571428766</v>
      </c>
      <c r="M108" s="8" t="e">
        <f t="shared" si="27"/>
        <v>#N/A</v>
      </c>
      <c r="N108" s="2" t="e">
        <f t="shared" si="15"/>
        <v>#N/A</v>
      </c>
      <c r="O108" s="2" t="e">
        <f t="shared" si="25"/>
        <v>#N/A</v>
      </c>
      <c r="P108" s="2">
        <v>662075.30570408702</v>
      </c>
      <c r="Q108" s="2">
        <f>IF(P108&gt;Graph!$G$1*1000,Graph!$G$1*1000,P108)</f>
        <v>650000</v>
      </c>
      <c r="R108" s="2">
        <f t="shared" si="16"/>
        <v>39576345.469824284</v>
      </c>
      <c r="S108" s="2">
        <f t="shared" si="17"/>
        <v>641500.42857142538</v>
      </c>
      <c r="T108" s="2">
        <f t="shared" si="18"/>
        <v>8499.5714285714785</v>
      </c>
      <c r="U108" s="2">
        <f t="shared" si="19"/>
        <v>650000</v>
      </c>
      <c r="V108" s="2">
        <f t="shared" si="28"/>
        <v>1508825.75</v>
      </c>
      <c r="W108" s="2">
        <f t="shared" si="20"/>
        <v>131831.75</v>
      </c>
      <c r="X108" s="2">
        <f t="shared" si="6"/>
        <v>518168.25</v>
      </c>
      <c r="Y108" s="2">
        <f t="shared" si="7"/>
        <v>38067519.719824284</v>
      </c>
      <c r="Z108" s="2" t="str">
        <f t="shared" si="8"/>
        <v>HERE</v>
      </c>
      <c r="AA108" s="2">
        <f>IF(Z108="HERE",Y108,AA107+Graph!$G$1*1000)</f>
        <v>38067519.719824284</v>
      </c>
      <c r="AB108" s="2">
        <f t="shared" si="21"/>
        <v>518168.25</v>
      </c>
      <c r="AC108" s="2">
        <f t="shared" si="9"/>
        <v>1508825.75</v>
      </c>
      <c r="AD108" s="3">
        <f t="shared" si="10"/>
        <v>38067519.719824284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6"/>
        <v>23360268.695433605</v>
      </c>
      <c r="AH108" s="3" t="e">
        <f t="shared" si="3"/>
        <v>#N/A</v>
      </c>
      <c r="AM108" s="6">
        <v>14600000</v>
      </c>
      <c r="AN108" s="6">
        <v>31800000</v>
      </c>
      <c r="AO108" s="6">
        <v>52800000</v>
      </c>
    </row>
    <row r="109" spans="1:56" ht="15.75" customHeight="1" x14ac:dyDescent="0.25">
      <c r="A109" s="1">
        <v>44285</v>
      </c>
      <c r="B109" s="2">
        <f t="shared" si="0"/>
        <v>40</v>
      </c>
      <c r="C109" s="7"/>
      <c r="D109" s="2" t="e">
        <f t="shared" si="12"/>
        <v>#N/A</v>
      </c>
      <c r="E109" s="2" t="e">
        <f t="shared" si="22"/>
        <v>#N/A</v>
      </c>
      <c r="F109" s="2">
        <v>660769.72217977047</v>
      </c>
      <c r="G109" s="2">
        <f t="shared" si="23"/>
        <v>641500.42857142852</v>
      </c>
      <c r="H109" s="2">
        <f t="shared" si="13"/>
        <v>39412548.536860257</v>
      </c>
      <c r="I109" s="7"/>
      <c r="J109" s="2" t="e">
        <f t="shared" si="14"/>
        <v>#N/A</v>
      </c>
      <c r="K109" s="2" t="e">
        <f t="shared" si="24"/>
        <v>#N/A</v>
      </c>
      <c r="L109" s="2">
        <f t="array" ref="L109">IF(COUNT($C110)=0,IF(COUNT($C109)=1,I109,SUM(L108+LOOKUP(2,1/(ISNUMBER($K$1:$K$194)),$K$1:$K$194))),I109)</f>
        <v>929573.85714285914</v>
      </c>
      <c r="M109" s="8" t="e">
        <f t="shared" si="27"/>
        <v>#N/A</v>
      </c>
      <c r="N109" s="2" t="e">
        <f t="shared" si="15"/>
        <v>#N/A</v>
      </c>
      <c r="O109" s="2" t="e">
        <f t="shared" si="25"/>
        <v>#N/A</v>
      </c>
      <c r="P109" s="2">
        <v>667052.93786606193</v>
      </c>
      <c r="Q109" s="2">
        <f>IF(P109&gt;Graph!$G$1*1000,Graph!$G$1*1000,P109)</f>
        <v>650000</v>
      </c>
      <c r="R109" s="2">
        <f t="shared" si="16"/>
        <v>40226345.469824284</v>
      </c>
      <c r="S109" s="2">
        <f t="shared" si="17"/>
        <v>641500.42857142538</v>
      </c>
      <c r="T109" s="2">
        <f t="shared" si="18"/>
        <v>8499.5714285714785</v>
      </c>
      <c r="U109" s="2">
        <f t="shared" si="19"/>
        <v>650000</v>
      </c>
      <c r="V109" s="2">
        <f t="shared" si="28"/>
        <v>1640657.5</v>
      </c>
      <c r="W109" s="2">
        <f t="shared" si="20"/>
        <v>131831.75</v>
      </c>
      <c r="X109" s="2">
        <f t="shared" si="6"/>
        <v>518168.25</v>
      </c>
      <c r="Y109" s="2">
        <f t="shared" si="7"/>
        <v>38585687.969824284</v>
      </c>
      <c r="Z109" s="2" t="str">
        <f t="shared" si="8"/>
        <v>HERE</v>
      </c>
      <c r="AA109" s="2">
        <f>IF(Z109="HERE",Y109,AA108+Graph!$G$1*1000)</f>
        <v>38585687.969824284</v>
      </c>
      <c r="AB109" s="2">
        <f t="shared" si="21"/>
        <v>518168.25</v>
      </c>
      <c r="AC109" s="2">
        <f t="shared" si="9"/>
        <v>1640657.5</v>
      </c>
      <c r="AD109" s="3">
        <f t="shared" si="10"/>
        <v>38585687.969824284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6"/>
        <v>23855205.602942407</v>
      </c>
      <c r="AH109" s="3" t="e">
        <f t="shared" si="3"/>
        <v>#N/A</v>
      </c>
      <c r="AM109" s="6">
        <v>14600000</v>
      </c>
      <c r="AN109" s="6">
        <v>31800000</v>
      </c>
      <c r="AO109" s="6">
        <v>52800000</v>
      </c>
    </row>
    <row r="110" spans="1:56" ht="15.75" customHeight="1" x14ac:dyDescent="0.25">
      <c r="A110" s="1">
        <v>44286</v>
      </c>
      <c r="B110" s="2">
        <f t="shared" si="0"/>
        <v>41</v>
      </c>
      <c r="C110" s="7"/>
      <c r="D110" s="2" t="e">
        <f t="shared" si="12"/>
        <v>#N/A</v>
      </c>
      <c r="E110" s="2" t="e">
        <f t="shared" si="22"/>
        <v>#N/A</v>
      </c>
      <c r="F110" s="2">
        <v>665700.85806596279</v>
      </c>
      <c r="G110" s="2">
        <f t="shared" si="23"/>
        <v>641500.42857142852</v>
      </c>
      <c r="H110" s="2">
        <f t="shared" si="13"/>
        <v>40054048.965431683</v>
      </c>
      <c r="I110" s="7"/>
      <c r="J110" s="2" t="e">
        <f t="shared" si="14"/>
        <v>#N/A</v>
      </c>
      <c r="K110" s="2" t="e">
        <f t="shared" si="24"/>
        <v>#N/A</v>
      </c>
      <c r="L110" s="2">
        <f t="array" ref="L110">IF(COUNT($C111)=0,IF(COUNT($C110)=1,I110,SUM(L109+LOOKUP(2,1/(ISNUMBER($K$1:$K$194)),$K$1:$K$194))),I110)</f>
        <v>938073.42857143062</v>
      </c>
      <c r="M110" s="8" t="e">
        <f t="shared" si="27"/>
        <v>#N/A</v>
      </c>
      <c r="N110" s="2" t="e">
        <f t="shared" si="15"/>
        <v>#N/A</v>
      </c>
      <c r="O110" s="2" t="e">
        <f t="shared" si="25"/>
        <v>#N/A</v>
      </c>
      <c r="P110" s="2">
        <v>672030.57002800703</v>
      </c>
      <c r="Q110" s="2">
        <f>IF(P110&gt;Graph!$G$1*1000,Graph!$G$1*1000,P110)</f>
        <v>650000</v>
      </c>
      <c r="R110" s="2">
        <f t="shared" si="16"/>
        <v>40876345.469824284</v>
      </c>
      <c r="S110" s="2">
        <f t="shared" si="17"/>
        <v>641500.42857142538</v>
      </c>
      <c r="T110" s="2">
        <f t="shared" si="18"/>
        <v>8499.5714285714785</v>
      </c>
      <c r="U110" s="2">
        <f t="shared" si="19"/>
        <v>650000</v>
      </c>
      <c r="V110" s="2">
        <f t="shared" si="28"/>
        <v>1772489.25</v>
      </c>
      <c r="W110" s="2">
        <f t="shared" si="20"/>
        <v>131831.75</v>
      </c>
      <c r="X110" s="2">
        <f t="shared" si="6"/>
        <v>518168.25</v>
      </c>
      <c r="Y110" s="2">
        <f t="shared" si="7"/>
        <v>39103856.219824284</v>
      </c>
      <c r="Z110" s="2" t="str">
        <f t="shared" si="8"/>
        <v>HERE</v>
      </c>
      <c r="AA110" s="2">
        <f>IF(Z110="HERE",Y110,AA109+Graph!$G$1*1000)</f>
        <v>39103856.219824284</v>
      </c>
      <c r="AB110" s="2">
        <f t="shared" si="21"/>
        <v>518168.25</v>
      </c>
      <c r="AC110" s="2">
        <f t="shared" si="9"/>
        <v>1772489.25</v>
      </c>
      <c r="AD110" s="3">
        <f t="shared" si="10"/>
        <v>39103856.219824284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6"/>
        <v>24354622.379396986</v>
      </c>
      <c r="AH110" s="3" t="e">
        <f t="shared" si="3"/>
        <v>#N/A</v>
      </c>
      <c r="AM110" s="6">
        <v>14600000</v>
      </c>
      <c r="AN110" s="6">
        <v>31800000</v>
      </c>
      <c r="AO110" s="6">
        <v>52800000</v>
      </c>
    </row>
    <row r="111" spans="1:56" ht="15.75" customHeight="1" x14ac:dyDescent="0.25">
      <c r="A111" s="1">
        <v>44287</v>
      </c>
      <c r="B111" s="2">
        <f t="shared" si="0"/>
        <v>42</v>
      </c>
      <c r="C111" s="7"/>
      <c r="D111" s="2" t="e">
        <f t="shared" si="12"/>
        <v>#N/A</v>
      </c>
      <c r="E111" s="2" t="e">
        <f t="shared" si="22"/>
        <v>#N/A</v>
      </c>
      <c r="F111" s="2">
        <v>670631.99395212531</v>
      </c>
      <c r="G111" s="2">
        <f t="shared" si="23"/>
        <v>641500.42857142852</v>
      </c>
      <c r="H111" s="2">
        <f t="shared" si="13"/>
        <v>40695549.394003108</v>
      </c>
      <c r="I111" s="7"/>
      <c r="J111" s="2" t="e">
        <f t="shared" si="14"/>
        <v>#N/A</v>
      </c>
      <c r="K111" s="2" t="e">
        <f t="shared" si="24"/>
        <v>#N/A</v>
      </c>
      <c r="L111" s="2">
        <f t="array" ref="L111">IF(COUNT($C112)=0,IF(COUNT($C111)=1,I111,SUM(L110+LOOKUP(2,1/(ISNUMBER($K$1:$K$194)),$K$1:$K$194))),I111)</f>
        <v>946573.0000000021</v>
      </c>
      <c r="M111" s="8" t="e">
        <f t="shared" si="27"/>
        <v>#N/A</v>
      </c>
      <c r="N111" s="2" t="e">
        <f t="shared" si="15"/>
        <v>#N/A</v>
      </c>
      <c r="O111" s="2" t="e">
        <f t="shared" si="25"/>
        <v>#N/A</v>
      </c>
      <c r="P111" s="2">
        <v>677008.20218995214</v>
      </c>
      <c r="Q111" s="2">
        <f>IF(P111&gt;Graph!$G$1*1000,Graph!$G$1*1000,P111)</f>
        <v>650000</v>
      </c>
      <c r="R111" s="2">
        <f t="shared" si="16"/>
        <v>41526345.469824284</v>
      </c>
      <c r="S111" s="2">
        <f t="shared" si="17"/>
        <v>641500.42857142538</v>
      </c>
      <c r="T111" s="2">
        <f t="shared" si="18"/>
        <v>8499.5714285714785</v>
      </c>
      <c r="U111" s="2">
        <f t="shared" si="19"/>
        <v>650000</v>
      </c>
      <c r="V111" s="2">
        <f t="shared" si="28"/>
        <v>1904321</v>
      </c>
      <c r="W111" s="2">
        <f t="shared" si="20"/>
        <v>131831.75</v>
      </c>
      <c r="X111" s="2">
        <f t="shared" si="6"/>
        <v>518168.25</v>
      </c>
      <c r="Y111" s="2">
        <f t="shared" si="7"/>
        <v>39622024.469824284</v>
      </c>
      <c r="Z111" s="2" t="str">
        <f t="shared" si="8"/>
        <v>HERE</v>
      </c>
      <c r="AA111" s="2">
        <f>IF(Z111="HERE",Y111,AA110+Graph!$G$1*1000)</f>
        <v>39622024.469824284</v>
      </c>
      <c r="AB111" s="2">
        <f t="shared" si="21"/>
        <v>518168.25</v>
      </c>
      <c r="AC111" s="2">
        <f t="shared" si="9"/>
        <v>1904321</v>
      </c>
      <c r="AD111" s="3">
        <f t="shared" si="10"/>
        <v>39622024.469824284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6"/>
        <v>24858519.024797317</v>
      </c>
      <c r="AH111" s="3" t="e">
        <f t="shared" si="3"/>
        <v>#N/A</v>
      </c>
      <c r="AM111" s="6">
        <v>14600000</v>
      </c>
      <c r="AN111" s="6">
        <v>31800000</v>
      </c>
      <c r="AO111" s="6">
        <v>52800000</v>
      </c>
    </row>
    <row r="112" spans="1:56" ht="15.75" customHeight="1" x14ac:dyDescent="0.25">
      <c r="A112" s="1">
        <v>44288</v>
      </c>
      <c r="B112" s="2">
        <f t="shared" si="0"/>
        <v>43</v>
      </c>
      <c r="C112" s="7"/>
      <c r="D112" s="2" t="e">
        <f t="shared" si="12"/>
        <v>#N/A</v>
      </c>
      <c r="E112" s="2" t="e">
        <f t="shared" si="22"/>
        <v>#N/A</v>
      </c>
      <c r="F112" s="2">
        <v>675563.12983828783</v>
      </c>
      <c r="G112" s="2">
        <f t="shared" si="23"/>
        <v>641500.42857142852</v>
      </c>
      <c r="H112" s="2">
        <f t="shared" si="13"/>
        <v>41337049.822574534</v>
      </c>
      <c r="I112" s="7"/>
      <c r="J112" s="2" t="e">
        <f t="shared" si="14"/>
        <v>#N/A</v>
      </c>
      <c r="K112" s="2" t="e">
        <f t="shared" si="24"/>
        <v>#N/A</v>
      </c>
      <c r="L112" s="2">
        <f t="array" ref="L112">IF(COUNT($C113)=0,IF(COUNT($C112)=1,I112,SUM(L111+LOOKUP(2,1/(ISNUMBER($K$1:$K$194)),$K$1:$K$194))),I112)</f>
        <v>955072.57142857357</v>
      </c>
      <c r="M112" s="8" t="e">
        <f t="shared" si="27"/>
        <v>#N/A</v>
      </c>
      <c r="N112" s="2" t="e">
        <f t="shared" si="15"/>
        <v>#N/A</v>
      </c>
      <c r="O112" s="2" t="e">
        <f t="shared" si="25"/>
        <v>#N/A</v>
      </c>
      <c r="P112" s="2">
        <v>681985.83435192704</v>
      </c>
      <c r="Q112" s="2">
        <f>IF(P112&gt;Graph!$G$1*1000,Graph!$G$1*1000,P112)</f>
        <v>650000</v>
      </c>
      <c r="R112" s="2">
        <f t="shared" si="16"/>
        <v>42176345.469824284</v>
      </c>
      <c r="S112" s="2">
        <f t="shared" si="17"/>
        <v>641500.42857142538</v>
      </c>
      <c r="T112" s="2">
        <f t="shared" si="18"/>
        <v>8499.5714285714785</v>
      </c>
      <c r="U112" s="2">
        <f t="shared" si="19"/>
        <v>650000</v>
      </c>
      <c r="V112" s="2">
        <f t="shared" si="28"/>
        <v>2036152.75</v>
      </c>
      <c r="W112" s="2">
        <f t="shared" si="20"/>
        <v>131831.75</v>
      </c>
      <c r="X112" s="2">
        <f t="shared" si="6"/>
        <v>518168.25</v>
      </c>
      <c r="Y112" s="2">
        <f t="shared" si="7"/>
        <v>40140192.719824284</v>
      </c>
      <c r="Z112" s="2" t="str">
        <f t="shared" si="8"/>
        <v>HERE</v>
      </c>
      <c r="AA112" s="2">
        <f>IF(Z112="HERE",Y112,AA111+Graph!$G$1*1000)</f>
        <v>40140192.719824284</v>
      </c>
      <c r="AB112" s="2">
        <f t="shared" si="21"/>
        <v>518168.25</v>
      </c>
      <c r="AC112" s="2">
        <f t="shared" si="9"/>
        <v>2036152.75</v>
      </c>
      <c r="AD112" s="3">
        <f t="shared" si="10"/>
        <v>40140192.719824284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6"/>
        <v>25366895.539143395</v>
      </c>
      <c r="AH112" s="3" t="e">
        <f t="shared" si="3"/>
        <v>#N/A</v>
      </c>
      <c r="AM112" s="6">
        <v>14600000</v>
      </c>
      <c r="AN112" s="6">
        <v>31800000</v>
      </c>
      <c r="AO112" s="6">
        <v>52800000</v>
      </c>
    </row>
    <row r="113" spans="1:56" ht="15.75" customHeight="1" x14ac:dyDescent="0.25">
      <c r="A113" s="1">
        <v>44289</v>
      </c>
      <c r="B113" s="2">
        <f t="shared" si="0"/>
        <v>44</v>
      </c>
      <c r="C113" s="7"/>
      <c r="D113" s="2" t="e">
        <f t="shared" si="12"/>
        <v>#N/A</v>
      </c>
      <c r="E113" s="2" t="e">
        <f t="shared" si="22"/>
        <v>#N/A</v>
      </c>
      <c r="F113" s="2">
        <v>680494.26572448015</v>
      </c>
      <c r="G113" s="2">
        <f t="shared" si="23"/>
        <v>641500.42857142852</v>
      </c>
      <c r="H113" s="2">
        <f t="shared" si="13"/>
        <v>41978550.251145959</v>
      </c>
      <c r="I113" s="7"/>
      <c r="J113" s="2" t="e">
        <f t="shared" si="14"/>
        <v>#N/A</v>
      </c>
      <c r="K113" s="2" t="e">
        <f t="shared" si="24"/>
        <v>#N/A</v>
      </c>
      <c r="L113" s="2">
        <f t="array" ref="L113">IF(COUNT($C114)=0,IF(COUNT($C113)=1,I113,SUM(L112+LOOKUP(2,1/(ISNUMBER($K$1:$K$194)),$K$1:$K$194))),I113)</f>
        <v>963572.14285714505</v>
      </c>
      <c r="M113" s="8" t="e">
        <f t="shared" si="27"/>
        <v>#N/A</v>
      </c>
      <c r="N113" s="2" t="e">
        <f t="shared" si="15"/>
        <v>#N/A</v>
      </c>
      <c r="O113" s="2" t="e">
        <f t="shared" si="25"/>
        <v>#N/A</v>
      </c>
      <c r="P113" s="2">
        <v>686963.46651387215</v>
      </c>
      <c r="Q113" s="2">
        <f>IF(P113&gt;Graph!$G$1*1000,Graph!$G$1*1000,P113)</f>
        <v>650000</v>
      </c>
      <c r="R113" s="2">
        <f t="shared" si="16"/>
        <v>42826345.469824284</v>
      </c>
      <c r="S113" s="2">
        <f t="shared" si="17"/>
        <v>641500.42857142538</v>
      </c>
      <c r="T113" s="2">
        <f t="shared" si="18"/>
        <v>8499.5714285714785</v>
      </c>
      <c r="U113" s="2">
        <f t="shared" si="19"/>
        <v>650000</v>
      </c>
      <c r="V113" s="2">
        <f t="shared" si="28"/>
        <v>2167984.5</v>
      </c>
      <c r="W113" s="2">
        <f t="shared" si="20"/>
        <v>131831.75</v>
      </c>
      <c r="X113" s="2">
        <f t="shared" si="6"/>
        <v>518168.25</v>
      </c>
      <c r="Y113" s="2">
        <f t="shared" si="7"/>
        <v>40658360.969824284</v>
      </c>
      <c r="Z113" s="2" t="str">
        <f t="shared" si="8"/>
        <v>HERE</v>
      </c>
      <c r="AA113" s="2">
        <f>IF(Z113="HERE",Y113,AA112+Graph!$G$1*1000)</f>
        <v>40658360.969824284</v>
      </c>
      <c r="AB113" s="2">
        <f t="shared" si="21"/>
        <v>518168.25</v>
      </c>
      <c r="AC113" s="2">
        <f t="shared" si="9"/>
        <v>2167984.5</v>
      </c>
      <c r="AD113" s="3">
        <f t="shared" si="10"/>
        <v>40658360.969824284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6"/>
        <v>25879751.922435254</v>
      </c>
      <c r="AH113" s="3" t="e">
        <f t="shared" si="3"/>
        <v>#N/A</v>
      </c>
      <c r="AM113" s="6">
        <v>14600000</v>
      </c>
      <c r="AN113" s="6">
        <v>31800000</v>
      </c>
      <c r="AO113" s="6">
        <v>52800000</v>
      </c>
    </row>
    <row r="114" spans="1:56" ht="15.75" customHeight="1" x14ac:dyDescent="0.25">
      <c r="A114" s="1">
        <v>44290</v>
      </c>
      <c r="B114" s="2">
        <f t="shared" si="0"/>
        <v>45</v>
      </c>
      <c r="C114" s="7"/>
      <c r="D114" s="2" t="e">
        <f t="shared" si="12"/>
        <v>#N/A</v>
      </c>
      <c r="E114" s="2" t="e">
        <f t="shared" si="22"/>
        <v>#N/A</v>
      </c>
      <c r="F114" s="2">
        <v>685425.40161064267</v>
      </c>
      <c r="G114" s="2">
        <f t="shared" si="23"/>
        <v>641500.42857142852</v>
      </c>
      <c r="H114" s="2">
        <f t="shared" si="13"/>
        <v>42620050.679717384</v>
      </c>
      <c r="I114" s="7"/>
      <c r="J114" s="2" t="e">
        <f t="shared" si="14"/>
        <v>#N/A</v>
      </c>
      <c r="K114" s="2" t="e">
        <f t="shared" si="24"/>
        <v>#N/A</v>
      </c>
      <c r="L114" s="2">
        <f t="array" ref="L114">IF(COUNT($C115)=0,IF(COUNT($C114)=1,I114,SUM(L113+LOOKUP(2,1/(ISNUMBER($K$1:$K$194)),$K$1:$K$194))),I114)</f>
        <v>972071.71428571653</v>
      </c>
      <c r="M114" s="8" t="e">
        <f t="shared" si="27"/>
        <v>#N/A</v>
      </c>
      <c r="N114" s="2" t="e">
        <f t="shared" si="15"/>
        <v>#N/A</v>
      </c>
      <c r="O114" s="2" t="e">
        <f t="shared" si="25"/>
        <v>#N/A</v>
      </c>
      <c r="P114" s="2">
        <v>691941.09867584705</v>
      </c>
      <c r="Q114" s="2">
        <f>IF(P114&gt;Graph!$G$1*1000,Graph!$G$1*1000,P114)</f>
        <v>650000</v>
      </c>
      <c r="R114" s="2">
        <f t="shared" si="16"/>
        <v>43476345.469824284</v>
      </c>
      <c r="S114" s="2">
        <f t="shared" si="17"/>
        <v>641500.42857142538</v>
      </c>
      <c r="T114" s="2">
        <f t="shared" si="18"/>
        <v>8499.5714285714785</v>
      </c>
      <c r="U114" s="2">
        <f t="shared" si="19"/>
        <v>650000</v>
      </c>
      <c r="V114" s="2">
        <f t="shared" si="28"/>
        <v>2299816.25</v>
      </c>
      <c r="W114" s="2">
        <f t="shared" si="20"/>
        <v>131831.75</v>
      </c>
      <c r="X114" s="2">
        <f t="shared" si="6"/>
        <v>518168.25</v>
      </c>
      <c r="Y114" s="2">
        <f t="shared" si="7"/>
        <v>41176529.219824284</v>
      </c>
      <c r="Z114" s="2" t="str">
        <f t="shared" si="8"/>
        <v>HERE</v>
      </c>
      <c r="AA114" s="2">
        <f>IF(Z114="HERE",Y114,AA113+Graph!$G$1*1000)</f>
        <v>41176529.219824284</v>
      </c>
      <c r="AB114" s="2">
        <f t="shared" si="21"/>
        <v>518168.25</v>
      </c>
      <c r="AC114" s="2">
        <f t="shared" si="9"/>
        <v>2299816.25</v>
      </c>
      <c r="AD114" s="3">
        <f t="shared" si="10"/>
        <v>41176529.219824284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6"/>
        <v>26397088.174672861</v>
      </c>
      <c r="AH114" s="3" t="e">
        <f t="shared" si="3"/>
        <v>#N/A</v>
      </c>
      <c r="AM114" s="6">
        <v>14600000</v>
      </c>
      <c r="AN114" s="6">
        <v>31800000</v>
      </c>
      <c r="AO114" s="6">
        <v>52800000</v>
      </c>
    </row>
    <row r="115" spans="1:56" ht="15.75" customHeight="1" x14ac:dyDescent="0.25">
      <c r="A115" s="1">
        <v>44291</v>
      </c>
      <c r="B115" s="2">
        <f t="shared" si="0"/>
        <v>46</v>
      </c>
      <c r="C115" s="7"/>
      <c r="D115" s="2" t="e">
        <f t="shared" si="12"/>
        <v>#N/A</v>
      </c>
      <c r="E115" s="2" t="e">
        <f t="shared" si="22"/>
        <v>#N/A</v>
      </c>
      <c r="F115" s="2">
        <v>690356.53749680519</v>
      </c>
      <c r="G115" s="2">
        <f t="shared" si="23"/>
        <v>641500.42857142852</v>
      </c>
      <c r="H115" s="2">
        <f t="shared" si="13"/>
        <v>43261551.10828881</v>
      </c>
      <c r="I115" s="7"/>
      <c r="J115" s="2" t="e">
        <f t="shared" si="14"/>
        <v>#N/A</v>
      </c>
      <c r="K115" s="2" t="e">
        <f t="shared" si="24"/>
        <v>#N/A</v>
      </c>
      <c r="L115" s="2">
        <f t="array" ref="L115">IF(COUNT($C116)=0,IF(COUNT($C115)=1,I115,SUM(L114+LOOKUP(2,1/(ISNUMBER($K$1:$K$194)),$K$1:$K$194))),I115)</f>
        <v>980571.28571428801</v>
      </c>
      <c r="M115" s="8" t="e">
        <f t="shared" si="27"/>
        <v>#N/A</v>
      </c>
      <c r="N115" s="2" t="e">
        <f t="shared" si="15"/>
        <v>#N/A</v>
      </c>
      <c r="O115" s="2" t="e">
        <f t="shared" si="25"/>
        <v>#N/A</v>
      </c>
      <c r="P115" s="2">
        <v>696918.73083779216</v>
      </c>
      <c r="Q115" s="2">
        <f>IF(P115&gt;Graph!$G$1*1000,Graph!$G$1*1000,P115)</f>
        <v>650000</v>
      </c>
      <c r="R115" s="2">
        <f t="shared" si="16"/>
        <v>44126345.469824284</v>
      </c>
      <c r="S115" s="2">
        <f t="shared" si="17"/>
        <v>641500.42857142538</v>
      </c>
      <c r="T115" s="2">
        <f t="shared" si="18"/>
        <v>8499.5714285714785</v>
      </c>
      <c r="U115" s="2">
        <f t="shared" si="19"/>
        <v>650000</v>
      </c>
      <c r="V115" s="2">
        <f t="shared" si="28"/>
        <v>2431648</v>
      </c>
      <c r="W115" s="2">
        <f t="shared" si="20"/>
        <v>131831.75</v>
      </c>
      <c r="X115" s="2">
        <f t="shared" si="6"/>
        <v>518168.25</v>
      </c>
      <c r="Y115" s="2">
        <f t="shared" si="7"/>
        <v>41694697.469824284</v>
      </c>
      <c r="Z115" s="2" t="str">
        <f t="shared" si="8"/>
        <v>HERE</v>
      </c>
      <c r="AA115" s="2">
        <f>IF(Z115="HERE",Y115,AA114+Graph!$G$1*1000)</f>
        <v>41694697.469824284</v>
      </c>
      <c r="AB115" s="2">
        <f t="shared" si="21"/>
        <v>518168.25</v>
      </c>
      <c r="AC115" s="2">
        <f t="shared" si="9"/>
        <v>2431648</v>
      </c>
      <c r="AD115" s="3">
        <f t="shared" si="10"/>
        <v>41694697.469824284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6"/>
        <v>26918904.295856219</v>
      </c>
      <c r="AH115" s="3" t="e">
        <f t="shared" si="3"/>
        <v>#N/A</v>
      </c>
      <c r="AI115" s="16"/>
      <c r="AJ115" s="16"/>
      <c r="AK115" s="16"/>
      <c r="AL115" s="16"/>
      <c r="AM115" s="6">
        <v>14600000</v>
      </c>
      <c r="AN115" s="6">
        <v>31800000</v>
      </c>
      <c r="AO115" s="6">
        <v>52800000</v>
      </c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</row>
    <row r="116" spans="1:56" ht="15.75" customHeight="1" x14ac:dyDescent="0.25">
      <c r="A116" s="1">
        <v>44292</v>
      </c>
      <c r="B116" s="2">
        <f t="shared" si="0"/>
        <v>47</v>
      </c>
      <c r="C116" s="7"/>
      <c r="D116" s="2" t="e">
        <f t="shared" si="12"/>
        <v>#N/A</v>
      </c>
      <c r="E116" s="2" t="e">
        <f t="shared" si="22"/>
        <v>#N/A</v>
      </c>
      <c r="F116" s="2">
        <v>695287.67338299751</v>
      </c>
      <c r="G116" s="2">
        <f t="shared" si="23"/>
        <v>641500.42857142852</v>
      </c>
      <c r="H116" s="2">
        <f t="shared" si="13"/>
        <v>43903051.536860235</v>
      </c>
      <c r="I116" s="7"/>
      <c r="J116" s="2" t="e">
        <f t="shared" si="14"/>
        <v>#N/A</v>
      </c>
      <c r="K116" s="2" t="e">
        <f t="shared" si="24"/>
        <v>#N/A</v>
      </c>
      <c r="L116" s="2">
        <f t="array" ref="L116">IF(COUNT($C117)=0,IF(COUNT($C116)=1,I116,SUM(L115+LOOKUP(2,1/(ISNUMBER($K$1:$K$194)),$K$1:$K$194))),I116)</f>
        <v>989070.85714285949</v>
      </c>
      <c r="M116" s="8" t="e">
        <f t="shared" si="27"/>
        <v>#N/A</v>
      </c>
      <c r="N116" s="2" t="e">
        <f t="shared" si="15"/>
        <v>#N/A</v>
      </c>
      <c r="O116" s="2" t="e">
        <f t="shared" si="25"/>
        <v>#N/A</v>
      </c>
      <c r="P116" s="2">
        <v>701896.36299973726</v>
      </c>
      <c r="Q116" s="2">
        <f>IF(P116&gt;Graph!$G$1*1000,Graph!$G$1*1000,P116)</f>
        <v>650000</v>
      </c>
      <c r="R116" s="2">
        <f t="shared" si="16"/>
        <v>44776345.469824284</v>
      </c>
      <c r="S116" s="2">
        <f t="shared" si="17"/>
        <v>641500.42857142538</v>
      </c>
      <c r="T116" s="2">
        <f t="shared" si="18"/>
        <v>8499.5714285714785</v>
      </c>
      <c r="U116" s="2">
        <f t="shared" si="19"/>
        <v>650000</v>
      </c>
      <c r="V116" s="2">
        <f t="shared" si="28"/>
        <v>2639309</v>
      </c>
      <c r="W116" s="2">
        <f t="shared" si="20"/>
        <v>207661</v>
      </c>
      <c r="X116" s="2">
        <f t="shared" si="6"/>
        <v>442339</v>
      </c>
      <c r="Y116" s="2">
        <f t="shared" si="7"/>
        <v>42137036.469824284</v>
      </c>
      <c r="Z116" s="2" t="str">
        <f t="shared" si="8"/>
        <v>HERE</v>
      </c>
      <c r="AA116" s="2">
        <f>IF(Z116="HERE",Y116,AA115+Graph!$G$1*1000)</f>
        <v>42137036.469824284</v>
      </c>
      <c r="AB116" s="2">
        <f t="shared" si="21"/>
        <v>442339</v>
      </c>
      <c r="AC116" s="2">
        <f t="shared" si="9"/>
        <v>2639309</v>
      </c>
      <c r="AD116" s="3">
        <f t="shared" si="10"/>
        <v>42137036.469824284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6"/>
        <v>27445200.285985358</v>
      </c>
      <c r="AH116" s="3" t="e">
        <f t="shared" si="3"/>
        <v>#N/A</v>
      </c>
      <c r="AM116" s="6">
        <v>14600000</v>
      </c>
      <c r="AN116" s="6">
        <v>31800000</v>
      </c>
      <c r="AO116" s="6">
        <v>52800000</v>
      </c>
    </row>
    <row r="117" spans="1:56" ht="15.75" customHeight="1" x14ac:dyDescent="0.25">
      <c r="A117" s="1">
        <v>44293</v>
      </c>
      <c r="B117" s="2">
        <f t="shared" si="0"/>
        <v>48</v>
      </c>
      <c r="C117" s="7"/>
      <c r="D117" s="2" t="e">
        <f t="shared" si="12"/>
        <v>#N/A</v>
      </c>
      <c r="E117" s="2" t="e">
        <f t="shared" si="22"/>
        <v>#N/A</v>
      </c>
      <c r="F117" s="2">
        <v>700218.80926916003</v>
      </c>
      <c r="G117" s="2">
        <f t="shared" si="23"/>
        <v>641500.42857142852</v>
      </c>
      <c r="H117" s="2">
        <f t="shared" si="13"/>
        <v>44544551.96543166</v>
      </c>
      <c r="I117" s="7"/>
      <c r="J117" s="2" t="e">
        <f t="shared" si="14"/>
        <v>#N/A</v>
      </c>
      <c r="K117" s="2" t="e">
        <f t="shared" si="24"/>
        <v>#N/A</v>
      </c>
      <c r="L117" s="2">
        <f t="array" ref="L117">IF(COUNT($C118)=0,IF(COUNT($C117)=1,I117,SUM(L116+LOOKUP(2,1/(ISNUMBER($K$1:$K$194)),$K$1:$K$194))),I117)</f>
        <v>997570.42857143097</v>
      </c>
      <c r="M117" s="8" t="e">
        <f t="shared" si="27"/>
        <v>#N/A</v>
      </c>
      <c r="N117" s="2" t="e">
        <f t="shared" si="15"/>
        <v>#N/A</v>
      </c>
      <c r="O117" s="2" t="e">
        <f t="shared" si="25"/>
        <v>#N/A</v>
      </c>
      <c r="P117" s="2">
        <v>706873.99516171217</v>
      </c>
      <c r="Q117" s="2">
        <f>IF(P117&gt;Graph!$G$1*1000,Graph!$G$1*1000,P117)</f>
        <v>650000</v>
      </c>
      <c r="R117" s="2">
        <f t="shared" si="16"/>
        <v>45426345.469824284</v>
      </c>
      <c r="S117" s="2">
        <f t="shared" si="17"/>
        <v>641500.42857142538</v>
      </c>
      <c r="T117" s="2">
        <f t="shared" si="18"/>
        <v>8499.5714285714785</v>
      </c>
      <c r="U117" s="2">
        <f t="shared" si="19"/>
        <v>650000</v>
      </c>
      <c r="V117" s="2">
        <f t="shared" si="28"/>
        <v>2918252</v>
      </c>
      <c r="W117" s="2">
        <f t="shared" si="20"/>
        <v>278943</v>
      </c>
      <c r="X117" s="2">
        <f t="shared" si="6"/>
        <v>371057</v>
      </c>
      <c r="Y117" s="2">
        <f t="shared" si="7"/>
        <v>42508093.469824284</v>
      </c>
      <c r="Z117" s="2" t="str">
        <f t="shared" si="8"/>
        <v>HERE</v>
      </c>
      <c r="AA117" s="2">
        <f>IF(Z117="HERE",Y117,AA116+Graph!$G$1*1000)</f>
        <v>42508093.469824284</v>
      </c>
      <c r="AB117" s="2">
        <f t="shared" si="21"/>
        <v>371057</v>
      </c>
      <c r="AC117" s="2">
        <f t="shared" si="9"/>
        <v>2918252</v>
      </c>
      <c r="AD117" s="3">
        <f t="shared" si="10"/>
        <v>42508093.469824284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6"/>
        <v>27975976.145060245</v>
      </c>
      <c r="AH117" s="3" t="e">
        <f t="shared" si="3"/>
        <v>#N/A</v>
      </c>
      <c r="AM117" s="6">
        <v>14600000</v>
      </c>
      <c r="AN117" s="6">
        <v>31800000</v>
      </c>
      <c r="AO117" s="6">
        <v>52800000</v>
      </c>
    </row>
    <row r="118" spans="1:56" ht="15.75" customHeight="1" x14ac:dyDescent="0.25">
      <c r="A118" s="1">
        <v>44294</v>
      </c>
      <c r="B118" s="2">
        <f t="shared" si="0"/>
        <v>49</v>
      </c>
      <c r="C118" s="7"/>
      <c r="D118" s="2" t="e">
        <f t="shared" si="12"/>
        <v>#N/A</v>
      </c>
      <c r="E118" s="2" t="e">
        <f t="shared" si="22"/>
        <v>#N/A</v>
      </c>
      <c r="F118" s="2">
        <v>705149.94515532255</v>
      </c>
      <c r="G118" s="2">
        <f t="shared" si="23"/>
        <v>641500.42857142852</v>
      </c>
      <c r="H118" s="2">
        <f t="shared" si="13"/>
        <v>45186052.394003086</v>
      </c>
      <c r="I118" s="7"/>
      <c r="J118" s="2" t="e">
        <f t="shared" si="14"/>
        <v>#N/A</v>
      </c>
      <c r="K118" s="2" t="e">
        <f t="shared" si="24"/>
        <v>#N/A</v>
      </c>
      <c r="L118" s="2">
        <f t="array" ref="L118">IF(COUNT($C119)=0,IF(COUNT($C118)=1,I118,SUM(L117+LOOKUP(2,1/(ISNUMBER($K$1:$K$194)),$K$1:$K$194))),I118)</f>
        <v>1006070.0000000024</v>
      </c>
      <c r="M118" s="8" t="e">
        <f t="shared" si="27"/>
        <v>#N/A</v>
      </c>
      <c r="N118" s="2" t="e">
        <f t="shared" si="15"/>
        <v>#N/A</v>
      </c>
      <c r="O118" s="2" t="e">
        <f t="shared" si="25"/>
        <v>#N/A</v>
      </c>
      <c r="P118" s="2">
        <v>711851.62732365727</v>
      </c>
      <c r="Q118" s="2">
        <f>IF(P118&gt;Graph!$G$1*1000,Graph!$G$1*1000,P118)</f>
        <v>650000</v>
      </c>
      <c r="R118" s="2">
        <f t="shared" si="16"/>
        <v>46076345.469824284</v>
      </c>
      <c r="S118" s="2">
        <f t="shared" si="17"/>
        <v>641500.42857142538</v>
      </c>
      <c r="T118" s="2">
        <f t="shared" si="18"/>
        <v>8499.5714285714785</v>
      </c>
      <c r="U118" s="2">
        <f t="shared" si="19"/>
        <v>650000</v>
      </c>
      <c r="V118" s="2">
        <f t="shared" si="28"/>
        <v>3234946</v>
      </c>
      <c r="W118" s="2">
        <f t="shared" si="20"/>
        <v>316694</v>
      </c>
      <c r="X118" s="2">
        <f t="shared" si="6"/>
        <v>333306</v>
      </c>
      <c r="Y118" s="2">
        <f t="shared" si="7"/>
        <v>42841399.469824284</v>
      </c>
      <c r="Z118" s="2" t="str">
        <f t="shared" si="8"/>
        <v>HERE</v>
      </c>
      <c r="AA118" s="2">
        <f>IF(Z118="HERE",Y118,AA117+Graph!$G$1*1000)</f>
        <v>42841399.469824284</v>
      </c>
      <c r="AB118" s="2">
        <f t="shared" si="21"/>
        <v>333306</v>
      </c>
      <c r="AC118" s="2">
        <f t="shared" si="9"/>
        <v>3234946</v>
      </c>
      <c r="AD118" s="3">
        <f t="shared" si="10"/>
        <v>42841399.469824284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6"/>
        <v>28511231.873080909</v>
      </c>
      <c r="AH118" s="3" t="e">
        <f t="shared" si="3"/>
        <v>#N/A</v>
      </c>
      <c r="AM118" s="6">
        <v>14600000</v>
      </c>
      <c r="AN118" s="6">
        <v>31800000</v>
      </c>
      <c r="AO118" s="6">
        <v>52800000</v>
      </c>
    </row>
    <row r="119" spans="1:56" ht="15.75" customHeight="1" x14ac:dyDescent="0.25">
      <c r="A119" s="1">
        <v>44295</v>
      </c>
      <c r="B119" s="2">
        <f t="shared" si="0"/>
        <v>50</v>
      </c>
      <c r="C119" s="7"/>
      <c r="D119" s="2" t="e">
        <f t="shared" si="12"/>
        <v>#N/A</v>
      </c>
      <c r="E119" s="2" t="e">
        <f t="shared" si="22"/>
        <v>#N/A</v>
      </c>
      <c r="F119" s="2">
        <v>710081.08104151487</v>
      </c>
      <c r="G119" s="2">
        <f t="shared" si="23"/>
        <v>641500.42857142852</v>
      </c>
      <c r="H119" s="2">
        <f t="shared" si="13"/>
        <v>45827552.822574511</v>
      </c>
      <c r="I119" s="7"/>
      <c r="J119" s="2" t="e">
        <f t="shared" si="14"/>
        <v>#N/A</v>
      </c>
      <c r="K119" s="2" t="e">
        <f t="shared" si="24"/>
        <v>#N/A</v>
      </c>
      <c r="L119" s="2">
        <f t="array" ref="L119">IF(COUNT($C120)=0,IF(COUNT($C119)=1,I119,SUM(L118+LOOKUP(2,1/(ISNUMBER($K$1:$K$194)),$K$1:$K$194))),I119)</f>
        <v>1014569.5714285739</v>
      </c>
      <c r="M119" s="8" t="e">
        <f t="shared" si="27"/>
        <v>#N/A</v>
      </c>
      <c r="N119" s="2" t="e">
        <f t="shared" si="15"/>
        <v>#N/A</v>
      </c>
      <c r="O119" s="2" t="e">
        <f t="shared" si="25"/>
        <v>#N/A</v>
      </c>
      <c r="P119" s="2">
        <v>716829.25948560238</v>
      </c>
      <c r="Q119" s="2">
        <f>IF(P119&gt;Graph!$G$1*1000,Graph!$G$1*1000,P119)</f>
        <v>650000</v>
      </c>
      <c r="R119" s="2">
        <f t="shared" si="16"/>
        <v>46726345.469824284</v>
      </c>
      <c r="S119" s="2">
        <f t="shared" si="17"/>
        <v>641500.42857142538</v>
      </c>
      <c r="T119" s="2">
        <f t="shared" si="18"/>
        <v>8499.5714285714785</v>
      </c>
      <c r="U119" s="2">
        <f t="shared" si="19"/>
        <v>650000</v>
      </c>
      <c r="V119" s="2">
        <f t="shared" si="28"/>
        <v>3559179</v>
      </c>
      <c r="W119" s="2">
        <f t="shared" si="20"/>
        <v>324233</v>
      </c>
      <c r="X119" s="2">
        <f t="shared" si="6"/>
        <v>325767</v>
      </c>
      <c r="Y119" s="2">
        <f t="shared" si="7"/>
        <v>43167166.469824284</v>
      </c>
      <c r="Z119" s="2" t="str">
        <f t="shared" si="8"/>
        <v>HERE</v>
      </c>
      <c r="AA119" s="2">
        <f>IF(Z119="HERE",Y119,AA118+Graph!$G$1*1000)</f>
        <v>43167166.469824284</v>
      </c>
      <c r="AB119" s="2">
        <f t="shared" si="21"/>
        <v>325767</v>
      </c>
      <c r="AC119" s="2">
        <f t="shared" si="9"/>
        <v>3559179</v>
      </c>
      <c r="AD119" s="3">
        <f t="shared" si="10"/>
        <v>43167166.469824284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6"/>
        <v>29050967.470047321</v>
      </c>
      <c r="AH119" s="3" t="e">
        <f t="shared" si="3"/>
        <v>#N/A</v>
      </c>
      <c r="AM119" s="6">
        <v>14600000</v>
      </c>
      <c r="AN119" s="6">
        <v>31800000</v>
      </c>
      <c r="AO119" s="6">
        <v>52800000</v>
      </c>
    </row>
    <row r="120" spans="1:56" ht="15.75" customHeight="1" x14ac:dyDescent="0.25">
      <c r="A120" s="1">
        <v>44296</v>
      </c>
      <c r="B120" s="2">
        <f t="shared" si="0"/>
        <v>51</v>
      </c>
      <c r="C120" s="7"/>
      <c r="D120" s="2" t="e">
        <f t="shared" si="12"/>
        <v>#N/A</v>
      </c>
      <c r="E120" s="2" t="e">
        <f t="shared" si="22"/>
        <v>#N/A</v>
      </c>
      <c r="F120" s="2">
        <v>715012.21692767739</v>
      </c>
      <c r="G120" s="2">
        <f t="shared" si="23"/>
        <v>641500.42857142852</v>
      </c>
      <c r="H120" s="2">
        <f t="shared" si="13"/>
        <v>46469053.251145937</v>
      </c>
      <c r="I120" s="7"/>
      <c r="J120" s="2" t="e">
        <f t="shared" si="14"/>
        <v>#N/A</v>
      </c>
      <c r="K120" s="2" t="e">
        <f t="shared" si="24"/>
        <v>#N/A</v>
      </c>
      <c r="L120" s="2">
        <f t="array" ref="L120">IF(COUNT($C121)=0,IF(COUNT($C120)=1,I120,SUM(L119+LOOKUP(2,1/(ISNUMBER($K$1:$K$194)),$K$1:$K$194))),I120)</f>
        <v>1023069.1428571454</v>
      </c>
      <c r="M120" s="8" t="e">
        <f t="shared" si="27"/>
        <v>#N/A</v>
      </c>
      <c r="N120" s="2" t="e">
        <f t="shared" si="15"/>
        <v>#N/A</v>
      </c>
      <c r="O120" s="2" t="e">
        <f t="shared" si="25"/>
        <v>#N/A</v>
      </c>
      <c r="P120" s="2">
        <v>721806.89164757729</v>
      </c>
      <c r="Q120" s="2">
        <f>IF(P120&gt;Graph!$G$1*1000,Graph!$G$1*1000,P120)</f>
        <v>650000</v>
      </c>
      <c r="R120" s="2">
        <f t="shared" si="16"/>
        <v>47376345.469824284</v>
      </c>
      <c r="S120" s="2">
        <f t="shared" si="17"/>
        <v>641500.42857142538</v>
      </c>
      <c r="T120" s="2">
        <f t="shared" si="18"/>
        <v>8499.5714285714785</v>
      </c>
      <c r="U120" s="2">
        <f t="shared" si="19"/>
        <v>650000</v>
      </c>
      <c r="V120" s="2">
        <f t="shared" si="28"/>
        <v>3837094</v>
      </c>
      <c r="W120" s="2">
        <f t="shared" si="20"/>
        <v>277915</v>
      </c>
      <c r="X120" s="2">
        <f t="shared" si="6"/>
        <v>372085</v>
      </c>
      <c r="Y120" s="2">
        <f t="shared" si="7"/>
        <v>43539251.469824284</v>
      </c>
      <c r="Z120" s="2" t="str">
        <f t="shared" si="8"/>
        <v>HERE</v>
      </c>
      <c r="AA120" s="2">
        <f>IF(Z120="HERE",Y120,AA119+Graph!$G$1*1000)</f>
        <v>43539251.469824284</v>
      </c>
      <c r="AB120" s="2">
        <f t="shared" si="21"/>
        <v>372085</v>
      </c>
      <c r="AC120" s="2">
        <f t="shared" si="9"/>
        <v>3837094</v>
      </c>
      <c r="AD120" s="3">
        <f t="shared" si="10"/>
        <v>43539251.469824284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6"/>
        <v>29595182.935959488</v>
      </c>
      <c r="AH120" s="3" t="e">
        <f t="shared" si="3"/>
        <v>#N/A</v>
      </c>
      <c r="AM120" s="6">
        <v>14600000</v>
      </c>
      <c r="AN120" s="6">
        <v>31800000</v>
      </c>
      <c r="AO120" s="6">
        <v>52800000</v>
      </c>
    </row>
    <row r="121" spans="1:56" ht="15.75" customHeight="1" x14ac:dyDescent="0.25">
      <c r="A121" s="1">
        <v>44297</v>
      </c>
      <c r="B121" s="2">
        <f t="shared" si="0"/>
        <v>52</v>
      </c>
      <c r="C121" s="7"/>
      <c r="D121" s="2" t="e">
        <f t="shared" si="12"/>
        <v>#N/A</v>
      </c>
      <c r="E121" s="2" t="e">
        <f t="shared" si="22"/>
        <v>#N/A</v>
      </c>
      <c r="F121" s="2">
        <v>719943.35281383991</v>
      </c>
      <c r="G121" s="2">
        <f t="shared" si="23"/>
        <v>641500.42857142852</v>
      </c>
      <c r="H121" s="2">
        <f t="shared" si="13"/>
        <v>47110553.679717362</v>
      </c>
      <c r="I121" s="7"/>
      <c r="J121" s="2" t="e">
        <f t="shared" si="14"/>
        <v>#N/A</v>
      </c>
      <c r="K121" s="2" t="e">
        <f t="shared" si="24"/>
        <v>#N/A</v>
      </c>
      <c r="L121" s="2">
        <f t="array" ref="L121">IF(COUNT($C122)=0,IF(COUNT($C121)=1,I121,SUM(L120+LOOKUP(2,1/(ISNUMBER($K$1:$K$194)),$K$1:$K$194))),I121)</f>
        <v>1031568.7142857169</v>
      </c>
      <c r="M121" s="8" t="e">
        <f t="shared" si="27"/>
        <v>#N/A</v>
      </c>
      <c r="N121" s="2" t="e">
        <f t="shared" si="15"/>
        <v>#N/A</v>
      </c>
      <c r="O121" s="2" t="e">
        <f t="shared" si="25"/>
        <v>#N/A</v>
      </c>
      <c r="P121" s="2">
        <v>726784.52380952239</v>
      </c>
      <c r="Q121" s="2">
        <f>IF(P121&gt;Graph!$G$1*1000,Graph!$G$1*1000,P121)</f>
        <v>650000</v>
      </c>
      <c r="R121" s="2">
        <f t="shared" si="16"/>
        <v>48026345.469824284</v>
      </c>
      <c r="S121" s="2">
        <f t="shared" si="17"/>
        <v>641500.42857142538</v>
      </c>
      <c r="T121" s="2">
        <f t="shared" si="18"/>
        <v>8499.5714285714785</v>
      </c>
      <c r="U121" s="2">
        <f t="shared" si="19"/>
        <v>650000</v>
      </c>
      <c r="V121" s="2">
        <f t="shared" si="28"/>
        <v>4062501</v>
      </c>
      <c r="W121" s="2">
        <f t="shared" si="20"/>
        <v>225407</v>
      </c>
      <c r="X121" s="2">
        <f t="shared" si="6"/>
        <v>424593</v>
      </c>
      <c r="Y121" s="2">
        <f t="shared" si="7"/>
        <v>43963844.469824284</v>
      </c>
      <c r="Z121" s="2" t="str">
        <f t="shared" si="8"/>
        <v>HERE</v>
      </c>
      <c r="AA121" s="2">
        <f>IF(Z121="HERE",Y121,AA120+Graph!$G$1*1000)</f>
        <v>43963844.469824284</v>
      </c>
      <c r="AB121" s="2">
        <f t="shared" si="21"/>
        <v>424593</v>
      </c>
      <c r="AC121" s="2">
        <f t="shared" si="9"/>
        <v>4062501</v>
      </c>
      <c r="AD121" s="3">
        <f t="shared" si="10"/>
        <v>43963844.469824284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6"/>
        <v>30143878.270817433</v>
      </c>
      <c r="AH121" s="3" t="e">
        <f t="shared" si="3"/>
        <v>#N/A</v>
      </c>
      <c r="AM121" s="6">
        <v>14600000</v>
      </c>
      <c r="AN121" s="6">
        <v>31800000</v>
      </c>
      <c r="AO121" s="6">
        <v>52800000</v>
      </c>
    </row>
    <row r="122" spans="1:56" ht="15.75" customHeight="1" x14ac:dyDescent="0.25">
      <c r="A122" s="1">
        <v>44298</v>
      </c>
      <c r="B122" s="2">
        <f t="shared" si="0"/>
        <v>53</v>
      </c>
      <c r="C122" s="7"/>
      <c r="D122" s="2" t="e">
        <f t="shared" si="12"/>
        <v>#N/A</v>
      </c>
      <c r="E122" s="2" t="e">
        <f t="shared" si="22"/>
        <v>#N/A</v>
      </c>
      <c r="F122" s="2">
        <v>724874.48870003223</v>
      </c>
      <c r="G122" s="2">
        <f t="shared" si="23"/>
        <v>641500.42857142852</v>
      </c>
      <c r="H122" s="2">
        <f t="shared" si="13"/>
        <v>47752054.108288787</v>
      </c>
      <c r="I122" s="7"/>
      <c r="J122" s="2" t="e">
        <f t="shared" si="14"/>
        <v>#N/A</v>
      </c>
      <c r="K122" s="2" t="e">
        <f t="shared" si="24"/>
        <v>#N/A</v>
      </c>
      <c r="L122" s="2">
        <f t="array" ref="L122">IF(COUNT($C123)=0,IF(COUNT($C122)=1,I122,SUM(L121+LOOKUP(2,1/(ISNUMBER($K$1:$K$194)),$K$1:$K$194))),I122)</f>
        <v>1040068.2857142884</v>
      </c>
      <c r="M122" s="8" t="e">
        <f t="shared" si="27"/>
        <v>#N/A</v>
      </c>
      <c r="N122" s="2" t="e">
        <f t="shared" si="15"/>
        <v>#N/A</v>
      </c>
      <c r="O122" s="2" t="e">
        <f t="shared" si="25"/>
        <v>#N/A</v>
      </c>
      <c r="P122" s="2">
        <v>731762.15597146749</v>
      </c>
      <c r="Q122" s="2">
        <f>IF(P122&gt;Graph!$G$1*1000,Graph!$G$1*1000,P122)</f>
        <v>650000</v>
      </c>
      <c r="R122" s="2">
        <f t="shared" si="16"/>
        <v>48676345.469824284</v>
      </c>
      <c r="S122" s="2">
        <f t="shared" si="17"/>
        <v>641500.42857142538</v>
      </c>
      <c r="T122" s="2">
        <f t="shared" si="18"/>
        <v>8499.5714285714785</v>
      </c>
      <c r="U122" s="2">
        <f t="shared" si="19"/>
        <v>650000</v>
      </c>
      <c r="V122" s="2">
        <f t="shared" si="28"/>
        <v>4266577</v>
      </c>
      <c r="W122" s="2">
        <f t="shared" si="20"/>
        <v>204076</v>
      </c>
      <c r="X122" s="2">
        <f t="shared" si="6"/>
        <v>445924</v>
      </c>
      <c r="Y122" s="2">
        <f t="shared" si="7"/>
        <v>44409768.469824284</v>
      </c>
      <c r="Z122" s="2" t="str">
        <f t="shared" si="8"/>
        <v>HERE</v>
      </c>
      <c r="AA122" s="2">
        <f>IF(Z122="HERE",Y122,AA121+Graph!$G$1*1000)</f>
        <v>44409768.469824284</v>
      </c>
      <c r="AB122" s="2">
        <f t="shared" si="21"/>
        <v>445924</v>
      </c>
      <c r="AC122" s="2">
        <f t="shared" si="9"/>
        <v>4266577</v>
      </c>
      <c r="AD122" s="3">
        <f t="shared" si="10"/>
        <v>44409768.469824284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6"/>
        <v>30662964.90618794</v>
      </c>
      <c r="AH122" s="3" t="e">
        <f t="shared" si="3"/>
        <v>#N/A</v>
      </c>
      <c r="AM122" s="6">
        <v>14600000</v>
      </c>
      <c r="AN122" s="6">
        <v>31800000</v>
      </c>
      <c r="AO122" s="6">
        <v>52800000</v>
      </c>
    </row>
    <row r="123" spans="1:56" ht="15.75" customHeight="1" x14ac:dyDescent="0.25">
      <c r="A123" s="1">
        <v>44299</v>
      </c>
      <c r="B123" s="2">
        <f t="shared" si="0"/>
        <v>54</v>
      </c>
      <c r="C123" s="7"/>
      <c r="D123" s="2" t="e">
        <f t="shared" si="12"/>
        <v>#N/A</v>
      </c>
      <c r="E123" s="2" t="e">
        <f t="shared" si="22"/>
        <v>#N/A</v>
      </c>
      <c r="F123" s="2">
        <v>729805.62458619475</v>
      </c>
      <c r="G123" s="2">
        <f t="shared" si="23"/>
        <v>641500.42857142852</v>
      </c>
      <c r="H123" s="2">
        <f t="shared" si="13"/>
        <v>48393554.536860213</v>
      </c>
      <c r="I123" s="7"/>
      <c r="J123" s="2" t="e">
        <f t="shared" si="14"/>
        <v>#N/A</v>
      </c>
      <c r="K123" s="2" t="e">
        <f t="shared" si="24"/>
        <v>#N/A</v>
      </c>
      <c r="L123" s="2">
        <f t="array" ref="L123">IF(COUNT($C124)=0,IF(COUNT($C123)=1,I123,SUM(L122+LOOKUP(2,1/(ISNUMBER($K$1:$K$194)),$K$1:$K$194))),I123)</f>
        <v>1048567.8571428598</v>
      </c>
      <c r="M123" s="8" t="e">
        <f t="shared" si="27"/>
        <v>#N/A</v>
      </c>
      <c r="N123" s="2" t="e">
        <f t="shared" si="15"/>
        <v>#N/A</v>
      </c>
      <c r="O123" s="2" t="e">
        <f t="shared" si="25"/>
        <v>#N/A</v>
      </c>
      <c r="P123" s="2">
        <v>736739.7881334424</v>
      </c>
      <c r="Q123" s="2">
        <f>IF(P123&gt;Graph!$G$1*1000,Graph!$G$1*1000,P123)</f>
        <v>650000</v>
      </c>
      <c r="R123" s="2">
        <f t="shared" si="16"/>
        <v>49326345.469824284</v>
      </c>
      <c r="S123" s="2">
        <f t="shared" si="17"/>
        <v>641500.42857142538</v>
      </c>
      <c r="T123" s="2">
        <f t="shared" si="18"/>
        <v>8499.5714285714785</v>
      </c>
      <c r="U123" s="2">
        <f t="shared" si="19"/>
        <v>650000</v>
      </c>
      <c r="V123" s="2">
        <f t="shared" si="28"/>
        <v>4609740</v>
      </c>
      <c r="W123" s="2">
        <f t="shared" si="20"/>
        <v>343163</v>
      </c>
      <c r="X123" s="2">
        <f t="shared" si="6"/>
        <v>306837</v>
      </c>
      <c r="Y123" s="2">
        <f t="shared" si="7"/>
        <v>44716605.469824284</v>
      </c>
      <c r="Z123" s="2" t="str">
        <f t="shared" si="8"/>
        <v>HERE</v>
      </c>
      <c r="AA123" s="2">
        <f>IF(Z123="HERE",Y123,AA122+Graph!$G$1*1000)</f>
        <v>44716605.469824284</v>
      </c>
      <c r="AB123" s="2">
        <f t="shared" si="21"/>
        <v>306837</v>
      </c>
      <c r="AC123" s="2">
        <f t="shared" si="9"/>
        <v>4609740</v>
      </c>
      <c r="AD123" s="3">
        <f t="shared" si="10"/>
        <v>44716605.469824284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6"/>
        <v>31186531.410504203</v>
      </c>
      <c r="AH123" s="3" t="e">
        <f t="shared" si="3"/>
        <v>#N/A</v>
      </c>
      <c r="AM123" s="6">
        <v>14600000</v>
      </c>
      <c r="AN123" s="6">
        <v>31800000</v>
      </c>
      <c r="AO123" s="6">
        <v>52800000</v>
      </c>
    </row>
    <row r="124" spans="1:56" ht="15.75" customHeight="1" x14ac:dyDescent="0.25">
      <c r="A124" s="1">
        <v>44300</v>
      </c>
      <c r="B124" s="2">
        <f t="shared" si="0"/>
        <v>55</v>
      </c>
      <c r="C124" s="7"/>
      <c r="D124" s="2" t="e">
        <f t="shared" si="12"/>
        <v>#N/A</v>
      </c>
      <c r="E124" s="2" t="e">
        <f t="shared" si="22"/>
        <v>#N/A</v>
      </c>
      <c r="F124" s="2">
        <v>734736.76047235727</v>
      </c>
      <c r="G124" s="2">
        <f t="shared" si="23"/>
        <v>641500.42857142852</v>
      </c>
      <c r="H124" s="2">
        <f t="shared" si="13"/>
        <v>49035054.965431638</v>
      </c>
      <c r="I124" s="7"/>
      <c r="J124" s="2" t="e">
        <f t="shared" si="14"/>
        <v>#N/A</v>
      </c>
      <c r="K124" s="2" t="e">
        <f t="shared" si="24"/>
        <v>#N/A</v>
      </c>
      <c r="L124" s="2">
        <f t="array" ref="L124">IF(COUNT($C125)=0,IF(COUNT($C124)=1,I124,SUM(L123+LOOKUP(2,1/(ISNUMBER($K$1:$K$194)),$K$1:$K$194))),I124)</f>
        <v>1057067.4285714312</v>
      </c>
      <c r="M124" s="8" t="e">
        <f t="shared" si="27"/>
        <v>#N/A</v>
      </c>
      <c r="N124" s="2" t="e">
        <f t="shared" si="15"/>
        <v>#N/A</v>
      </c>
      <c r="O124" s="2" t="e">
        <f t="shared" si="25"/>
        <v>#N/A</v>
      </c>
      <c r="P124" s="2">
        <v>741717.42029538751</v>
      </c>
      <c r="Q124" s="2">
        <f>IF(P124&gt;Graph!$G$1*1000,Graph!$G$1*1000,P124)</f>
        <v>650000</v>
      </c>
      <c r="R124" s="2">
        <f t="shared" si="16"/>
        <v>49976345.469824284</v>
      </c>
      <c r="S124" s="2">
        <f t="shared" si="17"/>
        <v>641500.42857142538</v>
      </c>
      <c r="T124" s="2">
        <f t="shared" si="18"/>
        <v>8499.571428571362</v>
      </c>
      <c r="U124" s="2">
        <f t="shared" si="19"/>
        <v>650000</v>
      </c>
      <c r="V124" s="2">
        <f t="shared" si="28"/>
        <v>4973248</v>
      </c>
      <c r="W124" s="2">
        <f t="shared" si="20"/>
        <v>363508</v>
      </c>
      <c r="X124" s="2">
        <f t="shared" si="6"/>
        <v>286492</v>
      </c>
      <c r="Y124" s="2">
        <f t="shared" si="7"/>
        <v>45003097.469824284</v>
      </c>
      <c r="Z124" s="2" t="str">
        <f t="shared" si="8"/>
        <v>HERE</v>
      </c>
      <c r="AA124" s="2">
        <f>IF(Z124="HERE",Y124,AA123+Graph!$G$1*1000)</f>
        <v>45003097.469824284</v>
      </c>
      <c r="AB124" s="2">
        <f t="shared" si="21"/>
        <v>286492</v>
      </c>
      <c r="AC124" s="2">
        <f t="shared" si="9"/>
        <v>4973248</v>
      </c>
      <c r="AD124" s="3">
        <f t="shared" si="10"/>
        <v>45003097.469824284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6"/>
        <v>31714577.783766247</v>
      </c>
      <c r="AH124" s="3" t="e">
        <f t="shared" si="3"/>
        <v>#N/A</v>
      </c>
      <c r="AM124" s="6">
        <v>14600000</v>
      </c>
      <c r="AN124" s="6">
        <v>31800000</v>
      </c>
      <c r="AO124" s="6">
        <v>52800000</v>
      </c>
    </row>
    <row r="125" spans="1:56" ht="15.75" customHeight="1" x14ac:dyDescent="0.25">
      <c r="A125" s="1">
        <v>44301</v>
      </c>
      <c r="B125" s="2">
        <f t="shared" si="0"/>
        <v>56</v>
      </c>
      <c r="C125" s="7"/>
      <c r="D125" s="2" t="e">
        <f t="shared" si="12"/>
        <v>#N/A</v>
      </c>
      <c r="E125" s="2" t="e">
        <f t="shared" si="22"/>
        <v>#N/A</v>
      </c>
      <c r="F125" s="2">
        <v>739667.89635854959</v>
      </c>
      <c r="G125" s="2">
        <f t="shared" si="23"/>
        <v>641500.42857142852</v>
      </c>
      <c r="H125" s="2">
        <f t="shared" si="13"/>
        <v>49676555.394003063</v>
      </c>
      <c r="I125" s="7"/>
      <c r="J125" s="2" t="e">
        <f t="shared" si="14"/>
        <v>#N/A</v>
      </c>
      <c r="K125" s="2" t="e">
        <f t="shared" si="24"/>
        <v>#N/A</v>
      </c>
      <c r="L125" s="2">
        <f t="array" ref="L125">IF(COUNT($C126)=0,IF(COUNT($C125)=1,I125,SUM(L124+LOOKUP(2,1/(ISNUMBER($K$1:$K$194)),$K$1:$K$194))),I125)</f>
        <v>1065567.0000000026</v>
      </c>
      <c r="M125" s="8" t="e">
        <f t="shared" si="27"/>
        <v>#N/A</v>
      </c>
      <c r="N125" s="2" t="e">
        <f t="shared" si="15"/>
        <v>#N/A</v>
      </c>
      <c r="O125" s="2" t="e">
        <f t="shared" si="25"/>
        <v>#N/A</v>
      </c>
      <c r="P125" s="2">
        <v>746695.05245733261</v>
      </c>
      <c r="Q125" s="2">
        <f>IF(P125&gt;Graph!$G$1*1000,Graph!$G$1*1000,P125)</f>
        <v>650000</v>
      </c>
      <c r="R125" s="2">
        <f t="shared" si="16"/>
        <v>50626345.469824284</v>
      </c>
      <c r="S125" s="2">
        <f t="shared" si="17"/>
        <v>641500.42857142538</v>
      </c>
      <c r="T125" s="2">
        <f t="shared" si="18"/>
        <v>8499.571428571362</v>
      </c>
      <c r="U125" s="2">
        <f t="shared" si="19"/>
        <v>650000</v>
      </c>
      <c r="V125" s="2">
        <f t="shared" si="28"/>
        <v>5383103</v>
      </c>
      <c r="W125" s="2">
        <f t="shared" si="20"/>
        <v>409855</v>
      </c>
      <c r="X125" s="2">
        <f t="shared" si="6"/>
        <v>240145</v>
      </c>
      <c r="Y125" s="2">
        <f t="shared" si="7"/>
        <v>45243242.469824284</v>
      </c>
      <c r="Z125" s="2" t="str">
        <f t="shared" si="8"/>
        <v>HERE</v>
      </c>
      <c r="AA125" s="2">
        <f>IF(Z125="HERE",Y125,AA124+Graph!$G$1*1000)</f>
        <v>45243242.469824284</v>
      </c>
      <c r="AB125" s="2">
        <f t="shared" si="21"/>
        <v>240145</v>
      </c>
      <c r="AC125" s="2">
        <f t="shared" si="9"/>
        <v>5383103</v>
      </c>
      <c r="AD125" s="3">
        <f t="shared" si="10"/>
        <v>45243242.469824284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6"/>
        <v>32247104.025974035</v>
      </c>
      <c r="AH125" s="3" t="e">
        <f t="shared" si="3"/>
        <v>#N/A</v>
      </c>
      <c r="AM125" s="6">
        <v>14600000</v>
      </c>
      <c r="AN125" s="6">
        <v>31800000</v>
      </c>
      <c r="AO125" s="6">
        <v>52800000</v>
      </c>
    </row>
    <row r="126" spans="1:56" ht="15.75" customHeight="1" x14ac:dyDescent="0.25">
      <c r="A126" s="1">
        <v>44302</v>
      </c>
      <c r="B126" s="2">
        <f t="shared" si="0"/>
        <v>57</v>
      </c>
      <c r="C126" s="7"/>
      <c r="D126" s="2" t="e">
        <f t="shared" si="12"/>
        <v>#N/A</v>
      </c>
      <c r="E126" s="2" t="e">
        <f t="shared" si="22"/>
        <v>#N/A</v>
      </c>
      <c r="F126" s="2">
        <v>744599.03224471211</v>
      </c>
      <c r="G126" s="2">
        <f t="shared" si="23"/>
        <v>641500.42857142852</v>
      </c>
      <c r="H126" s="2">
        <f t="shared" si="13"/>
        <v>50318055.822574489</v>
      </c>
      <c r="I126" s="7"/>
      <c r="J126" s="2" t="e">
        <f t="shared" si="14"/>
        <v>#N/A</v>
      </c>
      <c r="K126" s="2" t="e">
        <f t="shared" si="24"/>
        <v>#N/A</v>
      </c>
      <c r="L126" s="2">
        <f t="array" ref="L126">IF(COUNT($C127)=0,IF(COUNT($C126)=1,I126,SUM(L125+LOOKUP(2,1/(ISNUMBER($K$1:$K$194)),$K$1:$K$194))),I126)</f>
        <v>1074066.5714285739</v>
      </c>
      <c r="M126" s="8" t="e">
        <f t="shared" si="27"/>
        <v>#N/A</v>
      </c>
      <c r="N126" s="2" t="e">
        <f t="shared" si="15"/>
        <v>#N/A</v>
      </c>
      <c r="O126" s="2" t="e">
        <f t="shared" si="25"/>
        <v>#N/A</v>
      </c>
      <c r="P126" s="2">
        <v>751672.68461930752</v>
      </c>
      <c r="Q126" s="2">
        <f>IF(P126&gt;Graph!$G$1*1000,Graph!$G$1*1000,P126)</f>
        <v>650000</v>
      </c>
      <c r="R126" s="2">
        <f t="shared" si="16"/>
        <v>51276345.469824284</v>
      </c>
      <c r="S126" s="2">
        <f t="shared" si="17"/>
        <v>641500.42857142538</v>
      </c>
      <c r="T126" s="2">
        <f t="shared" si="18"/>
        <v>8499.571428571362</v>
      </c>
      <c r="U126" s="2">
        <f t="shared" si="19"/>
        <v>650000</v>
      </c>
      <c r="V126" s="2">
        <f t="shared" si="28"/>
        <v>5861351</v>
      </c>
      <c r="W126" s="2">
        <f t="shared" si="20"/>
        <v>478248</v>
      </c>
      <c r="X126" s="2">
        <f t="shared" si="6"/>
        <v>171752</v>
      </c>
      <c r="Y126" s="2">
        <f t="shared" si="7"/>
        <v>45414994.469824284</v>
      </c>
      <c r="Z126" s="2" t="str">
        <f t="shared" si="8"/>
        <v>HERE</v>
      </c>
      <c r="AA126" s="2">
        <f>IF(Z126="HERE",Y126,AA125+Graph!$G$1*1000)</f>
        <v>45414994.469824284</v>
      </c>
      <c r="AB126" s="2">
        <f t="shared" si="21"/>
        <v>171752</v>
      </c>
      <c r="AC126" s="2">
        <f t="shared" si="9"/>
        <v>5861351</v>
      </c>
      <c r="AD126" s="3">
        <f t="shared" si="10"/>
        <v>45414994.469824284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6"/>
        <v>32784110.137127575</v>
      </c>
      <c r="AH126" s="3" t="e">
        <f t="shared" si="3"/>
        <v>#N/A</v>
      </c>
      <c r="AM126" s="6">
        <v>14600000</v>
      </c>
      <c r="AN126" s="6">
        <v>31800000</v>
      </c>
      <c r="AO126" s="6">
        <v>52800000</v>
      </c>
    </row>
    <row r="127" spans="1:56" ht="15.75" customHeight="1" x14ac:dyDescent="0.25">
      <c r="A127" s="1">
        <v>44303</v>
      </c>
      <c r="B127" s="2">
        <f t="shared" si="0"/>
        <v>58</v>
      </c>
      <c r="C127" s="7"/>
      <c r="D127" s="2" t="e">
        <f t="shared" si="12"/>
        <v>#N/A</v>
      </c>
      <c r="E127" s="2" t="e">
        <f t="shared" si="22"/>
        <v>#N/A</v>
      </c>
      <c r="F127" s="2">
        <v>749530.16813090444</v>
      </c>
      <c r="G127" s="2">
        <f t="shared" si="23"/>
        <v>641500.42857142852</v>
      </c>
      <c r="H127" s="2">
        <f t="shared" si="13"/>
        <v>50959556.251145914</v>
      </c>
      <c r="I127" s="7"/>
      <c r="J127" s="2" t="e">
        <f t="shared" si="14"/>
        <v>#N/A</v>
      </c>
      <c r="K127" s="2" t="e">
        <f t="shared" si="24"/>
        <v>#N/A</v>
      </c>
      <c r="L127" s="2">
        <f t="array" ref="L127">IF(COUNT($C128)=0,IF(COUNT($C127)=1,I127,SUM(L126+LOOKUP(2,1/(ISNUMBER($K$1:$K$194)),$K$1:$K$194))),I127)</f>
        <v>1082566.1428571453</v>
      </c>
      <c r="M127" s="8" t="e">
        <f t="shared" si="27"/>
        <v>#N/A</v>
      </c>
      <c r="N127" s="2" t="e">
        <f t="shared" si="15"/>
        <v>#N/A</v>
      </c>
      <c r="O127" s="2" t="e">
        <f t="shared" si="25"/>
        <v>#N/A</v>
      </c>
      <c r="P127" s="2">
        <v>756650.31678125262</v>
      </c>
      <c r="Q127" s="2">
        <f>IF(P127&gt;Graph!$G$1*1000,Graph!$G$1*1000,P127)</f>
        <v>650000</v>
      </c>
      <c r="R127" s="2">
        <f t="shared" si="16"/>
        <v>51926345.469824284</v>
      </c>
      <c r="S127" s="2">
        <f t="shared" si="17"/>
        <v>641500.42857142538</v>
      </c>
      <c r="T127" s="2">
        <f t="shared" si="18"/>
        <v>8499.571428571362</v>
      </c>
      <c r="U127" s="2">
        <f t="shared" si="19"/>
        <v>650000</v>
      </c>
      <c r="V127" s="2">
        <f t="shared" si="28"/>
        <v>6353321</v>
      </c>
      <c r="W127" s="2">
        <f t="shared" si="20"/>
        <v>491970</v>
      </c>
      <c r="X127" s="2">
        <f t="shared" si="6"/>
        <v>158030</v>
      </c>
      <c r="Y127" s="2">
        <f t="shared" si="7"/>
        <v>45573024.469824284</v>
      </c>
      <c r="Z127" s="2" t="str">
        <f t="shared" si="8"/>
        <v>HERE</v>
      </c>
      <c r="AA127" s="2">
        <f>IF(Z127="HERE",Y127,AA126+Graph!$G$1*1000)</f>
        <v>45573024.469824284</v>
      </c>
      <c r="AB127" s="2">
        <f t="shared" si="21"/>
        <v>158030</v>
      </c>
      <c r="AC127" s="2">
        <f t="shared" si="9"/>
        <v>6353321</v>
      </c>
      <c r="AD127" s="3">
        <f t="shared" si="10"/>
        <v>45573024.469824284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6"/>
        <v>33323688.079984717</v>
      </c>
      <c r="AH127" s="3" t="e">
        <f t="shared" si="3"/>
        <v>#N/A</v>
      </c>
      <c r="AM127" s="6">
        <v>14600000</v>
      </c>
      <c r="AN127" s="6">
        <v>31800000</v>
      </c>
      <c r="AO127" s="6">
        <v>52800000</v>
      </c>
    </row>
    <row r="128" spans="1:56" ht="15.75" customHeight="1" x14ac:dyDescent="0.25">
      <c r="A128" s="1">
        <v>44304</v>
      </c>
      <c r="B128" s="2">
        <f t="shared" si="0"/>
        <v>59</v>
      </c>
      <c r="C128" s="7"/>
      <c r="D128" s="2" t="e">
        <f t="shared" si="12"/>
        <v>#N/A</v>
      </c>
      <c r="E128" s="2" t="e">
        <f t="shared" si="22"/>
        <v>#N/A</v>
      </c>
      <c r="F128" s="2">
        <v>754461.30401706696</v>
      </c>
      <c r="G128" s="2">
        <f t="shared" si="23"/>
        <v>641500.42857142852</v>
      </c>
      <c r="H128" s="2">
        <f t="shared" si="13"/>
        <v>51601056.67971734</v>
      </c>
      <c r="I128" s="7"/>
      <c r="J128" s="2" t="e">
        <f t="shared" si="14"/>
        <v>#N/A</v>
      </c>
      <c r="K128" s="2" t="e">
        <f t="shared" si="24"/>
        <v>#N/A</v>
      </c>
      <c r="L128" s="2">
        <f t="array" ref="L128">IF(COUNT($C129)=0,IF(COUNT($C128)=1,I128,SUM(L127+LOOKUP(2,1/(ISNUMBER($K$1:$K$194)),$K$1:$K$194))),I128)</f>
        <v>1091065.7142857166</v>
      </c>
      <c r="M128" s="8" t="e">
        <f t="shared" si="27"/>
        <v>#N/A</v>
      </c>
      <c r="N128" s="2" t="e">
        <f t="shared" si="15"/>
        <v>#N/A</v>
      </c>
      <c r="O128" s="2" t="e">
        <f t="shared" si="25"/>
        <v>#N/A</v>
      </c>
      <c r="P128" s="2">
        <v>761627.94894322753</v>
      </c>
      <c r="Q128" s="2">
        <f>IF(P128&gt;Graph!$G$1*1000,Graph!$G$1*1000,P128)</f>
        <v>650000</v>
      </c>
      <c r="R128" s="2">
        <f t="shared" si="16"/>
        <v>52576345.469824284</v>
      </c>
      <c r="S128" s="2">
        <f t="shared" si="17"/>
        <v>641500.42857142538</v>
      </c>
      <c r="T128" s="2">
        <f t="shared" si="18"/>
        <v>8499.571428571362</v>
      </c>
      <c r="U128" s="2">
        <f t="shared" si="19"/>
        <v>650000</v>
      </c>
      <c r="V128" s="2">
        <f t="shared" si="28"/>
        <v>6573570</v>
      </c>
      <c r="W128" s="2">
        <f t="shared" si="20"/>
        <v>220249</v>
      </c>
      <c r="X128" s="2">
        <f t="shared" si="6"/>
        <v>429751</v>
      </c>
      <c r="Y128" s="2">
        <f t="shared" si="7"/>
        <v>46002775.469824284</v>
      </c>
      <c r="Z128" s="2" t="str">
        <f t="shared" si="8"/>
        <v>HERE</v>
      </c>
      <c r="AA128" s="2">
        <f>IF(Z128="HERE",Y128,AA127+Graph!$G$1*1000)</f>
        <v>46002775.469824284</v>
      </c>
      <c r="AB128" s="2">
        <f t="shared" si="21"/>
        <v>429751</v>
      </c>
      <c r="AC128" s="2">
        <f t="shared" si="9"/>
        <v>6573570</v>
      </c>
      <c r="AD128" s="3">
        <f t="shared" si="10"/>
        <v>46002775.469824284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6"/>
        <v>33863266.022841863</v>
      </c>
      <c r="AH128" s="3" t="e">
        <f t="shared" si="3"/>
        <v>#N/A</v>
      </c>
      <c r="AM128" s="6">
        <v>14600000</v>
      </c>
      <c r="AN128" s="6">
        <v>31800000</v>
      </c>
      <c r="AO128" s="6">
        <v>52800000</v>
      </c>
    </row>
    <row r="129" spans="1:41" ht="15.75" customHeight="1" x14ac:dyDescent="0.25">
      <c r="A129" s="1">
        <v>44305</v>
      </c>
      <c r="B129" s="2">
        <f t="shared" si="0"/>
        <v>60</v>
      </c>
      <c r="C129" s="7"/>
      <c r="D129" s="2" t="e">
        <f t="shared" si="12"/>
        <v>#N/A</v>
      </c>
      <c r="E129" s="2" t="e">
        <f t="shared" si="22"/>
        <v>#N/A</v>
      </c>
      <c r="F129" s="2">
        <v>759392.43990322948</v>
      </c>
      <c r="G129" s="2">
        <f t="shared" si="23"/>
        <v>641500.42857142852</v>
      </c>
      <c r="H129" s="2">
        <f t="shared" si="13"/>
        <v>52242557.108288765</v>
      </c>
      <c r="I129" s="7"/>
      <c r="J129" s="2" t="e">
        <f t="shared" si="14"/>
        <v>#N/A</v>
      </c>
      <c r="K129" s="2" t="e">
        <f t="shared" si="24"/>
        <v>#N/A</v>
      </c>
      <c r="L129" s="2">
        <f t="array" ref="L129">IF(COUNT($C130)=0,IF(COUNT($C129)=1,I129,SUM(L128+LOOKUP(2,1/(ISNUMBER($K$1:$K$194)),$K$1:$K$194))),I129)</f>
        <v>1099565.285714288</v>
      </c>
      <c r="M129" s="8" t="e">
        <f t="shared" si="27"/>
        <v>#N/A</v>
      </c>
      <c r="N129" s="2" t="e">
        <f t="shared" si="15"/>
        <v>#N/A</v>
      </c>
      <c r="O129" s="2" t="e">
        <f t="shared" si="25"/>
        <v>#N/A</v>
      </c>
      <c r="P129" s="2">
        <v>766605.58110517263</v>
      </c>
      <c r="Q129" s="2">
        <f>IF(P129&gt;Graph!$G$1*1000,Graph!$G$1*1000,P129)</f>
        <v>650000</v>
      </c>
      <c r="R129" s="2">
        <f t="shared" si="16"/>
        <v>53226345.469824284</v>
      </c>
      <c r="S129" s="2">
        <f t="shared" si="17"/>
        <v>641500.42857142538</v>
      </c>
      <c r="T129" s="2">
        <f t="shared" si="18"/>
        <v>8499.571428571362</v>
      </c>
      <c r="U129" s="2">
        <f t="shared" si="19"/>
        <v>650000</v>
      </c>
      <c r="V129" s="2">
        <f t="shared" si="28"/>
        <v>6853372</v>
      </c>
      <c r="W129" s="2">
        <f t="shared" si="20"/>
        <v>279802</v>
      </c>
      <c r="X129" s="2">
        <f t="shared" si="6"/>
        <v>370198</v>
      </c>
      <c r="Y129" s="2">
        <f t="shared" si="7"/>
        <v>46372973.469824284</v>
      </c>
      <c r="Z129" s="2" t="str">
        <f t="shared" si="8"/>
        <v>HERE</v>
      </c>
      <c r="AA129" s="2">
        <f>IF(Z129="HERE",Y129,AA128+Graph!$G$1*1000)</f>
        <v>46372973.469824284</v>
      </c>
      <c r="AB129" s="2">
        <f t="shared" si="21"/>
        <v>370198</v>
      </c>
      <c r="AC129" s="2">
        <f t="shared" si="9"/>
        <v>6853372</v>
      </c>
      <c r="AD129" s="3">
        <f t="shared" si="10"/>
        <v>46372973.469824284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6"/>
        <v>34336209.035341859</v>
      </c>
      <c r="AH129" s="3" t="e">
        <f t="shared" si="3"/>
        <v>#N/A</v>
      </c>
      <c r="AM129" s="6">
        <v>14600000</v>
      </c>
      <c r="AN129" s="6">
        <v>31800000</v>
      </c>
      <c r="AO129" s="6">
        <v>52800000</v>
      </c>
    </row>
    <row r="130" spans="1:41" ht="15.75" customHeight="1" x14ac:dyDescent="0.25">
      <c r="A130" s="1">
        <v>44306</v>
      </c>
      <c r="B130" s="2">
        <f t="shared" si="0"/>
        <v>61</v>
      </c>
      <c r="C130" s="7"/>
      <c r="D130" s="2" t="e">
        <f t="shared" si="12"/>
        <v>#N/A</v>
      </c>
      <c r="E130" s="2" t="e">
        <f t="shared" si="22"/>
        <v>#N/A</v>
      </c>
      <c r="F130" s="2">
        <v>764323.5757894218</v>
      </c>
      <c r="G130" s="2">
        <f t="shared" si="23"/>
        <v>641500.42857142852</v>
      </c>
      <c r="H130" s="2">
        <f t="shared" si="13"/>
        <v>52884057.53686019</v>
      </c>
      <c r="I130" s="7"/>
      <c r="J130" s="2" t="e">
        <f t="shared" si="14"/>
        <v>#N/A</v>
      </c>
      <c r="K130" s="2" t="e">
        <f t="shared" si="24"/>
        <v>#N/A</v>
      </c>
      <c r="L130" s="2">
        <f t="array" ref="L130">IF(COUNT($C131)=0,IF(COUNT($C130)=1,I130,SUM(L129+LOOKUP(2,1/(ISNUMBER($K$1:$K$194)),$K$1:$K$194))),I130)</f>
        <v>1108064.8571428594</v>
      </c>
      <c r="M130" s="8" t="e">
        <f t="shared" si="27"/>
        <v>#N/A</v>
      </c>
      <c r="N130" s="2" t="e">
        <f t="shared" si="15"/>
        <v>#N/A</v>
      </c>
      <c r="O130" s="2" t="e">
        <f t="shared" si="25"/>
        <v>#N/A</v>
      </c>
      <c r="P130" s="2">
        <v>771583.21326711774</v>
      </c>
      <c r="Q130" s="2">
        <f>IF(P130&gt;Graph!$G$1*1000,Graph!$G$1*1000,P130)</f>
        <v>650000</v>
      </c>
      <c r="R130" s="2">
        <f t="shared" si="16"/>
        <v>53876345.469824284</v>
      </c>
      <c r="S130" s="2">
        <f t="shared" si="17"/>
        <v>641500.42857142538</v>
      </c>
      <c r="T130" s="2">
        <f t="shared" si="18"/>
        <v>8499.571428571362</v>
      </c>
      <c r="U130" s="2">
        <f t="shared" si="19"/>
        <v>650000</v>
      </c>
      <c r="V130" s="2">
        <f t="shared" si="28"/>
        <v>7164387</v>
      </c>
      <c r="W130" s="2">
        <f t="shared" si="20"/>
        <v>311015</v>
      </c>
      <c r="X130" s="2">
        <f t="shared" si="6"/>
        <v>338985</v>
      </c>
      <c r="Y130" s="2">
        <f t="shared" si="7"/>
        <v>46711958.469824284</v>
      </c>
      <c r="Z130" s="2" t="str">
        <f t="shared" si="8"/>
        <v>HERE</v>
      </c>
      <c r="AA130" s="2">
        <f>IF(Z130="HERE",Y130,AA129+Graph!$G$1*1000)</f>
        <v>46711958.469824284</v>
      </c>
      <c r="AB130" s="2">
        <f t="shared" si="21"/>
        <v>338985</v>
      </c>
      <c r="AC130" s="2">
        <f t="shared" si="9"/>
        <v>7164387</v>
      </c>
      <c r="AD130" s="3">
        <f t="shared" si="10"/>
        <v>46711958.469824284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6"/>
        <v>34809152.047841854</v>
      </c>
      <c r="AH130" s="3" t="e">
        <f t="shared" si="3"/>
        <v>#N/A</v>
      </c>
      <c r="AM130" s="6">
        <v>14600000</v>
      </c>
      <c r="AN130" s="6">
        <v>31800000</v>
      </c>
      <c r="AO130" s="6">
        <v>52800000</v>
      </c>
    </row>
    <row r="131" spans="1:41" ht="15.75" customHeight="1" x14ac:dyDescent="0.25">
      <c r="A131" s="1">
        <v>44307</v>
      </c>
      <c r="B131" s="2">
        <f t="shared" si="0"/>
        <v>62</v>
      </c>
      <c r="C131" s="7"/>
      <c r="D131" s="2" t="e">
        <f t="shared" si="12"/>
        <v>#N/A</v>
      </c>
      <c r="E131" s="2" t="e">
        <f t="shared" si="22"/>
        <v>#N/A</v>
      </c>
      <c r="F131" s="2">
        <v>769254.71167558432</v>
      </c>
      <c r="G131" s="2">
        <f t="shared" si="23"/>
        <v>641500.42857142852</v>
      </c>
      <c r="H131" s="2">
        <f t="shared" si="13"/>
        <v>53525557.965431616</v>
      </c>
      <c r="I131" s="7"/>
      <c r="J131" s="2" t="e">
        <f t="shared" si="14"/>
        <v>#N/A</v>
      </c>
      <c r="K131" s="2" t="e">
        <f t="shared" si="24"/>
        <v>#N/A</v>
      </c>
      <c r="L131" s="2">
        <f t="array" ref="L131">IF(COUNT($C132)=0,IF(COUNT($C131)=1,I131,SUM(L130+LOOKUP(2,1/(ISNUMBER($K$1:$K$194)),$K$1:$K$194))),I131)</f>
        <v>1116564.4285714307</v>
      </c>
      <c r="M131" s="8" t="e">
        <f t="shared" si="27"/>
        <v>#N/A</v>
      </c>
      <c r="N131" s="2" t="e">
        <f t="shared" si="15"/>
        <v>#N/A</v>
      </c>
      <c r="O131" s="2" t="e">
        <f t="shared" si="25"/>
        <v>#N/A</v>
      </c>
      <c r="P131" s="2">
        <v>776560.84542909265</v>
      </c>
      <c r="Q131" s="2">
        <f>IF(P131&gt;Graph!$G$1*1000,Graph!$G$1*1000,P131)</f>
        <v>650000</v>
      </c>
      <c r="R131" s="2">
        <f t="shared" si="16"/>
        <v>54526345.469824284</v>
      </c>
      <c r="S131" s="2">
        <f t="shared" si="17"/>
        <v>641500.42857142538</v>
      </c>
      <c r="T131" s="2">
        <f t="shared" si="18"/>
        <v>8499.571428571362</v>
      </c>
      <c r="U131" s="2">
        <f t="shared" si="19"/>
        <v>650000</v>
      </c>
      <c r="V131" s="2">
        <f t="shared" si="28"/>
        <v>7447199</v>
      </c>
      <c r="W131" s="2">
        <f t="shared" si="20"/>
        <v>282812</v>
      </c>
      <c r="X131" s="2">
        <f t="shared" si="6"/>
        <v>367188</v>
      </c>
      <c r="Y131" s="2">
        <f t="shared" si="7"/>
        <v>47079146.469824284</v>
      </c>
      <c r="Z131" s="2" t="str">
        <f t="shared" si="8"/>
        <v>HERE</v>
      </c>
      <c r="AA131" s="2">
        <f>IF(Z131="HERE",Y131,AA130+Graph!$G$1*1000)</f>
        <v>47079146.469824284</v>
      </c>
      <c r="AB131" s="2">
        <f t="shared" si="21"/>
        <v>367188</v>
      </c>
      <c r="AC131" s="2">
        <f t="shared" si="9"/>
        <v>7447199</v>
      </c>
      <c r="AD131" s="3">
        <f t="shared" si="10"/>
        <v>47079146.469824284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6"/>
        <v>35282095.060341857</v>
      </c>
      <c r="AH131" s="3" t="e">
        <f t="shared" si="3"/>
        <v>#N/A</v>
      </c>
      <c r="AM131" s="6">
        <v>14600000</v>
      </c>
      <c r="AN131" s="6">
        <v>31800000</v>
      </c>
      <c r="AO131" s="6">
        <v>52800000</v>
      </c>
    </row>
    <row r="132" spans="1:41" ht="15.75" customHeight="1" x14ac:dyDescent="0.25">
      <c r="A132" s="1">
        <v>44308</v>
      </c>
      <c r="B132" s="2">
        <f t="shared" si="0"/>
        <v>63</v>
      </c>
      <c r="C132" s="7"/>
      <c r="D132" s="2" t="e">
        <f t="shared" si="12"/>
        <v>#N/A</v>
      </c>
      <c r="E132" s="2" t="e">
        <f t="shared" si="22"/>
        <v>#N/A</v>
      </c>
      <c r="F132" s="2">
        <v>774185.84756174684</v>
      </c>
      <c r="G132" s="2">
        <f t="shared" si="23"/>
        <v>641500.42857142852</v>
      </c>
      <c r="H132" s="2">
        <f t="shared" si="13"/>
        <v>54167058.394003041</v>
      </c>
      <c r="I132" s="7"/>
      <c r="J132" s="2" t="e">
        <f t="shared" si="14"/>
        <v>#N/A</v>
      </c>
      <c r="K132" s="2" t="e">
        <f t="shared" si="24"/>
        <v>#N/A</v>
      </c>
      <c r="L132" s="2">
        <f t="array" ref="L132">IF(COUNT($C133)=0,IF(COUNT($C132)=1,I132,SUM(L131+LOOKUP(2,1/(ISNUMBER($K$1:$K$194)),$K$1:$K$194))),I132)</f>
        <v>1125064.0000000021</v>
      </c>
      <c r="M132" s="8" t="e">
        <f t="shared" si="27"/>
        <v>#N/A</v>
      </c>
      <c r="N132" s="2" t="e">
        <f t="shared" si="15"/>
        <v>#N/A</v>
      </c>
      <c r="O132" s="2" t="e">
        <f t="shared" si="25"/>
        <v>#N/A</v>
      </c>
      <c r="P132" s="2">
        <v>781538.47759103775</v>
      </c>
      <c r="Q132" s="2">
        <f>IF(P132&gt;Graph!$G$1*1000,Graph!$G$1*1000,P132)</f>
        <v>650000</v>
      </c>
      <c r="R132" s="2">
        <f t="shared" si="16"/>
        <v>55176345.469824284</v>
      </c>
      <c r="S132" s="2">
        <f t="shared" si="17"/>
        <v>641500.42857142538</v>
      </c>
      <c r="T132" s="2">
        <f t="shared" si="18"/>
        <v>8499.571428571362</v>
      </c>
      <c r="U132" s="2">
        <f t="shared" si="19"/>
        <v>650000</v>
      </c>
      <c r="V132" s="2">
        <f t="shared" si="28"/>
        <v>7891184</v>
      </c>
      <c r="W132" s="2">
        <f t="shared" si="20"/>
        <v>443985</v>
      </c>
      <c r="X132" s="2">
        <f t="shared" si="6"/>
        <v>206015</v>
      </c>
      <c r="Y132" s="2">
        <f t="shared" si="7"/>
        <v>47285161.469824284</v>
      </c>
      <c r="Z132" s="2" t="str">
        <f t="shared" si="8"/>
        <v>HERE</v>
      </c>
      <c r="AA132" s="2">
        <f>IF(Z132="HERE",Y132,AA131+Graph!$G$1*1000)</f>
        <v>47285161.469824284</v>
      </c>
      <c r="AB132" s="2">
        <f t="shared" si="21"/>
        <v>206015</v>
      </c>
      <c r="AC132" s="2">
        <f t="shared" si="9"/>
        <v>7891184</v>
      </c>
      <c r="AD132" s="3">
        <f t="shared" si="10"/>
        <v>47285161.469824284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6"/>
        <v>35755038.072841853</v>
      </c>
      <c r="AH132" s="3" t="e">
        <f t="shared" si="3"/>
        <v>#N/A</v>
      </c>
      <c r="AM132" s="6">
        <v>14600000</v>
      </c>
      <c r="AN132" s="6">
        <v>31800000</v>
      </c>
      <c r="AO132" s="6">
        <v>52800000</v>
      </c>
    </row>
    <row r="133" spans="1:41" ht="15.75" customHeight="1" x14ac:dyDescent="0.25">
      <c r="A133" s="1">
        <v>44309</v>
      </c>
      <c r="B133" s="2">
        <f t="shared" si="0"/>
        <v>64</v>
      </c>
      <c r="C133" s="7"/>
      <c r="D133" s="2" t="e">
        <f t="shared" si="12"/>
        <v>#N/A</v>
      </c>
      <c r="E133" s="2" t="e">
        <f t="shared" si="22"/>
        <v>#N/A</v>
      </c>
      <c r="F133" s="2">
        <v>779116.98344793916</v>
      </c>
      <c r="G133" s="2">
        <f t="shared" si="23"/>
        <v>641500.42857142852</v>
      </c>
      <c r="H133" s="2">
        <f t="shared" si="13"/>
        <v>54808558.822574466</v>
      </c>
      <c r="I133" s="7"/>
      <c r="J133" s="2" t="e">
        <f t="shared" si="14"/>
        <v>#N/A</v>
      </c>
      <c r="K133" s="2" t="e">
        <f t="shared" si="24"/>
        <v>#N/A</v>
      </c>
      <c r="L133" s="2">
        <f t="array" ref="L133">IF(COUNT($C134)=0,IF(COUNT($C133)=1,I133,SUM(L132+LOOKUP(2,1/(ISNUMBER($K$1:$K$194)),$K$1:$K$194))),I133)</f>
        <v>1133563.5714285735</v>
      </c>
      <c r="M133" s="8" t="e">
        <f t="shared" si="27"/>
        <v>#N/A</v>
      </c>
      <c r="N133" s="2" t="e">
        <f t="shared" si="15"/>
        <v>#N/A</v>
      </c>
      <c r="O133" s="2" t="e">
        <f t="shared" si="25"/>
        <v>#N/A</v>
      </c>
      <c r="P133" s="2">
        <v>786516.10975298285</v>
      </c>
      <c r="Q133" s="2">
        <f>IF(P133&gt;Graph!$G$1*1000,Graph!$G$1*1000,P133)</f>
        <v>650000</v>
      </c>
      <c r="R133" s="2">
        <f t="shared" si="16"/>
        <v>55826345.469824284</v>
      </c>
      <c r="S133" s="2">
        <f t="shared" si="17"/>
        <v>641500.42857142538</v>
      </c>
      <c r="T133" s="2">
        <f t="shared" si="18"/>
        <v>8499.571428571362</v>
      </c>
      <c r="U133" s="2">
        <f t="shared" si="19"/>
        <v>650000</v>
      </c>
      <c r="V133" s="2">
        <f t="shared" si="28"/>
        <v>8378940</v>
      </c>
      <c r="W133" s="2">
        <f t="shared" si="20"/>
        <v>487756</v>
      </c>
      <c r="X133" s="2">
        <f t="shared" si="6"/>
        <v>162244</v>
      </c>
      <c r="Y133" s="2">
        <f t="shared" si="7"/>
        <v>47447405.469824284</v>
      </c>
      <c r="Z133" s="2" t="str">
        <f t="shared" si="8"/>
        <v>HERE</v>
      </c>
      <c r="AA133" s="2">
        <f>IF(Z133="HERE",Y133,AA132+Graph!$G$1*1000)</f>
        <v>47447405.469824284</v>
      </c>
      <c r="AB133" s="2">
        <f t="shared" si="21"/>
        <v>162244</v>
      </c>
      <c r="AC133" s="2">
        <f t="shared" si="9"/>
        <v>8378940</v>
      </c>
      <c r="AD133" s="3">
        <f t="shared" si="10"/>
        <v>47447405.469824284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6"/>
        <v>36227981.085341863</v>
      </c>
      <c r="AH133" s="3" t="e">
        <f t="shared" si="3"/>
        <v>#N/A</v>
      </c>
      <c r="AM133" s="6">
        <v>14600000</v>
      </c>
      <c r="AN133" s="6">
        <v>31800000</v>
      </c>
      <c r="AO133" s="6">
        <v>52800000</v>
      </c>
    </row>
    <row r="134" spans="1:41" ht="15.75" customHeight="1" x14ac:dyDescent="0.25">
      <c r="A134" s="1">
        <v>44310</v>
      </c>
      <c r="B134" s="2">
        <f t="shared" si="0"/>
        <v>65</v>
      </c>
      <c r="C134" s="7"/>
      <c r="D134" s="2" t="e">
        <f t="shared" si="12"/>
        <v>#N/A</v>
      </c>
      <c r="E134" s="2" t="e">
        <f t="shared" si="22"/>
        <v>#N/A</v>
      </c>
      <c r="F134" s="2">
        <v>784048.11933410168</v>
      </c>
      <c r="G134" s="2">
        <f t="shared" si="23"/>
        <v>641500.42857142852</v>
      </c>
      <c r="H134" s="2">
        <f t="shared" si="13"/>
        <v>55450059.251145892</v>
      </c>
      <c r="I134" s="7"/>
      <c r="J134" s="2" t="e">
        <f t="shared" si="14"/>
        <v>#N/A</v>
      </c>
      <c r="K134" s="2" t="e">
        <f t="shared" si="24"/>
        <v>#N/A</v>
      </c>
      <c r="L134" s="2">
        <f t="array" ref="L134">IF(COUNT($C135)=0,IF(COUNT($C134)=1,I134,SUM(L133+LOOKUP(2,1/(ISNUMBER($K$1:$K$194)),$K$1:$K$194))),I134)</f>
        <v>1142063.1428571448</v>
      </c>
      <c r="M134" s="8" t="e">
        <f t="shared" si="27"/>
        <v>#N/A</v>
      </c>
      <c r="N134" s="2" t="e">
        <f t="shared" si="15"/>
        <v>#N/A</v>
      </c>
      <c r="O134" s="2" t="e">
        <f t="shared" si="25"/>
        <v>#N/A</v>
      </c>
      <c r="P134" s="2">
        <v>791493.74191495776</v>
      </c>
      <c r="Q134" s="2">
        <f>IF(P134&gt;Graph!$G$1*1000,Graph!$G$1*1000,P134)</f>
        <v>650000</v>
      </c>
      <c r="R134" s="2">
        <f t="shared" si="16"/>
        <v>56476345.469824284</v>
      </c>
      <c r="S134" s="2">
        <f t="shared" si="17"/>
        <v>641500.42857142538</v>
      </c>
      <c r="T134" s="2">
        <f t="shared" si="18"/>
        <v>8499.571428571362</v>
      </c>
      <c r="U134" s="2">
        <f t="shared" si="19"/>
        <v>650000</v>
      </c>
      <c r="V134" s="2">
        <f t="shared" si="28"/>
        <v>8977329</v>
      </c>
      <c r="W134" s="2">
        <f t="shared" si="20"/>
        <v>598389</v>
      </c>
      <c r="X134" s="2">
        <f t="shared" si="6"/>
        <v>51611</v>
      </c>
      <c r="Y134" s="2">
        <f t="shared" si="7"/>
        <v>47499016.469824284</v>
      </c>
      <c r="Z134" s="2" t="str">
        <f t="shared" si="8"/>
        <v>HERE</v>
      </c>
      <c r="AA134" s="2">
        <f>IF(Z134="HERE",Y134,AA133+Graph!$G$1*1000)</f>
        <v>47499016.469824284</v>
      </c>
      <c r="AB134" s="2">
        <f t="shared" si="21"/>
        <v>51611</v>
      </c>
      <c r="AC134" s="2">
        <f t="shared" si="9"/>
        <v>8977329</v>
      </c>
      <c r="AD134" s="3">
        <f t="shared" si="10"/>
        <v>47499016.469824284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6"/>
        <v>36700924.097841859</v>
      </c>
      <c r="AH134" s="3" t="e">
        <f t="shared" si="3"/>
        <v>#N/A</v>
      </c>
      <c r="AM134" s="6">
        <v>14600000</v>
      </c>
      <c r="AN134" s="6">
        <v>31800000</v>
      </c>
      <c r="AO134" s="6">
        <v>52800000</v>
      </c>
    </row>
    <row r="135" spans="1:41" ht="15.75" customHeight="1" x14ac:dyDescent="0.25">
      <c r="A135" s="1">
        <v>44311</v>
      </c>
      <c r="B135" s="2">
        <f t="shared" si="0"/>
        <v>66</v>
      </c>
      <c r="C135" s="7"/>
      <c r="D135" s="2" t="e">
        <f t="shared" si="12"/>
        <v>#N/A</v>
      </c>
      <c r="E135" s="2" t="e">
        <f t="shared" si="22"/>
        <v>#N/A</v>
      </c>
      <c r="F135" s="2">
        <v>788979.2552202642</v>
      </c>
      <c r="G135" s="2">
        <f t="shared" si="23"/>
        <v>641500.42857142852</v>
      </c>
      <c r="H135" s="2">
        <f t="shared" si="13"/>
        <v>56091559.679717317</v>
      </c>
      <c r="I135" s="7"/>
      <c r="J135" s="2" t="e">
        <f t="shared" si="14"/>
        <v>#N/A</v>
      </c>
      <c r="K135" s="2" t="e">
        <f t="shared" si="24"/>
        <v>#N/A</v>
      </c>
      <c r="L135" s="2">
        <f t="array" ref="L135">IF(COUNT($C136)=0,IF(COUNT($C135)=1,I135,SUM(L134+LOOKUP(2,1/(ISNUMBER($K$1:$K$194)),$K$1:$K$194))),I135)</f>
        <v>1150562.7142857162</v>
      </c>
      <c r="M135" s="8" t="e">
        <f t="shared" si="27"/>
        <v>#N/A</v>
      </c>
      <c r="N135" s="2" t="e">
        <f t="shared" si="15"/>
        <v>#N/A</v>
      </c>
      <c r="O135" s="2" t="e">
        <f t="shared" si="25"/>
        <v>#N/A</v>
      </c>
      <c r="P135" s="2">
        <v>796471.37407690287</v>
      </c>
      <c r="Q135" s="2">
        <f>IF(P135&gt;Graph!$G$1*1000,Graph!$G$1*1000,P135)</f>
        <v>650000</v>
      </c>
      <c r="R135" s="2">
        <f t="shared" si="16"/>
        <v>57126345.469824284</v>
      </c>
      <c r="S135" s="2">
        <f t="shared" si="17"/>
        <v>641500.42857142538</v>
      </c>
      <c r="T135" s="2">
        <f t="shared" si="18"/>
        <v>8499.571428571362</v>
      </c>
      <c r="U135" s="2">
        <f t="shared" si="19"/>
        <v>650000</v>
      </c>
      <c r="V135" s="2">
        <f t="shared" si="28"/>
        <v>9296367</v>
      </c>
      <c r="W135" s="2">
        <f t="shared" si="20"/>
        <v>319038</v>
      </c>
      <c r="X135" s="2">
        <f t="shared" si="6"/>
        <v>330962</v>
      </c>
      <c r="Y135" s="2">
        <f t="shared" si="7"/>
        <v>47829978.469824284</v>
      </c>
      <c r="Z135" s="2" t="str">
        <f t="shared" si="8"/>
        <v>HERE</v>
      </c>
      <c r="AA135" s="2">
        <f>IF(Z135="HERE",Y135,AA134+Graph!$G$1*1000)</f>
        <v>47829978.469824284</v>
      </c>
      <c r="AB135" s="2">
        <f t="shared" si="21"/>
        <v>330962</v>
      </c>
      <c r="AC135" s="2">
        <f t="shared" si="9"/>
        <v>9296367</v>
      </c>
      <c r="AD135" s="3">
        <f t="shared" si="10"/>
        <v>47829978.469824284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6"/>
        <v>37173867.110341854</v>
      </c>
      <c r="AH135" s="3" t="e">
        <f t="shared" si="3"/>
        <v>#N/A</v>
      </c>
      <c r="AM135" s="6">
        <v>14600000</v>
      </c>
      <c r="AN135" s="6">
        <v>31800000</v>
      </c>
      <c r="AO135" s="6">
        <v>52800000</v>
      </c>
    </row>
    <row r="136" spans="1:41" ht="15.75" customHeight="1" x14ac:dyDescent="0.25">
      <c r="A136" s="1">
        <v>44312</v>
      </c>
      <c r="B136" s="2">
        <f t="shared" si="0"/>
        <v>67</v>
      </c>
      <c r="C136" s="7"/>
      <c r="D136" s="2" t="e">
        <f t="shared" si="12"/>
        <v>#N/A</v>
      </c>
      <c r="E136" s="2" t="e">
        <f t="shared" si="22"/>
        <v>#N/A</v>
      </c>
      <c r="F136" s="2">
        <v>793910.39110645652</v>
      </c>
      <c r="G136" s="2">
        <f t="shared" si="23"/>
        <v>641500.42857142852</v>
      </c>
      <c r="H136" s="2">
        <f t="shared" si="13"/>
        <v>56733060.108288743</v>
      </c>
      <c r="I136" s="7"/>
      <c r="J136" s="2" t="e">
        <f t="shared" si="14"/>
        <v>#N/A</v>
      </c>
      <c r="K136" s="2" t="e">
        <f t="shared" si="24"/>
        <v>#N/A</v>
      </c>
      <c r="L136" s="2">
        <f t="array" ref="L136">IF(COUNT($C137)=0,IF(COUNT($C136)=1,I136,SUM(L135+LOOKUP(2,1/(ISNUMBER($K$1:$K$194)),$K$1:$K$194))),I136)</f>
        <v>1159062.2857142875</v>
      </c>
      <c r="M136" s="8" t="e">
        <f t="shared" si="27"/>
        <v>#N/A</v>
      </c>
      <c r="N136" s="2" t="e">
        <f t="shared" si="15"/>
        <v>#N/A</v>
      </c>
      <c r="O136" s="2" t="e">
        <f t="shared" si="25"/>
        <v>#N/A</v>
      </c>
      <c r="P136" s="2">
        <v>801449.00623884797</v>
      </c>
      <c r="Q136" s="2">
        <f>IF(P136&gt;Graph!$G$1*1000,Graph!$G$1*1000,P136)</f>
        <v>650000</v>
      </c>
      <c r="R136" s="2">
        <f t="shared" si="16"/>
        <v>57776345.469824284</v>
      </c>
      <c r="S136" s="2">
        <f t="shared" si="17"/>
        <v>641500.42857142538</v>
      </c>
      <c r="T136" s="2">
        <f t="shared" si="18"/>
        <v>8499.571428571362</v>
      </c>
      <c r="U136" s="2">
        <f t="shared" si="19"/>
        <v>650000</v>
      </c>
      <c r="V136" s="2">
        <f t="shared" si="28"/>
        <v>9646715</v>
      </c>
      <c r="W136" s="2">
        <f t="shared" si="20"/>
        <v>350348</v>
      </c>
      <c r="X136" s="2">
        <f t="shared" si="6"/>
        <v>299652</v>
      </c>
      <c r="Y136" s="2">
        <f t="shared" si="7"/>
        <v>48129630.469824284</v>
      </c>
      <c r="Z136" s="2" t="str">
        <f t="shared" si="8"/>
        <v>HERE</v>
      </c>
      <c r="AA136" s="2">
        <f>IF(Z136="HERE",Y136,AA135+Graph!$G$1*1000)</f>
        <v>48129630.469824284</v>
      </c>
      <c r="AB136" s="2">
        <f t="shared" si="21"/>
        <v>299652</v>
      </c>
      <c r="AC136" s="2">
        <f t="shared" si="9"/>
        <v>9646715</v>
      </c>
      <c r="AD136" s="3">
        <f t="shared" si="10"/>
        <v>48129630.469824284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6"/>
        <v>37646810.122841857</v>
      </c>
      <c r="AH136" s="3" t="e">
        <f t="shared" si="3"/>
        <v>#N/A</v>
      </c>
      <c r="AM136" s="6">
        <v>14600000</v>
      </c>
      <c r="AN136" s="6">
        <v>31800000</v>
      </c>
      <c r="AO136" s="6">
        <v>52800000</v>
      </c>
    </row>
    <row r="137" spans="1:41" ht="15.75" customHeight="1" x14ac:dyDescent="0.25">
      <c r="A137" s="1">
        <v>44313</v>
      </c>
      <c r="B137" s="2">
        <f t="shared" si="0"/>
        <v>68</v>
      </c>
      <c r="C137" s="7"/>
      <c r="D137" s="2" t="e">
        <f t="shared" si="12"/>
        <v>#N/A</v>
      </c>
      <c r="E137" s="2" t="e">
        <f t="shared" si="22"/>
        <v>#N/A</v>
      </c>
      <c r="F137" s="2">
        <v>798841.52699261904</v>
      </c>
      <c r="G137" s="2">
        <f t="shared" si="23"/>
        <v>641500.42857142852</v>
      </c>
      <c r="H137" s="2">
        <f t="shared" si="13"/>
        <v>57374560.536860168</v>
      </c>
      <c r="I137" s="7"/>
      <c r="J137" s="2" t="e">
        <f t="shared" si="14"/>
        <v>#N/A</v>
      </c>
      <c r="K137" s="2" t="e">
        <f t="shared" si="24"/>
        <v>#N/A</v>
      </c>
      <c r="L137" s="2">
        <f t="array" ref="L137">IF(COUNT($C138)=0,IF(COUNT($C137)=1,I137,SUM(L136+LOOKUP(2,1/(ISNUMBER($K$1:$K$194)),$K$1:$K$194))),I137)</f>
        <v>1167561.8571428589</v>
      </c>
      <c r="M137" s="8" t="e">
        <f t="shared" si="27"/>
        <v>#N/A</v>
      </c>
      <c r="N137" s="2" t="e">
        <f t="shared" si="15"/>
        <v>#N/A</v>
      </c>
      <c r="O137" s="2" t="e">
        <f t="shared" si="25"/>
        <v>#N/A</v>
      </c>
      <c r="P137" s="2">
        <v>806426.63840082288</v>
      </c>
      <c r="Q137" s="2">
        <f>IF(P137&gt;Graph!$G$1*1000,Graph!$G$1*1000,P137)</f>
        <v>650000</v>
      </c>
      <c r="R137" s="2">
        <f t="shared" si="16"/>
        <v>58426345.469824284</v>
      </c>
      <c r="S137" s="2">
        <f t="shared" si="17"/>
        <v>641500.42857142538</v>
      </c>
      <c r="T137" s="2">
        <f t="shared" si="18"/>
        <v>8499.571428571362</v>
      </c>
      <c r="U137" s="2">
        <f t="shared" si="19"/>
        <v>650000</v>
      </c>
      <c r="V137" s="2">
        <f t="shared" si="28"/>
        <v>10021471</v>
      </c>
      <c r="W137" s="2">
        <f t="shared" si="20"/>
        <v>374756</v>
      </c>
      <c r="X137" s="2">
        <f t="shared" si="6"/>
        <v>275244</v>
      </c>
      <c r="Y137" s="2">
        <f t="shared" si="7"/>
        <v>48404874.469824284</v>
      </c>
      <c r="Z137" s="2" t="str">
        <f t="shared" si="8"/>
        <v>HERE</v>
      </c>
      <c r="AA137" s="2">
        <f>IF(Z137="HERE",Y137,AA136+Graph!$G$1*1000)</f>
        <v>48404874.469824284</v>
      </c>
      <c r="AB137" s="2">
        <f t="shared" si="21"/>
        <v>275244</v>
      </c>
      <c r="AC137" s="2">
        <f t="shared" si="9"/>
        <v>10021471</v>
      </c>
      <c r="AD137" s="3">
        <f t="shared" si="10"/>
        <v>48404874.469824284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6"/>
        <v>38055298.272841863</v>
      </c>
      <c r="AH137" s="3" t="e">
        <f t="shared" si="3"/>
        <v>#N/A</v>
      </c>
      <c r="AM137" s="6">
        <v>14600000</v>
      </c>
      <c r="AN137" s="6">
        <v>31800000</v>
      </c>
      <c r="AO137" s="6">
        <v>52800000</v>
      </c>
    </row>
    <row r="138" spans="1:41" ht="15.75" customHeight="1" x14ac:dyDescent="0.25">
      <c r="A138" s="1">
        <v>44314</v>
      </c>
      <c r="B138" s="2">
        <f t="shared" si="0"/>
        <v>69</v>
      </c>
      <c r="C138" s="7"/>
      <c r="D138" s="2" t="e">
        <f t="shared" si="12"/>
        <v>#N/A</v>
      </c>
      <c r="E138" s="2" t="e">
        <f t="shared" si="22"/>
        <v>#N/A</v>
      </c>
      <c r="F138" s="2">
        <v>803772.66287878156</v>
      </c>
      <c r="G138" s="2">
        <f t="shared" si="23"/>
        <v>641500.42857142852</v>
      </c>
      <c r="H138" s="2">
        <f t="shared" si="13"/>
        <v>58016060.965431593</v>
      </c>
      <c r="I138" s="7"/>
      <c r="J138" s="2" t="e">
        <f t="shared" si="14"/>
        <v>#N/A</v>
      </c>
      <c r="K138" s="2" t="e">
        <f t="shared" si="24"/>
        <v>#N/A</v>
      </c>
      <c r="L138" s="2">
        <f t="array" ref="L138">IF(COUNT($C139)=0,IF(COUNT($C138)=1,I138,SUM(L137+LOOKUP(2,1/(ISNUMBER($K$1:$K$194)),$K$1:$K$194))),I138)</f>
        <v>1176061.4285714303</v>
      </c>
      <c r="M138" s="8" t="e">
        <f t="shared" si="27"/>
        <v>#N/A</v>
      </c>
      <c r="N138" s="2" t="e">
        <f t="shared" si="15"/>
        <v>#N/A</v>
      </c>
      <c r="O138" s="2" t="e">
        <f t="shared" si="25"/>
        <v>#N/A</v>
      </c>
      <c r="P138" s="2">
        <v>811404.27056276798</v>
      </c>
      <c r="Q138" s="2">
        <f>IF(P138&gt;Graph!$G$1*1000,Graph!$G$1*1000,P138)</f>
        <v>650000</v>
      </c>
      <c r="R138" s="2">
        <f t="shared" si="16"/>
        <v>59076345.469824284</v>
      </c>
      <c r="S138" s="2">
        <f t="shared" si="17"/>
        <v>641500.42857142538</v>
      </c>
      <c r="T138" s="2">
        <f t="shared" si="18"/>
        <v>8499.571428571362</v>
      </c>
      <c r="U138" s="2">
        <f t="shared" si="19"/>
        <v>650000</v>
      </c>
      <c r="V138" s="2">
        <f t="shared" si="28"/>
        <v>10490487</v>
      </c>
      <c r="W138" s="2">
        <f t="shared" si="20"/>
        <v>469016</v>
      </c>
      <c r="X138" s="2">
        <f t="shared" si="6"/>
        <v>180984</v>
      </c>
      <c r="Y138" s="2">
        <f t="shared" si="7"/>
        <v>48585858.469824284</v>
      </c>
      <c r="Z138" s="2" t="str">
        <f t="shared" si="8"/>
        <v>HERE</v>
      </c>
      <c r="AA138" s="2">
        <f>IF(Z138="HERE",Y138,AA137+Graph!$G$1*1000)</f>
        <v>48585858.469824284</v>
      </c>
      <c r="AB138" s="2">
        <f t="shared" si="21"/>
        <v>180984</v>
      </c>
      <c r="AC138" s="2">
        <f t="shared" si="9"/>
        <v>10490487</v>
      </c>
      <c r="AD138" s="3">
        <f t="shared" si="10"/>
        <v>48585858.469824284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6"/>
        <v>38403196.722841859</v>
      </c>
      <c r="AH138" s="3" t="e">
        <f t="shared" si="3"/>
        <v>#N/A</v>
      </c>
      <c r="AM138" s="6">
        <v>14600000</v>
      </c>
      <c r="AN138" s="6">
        <v>31800000</v>
      </c>
      <c r="AO138" s="6">
        <v>52800000</v>
      </c>
    </row>
    <row r="139" spans="1:41" ht="15.75" customHeight="1" x14ac:dyDescent="0.25">
      <c r="A139" s="1">
        <v>44315</v>
      </c>
      <c r="B139" s="2">
        <f t="shared" si="0"/>
        <v>70</v>
      </c>
      <c r="C139" s="7"/>
      <c r="D139" s="2" t="e">
        <f t="shared" si="12"/>
        <v>#N/A</v>
      </c>
      <c r="E139" s="2" t="e">
        <f t="shared" si="22"/>
        <v>#N/A</v>
      </c>
      <c r="F139" s="2">
        <v>808703.79876497388</v>
      </c>
      <c r="G139" s="2">
        <f t="shared" si="23"/>
        <v>641500.42857142852</v>
      </c>
      <c r="H139" s="2">
        <f t="shared" si="13"/>
        <v>58657561.394003019</v>
      </c>
      <c r="I139" s="7"/>
      <c r="J139" s="2" t="e">
        <f t="shared" si="14"/>
        <v>#N/A</v>
      </c>
      <c r="K139" s="2" t="e">
        <f t="shared" si="24"/>
        <v>#N/A</v>
      </c>
      <c r="L139" s="2">
        <f t="array" ref="L139">IF(COUNT($C140)=0,IF(COUNT($C139)=1,I139,SUM(L138+LOOKUP(2,1/(ISNUMBER($K$1:$K$194)),$K$1:$K$194))),I139)</f>
        <v>1184561.0000000016</v>
      </c>
      <c r="M139" s="8" t="e">
        <f t="shared" si="27"/>
        <v>#N/A</v>
      </c>
      <c r="N139" s="2" t="e">
        <f t="shared" si="15"/>
        <v>#N/A</v>
      </c>
      <c r="O139" s="2" t="e">
        <f t="shared" si="25"/>
        <v>#N/A</v>
      </c>
      <c r="P139" s="2">
        <v>816381.90272471309</v>
      </c>
      <c r="Q139" s="2">
        <f>IF(P139&gt;Graph!$G$1*1000,Graph!$G$1*1000,P139)</f>
        <v>650000</v>
      </c>
      <c r="R139" s="2">
        <f t="shared" si="16"/>
        <v>59726345.469824284</v>
      </c>
      <c r="S139" s="2">
        <f t="shared" si="17"/>
        <v>641500.42857142538</v>
      </c>
      <c r="T139" s="2">
        <f t="shared" si="18"/>
        <v>8499.571428571362</v>
      </c>
      <c r="U139" s="2">
        <f t="shared" si="19"/>
        <v>650000</v>
      </c>
      <c r="V139" s="2">
        <f t="shared" si="28"/>
        <v>10971047</v>
      </c>
      <c r="W139" s="2">
        <f t="shared" si="20"/>
        <v>480560</v>
      </c>
      <c r="X139" s="2">
        <f t="shared" si="6"/>
        <v>169440</v>
      </c>
      <c r="Y139" s="2">
        <f t="shared" si="7"/>
        <v>48755298.469824284</v>
      </c>
      <c r="Z139" s="2" t="str">
        <f t="shared" si="8"/>
        <v>HERE</v>
      </c>
      <c r="AA139" s="2">
        <f>IF(Z139="HERE",Y139,AA138+Graph!$G$1*1000)</f>
        <v>48755298.469824284</v>
      </c>
      <c r="AB139" s="2">
        <f t="shared" si="21"/>
        <v>169440</v>
      </c>
      <c r="AC139" s="2">
        <f t="shared" si="9"/>
        <v>10971047</v>
      </c>
      <c r="AD139" s="3">
        <f t="shared" si="10"/>
        <v>48755298.469824284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6"/>
        <v>38719006.822841853</v>
      </c>
      <c r="AH139" s="3" t="e">
        <f t="shared" si="3"/>
        <v>#N/A</v>
      </c>
      <c r="AM139" s="6">
        <v>14600000</v>
      </c>
      <c r="AN139" s="6">
        <v>31800000</v>
      </c>
      <c r="AO139" s="6">
        <v>52800000</v>
      </c>
    </row>
    <row r="140" spans="1:41" ht="15.75" customHeight="1" x14ac:dyDescent="0.25">
      <c r="A140" s="1">
        <v>44316</v>
      </c>
      <c r="B140" s="2">
        <f t="shared" si="0"/>
        <v>71</v>
      </c>
      <c r="C140" s="7"/>
      <c r="D140" s="2" t="e">
        <f t="shared" si="12"/>
        <v>#N/A</v>
      </c>
      <c r="E140" s="2" t="e">
        <f t="shared" si="22"/>
        <v>#N/A</v>
      </c>
      <c r="F140" s="2">
        <v>813634.9346511364</v>
      </c>
      <c r="G140" s="2">
        <f t="shared" si="23"/>
        <v>641500.42857142852</v>
      </c>
      <c r="H140" s="2">
        <f t="shared" si="13"/>
        <v>59299061.822574444</v>
      </c>
      <c r="I140" s="7"/>
      <c r="J140" s="2" t="e">
        <f t="shared" si="14"/>
        <v>#N/A</v>
      </c>
      <c r="K140" s="2" t="e">
        <f t="shared" si="24"/>
        <v>#N/A</v>
      </c>
      <c r="L140" s="2">
        <f t="array" ref="L140">IF(COUNT($C141)=0,IF(COUNT($C140)=1,I140,SUM(L139+LOOKUP(2,1/(ISNUMBER($K$1:$K$194)),$K$1:$K$194))),I140)</f>
        <v>1193060.571428573</v>
      </c>
      <c r="M140" s="8" t="e">
        <f t="shared" si="27"/>
        <v>#N/A</v>
      </c>
      <c r="N140" s="2" t="e">
        <f t="shared" si="15"/>
        <v>#N/A</v>
      </c>
      <c r="O140" s="2" t="e">
        <f t="shared" si="25"/>
        <v>#N/A</v>
      </c>
      <c r="P140" s="2">
        <v>821359.53488668799</v>
      </c>
      <c r="Q140" s="2">
        <f>IF(P140&gt;Graph!$G$1*1000,Graph!$G$1*1000,P140)</f>
        <v>650000</v>
      </c>
      <c r="R140" s="2">
        <f t="shared" si="16"/>
        <v>60376345.469824284</v>
      </c>
      <c r="S140" s="2">
        <f t="shared" si="17"/>
        <v>641500.42857142538</v>
      </c>
      <c r="T140" s="2">
        <f t="shared" si="18"/>
        <v>8499.571428571362</v>
      </c>
      <c r="U140" s="2">
        <f t="shared" si="19"/>
        <v>650000</v>
      </c>
      <c r="V140" s="2">
        <f t="shared" si="28"/>
        <v>11465210</v>
      </c>
      <c r="W140" s="2">
        <f t="shared" si="20"/>
        <v>494163</v>
      </c>
      <c r="X140" s="2">
        <f t="shared" si="6"/>
        <v>155837</v>
      </c>
      <c r="Y140" s="2">
        <f t="shared" si="7"/>
        <v>48911135.469824284</v>
      </c>
      <c r="Z140" s="2" t="str">
        <f t="shared" si="8"/>
        <v>HERE</v>
      </c>
      <c r="AA140" s="2">
        <f>IF(Z140="HERE",Y140,AA139+Graph!$G$1*1000)</f>
        <v>48911135.469824284</v>
      </c>
      <c r="AB140" s="2">
        <f t="shared" si="21"/>
        <v>155837</v>
      </c>
      <c r="AC140" s="2">
        <f t="shared" si="9"/>
        <v>11465210</v>
      </c>
      <c r="AD140" s="3">
        <f t="shared" si="10"/>
        <v>48911135.469824284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6"/>
        <v>39028408.772841863</v>
      </c>
      <c r="AH140" s="3" t="e">
        <f t="shared" si="3"/>
        <v>#N/A</v>
      </c>
      <c r="AM140" s="6">
        <v>14600000</v>
      </c>
      <c r="AN140" s="6">
        <v>31800000</v>
      </c>
      <c r="AO140" s="6">
        <v>52800000</v>
      </c>
    </row>
    <row r="141" spans="1:41" ht="15.75" customHeight="1" x14ac:dyDescent="0.25">
      <c r="A141" s="1">
        <v>44317</v>
      </c>
      <c r="B141" s="2">
        <f t="shared" si="0"/>
        <v>72</v>
      </c>
      <c r="C141" s="7"/>
      <c r="D141" s="2" t="e">
        <f t="shared" si="12"/>
        <v>#N/A</v>
      </c>
      <c r="E141" s="2" t="e">
        <f t="shared" si="22"/>
        <v>#N/A</v>
      </c>
      <c r="F141" s="2">
        <v>818566.07053729892</v>
      </c>
      <c r="G141" s="2">
        <f t="shared" si="23"/>
        <v>641500.42857142852</v>
      </c>
      <c r="H141" s="2">
        <f t="shared" si="13"/>
        <v>59940562.251145869</v>
      </c>
      <c r="I141" s="7"/>
      <c r="J141" s="2" t="e">
        <f t="shared" si="14"/>
        <v>#N/A</v>
      </c>
      <c r="K141" s="2" t="e">
        <f t="shared" si="24"/>
        <v>#N/A</v>
      </c>
      <c r="L141" s="2">
        <f t="array" ref="L141">IF(COUNT($C142)=0,IF(COUNT($C141)=1,I141,SUM(L140+LOOKUP(2,1/(ISNUMBER($K$1:$K$194)),$K$1:$K$194))),I141)</f>
        <v>1201560.1428571444</v>
      </c>
      <c r="M141" s="8" t="e">
        <f t="shared" si="27"/>
        <v>#N/A</v>
      </c>
      <c r="N141" s="2" t="e">
        <f t="shared" si="15"/>
        <v>#N/A</v>
      </c>
      <c r="O141" s="2" t="e">
        <f t="shared" si="25"/>
        <v>#N/A</v>
      </c>
      <c r="P141" s="2">
        <v>826337.1670486331</v>
      </c>
      <c r="Q141" s="2">
        <f>IF(P141&gt;Graph!$G$1*1000,Graph!$G$1*1000,P141)</f>
        <v>650000</v>
      </c>
      <c r="R141" s="2">
        <f t="shared" si="16"/>
        <v>61026345.469824284</v>
      </c>
      <c r="S141" s="2">
        <f t="shared" si="17"/>
        <v>641500.42857142538</v>
      </c>
      <c r="T141" s="2">
        <f t="shared" si="18"/>
        <v>8499.571428571362</v>
      </c>
      <c r="U141" s="2">
        <f t="shared" si="19"/>
        <v>650000</v>
      </c>
      <c r="V141" s="2">
        <f t="shared" si="28"/>
        <v>12014288</v>
      </c>
      <c r="W141" s="2">
        <f t="shared" si="20"/>
        <v>549078</v>
      </c>
      <c r="X141" s="2">
        <f t="shared" si="6"/>
        <v>100922</v>
      </c>
      <c r="Y141" s="2">
        <f t="shared" si="7"/>
        <v>49012057.469824284</v>
      </c>
      <c r="Z141" s="2" t="str">
        <f t="shared" si="8"/>
        <v>HERE</v>
      </c>
      <c r="AA141" s="2">
        <f>IF(Z141="HERE",Y141,AA140+Graph!$G$1*1000)</f>
        <v>49012057.469824284</v>
      </c>
      <c r="AB141" s="2">
        <f t="shared" si="21"/>
        <v>100922</v>
      </c>
      <c r="AC141" s="2">
        <f t="shared" si="9"/>
        <v>12014288</v>
      </c>
      <c r="AD141" s="3">
        <f t="shared" si="10"/>
        <v>49012057.469824284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6"/>
        <v>39377181.022841863</v>
      </c>
      <c r="AH141" s="3" t="e">
        <f t="shared" si="3"/>
        <v>#N/A</v>
      </c>
      <c r="AM141" s="6">
        <v>14600000</v>
      </c>
      <c r="AN141" s="6">
        <v>31800000</v>
      </c>
      <c r="AO141" s="6">
        <v>52800000</v>
      </c>
    </row>
    <row r="142" spans="1:41" ht="15.75" customHeight="1" x14ac:dyDescent="0.25">
      <c r="A142" s="1">
        <v>44318</v>
      </c>
      <c r="B142" s="2">
        <f t="shared" si="0"/>
        <v>73</v>
      </c>
      <c r="C142" s="7"/>
      <c r="D142" s="2" t="e">
        <f t="shared" si="12"/>
        <v>#N/A</v>
      </c>
      <c r="E142" s="2" t="e">
        <f t="shared" si="22"/>
        <v>#N/A</v>
      </c>
      <c r="F142" s="2">
        <v>823497.20642349124</v>
      </c>
      <c r="G142" s="2">
        <f t="shared" si="23"/>
        <v>641500.42857142852</v>
      </c>
      <c r="H142" s="2">
        <f t="shared" si="13"/>
        <v>60582062.679717295</v>
      </c>
      <c r="I142" s="7"/>
      <c r="J142" s="2" t="e">
        <f t="shared" si="14"/>
        <v>#N/A</v>
      </c>
      <c r="K142" s="2" t="e">
        <f t="shared" si="24"/>
        <v>#N/A</v>
      </c>
      <c r="L142" s="2">
        <f t="array" ref="L142">IF(COUNT($C143)=0,IF(COUNT($C142)=1,I142,SUM(L141+LOOKUP(2,1/(ISNUMBER($K$1:$K$194)),$K$1:$K$194))),I142)</f>
        <v>1210059.7142857157</v>
      </c>
      <c r="M142" s="8" t="e">
        <f t="shared" si="27"/>
        <v>#N/A</v>
      </c>
      <c r="N142" s="2" t="e">
        <f t="shared" si="15"/>
        <v>#N/A</v>
      </c>
      <c r="O142" s="2" t="e">
        <f t="shared" si="25"/>
        <v>#N/A</v>
      </c>
      <c r="P142" s="2">
        <v>831314.7992105782</v>
      </c>
      <c r="Q142" s="2">
        <f>IF(P142&gt;Graph!$G$1*1000,Graph!$G$1*1000,P142)</f>
        <v>650000</v>
      </c>
      <c r="R142" s="2">
        <f t="shared" si="16"/>
        <v>61676345.469824284</v>
      </c>
      <c r="S142" s="2">
        <f t="shared" si="17"/>
        <v>641500.42857142538</v>
      </c>
      <c r="T142" s="2">
        <f t="shared" si="18"/>
        <v>8499.571428571362</v>
      </c>
      <c r="U142" s="2">
        <f t="shared" si="19"/>
        <v>650000</v>
      </c>
      <c r="V142" s="2">
        <f t="shared" si="28"/>
        <v>12294006</v>
      </c>
      <c r="W142" s="2">
        <f t="shared" si="20"/>
        <v>279718</v>
      </c>
      <c r="X142" s="2">
        <f t="shared" si="6"/>
        <v>370282</v>
      </c>
      <c r="Y142" s="2">
        <f t="shared" si="7"/>
        <v>49382339.469824284</v>
      </c>
      <c r="Z142" s="2" t="str">
        <f t="shared" si="8"/>
        <v>HERE</v>
      </c>
      <c r="AA142" s="2">
        <f>IF(Z142="HERE",Y142,AA141+Graph!$G$1*1000)</f>
        <v>49382339.469824284</v>
      </c>
      <c r="AB142" s="2">
        <f t="shared" si="21"/>
        <v>370282</v>
      </c>
      <c r="AC142" s="2">
        <f t="shared" si="9"/>
        <v>12294006</v>
      </c>
      <c r="AD142" s="3">
        <f t="shared" si="10"/>
        <v>49382339.469824284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6"/>
        <v>39770585.072841853</v>
      </c>
      <c r="AH142" s="3" t="e">
        <f t="shared" si="3"/>
        <v>#N/A</v>
      </c>
      <c r="AM142" s="6">
        <v>14600000</v>
      </c>
      <c r="AN142" s="6">
        <v>31800000</v>
      </c>
      <c r="AO142" s="6">
        <v>52800000</v>
      </c>
    </row>
    <row r="143" spans="1:41" ht="15.75" customHeight="1" x14ac:dyDescent="0.25">
      <c r="A143" s="1">
        <v>44319</v>
      </c>
      <c r="B143" s="2">
        <f t="shared" si="0"/>
        <v>74</v>
      </c>
      <c r="C143" s="7"/>
      <c r="D143" s="2" t="e">
        <f t="shared" si="12"/>
        <v>#N/A</v>
      </c>
      <c r="E143" s="2" t="e">
        <f t="shared" si="22"/>
        <v>#N/A</v>
      </c>
      <c r="F143" s="2">
        <v>828428.34230965376</v>
      </c>
      <c r="G143" s="2">
        <f t="shared" si="23"/>
        <v>641500.42857142852</v>
      </c>
      <c r="H143" s="2">
        <f t="shared" si="13"/>
        <v>61223563.10828872</v>
      </c>
      <c r="I143" s="7"/>
      <c r="J143" s="2" t="e">
        <f t="shared" si="14"/>
        <v>#N/A</v>
      </c>
      <c r="K143" s="2" t="e">
        <f t="shared" si="24"/>
        <v>#N/A</v>
      </c>
      <c r="L143" s="2">
        <f t="array" ref="L143">IF(COUNT($C144)=0,IF(COUNT($C143)=1,I143,SUM(L142+LOOKUP(2,1/(ISNUMBER($K$1:$K$194)),$K$1:$K$194))),I143)</f>
        <v>1218559.2857142871</v>
      </c>
      <c r="M143" s="8" t="e">
        <f t="shared" si="27"/>
        <v>#N/A</v>
      </c>
      <c r="N143" s="2" t="e">
        <f t="shared" si="15"/>
        <v>#N/A</v>
      </c>
      <c r="O143" s="2" t="e">
        <f t="shared" si="25"/>
        <v>#N/A</v>
      </c>
      <c r="P143" s="2">
        <v>836292.43137255311</v>
      </c>
      <c r="Q143" s="2">
        <f>IF(P143&gt;Graph!$G$1*1000,Graph!$G$1*1000,P143)</f>
        <v>650000</v>
      </c>
      <c r="R143" s="2">
        <f t="shared" si="16"/>
        <v>62326345.469824284</v>
      </c>
      <c r="S143" s="2">
        <f t="shared" si="17"/>
        <v>641500.42857142538</v>
      </c>
      <c r="T143" s="2">
        <f t="shared" si="18"/>
        <v>8499.571428571362</v>
      </c>
      <c r="U143" s="2">
        <f t="shared" si="19"/>
        <v>650000</v>
      </c>
      <c r="V143" s="2">
        <f t="shared" si="28"/>
        <v>12646486</v>
      </c>
      <c r="W143" s="2">
        <f t="shared" si="20"/>
        <v>352480</v>
      </c>
      <c r="X143" s="2">
        <f t="shared" si="6"/>
        <v>297520</v>
      </c>
      <c r="Y143" s="2">
        <f t="shared" si="7"/>
        <v>49679859.469824284</v>
      </c>
      <c r="Z143" s="2" t="str">
        <f t="shared" si="8"/>
        <v>HERE</v>
      </c>
      <c r="AA143" s="2">
        <f>IF(Z143="HERE",Y143,AA142+Graph!$G$1*1000)</f>
        <v>49679859.469824284</v>
      </c>
      <c r="AB143" s="2">
        <f t="shared" si="21"/>
        <v>297520</v>
      </c>
      <c r="AC143" s="2">
        <f t="shared" si="9"/>
        <v>12646486</v>
      </c>
      <c r="AD143" s="3">
        <f t="shared" si="10"/>
        <v>49679859.469824284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6"/>
        <v>40182120.472841859</v>
      </c>
      <c r="AH143" s="3" t="e">
        <f t="shared" si="3"/>
        <v>#N/A</v>
      </c>
      <c r="AM143" s="6">
        <v>14600000</v>
      </c>
      <c r="AN143" s="6">
        <v>31800000</v>
      </c>
      <c r="AO143" s="6">
        <v>52800000</v>
      </c>
    </row>
    <row r="144" spans="1:41" ht="15.75" customHeight="1" x14ac:dyDescent="0.25">
      <c r="A144" s="1">
        <v>44320</v>
      </c>
      <c r="B144" s="2">
        <f t="shared" si="0"/>
        <v>75</v>
      </c>
      <c r="C144" s="7"/>
      <c r="D144" s="2" t="e">
        <f t="shared" si="12"/>
        <v>#N/A</v>
      </c>
      <c r="E144" s="2" t="e">
        <f t="shared" si="22"/>
        <v>#N/A</v>
      </c>
      <c r="F144" s="2">
        <v>833359.47819581628</v>
      </c>
      <c r="G144" s="2">
        <f t="shared" si="23"/>
        <v>641500.42857142852</v>
      </c>
      <c r="H144" s="2">
        <f t="shared" si="13"/>
        <v>61865063.536860146</v>
      </c>
      <c r="I144" s="7"/>
      <c r="J144" s="2" t="e">
        <f t="shared" si="14"/>
        <v>#N/A</v>
      </c>
      <c r="K144" s="2" t="e">
        <f t="shared" si="24"/>
        <v>#N/A</v>
      </c>
      <c r="L144" s="2">
        <f t="array" ref="L144">IF(COUNT($C145)=0,IF(COUNT($C144)=1,I144,SUM(L143+LOOKUP(2,1/(ISNUMBER($K$1:$K$194)),$K$1:$K$194))),I144)</f>
        <v>1227058.8571428584</v>
      </c>
      <c r="M144" s="8" t="e">
        <f t="shared" si="27"/>
        <v>#N/A</v>
      </c>
      <c r="N144" s="2" t="e">
        <f t="shared" si="15"/>
        <v>#N/A</v>
      </c>
      <c r="O144" s="2" t="e">
        <f t="shared" si="25"/>
        <v>#N/A</v>
      </c>
      <c r="P144" s="2">
        <v>841270.06353449821</v>
      </c>
      <c r="Q144" s="2">
        <f>IF(P144&gt;Graph!$G$1*1000,Graph!$G$1*1000,P144)</f>
        <v>650000</v>
      </c>
      <c r="R144" s="2">
        <f t="shared" si="16"/>
        <v>62976345.469824284</v>
      </c>
      <c r="S144" s="2">
        <f t="shared" si="17"/>
        <v>641500.42857142538</v>
      </c>
      <c r="T144" s="2">
        <f t="shared" si="18"/>
        <v>8499.571428571362</v>
      </c>
      <c r="U144" s="2">
        <f t="shared" si="19"/>
        <v>650000</v>
      </c>
      <c r="V144" s="2">
        <f t="shared" si="28"/>
        <v>13058298</v>
      </c>
      <c r="W144" s="2">
        <f t="shared" si="20"/>
        <v>411812</v>
      </c>
      <c r="X144" s="2">
        <f t="shared" si="6"/>
        <v>238188</v>
      </c>
      <c r="Y144" s="2">
        <f t="shared" si="7"/>
        <v>49918047.469824284</v>
      </c>
      <c r="Z144" s="2" t="str">
        <f t="shared" si="8"/>
        <v>HERE</v>
      </c>
      <c r="AA144" s="2">
        <f>IF(Z144="HERE",Y144,AA143+Graph!$G$1*1000)</f>
        <v>49918047.469824284</v>
      </c>
      <c r="AB144" s="2">
        <f t="shared" si="21"/>
        <v>238188</v>
      </c>
      <c r="AC144" s="2">
        <f t="shared" si="9"/>
        <v>13058298</v>
      </c>
      <c r="AD144" s="3">
        <f t="shared" si="10"/>
        <v>49918047.469824284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6"/>
        <v>40475431.922841854</v>
      </c>
      <c r="AH144" s="3" t="e">
        <f t="shared" si="3"/>
        <v>#N/A</v>
      </c>
      <c r="AM144" s="6">
        <v>14600000</v>
      </c>
      <c r="AN144" s="6">
        <v>31800000</v>
      </c>
      <c r="AO144" s="6">
        <v>52800000</v>
      </c>
    </row>
    <row r="145" spans="1:41" ht="15.75" customHeight="1" x14ac:dyDescent="0.25">
      <c r="A145" s="1">
        <v>44321</v>
      </c>
      <c r="B145" s="2">
        <f t="shared" si="0"/>
        <v>76</v>
      </c>
      <c r="C145" s="7"/>
      <c r="D145" s="2" t="e">
        <f t="shared" si="12"/>
        <v>#N/A</v>
      </c>
      <c r="E145" s="2" t="e">
        <f t="shared" si="22"/>
        <v>#N/A</v>
      </c>
      <c r="F145" s="2">
        <v>838290.6140820086</v>
      </c>
      <c r="G145" s="2">
        <f t="shared" si="23"/>
        <v>641500.42857142852</v>
      </c>
      <c r="H145" s="2">
        <f t="shared" si="13"/>
        <v>62506563.965431571</v>
      </c>
      <c r="I145" s="7"/>
      <c r="J145" s="2" t="e">
        <f t="shared" si="14"/>
        <v>#N/A</v>
      </c>
      <c r="K145" s="2" t="e">
        <f t="shared" si="24"/>
        <v>#N/A</v>
      </c>
      <c r="L145" s="2">
        <f t="array" ref="L145">IF(COUNT($C146)=0,IF(COUNT($C145)=1,I145,SUM(L144+LOOKUP(2,1/(ISNUMBER($K$1:$K$194)),$K$1:$K$194))),I145)</f>
        <v>1235558.4285714298</v>
      </c>
      <c r="M145" s="8" t="e">
        <f t="shared" si="27"/>
        <v>#N/A</v>
      </c>
      <c r="N145" s="2" t="e">
        <f t="shared" si="15"/>
        <v>#N/A</v>
      </c>
      <c r="O145" s="2" t="e">
        <f t="shared" si="25"/>
        <v>#N/A</v>
      </c>
      <c r="P145" s="2">
        <v>846247.69569647312</v>
      </c>
      <c r="Q145" s="2">
        <f>IF(P145&gt;Graph!$G$1*1000,Graph!$G$1*1000,P145)</f>
        <v>650000</v>
      </c>
      <c r="R145" s="2">
        <f t="shared" si="16"/>
        <v>63626345.469824284</v>
      </c>
      <c r="S145" s="2">
        <f t="shared" si="17"/>
        <v>641500.42857142538</v>
      </c>
      <c r="T145" s="2">
        <f t="shared" si="18"/>
        <v>8499.571428571362</v>
      </c>
      <c r="U145" s="2">
        <f t="shared" si="19"/>
        <v>650000</v>
      </c>
      <c r="V145" s="2">
        <f t="shared" si="28"/>
        <v>13509108</v>
      </c>
      <c r="W145" s="2">
        <f t="shared" si="20"/>
        <v>450810</v>
      </c>
      <c r="X145" s="2">
        <f t="shared" si="6"/>
        <v>199190</v>
      </c>
      <c r="Y145" s="2">
        <f t="shared" si="7"/>
        <v>50117237.469824284</v>
      </c>
      <c r="Z145" s="2" t="str">
        <f t="shared" si="8"/>
        <v>HERE</v>
      </c>
      <c r="AA145" s="2">
        <f>IF(Z145="HERE",Y145,AA144+Graph!$G$1*1000)</f>
        <v>50117237.469824284</v>
      </c>
      <c r="AB145" s="2">
        <f t="shared" si="21"/>
        <v>199190</v>
      </c>
      <c r="AC145" s="2">
        <f t="shared" si="9"/>
        <v>13509108</v>
      </c>
      <c r="AD145" s="3">
        <f t="shared" si="10"/>
        <v>50117237.469824284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6"/>
        <v>40751450.122841857</v>
      </c>
      <c r="AH145" s="3" t="e">
        <f t="shared" si="3"/>
        <v>#N/A</v>
      </c>
      <c r="AM145" s="6">
        <v>14600000</v>
      </c>
      <c r="AN145" s="6">
        <v>31800000</v>
      </c>
      <c r="AO145" s="6">
        <v>52800000</v>
      </c>
    </row>
    <row r="146" spans="1:41" ht="15.75" customHeight="1" x14ac:dyDescent="0.25">
      <c r="A146" s="1">
        <v>44322</v>
      </c>
      <c r="B146" s="2">
        <f t="shared" si="0"/>
        <v>77</v>
      </c>
      <c r="C146" s="7"/>
      <c r="D146" s="2" t="e">
        <f t="shared" si="12"/>
        <v>#N/A</v>
      </c>
      <c r="E146" s="2" t="e">
        <f t="shared" si="22"/>
        <v>#N/A</v>
      </c>
      <c r="F146" s="2">
        <v>843221.74996817112</v>
      </c>
      <c r="G146" s="2">
        <f t="shared" si="23"/>
        <v>641500.42857142852</v>
      </c>
      <c r="H146" s="2">
        <f t="shared" si="13"/>
        <v>63148064.394002996</v>
      </c>
      <c r="I146" s="7"/>
      <c r="J146" s="2" t="e">
        <f t="shared" si="14"/>
        <v>#N/A</v>
      </c>
      <c r="K146" s="2" t="e">
        <f t="shared" si="24"/>
        <v>#N/A</v>
      </c>
      <c r="L146" s="2">
        <f t="array" ref="L146">IF(COUNT($C147)=0,IF(COUNT($C146)=1,I146,SUM(L145+LOOKUP(2,1/(ISNUMBER($K$1:$K$194)),$K$1:$K$194))),I146)</f>
        <v>1244058.0000000012</v>
      </c>
      <c r="M146" s="8" t="e">
        <f t="shared" si="27"/>
        <v>#N/A</v>
      </c>
      <c r="N146" s="2" t="e">
        <f t="shared" si="15"/>
        <v>#N/A</v>
      </c>
      <c r="O146" s="2" t="e">
        <f t="shared" si="25"/>
        <v>#N/A</v>
      </c>
      <c r="P146" s="2">
        <v>851225.32785841823</v>
      </c>
      <c r="Q146" s="2">
        <f>IF(P146&gt;Graph!$G$1*1000,Graph!$G$1*1000,P146)</f>
        <v>650000</v>
      </c>
      <c r="R146" s="2">
        <f t="shared" si="16"/>
        <v>64276345.469824284</v>
      </c>
      <c r="S146" s="2">
        <f t="shared" si="17"/>
        <v>641500.42857142538</v>
      </c>
      <c r="T146" s="2">
        <f t="shared" si="18"/>
        <v>8499.571428571362</v>
      </c>
      <c r="U146" s="2">
        <f t="shared" si="19"/>
        <v>650000</v>
      </c>
      <c r="V146" s="2">
        <f t="shared" si="28"/>
        <v>14012224</v>
      </c>
      <c r="W146" s="2">
        <f t="shared" si="20"/>
        <v>503116</v>
      </c>
      <c r="X146" s="2">
        <f t="shared" si="6"/>
        <v>146884</v>
      </c>
      <c r="Y146" s="2">
        <f t="shared" si="7"/>
        <v>50264121.469824284</v>
      </c>
      <c r="Z146" s="2" t="str">
        <f t="shared" si="8"/>
        <v>HERE</v>
      </c>
      <c r="AA146" s="2">
        <f>IF(Z146="HERE",Y146,AA145+Graph!$G$1*1000)</f>
        <v>50264121.469824284</v>
      </c>
      <c r="AB146" s="2">
        <f t="shared" si="21"/>
        <v>146884</v>
      </c>
      <c r="AC146" s="2">
        <f t="shared" si="9"/>
        <v>14012224</v>
      </c>
      <c r="AD146" s="3">
        <f t="shared" si="10"/>
        <v>50264121.469824284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6"/>
        <v>40988073.372841857</v>
      </c>
      <c r="AH146" s="3" t="e">
        <f t="shared" si="3"/>
        <v>#N/A</v>
      </c>
      <c r="AM146" s="6">
        <v>14600000</v>
      </c>
      <c r="AN146" s="6">
        <v>31800000</v>
      </c>
      <c r="AO146" s="6">
        <v>52800000</v>
      </c>
    </row>
    <row r="147" spans="1:41" ht="15.75" customHeight="1" x14ac:dyDescent="0.25">
      <c r="A147" s="1">
        <v>44323</v>
      </c>
      <c r="B147" s="2">
        <f t="shared" si="0"/>
        <v>78</v>
      </c>
      <c r="C147" s="7"/>
      <c r="D147" s="2" t="e">
        <f t="shared" si="12"/>
        <v>#N/A</v>
      </c>
      <c r="E147" s="2" t="e">
        <f t="shared" si="22"/>
        <v>#N/A</v>
      </c>
      <c r="F147" s="2">
        <v>848152.88585433364</v>
      </c>
      <c r="G147" s="2">
        <f t="shared" si="23"/>
        <v>641500.42857142852</v>
      </c>
      <c r="H147" s="2">
        <f t="shared" si="13"/>
        <v>63789564.822574422</v>
      </c>
      <c r="I147" s="7"/>
      <c r="J147" s="2" t="e">
        <f t="shared" si="14"/>
        <v>#N/A</v>
      </c>
      <c r="K147" s="2" t="e">
        <f t="shared" si="24"/>
        <v>#N/A</v>
      </c>
      <c r="L147" s="2">
        <f t="array" ref="L147">IF(COUNT($C148)=0,IF(COUNT($C147)=1,I147,SUM(L146+LOOKUP(2,1/(ISNUMBER($K$1:$K$194)),$K$1:$K$194))),I147)</f>
        <v>1252557.5714285725</v>
      </c>
      <c r="M147" s="8" t="e">
        <f t="shared" si="27"/>
        <v>#N/A</v>
      </c>
      <c r="N147" s="2" t="e">
        <f t="shared" si="15"/>
        <v>#N/A</v>
      </c>
      <c r="O147" s="2" t="e">
        <f t="shared" si="25"/>
        <v>#N/A</v>
      </c>
      <c r="P147" s="2">
        <v>856202.96002036333</v>
      </c>
      <c r="Q147" s="2">
        <f>IF(P147&gt;Graph!$G$1*1000,Graph!$G$1*1000,P147)</f>
        <v>650000</v>
      </c>
      <c r="R147" s="2">
        <f t="shared" si="16"/>
        <v>64926345.469824284</v>
      </c>
      <c r="S147" s="2">
        <f t="shared" si="17"/>
        <v>641500.42857142538</v>
      </c>
      <c r="T147" s="2">
        <f t="shared" si="18"/>
        <v>8499.571428571362</v>
      </c>
      <c r="U147" s="2">
        <f t="shared" si="19"/>
        <v>650000</v>
      </c>
      <c r="V147" s="2">
        <f t="shared" si="28"/>
        <v>14556827</v>
      </c>
      <c r="W147" s="2">
        <f t="shared" si="20"/>
        <v>544603</v>
      </c>
      <c r="X147" s="2">
        <f t="shared" si="6"/>
        <v>105397</v>
      </c>
      <c r="Y147" s="2">
        <f t="shared" si="7"/>
        <v>50369518.469824284</v>
      </c>
      <c r="Z147" s="2" t="str">
        <f t="shared" si="8"/>
        <v>HERE</v>
      </c>
      <c r="AA147" s="2">
        <f>IF(Z147="HERE",Y147,AA146+Graph!$G$1*1000)</f>
        <v>50369518.469824284</v>
      </c>
      <c r="AB147" s="2">
        <f t="shared" si="21"/>
        <v>105397</v>
      </c>
      <c r="AC147" s="2">
        <f t="shared" si="9"/>
        <v>14556827</v>
      </c>
      <c r="AD147" s="3">
        <f t="shared" si="10"/>
        <v>50369518.469824284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6"/>
        <v>41166562.572841853</v>
      </c>
      <c r="AH147" s="3" t="e">
        <f t="shared" si="3"/>
        <v>#N/A</v>
      </c>
      <c r="AM147" s="6">
        <v>14600000</v>
      </c>
      <c r="AN147" s="6">
        <v>31800000</v>
      </c>
      <c r="AO147" s="6">
        <v>52800000</v>
      </c>
    </row>
    <row r="148" spans="1:41" ht="15.75" customHeight="1" x14ac:dyDescent="0.25">
      <c r="A148" s="1">
        <v>44324</v>
      </c>
      <c r="B148" s="2">
        <f t="shared" si="0"/>
        <v>79</v>
      </c>
      <c r="C148" s="7"/>
      <c r="D148" s="2" t="e">
        <f t="shared" si="12"/>
        <v>#N/A</v>
      </c>
      <c r="E148" s="2" t="e">
        <f t="shared" si="22"/>
        <v>#N/A</v>
      </c>
      <c r="F148" s="2">
        <v>853084.02174052596</v>
      </c>
      <c r="G148" s="2">
        <f t="shared" si="23"/>
        <v>641500.42857142852</v>
      </c>
      <c r="H148" s="2">
        <f t="shared" si="13"/>
        <v>64431065.251145847</v>
      </c>
      <c r="I148" s="7"/>
      <c r="J148" s="2" t="e">
        <f t="shared" si="14"/>
        <v>#N/A</v>
      </c>
      <c r="K148" s="2" t="e">
        <f t="shared" si="24"/>
        <v>#N/A</v>
      </c>
      <c r="L148" s="2">
        <f t="array" ref="L148">IF(COUNT($C149)=0,IF(COUNT($C148)=1,I148,SUM(L147+LOOKUP(2,1/(ISNUMBER($K$1:$K$194)),$K$1:$K$194))),I148)</f>
        <v>1261057.1428571439</v>
      </c>
      <c r="M148" s="8" t="e">
        <f t="shared" si="27"/>
        <v>#N/A</v>
      </c>
      <c r="N148" s="2" t="e">
        <f t="shared" si="15"/>
        <v>#N/A</v>
      </c>
      <c r="O148" s="2" t="e">
        <f t="shared" si="25"/>
        <v>#N/A</v>
      </c>
      <c r="P148" s="2">
        <v>861180.59218233824</v>
      </c>
      <c r="Q148" s="2">
        <f>IF(P148&gt;Graph!$G$1*1000,Graph!$G$1*1000,P148)</f>
        <v>650000</v>
      </c>
      <c r="R148" s="2">
        <f t="shared" si="16"/>
        <v>65576345.469824284</v>
      </c>
      <c r="S148" s="2">
        <f t="shared" si="17"/>
        <v>641500.42857142538</v>
      </c>
      <c r="T148" s="2">
        <f t="shared" si="18"/>
        <v>8499.571428571362</v>
      </c>
      <c r="U148" s="2">
        <f t="shared" si="19"/>
        <v>650000</v>
      </c>
      <c r="V148" s="2">
        <f t="shared" si="28"/>
        <v>15062189</v>
      </c>
      <c r="W148" s="2">
        <f t="shared" si="20"/>
        <v>505362</v>
      </c>
      <c r="X148" s="2">
        <f t="shared" si="6"/>
        <v>144638</v>
      </c>
      <c r="Y148" s="2">
        <f t="shared" si="7"/>
        <v>50514156.469824284</v>
      </c>
      <c r="Z148" s="2" t="str">
        <f t="shared" si="8"/>
        <v>HERE</v>
      </c>
      <c r="AA148" s="2">
        <f>IF(Z148="HERE",Y148,AA147+Graph!$G$1*1000)</f>
        <v>50514156.469824284</v>
      </c>
      <c r="AB148" s="2">
        <f t="shared" si="21"/>
        <v>144638</v>
      </c>
      <c r="AC148" s="2">
        <f t="shared" si="9"/>
        <v>15062189</v>
      </c>
      <c r="AD148" s="3">
        <f t="shared" si="10"/>
        <v>50514156.469824284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6"/>
        <v>41333388.072841853</v>
      </c>
      <c r="AH148" s="3" t="e">
        <f t="shared" si="3"/>
        <v>#N/A</v>
      </c>
      <c r="AM148" s="6">
        <v>14600000</v>
      </c>
      <c r="AN148" s="6">
        <v>31800000</v>
      </c>
      <c r="AO148" s="6">
        <v>52800000</v>
      </c>
    </row>
    <row r="149" spans="1:41" ht="15.75" customHeight="1" x14ac:dyDescent="0.25">
      <c r="A149" s="1">
        <v>44325</v>
      </c>
      <c r="B149" s="2">
        <f t="shared" si="0"/>
        <v>80</v>
      </c>
      <c r="C149" s="7"/>
      <c r="D149" s="2" t="e">
        <f t="shared" si="12"/>
        <v>#N/A</v>
      </c>
      <c r="E149" s="2" t="e">
        <f t="shared" si="22"/>
        <v>#N/A</v>
      </c>
      <c r="F149" s="2">
        <v>858015.15762668848</v>
      </c>
      <c r="G149" s="2">
        <f t="shared" si="23"/>
        <v>641500.42857142852</v>
      </c>
      <c r="H149" s="2">
        <f t="shared" si="13"/>
        <v>65072565.679717273</v>
      </c>
      <c r="I149" s="7"/>
      <c r="J149" s="2" t="e">
        <f t="shared" si="14"/>
        <v>#N/A</v>
      </c>
      <c r="K149" s="2" t="e">
        <f t="shared" si="24"/>
        <v>#N/A</v>
      </c>
      <c r="L149" s="2">
        <f t="array" ref="L149">IF(COUNT($C150)=0,IF(COUNT($C149)=1,I149,SUM(L148+LOOKUP(2,1/(ISNUMBER($K$1:$K$194)),$K$1:$K$194))),I149)</f>
        <v>1269556.7142857153</v>
      </c>
      <c r="M149" s="8" t="e">
        <f t="shared" si="27"/>
        <v>#N/A</v>
      </c>
      <c r="N149" s="2" t="e">
        <f t="shared" si="15"/>
        <v>#N/A</v>
      </c>
      <c r="O149" s="2" t="e">
        <f t="shared" si="25"/>
        <v>#N/A</v>
      </c>
      <c r="P149" s="2">
        <v>866158.22434428334</v>
      </c>
      <c r="Q149" s="2">
        <f>IF(P149&gt;Graph!$G$1*1000,Graph!$G$1*1000,P149)</f>
        <v>650000</v>
      </c>
      <c r="R149" s="2">
        <f t="shared" si="16"/>
        <v>66226345.469824284</v>
      </c>
      <c r="S149" s="2">
        <f t="shared" si="17"/>
        <v>641500.42857142538</v>
      </c>
      <c r="T149" s="2">
        <f t="shared" si="18"/>
        <v>8499.571428571362</v>
      </c>
      <c r="U149" s="2">
        <f t="shared" si="19"/>
        <v>650000</v>
      </c>
      <c r="V149" s="2">
        <f t="shared" si="28"/>
        <v>15300151</v>
      </c>
      <c r="W149" s="2">
        <f t="shared" si="20"/>
        <v>237962</v>
      </c>
      <c r="X149" s="2">
        <f t="shared" si="6"/>
        <v>412038</v>
      </c>
      <c r="Y149" s="2">
        <f t="shared" si="7"/>
        <v>50926194.469824284</v>
      </c>
      <c r="Z149" s="2" t="str">
        <f t="shared" si="8"/>
        <v>HERE</v>
      </c>
      <c r="AA149" s="2">
        <f>IF(Z149="HERE",Y149,AA148+Graph!$G$1*1000)</f>
        <v>50926194.469824284</v>
      </c>
      <c r="AB149" s="2">
        <f t="shared" si="21"/>
        <v>412038</v>
      </c>
      <c r="AC149" s="2">
        <f t="shared" si="9"/>
        <v>15300151</v>
      </c>
      <c r="AD149" s="3">
        <f t="shared" si="10"/>
        <v>50926194.469824284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6"/>
        <v>41731176.422841854</v>
      </c>
      <c r="AH149" s="3" t="e">
        <f t="shared" si="3"/>
        <v>#N/A</v>
      </c>
      <c r="AM149" s="6">
        <v>14600000</v>
      </c>
      <c r="AN149" s="6">
        <v>31800000</v>
      </c>
      <c r="AO149" s="6">
        <v>52800000</v>
      </c>
    </row>
    <row r="150" spans="1:41" ht="15.75" customHeight="1" x14ac:dyDescent="0.25">
      <c r="A150" s="1">
        <v>44326</v>
      </c>
      <c r="B150" s="2">
        <f t="shared" si="0"/>
        <v>81</v>
      </c>
      <c r="C150" s="7"/>
      <c r="D150" s="2" t="e">
        <f t="shared" si="12"/>
        <v>#N/A</v>
      </c>
      <c r="E150" s="2" t="e">
        <f t="shared" si="22"/>
        <v>#N/A</v>
      </c>
      <c r="F150" s="2">
        <v>862946.293512851</v>
      </c>
      <c r="G150" s="2">
        <f t="shared" si="23"/>
        <v>641500.42857142852</v>
      </c>
      <c r="H150" s="2">
        <f t="shared" si="13"/>
        <v>65714066.108288698</v>
      </c>
      <c r="I150" s="7"/>
      <c r="J150" s="2" t="e">
        <f t="shared" si="14"/>
        <v>#N/A</v>
      </c>
      <c r="K150" s="2" t="e">
        <f t="shared" si="24"/>
        <v>#N/A</v>
      </c>
      <c r="L150" s="2">
        <f t="array" ref="L150">IF(COUNT($C151)=0,IF(COUNT($C150)=1,I150,SUM(L149+LOOKUP(2,1/(ISNUMBER($K$1:$K$194)),$K$1:$K$194))),I150)</f>
        <v>1278056.2857142866</v>
      </c>
      <c r="M150" s="8" t="e">
        <f t="shared" si="27"/>
        <v>#N/A</v>
      </c>
      <c r="N150" s="2" t="e">
        <f t="shared" si="15"/>
        <v>#N/A</v>
      </c>
      <c r="O150" s="2" t="e">
        <f t="shared" si="25"/>
        <v>#N/A</v>
      </c>
      <c r="P150" s="2">
        <v>871135.85650622845</v>
      </c>
      <c r="Q150" s="2">
        <f>IF(P150&gt;Graph!$G$1*1000,Graph!$G$1*1000,P150)</f>
        <v>650000</v>
      </c>
      <c r="R150" s="2">
        <f t="shared" si="16"/>
        <v>66876345.469824284</v>
      </c>
      <c r="S150" s="2">
        <f t="shared" si="17"/>
        <v>641500.42857142538</v>
      </c>
      <c r="T150" s="2">
        <f t="shared" si="18"/>
        <v>8499.571428571362</v>
      </c>
      <c r="U150" s="2">
        <f t="shared" si="19"/>
        <v>650000</v>
      </c>
      <c r="V150" s="2">
        <f t="shared" si="28"/>
        <v>15576107</v>
      </c>
      <c r="W150" s="2">
        <f t="shared" si="20"/>
        <v>275956</v>
      </c>
      <c r="X150" s="2">
        <f t="shared" si="6"/>
        <v>374044</v>
      </c>
      <c r="Y150" s="2">
        <f t="shared" si="7"/>
        <v>51300238.469824284</v>
      </c>
      <c r="Z150" s="2" t="str">
        <f t="shared" si="8"/>
        <v>HERE</v>
      </c>
      <c r="AA150" s="2">
        <f>IF(Z150="HERE",Y150,AA149+Graph!$G$1*1000)</f>
        <v>51300238.469824284</v>
      </c>
      <c r="AB150" s="2">
        <f t="shared" si="21"/>
        <v>374044</v>
      </c>
      <c r="AC150" s="2">
        <f t="shared" si="9"/>
        <v>15576107</v>
      </c>
      <c r="AD150" s="3">
        <f t="shared" si="10"/>
        <v>51300238.469824284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6"/>
        <v>42078344.722841859</v>
      </c>
      <c r="AH150" s="3" t="e">
        <f t="shared" si="3"/>
        <v>#N/A</v>
      </c>
      <c r="AM150" s="6">
        <v>14600000</v>
      </c>
      <c r="AN150" s="6">
        <v>31800000</v>
      </c>
      <c r="AO150" s="6">
        <v>52800000</v>
      </c>
    </row>
    <row r="151" spans="1:41" ht="15.75" customHeight="1" x14ac:dyDescent="0.25">
      <c r="A151" s="1">
        <v>44327</v>
      </c>
      <c r="B151" s="2">
        <f t="shared" si="0"/>
        <v>82</v>
      </c>
      <c r="C151" s="7"/>
      <c r="D151" s="2" t="e">
        <f t="shared" si="12"/>
        <v>#N/A</v>
      </c>
      <c r="E151" s="2" t="e">
        <f t="shared" si="22"/>
        <v>#N/A</v>
      </c>
      <c r="F151" s="2">
        <v>867877.42939904332</v>
      </c>
      <c r="G151" s="2">
        <f t="shared" si="23"/>
        <v>641500.42857142852</v>
      </c>
      <c r="H151" s="2">
        <f t="shared" si="13"/>
        <v>66355566.536860123</v>
      </c>
      <c r="I151" s="7"/>
      <c r="J151" s="2" t="e">
        <f t="shared" si="14"/>
        <v>#N/A</v>
      </c>
      <c r="K151" s="2" t="e">
        <f t="shared" si="24"/>
        <v>#N/A</v>
      </c>
      <c r="L151" s="2">
        <f t="array" ref="L151">IF(COUNT($C152)=0,IF(COUNT($C151)=1,I151,SUM(L150+LOOKUP(2,1/(ISNUMBER($K$1:$K$194)),$K$1:$K$194))),I151)</f>
        <v>1286555.857142858</v>
      </c>
      <c r="M151" s="8" t="e">
        <f t="shared" si="27"/>
        <v>#N/A</v>
      </c>
      <c r="N151" s="2" t="e">
        <f t="shared" si="15"/>
        <v>#N/A</v>
      </c>
      <c r="O151" s="2" t="e">
        <f t="shared" si="25"/>
        <v>#N/A</v>
      </c>
      <c r="P151" s="2">
        <v>876113.48866820335</v>
      </c>
      <c r="Q151" s="2">
        <f>IF(P151&gt;Graph!$G$1*1000,Graph!$G$1*1000,P151)</f>
        <v>650000</v>
      </c>
      <c r="R151" s="2">
        <f t="shared" si="16"/>
        <v>67526345.469824284</v>
      </c>
      <c r="S151" s="2">
        <f t="shared" si="17"/>
        <v>641500.42857142538</v>
      </c>
      <c r="T151" s="2">
        <f t="shared" si="18"/>
        <v>8499.571428571362</v>
      </c>
      <c r="U151" s="2">
        <f t="shared" si="19"/>
        <v>650000</v>
      </c>
      <c r="V151" s="2">
        <f t="shared" si="28"/>
        <v>15940972</v>
      </c>
      <c r="W151" s="2">
        <f t="shared" si="20"/>
        <v>364865</v>
      </c>
      <c r="X151" s="2">
        <f t="shared" si="6"/>
        <v>285135</v>
      </c>
      <c r="Y151" s="2">
        <f t="shared" si="7"/>
        <v>51585373.469824284</v>
      </c>
      <c r="Z151" s="2" t="str">
        <f t="shared" si="8"/>
        <v>HERE</v>
      </c>
      <c r="AA151" s="2">
        <f>IF(Z151="HERE",Y151,AA150+Graph!$G$1*1000)</f>
        <v>51585373.469824284</v>
      </c>
      <c r="AB151" s="2">
        <f t="shared" si="21"/>
        <v>285135</v>
      </c>
      <c r="AC151" s="2">
        <f t="shared" si="9"/>
        <v>15940972</v>
      </c>
      <c r="AD151" s="3">
        <f t="shared" si="10"/>
        <v>51585373.469824284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6"/>
        <v>42398981.972841859</v>
      </c>
      <c r="AH151" s="3" t="e">
        <f t="shared" si="3"/>
        <v>#N/A</v>
      </c>
      <c r="AM151" s="6">
        <v>14600000</v>
      </c>
      <c r="AN151" s="6">
        <v>31800000</v>
      </c>
      <c r="AO151" s="6">
        <v>52800000</v>
      </c>
    </row>
    <row r="152" spans="1:41" ht="15.75" customHeight="1" x14ac:dyDescent="0.25">
      <c r="A152" s="1">
        <v>44328</v>
      </c>
      <c r="B152" s="2">
        <f t="shared" si="0"/>
        <v>83</v>
      </c>
      <c r="C152" s="7"/>
      <c r="D152" s="2" t="e">
        <f t="shared" si="12"/>
        <v>#N/A</v>
      </c>
      <c r="E152" s="2" t="e">
        <f t="shared" si="22"/>
        <v>#N/A</v>
      </c>
      <c r="F152" s="2">
        <v>872808.56528520584</v>
      </c>
      <c r="G152" s="2">
        <f t="shared" si="23"/>
        <v>641500.42857142852</v>
      </c>
      <c r="H152" s="2">
        <f t="shared" si="13"/>
        <v>66997066.965431549</v>
      </c>
      <c r="I152" s="7"/>
      <c r="J152" s="2" t="e">
        <f t="shared" si="14"/>
        <v>#N/A</v>
      </c>
      <c r="K152" s="2" t="e">
        <f t="shared" si="24"/>
        <v>#N/A</v>
      </c>
      <c r="L152" s="2">
        <f t="array" ref="L152">IF(COUNT($C153)=0,IF(COUNT($C152)=1,I152,SUM(L151+LOOKUP(2,1/(ISNUMBER($K$1:$K$194)),$K$1:$K$194))),I152)</f>
        <v>1295055.4285714293</v>
      </c>
      <c r="M152" s="8" t="e">
        <f t="shared" si="27"/>
        <v>#N/A</v>
      </c>
      <c r="N152" s="2" t="e">
        <f t="shared" si="15"/>
        <v>#N/A</v>
      </c>
      <c r="O152" s="2" t="e">
        <f t="shared" si="25"/>
        <v>#N/A</v>
      </c>
      <c r="P152" s="2">
        <v>881091.12083014846</v>
      </c>
      <c r="Q152" s="2">
        <f>IF(P152&gt;Graph!$G$1*1000,Graph!$G$1*1000,P152)</f>
        <v>650000</v>
      </c>
      <c r="R152" s="2">
        <f t="shared" si="16"/>
        <v>68176345.469824284</v>
      </c>
      <c r="S152" s="2">
        <f t="shared" si="17"/>
        <v>641500.42857142538</v>
      </c>
      <c r="T152" s="2">
        <f t="shared" si="18"/>
        <v>8499.571428571362</v>
      </c>
      <c r="U152" s="2">
        <f t="shared" si="19"/>
        <v>650000</v>
      </c>
      <c r="V152" s="2">
        <f t="shared" si="28"/>
        <v>16423082</v>
      </c>
      <c r="W152" s="2">
        <f t="shared" si="20"/>
        <v>482110</v>
      </c>
      <c r="X152" s="2">
        <f t="shared" si="6"/>
        <v>167890</v>
      </c>
      <c r="Y152" s="2">
        <f t="shared" si="7"/>
        <v>51753263.469824284</v>
      </c>
      <c r="Z152" s="2" t="str">
        <f t="shared" si="8"/>
        <v>HERE</v>
      </c>
      <c r="AA152" s="2">
        <f>IF(Z152="HERE",Y152,AA151+Graph!$G$1*1000)</f>
        <v>51753263.469824284</v>
      </c>
      <c r="AB152" s="2">
        <f t="shared" si="21"/>
        <v>167890</v>
      </c>
      <c r="AC152" s="2">
        <f t="shared" si="9"/>
        <v>16423082</v>
      </c>
      <c r="AD152" s="3">
        <f t="shared" si="10"/>
        <v>51753263.469824284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6"/>
        <v>42743591.772841863</v>
      </c>
      <c r="AH152" s="3" t="e">
        <f t="shared" si="3"/>
        <v>#N/A</v>
      </c>
      <c r="AM152" s="6">
        <v>14600000</v>
      </c>
      <c r="AN152" s="6">
        <v>31800000</v>
      </c>
      <c r="AO152" s="6">
        <v>52800000</v>
      </c>
    </row>
    <row r="153" spans="1:41" ht="15.75" customHeight="1" x14ac:dyDescent="0.25">
      <c r="A153" s="1">
        <v>44329</v>
      </c>
      <c r="B153" s="2">
        <f t="shared" si="0"/>
        <v>84</v>
      </c>
      <c r="C153" s="7"/>
      <c r="D153" s="2" t="e">
        <f t="shared" si="12"/>
        <v>#N/A</v>
      </c>
      <c r="E153" s="2" t="e">
        <f t="shared" si="22"/>
        <v>#N/A</v>
      </c>
      <c r="F153" s="2">
        <v>877739.70117136836</v>
      </c>
      <c r="G153" s="2">
        <f t="shared" si="23"/>
        <v>641500.42857142852</v>
      </c>
      <c r="H153" s="2">
        <f t="shared" si="13"/>
        <v>67638567.394002974</v>
      </c>
      <c r="I153" s="7"/>
      <c r="J153" s="2" t="e">
        <f t="shared" si="14"/>
        <v>#N/A</v>
      </c>
      <c r="K153" s="2" t="e">
        <f t="shared" si="24"/>
        <v>#N/A</v>
      </c>
      <c r="L153" s="2">
        <f t="array" ref="L153">IF(COUNT($C154)=0,IF(COUNT($C153)=1,I153,SUM(L152+LOOKUP(2,1/(ISNUMBER($K$1:$K$194)),$K$1:$K$194))),I153)</f>
        <v>1303555.0000000007</v>
      </c>
      <c r="M153" s="8" t="e">
        <f t="shared" si="27"/>
        <v>#N/A</v>
      </c>
      <c r="N153" s="2" t="e">
        <f t="shared" si="15"/>
        <v>#N/A</v>
      </c>
      <c r="O153" s="2" t="e">
        <f t="shared" si="25"/>
        <v>#N/A</v>
      </c>
      <c r="P153" s="2">
        <v>886068.75299209356</v>
      </c>
      <c r="Q153" s="2">
        <f>IF(P153&gt;Graph!$G$1*1000,Graph!$G$1*1000,P153)</f>
        <v>650000</v>
      </c>
      <c r="R153" s="2">
        <f t="shared" si="16"/>
        <v>68826345.469824284</v>
      </c>
      <c r="S153" s="2">
        <f t="shared" si="17"/>
        <v>641500.42857142538</v>
      </c>
      <c r="T153" s="2">
        <f t="shared" si="18"/>
        <v>8499.571428571362</v>
      </c>
      <c r="U153" s="2">
        <f t="shared" si="19"/>
        <v>650000</v>
      </c>
      <c r="V153" s="2">
        <f t="shared" si="28"/>
        <v>16875536</v>
      </c>
      <c r="W153" s="2">
        <f t="shared" si="20"/>
        <v>452454</v>
      </c>
      <c r="X153" s="2">
        <f t="shared" si="6"/>
        <v>197546</v>
      </c>
      <c r="Y153" s="2">
        <f t="shared" si="7"/>
        <v>51950809.469824284</v>
      </c>
      <c r="Z153" s="2" t="str">
        <f t="shared" si="8"/>
        <v>HERE</v>
      </c>
      <c r="AA153" s="2">
        <f>IF(Z153="HERE",Y153,AA152+Graph!$G$1*1000)</f>
        <v>51950809.469824284</v>
      </c>
      <c r="AB153" s="2">
        <f t="shared" si="21"/>
        <v>197546</v>
      </c>
      <c r="AC153" s="2">
        <f t="shared" si="9"/>
        <v>16875536</v>
      </c>
      <c r="AD153" s="3">
        <f t="shared" si="10"/>
        <v>51950809.469824284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6"/>
        <v>42951204.522841863</v>
      </c>
      <c r="AH153" s="3" t="e">
        <f t="shared" si="3"/>
        <v>#N/A</v>
      </c>
      <c r="AM153" s="6">
        <v>14600000</v>
      </c>
      <c r="AN153" s="6">
        <v>31800000</v>
      </c>
      <c r="AO153" s="6">
        <v>52800000</v>
      </c>
    </row>
    <row r="154" spans="1:41" ht="15.75" customHeight="1" x14ac:dyDescent="0.25">
      <c r="A154" s="1">
        <v>44330</v>
      </c>
      <c r="B154" s="2">
        <f t="shared" si="0"/>
        <v>85</v>
      </c>
      <c r="C154" s="7"/>
      <c r="D154" s="2" t="e">
        <f t="shared" si="12"/>
        <v>#N/A</v>
      </c>
      <c r="E154" s="2" t="e">
        <f t="shared" si="22"/>
        <v>#N/A</v>
      </c>
      <c r="F154" s="2">
        <v>882670.83705756068</v>
      </c>
      <c r="G154" s="2">
        <f t="shared" si="23"/>
        <v>641500.42857142852</v>
      </c>
      <c r="H154" s="2">
        <f t="shared" si="13"/>
        <v>68280067.822574407</v>
      </c>
      <c r="I154" s="7"/>
      <c r="J154" s="2" t="e">
        <f t="shared" si="14"/>
        <v>#N/A</v>
      </c>
      <c r="K154" s="2" t="e">
        <f t="shared" si="24"/>
        <v>#N/A</v>
      </c>
      <c r="L154" s="2">
        <f t="array" ref="L154">IF(COUNT($C155)=0,IF(COUNT($C154)=1,I154,SUM(L153+LOOKUP(2,1/(ISNUMBER($K$1:$K$194)),$K$1:$K$194))),I154)</f>
        <v>1312054.5714285721</v>
      </c>
      <c r="M154" s="8" t="e">
        <f t="shared" si="27"/>
        <v>#N/A</v>
      </c>
      <c r="N154" s="2" t="e">
        <f t="shared" si="15"/>
        <v>#N/A</v>
      </c>
      <c r="O154" s="2" t="e">
        <f t="shared" si="25"/>
        <v>#N/A</v>
      </c>
      <c r="P154" s="2">
        <v>891046.38515406847</v>
      </c>
      <c r="Q154" s="2">
        <f>IF(P154&gt;Graph!$G$1*1000,Graph!$G$1*1000,P154)</f>
        <v>650000</v>
      </c>
      <c r="R154" s="2">
        <f t="shared" si="16"/>
        <v>69476345.469824284</v>
      </c>
      <c r="S154" s="2">
        <f t="shared" si="17"/>
        <v>641500.42857143283</v>
      </c>
      <c r="T154" s="2">
        <f t="shared" si="18"/>
        <v>8499.571428571362</v>
      </c>
      <c r="U154" s="2">
        <f t="shared" si="19"/>
        <v>650000</v>
      </c>
      <c r="V154" s="2">
        <f t="shared" si="28"/>
        <v>17343991.422619045</v>
      </c>
      <c r="W154" s="2">
        <f t="shared" si="20"/>
        <v>468455.42261904478</v>
      </c>
      <c r="X154" s="2">
        <f t="shared" si="6"/>
        <v>181544.57738095522</v>
      </c>
      <c r="Y154" s="2">
        <f t="shared" si="7"/>
        <v>52132354.04720524</v>
      </c>
      <c r="Z154" s="2" t="str">
        <f t="shared" si="8"/>
        <v>HERE</v>
      </c>
      <c r="AA154" s="2">
        <f>IF(Z154="HERE",Y154,AA153+Graph!$G$1*1000)</f>
        <v>52132354.04720524</v>
      </c>
      <c r="AB154" s="2">
        <f t="shared" si="21"/>
        <v>181544.57738095522</v>
      </c>
      <c r="AC154" s="2">
        <f t="shared" si="9"/>
        <v>17343991.422619045</v>
      </c>
      <c r="AD154" s="3">
        <f t="shared" si="10"/>
        <v>52132354.04720524</v>
      </c>
      <c r="AE154" s="2">
        <f>IF(AE152&gt;=52800000,52800000,IF(AB133=Graph!G$1*1000,AE153+Graph!G$1*1000,AC154))</f>
        <v>17343991.422619045</v>
      </c>
      <c r="AF154" s="3">
        <f t="shared" si="11"/>
        <v>17343991.422619045</v>
      </c>
      <c r="AG154" s="3">
        <f t="shared" si="26"/>
        <v>43121611.922841854</v>
      </c>
      <c r="AH154" s="3" t="e">
        <f t="shared" si="3"/>
        <v>#N/A</v>
      </c>
      <c r="AM154" s="6">
        <v>14600000</v>
      </c>
      <c r="AN154" s="6">
        <v>31800000</v>
      </c>
      <c r="AO154" s="6">
        <v>52800000</v>
      </c>
    </row>
    <row r="155" spans="1:41" ht="15.75" customHeight="1" x14ac:dyDescent="0.25">
      <c r="A155" s="1">
        <v>44331</v>
      </c>
      <c r="B155" s="2">
        <f t="shared" si="0"/>
        <v>86</v>
      </c>
      <c r="C155" s="7"/>
      <c r="D155" s="2" t="e">
        <f t="shared" si="12"/>
        <v>#N/A</v>
      </c>
      <c r="E155" s="2" t="e">
        <f t="shared" si="22"/>
        <v>#N/A</v>
      </c>
      <c r="F155" s="2">
        <v>887601.9729437232</v>
      </c>
      <c r="G155" s="2">
        <f t="shared" si="23"/>
        <v>641500.42857142852</v>
      </c>
      <c r="H155" s="2">
        <f t="shared" si="13"/>
        <v>68921568.25114584</v>
      </c>
      <c r="I155" s="7"/>
      <c r="J155" s="2" t="e">
        <f t="shared" si="14"/>
        <v>#N/A</v>
      </c>
      <c r="K155" s="2" t="e">
        <f t="shared" si="24"/>
        <v>#N/A</v>
      </c>
      <c r="L155" s="2">
        <f t="array" ref="L155">IF(COUNT($C156)=0,IF(COUNT($C155)=1,I155,SUM(L154+LOOKUP(2,1/(ISNUMBER($K$1:$K$194)),$K$1:$K$194))),I155)</f>
        <v>1320554.1428571434</v>
      </c>
      <c r="M155" s="8" t="e">
        <f t="shared" si="27"/>
        <v>#N/A</v>
      </c>
      <c r="N155" s="2" t="e">
        <f t="shared" si="15"/>
        <v>#N/A</v>
      </c>
      <c r="O155" s="2" t="e">
        <f t="shared" si="25"/>
        <v>#N/A</v>
      </c>
      <c r="P155" s="2">
        <v>896024.01731601357</v>
      </c>
      <c r="Q155" s="2">
        <f>IF(P155&gt;Graph!$G$1*1000,Graph!$G$1*1000,P155)</f>
        <v>650000</v>
      </c>
      <c r="R155" s="2">
        <f t="shared" si="16"/>
        <v>70126345.469824284</v>
      </c>
      <c r="S155" s="2">
        <f t="shared" si="17"/>
        <v>641500.42857143283</v>
      </c>
      <c r="T155" s="2">
        <f t="shared" si="18"/>
        <v>8499.571428571362</v>
      </c>
      <c r="U155" s="2">
        <f t="shared" si="19"/>
        <v>650000</v>
      </c>
      <c r="V155" s="2">
        <f t="shared" si="28"/>
        <v>17817377.981124252</v>
      </c>
      <c r="W155" s="2">
        <f t="shared" si="20"/>
        <v>473386.5585052073</v>
      </c>
      <c r="X155" s="2">
        <f t="shared" si="6"/>
        <v>176613.4414947927</v>
      </c>
      <c r="Y155" s="2">
        <f t="shared" si="7"/>
        <v>52308967.488700032</v>
      </c>
      <c r="Z155" s="2" t="str">
        <f t="shared" si="8"/>
        <v>HERE</v>
      </c>
      <c r="AA155" s="2">
        <f>IF(Z155="HERE",Y155,AA154+Graph!$G$1*1000)</f>
        <v>52308967.488700032</v>
      </c>
      <c r="AB155" s="2">
        <f t="shared" si="21"/>
        <v>176613.4414947927</v>
      </c>
      <c r="AC155" s="2">
        <f t="shared" si="9"/>
        <v>17817377.981124252</v>
      </c>
      <c r="AD155" s="3">
        <f t="shared" si="10"/>
        <v>52308967.488700032</v>
      </c>
      <c r="AE155" s="2">
        <f>IF(AE153&gt;=52800000,52800000,IF(AB134=Graph!G$1*1000,AE154+Graph!G$1*1000,AC155))</f>
        <v>17817377.981124252</v>
      </c>
      <c r="AF155" s="3">
        <f t="shared" si="11"/>
        <v>17817377.981124252</v>
      </c>
      <c r="AG155" s="3">
        <f t="shared" si="26"/>
        <v>43197981.272841863</v>
      </c>
      <c r="AH155" s="3" t="e">
        <f t="shared" si="3"/>
        <v>#N/A</v>
      </c>
      <c r="AM155" s="6">
        <v>14600000</v>
      </c>
      <c r="AN155" s="6">
        <v>31800000</v>
      </c>
      <c r="AO155" s="6">
        <v>52800000</v>
      </c>
    </row>
    <row r="156" spans="1:41" ht="15.75" customHeight="1" x14ac:dyDescent="0.25">
      <c r="A156" s="1">
        <v>44332</v>
      </c>
      <c r="B156" s="2">
        <f t="shared" si="0"/>
        <v>87</v>
      </c>
      <c r="C156" s="7"/>
      <c r="D156" s="2" t="e">
        <f t="shared" si="12"/>
        <v>#N/A</v>
      </c>
      <c r="E156" s="2" t="e">
        <f t="shared" si="22"/>
        <v>#N/A</v>
      </c>
      <c r="F156" s="2">
        <v>892533.10882988572</v>
      </c>
      <c r="G156" s="2">
        <f t="shared" si="23"/>
        <v>641500.42857142852</v>
      </c>
      <c r="H156" s="2">
        <f t="shared" si="13"/>
        <v>69563068.679717273</v>
      </c>
      <c r="I156" s="7"/>
      <c r="J156" s="2" t="e">
        <f t="shared" si="14"/>
        <v>#N/A</v>
      </c>
      <c r="K156" s="2" t="e">
        <f t="shared" si="24"/>
        <v>#N/A</v>
      </c>
      <c r="L156" s="2">
        <f t="array" ref="L156">IF(COUNT($C157)=0,IF(COUNT($C156)=1,I156,SUM(L155+LOOKUP(2,1/(ISNUMBER($K$1:$K$194)),$K$1:$K$194))),I156)</f>
        <v>1329053.7142857148</v>
      </c>
      <c r="M156" s="8" t="e">
        <f t="shared" si="27"/>
        <v>#N/A</v>
      </c>
      <c r="N156" s="2" t="e">
        <f t="shared" si="15"/>
        <v>#N/A</v>
      </c>
      <c r="O156" s="2" t="e">
        <f t="shared" si="25"/>
        <v>#N/A</v>
      </c>
      <c r="P156" s="2">
        <v>901001.64947795868</v>
      </c>
      <c r="Q156" s="2">
        <f>IF(P156&gt;Graph!$G$1*1000,Graph!$G$1*1000,P156)</f>
        <v>650000</v>
      </c>
      <c r="R156" s="2">
        <f t="shared" si="16"/>
        <v>70776345.469824284</v>
      </c>
      <c r="S156" s="2">
        <f t="shared" si="17"/>
        <v>641500.42857143283</v>
      </c>
      <c r="T156" s="2">
        <f t="shared" si="18"/>
        <v>8499.571428571362</v>
      </c>
      <c r="U156" s="2">
        <f t="shared" si="19"/>
        <v>650000</v>
      </c>
      <c r="V156" s="2">
        <f t="shared" si="28"/>
        <v>18295695.675515652</v>
      </c>
      <c r="W156" s="2">
        <f t="shared" si="20"/>
        <v>478317.69439139962</v>
      </c>
      <c r="X156" s="2">
        <f t="shared" si="6"/>
        <v>171682.30560860038</v>
      </c>
      <c r="Y156" s="2">
        <f t="shared" si="7"/>
        <v>52480649.794308633</v>
      </c>
      <c r="Z156" s="2" t="str">
        <f t="shared" si="8"/>
        <v>HERE</v>
      </c>
      <c r="AA156" s="2">
        <f>IF(Z156="HERE",Y156,AA155+Graph!$G$1*1000)</f>
        <v>52480649.794308633</v>
      </c>
      <c r="AB156" s="2">
        <f t="shared" si="21"/>
        <v>171682.30560860038</v>
      </c>
      <c r="AC156" s="2">
        <f t="shared" si="9"/>
        <v>18295695.675515652</v>
      </c>
      <c r="AD156" s="3">
        <f t="shared" si="10"/>
        <v>52480649.794308633</v>
      </c>
      <c r="AE156" s="2">
        <f>IF(AE154&gt;=52800000,52800000,IF(AB135=Graph!G$1*1000,AE155+Graph!G$1*1000,AC156))</f>
        <v>18295695.675515652</v>
      </c>
      <c r="AF156" s="3">
        <f t="shared" si="11"/>
        <v>18295695.675515652</v>
      </c>
      <c r="AG156" s="3">
        <f t="shared" si="26"/>
        <v>43511798.972841859</v>
      </c>
      <c r="AH156" s="3" t="e">
        <f t="shared" si="3"/>
        <v>#N/A</v>
      </c>
      <c r="AM156" s="6">
        <v>14600000</v>
      </c>
      <c r="AN156" s="6">
        <v>31800000</v>
      </c>
      <c r="AO156" s="6">
        <v>52800000</v>
      </c>
    </row>
    <row r="157" spans="1:41" ht="15.75" customHeight="1" x14ac:dyDescent="0.25">
      <c r="A157" s="1">
        <v>44333</v>
      </c>
      <c r="B157" s="2">
        <f t="shared" si="0"/>
        <v>88</v>
      </c>
      <c r="C157" s="7"/>
      <c r="D157" s="2" t="e">
        <f t="shared" si="12"/>
        <v>#N/A</v>
      </c>
      <c r="E157" s="2" t="e">
        <f t="shared" si="22"/>
        <v>#N/A</v>
      </c>
      <c r="F157" s="2">
        <v>897464.24471607804</v>
      </c>
      <c r="G157" s="2">
        <f t="shared" si="23"/>
        <v>641500.42857142852</v>
      </c>
      <c r="H157" s="2">
        <f t="shared" si="13"/>
        <v>70204569.108288705</v>
      </c>
      <c r="I157" s="7"/>
      <c r="J157" s="2" t="e">
        <f t="shared" si="14"/>
        <v>#N/A</v>
      </c>
      <c r="K157" s="2" t="e">
        <f t="shared" si="24"/>
        <v>#N/A</v>
      </c>
      <c r="L157" s="2">
        <f t="array" ref="L157">IF(COUNT($C158)=0,IF(COUNT($C157)=1,I157,SUM(L156+LOOKUP(2,1/(ISNUMBER($K$1:$K$194)),$K$1:$K$194))),I157)</f>
        <v>1337553.2857142861</v>
      </c>
      <c r="M157" s="8" t="e">
        <f t="shared" si="27"/>
        <v>#N/A</v>
      </c>
      <c r="N157" s="2" t="e">
        <f t="shared" si="15"/>
        <v>#N/A</v>
      </c>
      <c r="O157" s="2" t="e">
        <f t="shared" si="25"/>
        <v>#N/A</v>
      </c>
      <c r="P157" s="2">
        <v>905979.28163993359</v>
      </c>
      <c r="Q157" s="2">
        <f>IF(P157&gt;Graph!$G$1*1000,Graph!$G$1*1000,P157)</f>
        <v>650000</v>
      </c>
      <c r="R157" s="2">
        <f t="shared" si="16"/>
        <v>71426345.469824284</v>
      </c>
      <c r="S157" s="2">
        <f t="shared" si="17"/>
        <v>641500.42857143283</v>
      </c>
      <c r="T157" s="2">
        <f t="shared" si="18"/>
        <v>8499.571428571362</v>
      </c>
      <c r="U157" s="2">
        <f t="shared" si="19"/>
        <v>650000</v>
      </c>
      <c r="V157" s="2">
        <f t="shared" si="28"/>
        <v>18778944.505793214</v>
      </c>
      <c r="W157" s="2">
        <f t="shared" si="20"/>
        <v>483248.83027756214</v>
      </c>
      <c r="X157" s="2">
        <f t="shared" si="6"/>
        <v>166751.16972243786</v>
      </c>
      <c r="Y157" s="2">
        <f t="shared" si="7"/>
        <v>52647400.96403107</v>
      </c>
      <c r="Z157" s="2" t="str">
        <f t="shared" si="8"/>
        <v>HERE</v>
      </c>
      <c r="AA157" s="2">
        <f>IF(Z157="HERE",Y157,AA156+Graph!$G$1*1000)</f>
        <v>52647400.96403107</v>
      </c>
      <c r="AB157" s="2">
        <f t="shared" si="21"/>
        <v>166751.16972243786</v>
      </c>
      <c r="AC157" s="2">
        <f t="shared" si="9"/>
        <v>18778944.505793214</v>
      </c>
      <c r="AD157" s="3">
        <f t="shared" si="10"/>
        <v>52647400.96403107</v>
      </c>
      <c r="AE157" s="2">
        <f>IF(AE155&gt;=52800000,52800000,IF(AB136=Graph!G$1*1000,AE156+Graph!G$1*1000,AC157))</f>
        <v>18778944.505793214</v>
      </c>
      <c r="AF157" s="3">
        <f t="shared" si="11"/>
        <v>18778944.505793214</v>
      </c>
      <c r="AG157" s="3">
        <f t="shared" si="26"/>
        <v>43799003.172841854</v>
      </c>
      <c r="AH157" s="3" t="e">
        <f t="shared" si="3"/>
        <v>#N/A</v>
      </c>
      <c r="AM157" s="6">
        <v>14600000</v>
      </c>
      <c r="AN157" s="6">
        <v>31800000</v>
      </c>
      <c r="AO157" s="6">
        <v>52800000</v>
      </c>
    </row>
    <row r="158" spans="1:41" ht="15.75" customHeight="1" x14ac:dyDescent="0.25">
      <c r="A158" s="1">
        <v>44334</v>
      </c>
      <c r="B158" s="2">
        <f t="shared" si="0"/>
        <v>89</v>
      </c>
      <c r="C158" s="7"/>
      <c r="D158" s="2" t="e">
        <f t="shared" si="12"/>
        <v>#N/A</v>
      </c>
      <c r="E158" s="2" t="e">
        <f t="shared" si="22"/>
        <v>#N/A</v>
      </c>
      <c r="F158" s="2">
        <v>902395.38060224056</v>
      </c>
      <c r="G158" s="2">
        <f t="shared" si="23"/>
        <v>641500.42857142852</v>
      </c>
      <c r="H158" s="2">
        <f t="shared" si="13"/>
        <v>70846069.536860138</v>
      </c>
      <c r="I158" s="7"/>
      <c r="J158" s="2" t="e">
        <f t="shared" si="14"/>
        <v>#N/A</v>
      </c>
      <c r="K158" s="2" t="e">
        <f t="shared" si="24"/>
        <v>#N/A</v>
      </c>
      <c r="L158" s="2">
        <f t="array" ref="L158">IF(COUNT($C159)=0,IF(COUNT($C158)=1,I158,SUM(L157+LOOKUP(2,1/(ISNUMBER($K$1:$K$194)),$K$1:$K$194))),I158)</f>
        <v>1346052.8571428575</v>
      </c>
      <c r="M158" s="8" t="e">
        <f t="shared" si="27"/>
        <v>#N/A</v>
      </c>
      <c r="N158" s="2" t="e">
        <f t="shared" si="15"/>
        <v>#N/A</v>
      </c>
      <c r="O158" s="2" t="e">
        <f t="shared" si="25"/>
        <v>#N/A</v>
      </c>
      <c r="P158" s="2">
        <v>910956.91380187869</v>
      </c>
      <c r="Q158" s="2">
        <f>IF(P158&gt;Graph!$G$1*1000,Graph!$G$1*1000,P158)</f>
        <v>650000</v>
      </c>
      <c r="R158" s="2">
        <f t="shared" si="16"/>
        <v>72076345.469824284</v>
      </c>
      <c r="S158" s="2">
        <f t="shared" si="17"/>
        <v>641500.42857143283</v>
      </c>
      <c r="T158" s="2">
        <f t="shared" si="18"/>
        <v>8499.571428571362</v>
      </c>
      <c r="U158" s="2">
        <f t="shared" si="19"/>
        <v>650000</v>
      </c>
      <c r="V158" s="2">
        <f t="shared" si="28"/>
        <v>19267124.471956939</v>
      </c>
      <c r="W158" s="2">
        <f t="shared" si="20"/>
        <v>488179.96616372466</v>
      </c>
      <c r="X158" s="2">
        <f t="shared" si="6"/>
        <v>161820.03383627534</v>
      </c>
      <c r="Y158" s="2">
        <f t="shared" si="7"/>
        <v>52809220.997867346</v>
      </c>
      <c r="Z158" s="2" t="str">
        <f t="shared" si="8"/>
        <v>HERE</v>
      </c>
      <c r="AA158" s="2">
        <f>IF(Z158="HERE",Y158,AA157+Graph!$G$1*1000)</f>
        <v>52809220.997867346</v>
      </c>
      <c r="AB158" s="2">
        <f t="shared" si="21"/>
        <v>161820.03383627534</v>
      </c>
      <c r="AC158" s="2">
        <f t="shared" si="9"/>
        <v>19267124.471956939</v>
      </c>
      <c r="AD158" s="3">
        <f t="shared" si="10"/>
        <v>52800000</v>
      </c>
      <c r="AE158" s="2">
        <f>IF(AE156&gt;=52800000,52800000,IF(AB137=Graph!G$1*1000,AE157+Graph!G$1*1000,AC158))</f>
        <v>19267124.471956939</v>
      </c>
      <c r="AF158" s="3">
        <f t="shared" si="11"/>
        <v>19267124.471956939</v>
      </c>
      <c r="AG158" s="3">
        <f t="shared" si="26"/>
        <v>44065460.572841853</v>
      </c>
      <c r="AH158" s="3" t="e">
        <f t="shared" si="3"/>
        <v>#N/A</v>
      </c>
      <c r="AM158" s="6">
        <v>14600000</v>
      </c>
      <c r="AN158" s="6">
        <v>31800000</v>
      </c>
      <c r="AO158" s="6">
        <v>52800000</v>
      </c>
    </row>
    <row r="159" spans="1:41" ht="15.75" customHeight="1" x14ac:dyDescent="0.25">
      <c r="A159" s="1">
        <v>44335</v>
      </c>
      <c r="B159" s="2">
        <f t="shared" si="0"/>
        <v>90</v>
      </c>
      <c r="C159" s="7"/>
      <c r="D159" s="2" t="e">
        <f t="shared" si="12"/>
        <v>#N/A</v>
      </c>
      <c r="E159" s="2" t="e">
        <f t="shared" si="22"/>
        <v>#N/A</v>
      </c>
      <c r="F159" s="2">
        <v>907326.51648840308</v>
      </c>
      <c r="G159" s="2">
        <f t="shared" si="23"/>
        <v>641500.42857142852</v>
      </c>
      <c r="H159" s="2">
        <f t="shared" si="13"/>
        <v>71487569.965431571</v>
      </c>
      <c r="I159" s="7"/>
      <c r="J159" s="2" t="e">
        <f t="shared" si="14"/>
        <v>#N/A</v>
      </c>
      <c r="K159" s="2" t="e">
        <f t="shared" si="24"/>
        <v>#N/A</v>
      </c>
      <c r="L159" s="2">
        <f t="array" ref="L159">IF(COUNT($C160)=0,IF(COUNT($C159)=1,I159,SUM(L158+LOOKUP(2,1/(ISNUMBER($K$1:$K$194)),$K$1:$K$194))),I159)</f>
        <v>1354552.4285714289</v>
      </c>
      <c r="M159" s="8" t="e">
        <f t="shared" si="27"/>
        <v>#N/A</v>
      </c>
      <c r="N159" s="2" t="e">
        <f t="shared" si="15"/>
        <v>#N/A</v>
      </c>
      <c r="O159" s="2" t="e">
        <f t="shared" si="25"/>
        <v>#N/A</v>
      </c>
      <c r="P159" s="2">
        <v>915934.5459638536</v>
      </c>
      <c r="Q159" s="2">
        <f>IF(P159&gt;Graph!$G$1*1000,Graph!$G$1*1000,P159)</f>
        <v>650000</v>
      </c>
      <c r="R159" s="2">
        <f t="shared" si="16"/>
        <v>72726345.469824284</v>
      </c>
      <c r="S159" s="2">
        <f t="shared" si="17"/>
        <v>641500.42857143283</v>
      </c>
      <c r="T159" s="2">
        <f t="shared" si="18"/>
        <v>8499.571428571362</v>
      </c>
      <c r="U159" s="2">
        <f t="shared" si="19"/>
        <v>650000</v>
      </c>
      <c r="V159" s="2">
        <f t="shared" si="28"/>
        <v>19760235.574006855</v>
      </c>
      <c r="W159" s="2">
        <f t="shared" si="20"/>
        <v>493111.10204991698</v>
      </c>
      <c r="X159" s="2">
        <f t="shared" si="6"/>
        <v>156888.89795008302</v>
      </c>
      <c r="Y159" s="2">
        <f t="shared" si="7"/>
        <v>52966109.895817429</v>
      </c>
      <c r="Z159" s="2" t="str">
        <f t="shared" si="8"/>
        <v>HERE</v>
      </c>
      <c r="AA159" s="2">
        <f>IF(Z159="HERE",Y159,AA158+Graph!$G$1*1000)</f>
        <v>52966109.895817429</v>
      </c>
      <c r="AB159" s="2">
        <f t="shared" si="21"/>
        <v>156888.89795008302</v>
      </c>
      <c r="AC159" s="2">
        <f t="shared" si="9"/>
        <v>19760235.574006855</v>
      </c>
      <c r="AD159" s="3">
        <f t="shared" si="10"/>
        <v>52800000</v>
      </c>
      <c r="AE159" s="2">
        <f>IF(AE157&gt;=52800000,52800000,IF(AB138=Graph!G$1*1000,AE158+Graph!G$1*1000,AC159))</f>
        <v>19760235.574006855</v>
      </c>
      <c r="AF159" s="3">
        <f t="shared" si="11"/>
        <v>19760235.574006855</v>
      </c>
      <c r="AG159" s="3">
        <f t="shared" si="26"/>
        <v>44251796.972841859</v>
      </c>
      <c r="AH159" s="3" t="e">
        <f t="shared" si="3"/>
        <v>#N/A</v>
      </c>
      <c r="AM159" s="6">
        <v>14600000</v>
      </c>
      <c r="AN159" s="6">
        <v>31800000</v>
      </c>
      <c r="AO159" s="6">
        <v>52800000</v>
      </c>
    </row>
    <row r="160" spans="1:41" ht="15.75" customHeight="1" x14ac:dyDescent="0.25">
      <c r="A160" s="1">
        <v>44336</v>
      </c>
      <c r="B160" s="2">
        <f t="shared" si="0"/>
        <v>91</v>
      </c>
      <c r="C160" s="7"/>
      <c r="D160" s="2" t="e">
        <f t="shared" si="12"/>
        <v>#N/A</v>
      </c>
      <c r="E160" s="2" t="e">
        <f t="shared" si="22"/>
        <v>#N/A</v>
      </c>
      <c r="F160" s="2">
        <v>912257.6523745954</v>
      </c>
      <c r="G160" s="2">
        <f t="shared" si="23"/>
        <v>641500.42857142852</v>
      </c>
      <c r="H160" s="2">
        <f t="shared" si="13"/>
        <v>72129070.394003004</v>
      </c>
      <c r="I160" s="7"/>
      <c r="J160" s="2" t="e">
        <f t="shared" si="14"/>
        <v>#N/A</v>
      </c>
      <c r="K160" s="2" t="e">
        <f t="shared" si="24"/>
        <v>#N/A</v>
      </c>
      <c r="L160" s="2">
        <f t="array" ref="L160">IF(COUNT($C161)=0,IF(COUNT($C160)=1,I160,SUM(L159+LOOKUP(2,1/(ISNUMBER($K$1:$K$194)),$K$1:$K$194))),I160)</f>
        <v>1363052.0000000002</v>
      </c>
      <c r="M160" s="8" t="e">
        <f t="shared" si="27"/>
        <v>#N/A</v>
      </c>
      <c r="N160" s="2" t="e">
        <f t="shared" si="15"/>
        <v>#N/A</v>
      </c>
      <c r="O160" s="2" t="e">
        <f t="shared" si="25"/>
        <v>#N/A</v>
      </c>
      <c r="P160" s="2">
        <v>920912.1781257987</v>
      </c>
      <c r="Q160" s="2">
        <f>IF(P160&gt;Graph!$G$1*1000,Graph!$G$1*1000,P160)</f>
        <v>650000</v>
      </c>
      <c r="R160" s="2">
        <f t="shared" si="16"/>
        <v>73376345.469824284</v>
      </c>
      <c r="S160" s="2">
        <f t="shared" si="17"/>
        <v>641500.42857143283</v>
      </c>
      <c r="T160" s="2">
        <f t="shared" si="18"/>
        <v>8499.571428571362</v>
      </c>
      <c r="U160" s="2">
        <f t="shared" si="19"/>
        <v>650000</v>
      </c>
      <c r="V160" s="2">
        <f t="shared" si="28"/>
        <v>20258277.811942935</v>
      </c>
      <c r="W160" s="2">
        <f t="shared" si="20"/>
        <v>498042.2379360795</v>
      </c>
      <c r="X160" s="2">
        <f t="shared" si="6"/>
        <v>151957.7620639205</v>
      </c>
      <c r="Y160" s="2">
        <f t="shared" si="7"/>
        <v>53118067.657881349</v>
      </c>
      <c r="Z160" s="2" t="str">
        <f t="shared" si="8"/>
        <v>HERE</v>
      </c>
      <c r="AA160" s="2">
        <f>IF(Z160="HERE",Y160,AA159+Graph!$G$1*1000)</f>
        <v>53118067.657881349</v>
      </c>
      <c r="AB160" s="2">
        <f t="shared" si="21"/>
        <v>151957.7620639205</v>
      </c>
      <c r="AC160" s="2">
        <f t="shared" si="9"/>
        <v>20258277.811942935</v>
      </c>
      <c r="AD160" s="3">
        <f t="shared" si="10"/>
        <v>52800000</v>
      </c>
      <c r="AE160" s="2">
        <f>IF(AE158&gt;=52800000,52800000,IF(AB139=Graph!G$1*1000,AE159+Graph!G$1*1000,AC160))</f>
        <v>20258277.811942935</v>
      </c>
      <c r="AF160" s="3">
        <f t="shared" si="11"/>
        <v>20258277.811942935</v>
      </c>
      <c r="AG160" s="3">
        <f t="shared" si="26"/>
        <v>44428320.972841859</v>
      </c>
      <c r="AH160" s="3" t="e">
        <f t="shared" si="3"/>
        <v>#N/A</v>
      </c>
      <c r="AM160" s="6">
        <v>14600000</v>
      </c>
      <c r="AN160" s="6">
        <v>31800000</v>
      </c>
      <c r="AO160" s="6">
        <v>52800000</v>
      </c>
    </row>
    <row r="161" spans="1:41" ht="15.75" customHeight="1" x14ac:dyDescent="0.25">
      <c r="A161" s="1">
        <v>44337</v>
      </c>
      <c r="B161" s="2">
        <f t="shared" si="0"/>
        <v>92</v>
      </c>
      <c r="C161" s="7"/>
      <c r="D161" s="2" t="e">
        <f t="shared" si="12"/>
        <v>#N/A</v>
      </c>
      <c r="E161" s="2" t="e">
        <f t="shared" si="22"/>
        <v>#N/A</v>
      </c>
      <c r="F161" s="2">
        <v>917188.78826075792</v>
      </c>
      <c r="G161" s="2">
        <f t="shared" si="23"/>
        <v>641500.42857142852</v>
      </c>
      <c r="H161" s="2">
        <f t="shared" si="13"/>
        <v>72770570.822574437</v>
      </c>
      <c r="I161" s="7"/>
      <c r="J161" s="2" t="e">
        <f t="shared" si="14"/>
        <v>#N/A</v>
      </c>
      <c r="K161" s="2" t="e">
        <f t="shared" si="24"/>
        <v>#N/A</v>
      </c>
      <c r="L161" s="2">
        <f t="array" ref="L161">IF(COUNT($C162)=0,IF(COUNT($C161)=1,I161,SUM(L160+LOOKUP(2,1/(ISNUMBER($K$1:$K$194)),$K$1:$K$194))),I161)</f>
        <v>1371551.5714285716</v>
      </c>
      <c r="M161" s="8" t="e">
        <f t="shared" si="27"/>
        <v>#N/A</v>
      </c>
      <c r="N161" s="2" t="e">
        <f t="shared" si="15"/>
        <v>#N/A</v>
      </c>
      <c r="O161" s="2" t="e">
        <f t="shared" si="25"/>
        <v>#N/A</v>
      </c>
      <c r="P161" s="2">
        <v>925889.81028774381</v>
      </c>
      <c r="Q161" s="2">
        <f>IF(P161&gt;Graph!$G$1*1000,Graph!$G$1*1000,P161)</f>
        <v>650000</v>
      </c>
      <c r="R161" s="2">
        <f t="shared" si="16"/>
        <v>74026345.469824284</v>
      </c>
      <c r="S161" s="2">
        <f t="shared" si="17"/>
        <v>641500.42857143283</v>
      </c>
      <c r="T161" s="2">
        <f t="shared" si="18"/>
        <v>8499.571428571362</v>
      </c>
      <c r="U161" s="2">
        <f t="shared" si="19"/>
        <v>650000</v>
      </c>
      <c r="V161" s="2">
        <f t="shared" si="28"/>
        <v>20761251.185765207</v>
      </c>
      <c r="W161" s="2">
        <f t="shared" si="20"/>
        <v>502973.37382227182</v>
      </c>
      <c r="X161" s="2">
        <f t="shared" si="6"/>
        <v>147026.62617772818</v>
      </c>
      <c r="Y161" s="2">
        <f t="shared" si="7"/>
        <v>53265094.284059078</v>
      </c>
      <c r="Z161" s="2" t="str">
        <f t="shared" si="8"/>
        <v>HERE</v>
      </c>
      <c r="AA161" s="2">
        <f>IF(Z161="HERE",Y161,AA160+Graph!$G$1*1000)</f>
        <v>53265094.284059078</v>
      </c>
      <c r="AB161" s="2">
        <f t="shared" si="21"/>
        <v>147026.62617772818</v>
      </c>
      <c r="AC161" s="2">
        <f t="shared" si="9"/>
        <v>20761251.185765207</v>
      </c>
      <c r="AD161" s="3">
        <f t="shared" si="10"/>
        <v>52800000</v>
      </c>
      <c r="AE161" s="2">
        <f>IF(AE159&gt;=52800000,52800000,IF(AB140=Graph!G$1*1000,AE160+Graph!G$1*1000,AC161))</f>
        <v>20761251.185765207</v>
      </c>
      <c r="AF161" s="3">
        <f t="shared" si="11"/>
        <v>20761251.185765207</v>
      </c>
      <c r="AG161" s="3">
        <f t="shared" si="26"/>
        <v>44593282.422841854</v>
      </c>
      <c r="AH161" s="3" t="e">
        <f t="shared" si="3"/>
        <v>#N/A</v>
      </c>
      <c r="AM161" s="6">
        <v>14600000</v>
      </c>
      <c r="AN161" s="6">
        <v>31800000</v>
      </c>
      <c r="AO161" s="6">
        <v>52800000</v>
      </c>
    </row>
    <row r="162" spans="1:41" ht="15.75" customHeight="1" x14ac:dyDescent="0.25">
      <c r="A162" s="1">
        <v>44338</v>
      </c>
      <c r="B162" s="2">
        <f t="shared" si="0"/>
        <v>93</v>
      </c>
      <c r="C162" s="7"/>
      <c r="D162" s="2" t="e">
        <f t="shared" si="12"/>
        <v>#N/A</v>
      </c>
      <c r="E162" s="2" t="e">
        <f t="shared" si="22"/>
        <v>#N/A</v>
      </c>
      <c r="F162" s="2">
        <v>922119.92414692044</v>
      </c>
      <c r="G162" s="2">
        <f t="shared" si="23"/>
        <v>641500.42857142852</v>
      </c>
      <c r="H162" s="2">
        <f t="shared" si="13"/>
        <v>73412071.251145869</v>
      </c>
      <c r="I162" s="7"/>
      <c r="J162" s="2" t="e">
        <f t="shared" si="14"/>
        <v>#N/A</v>
      </c>
      <c r="K162" s="2" t="e">
        <f t="shared" si="24"/>
        <v>#N/A</v>
      </c>
      <c r="L162" s="2">
        <f t="array" ref="L162">IF(COUNT($C163)=0,IF(COUNT($C162)=1,I162,SUM(L161+LOOKUP(2,1/(ISNUMBER($K$1:$K$194)),$K$1:$K$194))),I162)</f>
        <v>1380051.142857143</v>
      </c>
      <c r="M162" s="8" t="e">
        <f t="shared" si="27"/>
        <v>#N/A</v>
      </c>
      <c r="N162" s="2" t="e">
        <f t="shared" si="15"/>
        <v>#N/A</v>
      </c>
      <c r="O162" s="2" t="e">
        <f t="shared" si="25"/>
        <v>#N/A</v>
      </c>
      <c r="P162" s="2">
        <v>930867.44244971871</v>
      </c>
      <c r="Q162" s="2">
        <f>IF(P162&gt;Graph!$G$1*1000,Graph!$G$1*1000,P162)</f>
        <v>650000</v>
      </c>
      <c r="R162" s="2">
        <f t="shared" si="16"/>
        <v>74676345.469824284</v>
      </c>
      <c r="S162" s="2">
        <f t="shared" si="17"/>
        <v>641500.42857143283</v>
      </c>
      <c r="T162" s="2">
        <f t="shared" si="18"/>
        <v>8499.571428571362</v>
      </c>
      <c r="U162" s="2">
        <f t="shared" si="19"/>
        <v>650000</v>
      </c>
      <c r="V162" s="2">
        <f t="shared" si="28"/>
        <v>21269155.695473641</v>
      </c>
      <c r="W162" s="2">
        <f t="shared" si="20"/>
        <v>507904.50970843434</v>
      </c>
      <c r="X162" s="2">
        <f t="shared" si="6"/>
        <v>142095.49029156566</v>
      </c>
      <c r="Y162" s="2">
        <f t="shared" si="7"/>
        <v>53407189.774350643</v>
      </c>
      <c r="Z162" s="2" t="str">
        <f t="shared" si="8"/>
        <v>HERE</v>
      </c>
      <c r="AA162" s="2">
        <f>IF(Z162="HERE",Y162,AA161+Graph!$G$1*1000)</f>
        <v>53407189.774350643</v>
      </c>
      <c r="AB162" s="2">
        <f t="shared" si="21"/>
        <v>142095.49029156566</v>
      </c>
      <c r="AC162" s="2">
        <f t="shared" si="9"/>
        <v>21269155.695473641</v>
      </c>
      <c r="AD162" s="3">
        <f t="shared" si="10"/>
        <v>52800000</v>
      </c>
      <c r="AE162" s="2">
        <f>IF(AE160&gt;=52800000,52800000,IF(AB141=Graph!G$1*1000,AE161+Graph!G$1*1000,AC162))</f>
        <v>21269155.695473641</v>
      </c>
      <c r="AF162" s="3">
        <f t="shared" si="11"/>
        <v>21269155.695473641</v>
      </c>
      <c r="AG162" s="3">
        <f t="shared" si="26"/>
        <v>44711566.122841857</v>
      </c>
      <c r="AH162" s="3" t="e">
        <f t="shared" si="3"/>
        <v>#N/A</v>
      </c>
      <c r="AM162" s="6">
        <v>14600000</v>
      </c>
      <c r="AN162" s="6">
        <v>31800000</v>
      </c>
      <c r="AO162" s="6">
        <v>52800000</v>
      </c>
    </row>
    <row r="163" spans="1:41" ht="15.75" customHeight="1" x14ac:dyDescent="0.25">
      <c r="A163" s="1">
        <v>44339</v>
      </c>
      <c r="B163" s="2">
        <f t="shared" si="0"/>
        <v>94</v>
      </c>
      <c r="C163" s="7"/>
      <c r="D163" s="2" t="e">
        <f t="shared" si="12"/>
        <v>#N/A</v>
      </c>
      <c r="E163" s="2" t="e">
        <f t="shared" si="22"/>
        <v>#N/A</v>
      </c>
      <c r="F163" s="2">
        <v>927051.06003311276</v>
      </c>
      <c r="G163" s="2">
        <f t="shared" si="23"/>
        <v>641500.42857142852</v>
      </c>
      <c r="H163" s="2">
        <f t="shared" si="13"/>
        <v>74053571.679717302</v>
      </c>
      <c r="I163" s="7"/>
      <c r="J163" s="2" t="e">
        <f t="shared" si="14"/>
        <v>#N/A</v>
      </c>
      <c r="K163" s="2" t="e">
        <f t="shared" si="24"/>
        <v>#N/A</v>
      </c>
      <c r="L163" s="2">
        <f t="array" ref="L163">IF(COUNT($C164)=0,IF(COUNT($C163)=1,I163,SUM(L162+LOOKUP(2,1/(ISNUMBER($K$1:$K$194)),$K$1:$K$194))),I163)</f>
        <v>1388550.7142857143</v>
      </c>
      <c r="M163" s="8" t="e">
        <f t="shared" si="27"/>
        <v>#N/A</v>
      </c>
      <c r="N163" s="2" t="e">
        <f t="shared" si="15"/>
        <v>#N/A</v>
      </c>
      <c r="O163" s="2" t="e">
        <f t="shared" si="25"/>
        <v>#N/A</v>
      </c>
      <c r="P163" s="2">
        <v>935845.07461166382</v>
      </c>
      <c r="Q163" s="2">
        <f>IF(P163&gt;Graph!$G$1*1000,Graph!$G$1*1000,P163)</f>
        <v>650000</v>
      </c>
      <c r="R163" s="2">
        <f t="shared" si="16"/>
        <v>75326345.469824284</v>
      </c>
      <c r="S163" s="2">
        <f t="shared" si="17"/>
        <v>641500.42857143283</v>
      </c>
      <c r="T163" s="2">
        <f t="shared" si="18"/>
        <v>8499.571428571362</v>
      </c>
      <c r="U163" s="2">
        <f t="shared" si="19"/>
        <v>650000</v>
      </c>
      <c r="V163" s="2">
        <f t="shared" si="28"/>
        <v>21781991.341068238</v>
      </c>
      <c r="W163" s="2">
        <f t="shared" si="20"/>
        <v>512835.64559459686</v>
      </c>
      <c r="X163" s="2">
        <f t="shared" si="6"/>
        <v>137164.35440540314</v>
      </c>
      <c r="Y163" s="2">
        <f t="shared" si="7"/>
        <v>53544354.128756046</v>
      </c>
      <c r="Z163" s="2" t="str">
        <f t="shared" si="8"/>
        <v>HERE</v>
      </c>
      <c r="AA163" s="2">
        <f>IF(Z163="HERE",Y163,AA162+Graph!$G$1*1000)</f>
        <v>53544354.128756046</v>
      </c>
      <c r="AB163" s="2">
        <f t="shared" si="21"/>
        <v>137164.35440540314</v>
      </c>
      <c r="AC163" s="2">
        <f t="shared" si="9"/>
        <v>21781991.341068238</v>
      </c>
      <c r="AD163" s="3">
        <f t="shared" si="10"/>
        <v>52800000</v>
      </c>
      <c r="AE163" s="2">
        <f>IF(AE161&gt;=52800000,52800000,IF(AB142=Graph!G$1*1000,AE162+Graph!G$1*1000,AC163))</f>
        <v>21781991.341068238</v>
      </c>
      <c r="AF163" s="3">
        <f t="shared" si="11"/>
        <v>21781991.341068238</v>
      </c>
      <c r="AG163" s="3">
        <f t="shared" si="26"/>
        <v>45058805.822841853</v>
      </c>
      <c r="AH163" s="3" t="e">
        <f t="shared" si="3"/>
        <v>#N/A</v>
      </c>
      <c r="AM163" s="6">
        <v>14600000</v>
      </c>
      <c r="AN163" s="6">
        <v>31800000</v>
      </c>
      <c r="AO163" s="6">
        <v>52800000</v>
      </c>
    </row>
    <row r="164" spans="1:41" ht="15.75" customHeight="1" x14ac:dyDescent="0.25">
      <c r="A164" s="1">
        <v>44340</v>
      </c>
      <c r="B164" s="2">
        <f t="shared" si="0"/>
        <v>95</v>
      </c>
      <c r="C164" s="7"/>
      <c r="D164" s="2" t="e">
        <f t="shared" si="12"/>
        <v>#N/A</v>
      </c>
      <c r="E164" s="2" t="e">
        <f t="shared" si="22"/>
        <v>#N/A</v>
      </c>
      <c r="F164" s="2">
        <v>931982.19591927528</v>
      </c>
      <c r="G164" s="2">
        <f t="shared" si="23"/>
        <v>641500.42857142852</v>
      </c>
      <c r="H164" s="2">
        <f t="shared" si="13"/>
        <v>74695072.108288735</v>
      </c>
      <c r="I164" s="7"/>
      <c r="J164" s="2" t="e">
        <f t="shared" si="14"/>
        <v>#N/A</v>
      </c>
      <c r="K164" s="2" t="e">
        <f t="shared" si="24"/>
        <v>#N/A</v>
      </c>
      <c r="L164" s="2">
        <f t="array" ref="L164">IF(COUNT($C165)=0,IF(COUNT($C164)=1,I164,SUM(L163+LOOKUP(2,1/(ISNUMBER($K$1:$K$194)),$K$1:$K$194))),I164)</f>
        <v>1397050.2857142857</v>
      </c>
      <c r="M164" s="8" t="e">
        <f t="shared" si="27"/>
        <v>#N/A</v>
      </c>
      <c r="N164" s="2" t="e">
        <f t="shared" si="15"/>
        <v>#N/A</v>
      </c>
      <c r="O164" s="2" t="e">
        <f t="shared" si="25"/>
        <v>#N/A</v>
      </c>
      <c r="P164" s="2">
        <v>940822.70677360892</v>
      </c>
      <c r="Q164" s="2">
        <f>IF(P164&gt;Graph!$G$1*1000,Graph!$G$1*1000,P164)</f>
        <v>650000</v>
      </c>
      <c r="R164" s="2">
        <f t="shared" si="16"/>
        <v>75976345.469824284</v>
      </c>
      <c r="S164" s="2">
        <f t="shared" si="17"/>
        <v>641500.42857143283</v>
      </c>
      <c r="T164" s="2">
        <f t="shared" si="18"/>
        <v>8499.571428571362</v>
      </c>
      <c r="U164" s="2">
        <f t="shared" si="19"/>
        <v>650000</v>
      </c>
      <c r="V164" s="2">
        <f t="shared" si="28"/>
        <v>22299758.122549027</v>
      </c>
      <c r="W164" s="2">
        <f t="shared" si="20"/>
        <v>517766.78148078918</v>
      </c>
      <c r="X164" s="2">
        <f t="shared" si="6"/>
        <v>132233.21851921082</v>
      </c>
      <c r="Y164" s="2">
        <f t="shared" si="7"/>
        <v>53676587.347275257</v>
      </c>
      <c r="Z164" s="2" t="str">
        <f t="shared" si="8"/>
        <v>HERE</v>
      </c>
      <c r="AA164" s="2">
        <f>IF(Z164="HERE",Y164,AA163+Graph!$G$1*1000)</f>
        <v>53676587.347275257</v>
      </c>
      <c r="AB164" s="2">
        <f t="shared" si="21"/>
        <v>132233.21851921082</v>
      </c>
      <c r="AC164" s="2">
        <f t="shared" si="9"/>
        <v>22299758.122549027</v>
      </c>
      <c r="AD164" s="3">
        <f t="shared" si="10"/>
        <v>52800000</v>
      </c>
      <c r="AE164" s="2">
        <f>IF(AE162&gt;=52800000,52800000,IF(AB143=Graph!G$1*1000,AE163+Graph!G$1*1000,AC164))</f>
        <v>22299758.122549027</v>
      </c>
      <c r="AF164" s="3">
        <f t="shared" si="11"/>
        <v>22299758.122549027</v>
      </c>
      <c r="AG164" s="3">
        <f t="shared" si="26"/>
        <v>45344197.822841853</v>
      </c>
      <c r="AH164" s="3" t="e">
        <f t="shared" si="3"/>
        <v>#N/A</v>
      </c>
      <c r="AM164" s="6">
        <v>14600000</v>
      </c>
      <c r="AN164" s="6">
        <v>31800000</v>
      </c>
      <c r="AO164" s="6">
        <v>52800000</v>
      </c>
    </row>
    <row r="165" spans="1:41" ht="15.75" customHeight="1" x14ac:dyDescent="0.25">
      <c r="A165" s="1">
        <v>44341</v>
      </c>
      <c r="B165" s="2">
        <f t="shared" si="0"/>
        <v>96</v>
      </c>
      <c r="C165" s="7"/>
      <c r="D165" s="2" t="e">
        <f t="shared" si="12"/>
        <v>#N/A</v>
      </c>
      <c r="E165" s="2" t="e">
        <f t="shared" si="22"/>
        <v>#N/A</v>
      </c>
      <c r="F165" s="2">
        <v>936913.3318054378</v>
      </c>
      <c r="G165" s="2">
        <f t="shared" si="23"/>
        <v>641500.42857142852</v>
      </c>
      <c r="H165" s="2">
        <f t="shared" si="13"/>
        <v>75336572.536860168</v>
      </c>
      <c r="I165" s="7"/>
      <c r="J165" s="2" t="e">
        <f t="shared" si="14"/>
        <v>#N/A</v>
      </c>
      <c r="K165" s="2" t="e">
        <f t="shared" si="24"/>
        <v>#N/A</v>
      </c>
      <c r="L165" s="2">
        <f t="array" ref="L165">IF(COUNT($C166)=0,IF(COUNT($C165)=1,I165,SUM(L164+LOOKUP(2,1/(ISNUMBER($K$1:$K$194)),$K$1:$K$194))),I165)</f>
        <v>1405549.857142857</v>
      </c>
      <c r="M165" s="8" t="e">
        <f t="shared" si="27"/>
        <v>#N/A</v>
      </c>
      <c r="N165" s="2" t="e">
        <f t="shared" si="15"/>
        <v>#N/A</v>
      </c>
      <c r="O165" s="2" t="e">
        <f t="shared" si="25"/>
        <v>#N/A</v>
      </c>
      <c r="P165" s="2">
        <v>945800.33893558383</v>
      </c>
      <c r="Q165" s="2">
        <f>IF(P165&gt;Graph!$G$1*1000,Graph!$G$1*1000,P165)</f>
        <v>650000</v>
      </c>
      <c r="R165" s="2">
        <f t="shared" si="16"/>
        <v>76626345.469824284</v>
      </c>
      <c r="S165" s="2">
        <f t="shared" si="17"/>
        <v>641500.42857143283</v>
      </c>
      <c r="T165" s="2">
        <f t="shared" si="18"/>
        <v>8499.571428571362</v>
      </c>
      <c r="U165" s="2">
        <f t="shared" si="19"/>
        <v>650000</v>
      </c>
      <c r="V165" s="2">
        <f t="shared" si="28"/>
        <v>22822456.039915979</v>
      </c>
      <c r="W165" s="2">
        <f t="shared" si="20"/>
        <v>522697.9173669517</v>
      </c>
      <c r="X165" s="2">
        <f t="shared" si="6"/>
        <v>127302.0826330483</v>
      </c>
      <c r="Y165" s="2">
        <f t="shared" si="7"/>
        <v>53803889.429908305</v>
      </c>
      <c r="Z165" s="2" t="str">
        <f t="shared" si="8"/>
        <v>HERE</v>
      </c>
      <c r="AA165" s="2">
        <f>IF(Z165="HERE",Y165,AA164+Graph!$G$1*1000)</f>
        <v>53803889.429908305</v>
      </c>
      <c r="AB165" s="2">
        <f t="shared" si="21"/>
        <v>127302.0826330483</v>
      </c>
      <c r="AC165" s="2">
        <f t="shared" si="9"/>
        <v>22822456.039915979</v>
      </c>
      <c r="AD165" s="3">
        <f t="shared" si="10"/>
        <v>52800000</v>
      </c>
      <c r="AE165" s="2">
        <f>IF(AE163&gt;=52800000,52800000,IF(AB144=Graph!G$1*1000,AE164+Graph!G$1*1000,AC165))</f>
        <v>22822456.039915979</v>
      </c>
      <c r="AF165" s="3">
        <f t="shared" si="11"/>
        <v>22822456.039915979</v>
      </c>
      <c r="AG165" s="3">
        <f t="shared" si="26"/>
        <v>45579157.622841857</v>
      </c>
      <c r="AH165" s="3" t="e">
        <f t="shared" si="3"/>
        <v>#N/A</v>
      </c>
      <c r="AM165" s="6">
        <v>14600000</v>
      </c>
      <c r="AN165" s="6">
        <v>31800000</v>
      </c>
      <c r="AO165" s="6">
        <v>52800000</v>
      </c>
    </row>
    <row r="166" spans="1:41" ht="15.75" customHeight="1" x14ac:dyDescent="0.25">
      <c r="A166" s="1">
        <v>44342</v>
      </c>
      <c r="B166" s="2">
        <f t="shared" si="0"/>
        <v>97</v>
      </c>
      <c r="C166" s="7"/>
      <c r="D166" s="2" t="e">
        <f t="shared" si="12"/>
        <v>#N/A</v>
      </c>
      <c r="E166" s="2" t="e">
        <f t="shared" si="22"/>
        <v>#N/A</v>
      </c>
      <c r="F166" s="2">
        <v>941844.46769163013</v>
      </c>
      <c r="G166" s="2">
        <f t="shared" si="23"/>
        <v>641500.42857142852</v>
      </c>
      <c r="H166" s="2">
        <f t="shared" si="13"/>
        <v>75978072.965431601</v>
      </c>
      <c r="I166" s="7"/>
      <c r="J166" s="2" t="e">
        <f t="shared" si="14"/>
        <v>#N/A</v>
      </c>
      <c r="K166" s="2" t="e">
        <f t="shared" si="24"/>
        <v>#N/A</v>
      </c>
      <c r="L166" s="2">
        <f t="array" ref="L166">IF(COUNT($C167)=0,IF(COUNT($C166)=1,I166,SUM(L165+LOOKUP(2,1/(ISNUMBER($K$1:$K$194)),$K$1:$K$194))),I166)</f>
        <v>1414049.4285714284</v>
      </c>
      <c r="M166" s="8" t="e">
        <f t="shared" si="27"/>
        <v>#N/A</v>
      </c>
      <c r="N166" s="2" t="e">
        <f t="shared" si="15"/>
        <v>#N/A</v>
      </c>
      <c r="O166" s="2" t="e">
        <f t="shared" si="25"/>
        <v>#N/A</v>
      </c>
      <c r="P166" s="2">
        <v>950777.97109752893</v>
      </c>
      <c r="Q166" s="2">
        <f>IF(P166&gt;Graph!$G$1*1000,Graph!$G$1*1000,P166)</f>
        <v>650000</v>
      </c>
      <c r="R166" s="2">
        <f t="shared" si="16"/>
        <v>77276345.469824284</v>
      </c>
      <c r="S166" s="2">
        <f t="shared" si="17"/>
        <v>641500.42857143283</v>
      </c>
      <c r="T166" s="2">
        <f t="shared" si="18"/>
        <v>8499.571428571362</v>
      </c>
      <c r="U166" s="2">
        <f t="shared" si="19"/>
        <v>650000</v>
      </c>
      <c r="V166" s="2">
        <f t="shared" si="28"/>
        <v>23350085.093169093</v>
      </c>
      <c r="W166" s="2">
        <f t="shared" si="20"/>
        <v>527629.05325311422</v>
      </c>
      <c r="X166" s="2">
        <f t="shared" si="6"/>
        <v>122370.94674688578</v>
      </c>
      <c r="Y166" s="2">
        <f t="shared" si="7"/>
        <v>53926260.376655191</v>
      </c>
      <c r="Z166" s="2" t="str">
        <f t="shared" si="8"/>
        <v>HERE</v>
      </c>
      <c r="AA166" s="2">
        <f>IF(Z166="HERE",Y166,AA165+Graph!$G$1*1000)</f>
        <v>53926260.376655191</v>
      </c>
      <c r="AB166" s="2">
        <f t="shared" si="21"/>
        <v>122370.94674688578</v>
      </c>
      <c r="AC166" s="2">
        <f t="shared" si="9"/>
        <v>23350085.093169093</v>
      </c>
      <c r="AD166" s="3">
        <f t="shared" si="10"/>
        <v>52800000</v>
      </c>
      <c r="AE166" s="2">
        <f>IF(AE164&gt;=52800000,52800000,IF(AB145=Graph!G$1*1000,AE165+Graph!G$1*1000,AC166))</f>
        <v>23350085.093169093</v>
      </c>
      <c r="AF166" s="3">
        <f t="shared" si="11"/>
        <v>23350085.093169093</v>
      </c>
      <c r="AG166" s="3">
        <f t="shared" si="26"/>
        <v>45780969.122841857</v>
      </c>
      <c r="AH166" s="3" t="e">
        <f t="shared" si="3"/>
        <v>#N/A</v>
      </c>
      <c r="AM166" s="6">
        <v>14600000</v>
      </c>
      <c r="AN166" s="6">
        <v>31800000</v>
      </c>
      <c r="AO166" s="6">
        <v>52800000</v>
      </c>
    </row>
    <row r="167" spans="1:41" ht="15.75" customHeight="1" x14ac:dyDescent="0.25">
      <c r="A167" s="1">
        <v>44343</v>
      </c>
      <c r="B167" s="2">
        <f t="shared" si="0"/>
        <v>98</v>
      </c>
      <c r="C167" s="7"/>
      <c r="D167" s="2" t="e">
        <f t="shared" si="12"/>
        <v>#N/A</v>
      </c>
      <c r="E167" s="2" t="e">
        <f t="shared" si="22"/>
        <v>#N/A</v>
      </c>
      <c r="F167" s="2">
        <v>946775.60357779264</v>
      </c>
      <c r="G167" s="2">
        <f t="shared" si="23"/>
        <v>641500.42857142852</v>
      </c>
      <c r="H167" s="2">
        <f t="shared" si="13"/>
        <v>76619573.394003034</v>
      </c>
      <c r="I167" s="7"/>
      <c r="J167" s="2" t="e">
        <f t="shared" si="14"/>
        <v>#N/A</v>
      </c>
      <c r="K167" s="2" t="e">
        <f t="shared" si="24"/>
        <v>#N/A</v>
      </c>
      <c r="L167" s="2">
        <f t="array" ref="L167">IF(COUNT($C168)=0,IF(COUNT($C167)=1,I167,SUM(L166+LOOKUP(2,1/(ISNUMBER($K$1:$K$194)),$K$1:$K$194))),I167)</f>
        <v>1422548.9999999998</v>
      </c>
      <c r="M167" s="8" t="e">
        <f t="shared" si="27"/>
        <v>#N/A</v>
      </c>
      <c r="N167" s="2" t="e">
        <f t="shared" si="15"/>
        <v>#N/A</v>
      </c>
      <c r="O167" s="2" t="e">
        <f t="shared" si="25"/>
        <v>#N/A</v>
      </c>
      <c r="P167" s="2">
        <v>955755.60325947404</v>
      </c>
      <c r="Q167" s="2">
        <f>IF(P167&gt;Graph!$G$1*1000,Graph!$G$1*1000,P167)</f>
        <v>650000</v>
      </c>
      <c r="R167" s="2">
        <f t="shared" si="16"/>
        <v>77926345.469824284</v>
      </c>
      <c r="S167" s="2">
        <f t="shared" si="17"/>
        <v>641500.42857143283</v>
      </c>
      <c r="T167" s="2">
        <f t="shared" si="18"/>
        <v>8499.571428571362</v>
      </c>
      <c r="U167" s="2">
        <f t="shared" si="19"/>
        <v>650000</v>
      </c>
      <c r="V167" s="2">
        <f t="shared" si="28"/>
        <v>23882645.2823084</v>
      </c>
      <c r="W167" s="2">
        <f t="shared" si="20"/>
        <v>532560.18913930655</v>
      </c>
      <c r="X167" s="2">
        <f t="shared" si="6"/>
        <v>117439.81086069345</v>
      </c>
      <c r="Y167" s="2">
        <f t="shared" si="7"/>
        <v>54043700.187515885</v>
      </c>
      <c r="Z167" s="2" t="str">
        <f t="shared" si="8"/>
        <v>HERE</v>
      </c>
      <c r="AA167" s="2">
        <f>IF(Z167="HERE",Y167,AA166+Graph!$G$1*1000)</f>
        <v>54043700.187515885</v>
      </c>
      <c r="AB167" s="2">
        <f t="shared" si="21"/>
        <v>117439.81086069345</v>
      </c>
      <c r="AC167" s="2">
        <f t="shared" si="9"/>
        <v>23882645.2823084</v>
      </c>
      <c r="AD167" s="3">
        <f t="shared" si="10"/>
        <v>52800000</v>
      </c>
      <c r="AE167" s="2">
        <f>IF(AE165&gt;=52800000,52800000,IF(AB146=Graph!G$1*1000,AE166+Graph!G$1*1000,AC167))</f>
        <v>23882645.2823084</v>
      </c>
      <c r="AF167" s="3">
        <f t="shared" si="11"/>
        <v>23882645.2823084</v>
      </c>
      <c r="AG167" s="3">
        <f t="shared" si="26"/>
        <v>45938320.522841863</v>
      </c>
      <c r="AH167" s="3" t="e">
        <f t="shared" si="3"/>
        <v>#N/A</v>
      </c>
      <c r="AM167" s="6">
        <v>14600000</v>
      </c>
      <c r="AN167" s="6">
        <v>31800000</v>
      </c>
      <c r="AO167" s="6">
        <v>52800000</v>
      </c>
    </row>
    <row r="168" spans="1:41" ht="15.75" customHeight="1" x14ac:dyDescent="0.25">
      <c r="A168" s="1">
        <v>44344</v>
      </c>
      <c r="B168" s="2">
        <f t="shared" si="0"/>
        <v>99</v>
      </c>
      <c r="C168" s="7"/>
      <c r="D168" s="2" t="e">
        <f t="shared" si="12"/>
        <v>#N/A</v>
      </c>
      <c r="E168" s="2" t="e">
        <f t="shared" si="22"/>
        <v>#N/A</v>
      </c>
      <c r="F168" s="2">
        <v>951706.73946395516</v>
      </c>
      <c r="G168" s="2">
        <f t="shared" si="23"/>
        <v>641500.42857142852</v>
      </c>
      <c r="H168" s="2">
        <f t="shared" si="13"/>
        <v>77261073.822574466</v>
      </c>
      <c r="I168" s="7"/>
      <c r="J168" s="2" t="e">
        <f t="shared" si="14"/>
        <v>#N/A</v>
      </c>
      <c r="K168" s="2" t="e">
        <f t="shared" si="24"/>
        <v>#N/A</v>
      </c>
      <c r="L168" s="2">
        <f t="array" ref="L168">IF(COUNT($C169)=0,IF(COUNT($C168)=1,I168,SUM(L167+LOOKUP(2,1/(ISNUMBER($K$1:$K$194)),$K$1:$K$194))),I168)</f>
        <v>1431048.5714285711</v>
      </c>
      <c r="M168" s="8" t="e">
        <f t="shared" si="27"/>
        <v>#N/A</v>
      </c>
      <c r="N168" s="2" t="e">
        <f t="shared" si="15"/>
        <v>#N/A</v>
      </c>
      <c r="O168" s="2" t="e">
        <f t="shared" si="25"/>
        <v>#N/A</v>
      </c>
      <c r="P168" s="2">
        <v>960733.23542144895</v>
      </c>
      <c r="Q168" s="2">
        <f>IF(P168&gt;Graph!$G$1*1000,Graph!$G$1*1000,P168)</f>
        <v>650000</v>
      </c>
      <c r="R168" s="2">
        <f t="shared" si="16"/>
        <v>78576345.469824284</v>
      </c>
      <c r="S168" s="2">
        <f t="shared" si="17"/>
        <v>641500.42857143283</v>
      </c>
      <c r="T168" s="2">
        <f t="shared" si="18"/>
        <v>8499.571428571362</v>
      </c>
      <c r="U168" s="2">
        <f t="shared" si="19"/>
        <v>650000</v>
      </c>
      <c r="V168" s="2">
        <f t="shared" si="28"/>
        <v>24420136.607333869</v>
      </c>
      <c r="W168" s="2">
        <f t="shared" si="20"/>
        <v>537491.32502546906</v>
      </c>
      <c r="X168" s="2">
        <f t="shared" si="6"/>
        <v>112508.67497453094</v>
      </c>
      <c r="Y168" s="2">
        <f t="shared" si="7"/>
        <v>54156208.862490416</v>
      </c>
      <c r="Z168" s="2" t="str">
        <f t="shared" si="8"/>
        <v>HERE</v>
      </c>
      <c r="AA168" s="2">
        <f>IF(Z168="HERE",Y168,AA167+Graph!$G$1*1000)</f>
        <v>54156208.862490416</v>
      </c>
      <c r="AB168" s="2">
        <f t="shared" si="21"/>
        <v>112508.67497453094</v>
      </c>
      <c r="AC168" s="2">
        <f t="shared" si="9"/>
        <v>24420136.607333869</v>
      </c>
      <c r="AD168" s="3">
        <f t="shared" si="10"/>
        <v>52800000</v>
      </c>
      <c r="AE168" s="2">
        <f>IF(AE166&gt;=52800000,52800000,IF(AB147=Graph!G$1*1000,AE167+Graph!G$1*1000,AC168))</f>
        <v>24420136.607333869</v>
      </c>
      <c r="AF168" s="3">
        <f t="shared" si="11"/>
        <v>24420136.607333869</v>
      </c>
      <c r="AG168" s="3">
        <f t="shared" si="26"/>
        <v>46060407.972841859</v>
      </c>
      <c r="AH168" s="3" t="e">
        <f t="shared" si="3"/>
        <v>#N/A</v>
      </c>
      <c r="AM168" s="6">
        <v>14600000</v>
      </c>
      <c r="AN168" s="6">
        <v>31800000</v>
      </c>
      <c r="AO168" s="6">
        <v>52800000</v>
      </c>
    </row>
    <row r="169" spans="1:41" ht="15.75" customHeight="1" x14ac:dyDescent="0.25">
      <c r="A169" s="1">
        <v>44345</v>
      </c>
      <c r="B169" s="2">
        <f t="shared" si="0"/>
        <v>100</v>
      </c>
      <c r="C169" s="7"/>
      <c r="D169" s="2" t="e">
        <f t="shared" si="12"/>
        <v>#N/A</v>
      </c>
      <c r="E169" s="2" t="e">
        <f t="shared" si="22"/>
        <v>#N/A</v>
      </c>
      <c r="F169" s="2">
        <v>956637.87535014749</v>
      </c>
      <c r="G169" s="2">
        <f t="shared" si="23"/>
        <v>641500.42857142852</v>
      </c>
      <c r="H169" s="2">
        <f t="shared" si="13"/>
        <v>77902574.251145899</v>
      </c>
      <c r="I169" s="7"/>
      <c r="J169" s="2" t="e">
        <f t="shared" si="14"/>
        <v>#N/A</v>
      </c>
      <c r="K169" s="2" t="e">
        <f t="shared" si="24"/>
        <v>#N/A</v>
      </c>
      <c r="L169" s="2">
        <f t="array" ref="L169">IF(COUNT($C170)=0,IF(COUNT($C169)=1,I169,SUM(L168+LOOKUP(2,1/(ISNUMBER($K$1:$K$194)),$K$1:$K$194))),I169)</f>
        <v>1439548.1428571425</v>
      </c>
      <c r="M169" s="8" t="e">
        <f t="shared" si="27"/>
        <v>#N/A</v>
      </c>
      <c r="N169" s="2" t="e">
        <f t="shared" si="15"/>
        <v>#N/A</v>
      </c>
      <c r="O169" s="2" t="e">
        <f t="shared" si="25"/>
        <v>#N/A</v>
      </c>
      <c r="P169" s="2">
        <v>965710.86758339405</v>
      </c>
      <c r="Q169" s="2">
        <f>IF(P169&gt;Graph!$G$1*1000,Graph!$G$1*1000,P169)</f>
        <v>650000</v>
      </c>
      <c r="R169" s="2">
        <f t="shared" si="16"/>
        <v>79226345.469824284</v>
      </c>
      <c r="S169" s="2">
        <f t="shared" si="17"/>
        <v>641500.42857143283</v>
      </c>
      <c r="T169" s="2">
        <f t="shared" si="18"/>
        <v>8499.571428571362</v>
      </c>
      <c r="U169" s="2">
        <f t="shared" si="19"/>
        <v>650000</v>
      </c>
      <c r="V169" s="2">
        <f t="shared" si="28"/>
        <v>24962559.0682455</v>
      </c>
      <c r="W169" s="2">
        <f t="shared" si="20"/>
        <v>542422.46091163158</v>
      </c>
      <c r="X169" s="2">
        <f t="shared" si="6"/>
        <v>107577.53908836842</v>
      </c>
      <c r="Y169" s="2">
        <f t="shared" si="7"/>
        <v>54263786.401578784</v>
      </c>
      <c r="Z169" s="2" t="str">
        <f t="shared" si="8"/>
        <v>HERE</v>
      </c>
      <c r="AA169" s="2">
        <f>IF(Z169="HERE",Y169,AA168+Graph!$G$1*1000)</f>
        <v>54263786.401578784</v>
      </c>
      <c r="AB169" s="2">
        <f t="shared" si="21"/>
        <v>107577.53908836842</v>
      </c>
      <c r="AC169" s="2">
        <f t="shared" si="9"/>
        <v>24962559.0682455</v>
      </c>
      <c r="AD169" s="3">
        <f t="shared" si="10"/>
        <v>52800000</v>
      </c>
      <c r="AE169" s="2">
        <f>IF(AE167&gt;=52800000,52800000,IF(AB148=Graph!G$1*1000,AE168+Graph!G$1*1000,AC169))</f>
        <v>24962559.0682455</v>
      </c>
      <c r="AF169" s="3">
        <f t="shared" si="11"/>
        <v>24962559.0682455</v>
      </c>
      <c r="AG169" s="3">
        <f t="shared" si="26"/>
        <v>46215850.272841863</v>
      </c>
      <c r="AH169" s="3" t="e">
        <f t="shared" si="3"/>
        <v>#N/A</v>
      </c>
      <c r="AM169" s="6">
        <v>14600000</v>
      </c>
      <c r="AN169" s="6">
        <v>31800000</v>
      </c>
      <c r="AO169" s="6">
        <v>52800000</v>
      </c>
    </row>
    <row r="170" spans="1:41" ht="15.75" customHeight="1" x14ac:dyDescent="0.25">
      <c r="A170" s="1">
        <v>44346</v>
      </c>
      <c r="B170" s="2">
        <f t="shared" si="0"/>
        <v>101</v>
      </c>
      <c r="C170" s="7"/>
      <c r="D170" s="2" t="e">
        <f t="shared" si="12"/>
        <v>#N/A</v>
      </c>
      <c r="E170" s="2" t="e">
        <f t="shared" si="22"/>
        <v>#N/A</v>
      </c>
      <c r="F170" s="2">
        <v>961569.01123631001</v>
      </c>
      <c r="G170" s="2">
        <f t="shared" si="23"/>
        <v>641500.42857142852</v>
      </c>
      <c r="H170" s="2">
        <f t="shared" si="13"/>
        <v>78544074.679717332</v>
      </c>
      <c r="I170" s="7"/>
      <c r="J170" s="2" t="e">
        <f t="shared" si="14"/>
        <v>#N/A</v>
      </c>
      <c r="K170" s="2" t="e">
        <f t="shared" si="24"/>
        <v>#N/A</v>
      </c>
      <c r="L170" s="2">
        <f t="array" ref="L170">IF(COUNT($C171)=0,IF(COUNT($C170)=1,I170,SUM(L169+LOOKUP(2,1/(ISNUMBER($K$1:$K$194)),$K$1:$K$194))),I170)</f>
        <v>1448047.7142857139</v>
      </c>
      <c r="M170" s="8" t="e">
        <f t="shared" si="27"/>
        <v>#N/A</v>
      </c>
      <c r="N170" s="2" t="e">
        <f t="shared" si="15"/>
        <v>#N/A</v>
      </c>
      <c r="O170" s="2" t="e">
        <f t="shared" si="25"/>
        <v>#N/A</v>
      </c>
      <c r="P170" s="2">
        <v>970688.49974533916</v>
      </c>
      <c r="Q170" s="2">
        <f>IF(P170&gt;Graph!$G$1*1000,Graph!$G$1*1000,P170)</f>
        <v>650000</v>
      </c>
      <c r="R170" s="2">
        <f t="shared" si="16"/>
        <v>79876345.469824284</v>
      </c>
      <c r="S170" s="2">
        <f t="shared" si="17"/>
        <v>641500.42857143283</v>
      </c>
      <c r="T170" s="2">
        <f t="shared" si="18"/>
        <v>8499.571428571362</v>
      </c>
      <c r="U170" s="2">
        <f t="shared" si="19"/>
        <v>650000</v>
      </c>
      <c r="V170" s="2">
        <f t="shared" si="28"/>
        <v>25509912.665043324</v>
      </c>
      <c r="W170" s="2">
        <f t="shared" si="20"/>
        <v>547353.59679782391</v>
      </c>
      <c r="X170" s="2">
        <f t="shared" si="6"/>
        <v>102646.40320217609</v>
      </c>
      <c r="Y170" s="2">
        <f t="shared" si="7"/>
        <v>54366432.80478096</v>
      </c>
      <c r="Z170" s="2" t="str">
        <f t="shared" si="8"/>
        <v>HERE</v>
      </c>
      <c r="AA170" s="2">
        <f>IF(Z170="HERE",Y170,AA169+Graph!$G$1*1000)</f>
        <v>54366432.80478096</v>
      </c>
      <c r="AB170" s="2">
        <f t="shared" si="21"/>
        <v>102646.40320217609</v>
      </c>
      <c r="AC170" s="2">
        <f t="shared" si="9"/>
        <v>25509912.665043324</v>
      </c>
      <c r="AD170" s="3">
        <f t="shared" si="10"/>
        <v>52800000</v>
      </c>
      <c r="AE170" s="2">
        <f>IF(AE168&gt;=52800000,52800000,IF(AB149=Graph!G$1*1000,AE169+Graph!G$1*1000,AC170))</f>
        <v>25509912.665043324</v>
      </c>
      <c r="AF170" s="3">
        <f t="shared" si="11"/>
        <v>25509912.665043324</v>
      </c>
      <c r="AG170" s="3">
        <f t="shared" si="26"/>
        <v>46598582.572841853</v>
      </c>
      <c r="AH170" s="3" t="e">
        <f t="shared" si="3"/>
        <v>#N/A</v>
      </c>
      <c r="AM170" s="6">
        <v>14600000</v>
      </c>
      <c r="AN170" s="6">
        <v>31800000</v>
      </c>
      <c r="AO170" s="6">
        <v>52800000</v>
      </c>
    </row>
    <row r="171" spans="1:41" ht="15.75" customHeight="1" x14ac:dyDescent="0.25">
      <c r="A171" s="1">
        <v>44347</v>
      </c>
      <c r="B171" s="2">
        <f t="shared" si="0"/>
        <v>102</v>
      </c>
      <c r="C171" s="7"/>
      <c r="D171" s="2" t="e">
        <f t="shared" si="12"/>
        <v>#N/A</v>
      </c>
      <c r="E171" s="2" t="e">
        <f t="shared" si="22"/>
        <v>#N/A</v>
      </c>
      <c r="F171" s="2">
        <v>966500.14712247252</v>
      </c>
      <c r="G171" s="2">
        <f t="shared" si="23"/>
        <v>641500.42857142852</v>
      </c>
      <c r="H171" s="2">
        <f t="shared" si="13"/>
        <v>79185575.108288765</v>
      </c>
      <c r="I171" s="7"/>
      <c r="J171" s="2" t="e">
        <f t="shared" si="14"/>
        <v>#N/A</v>
      </c>
      <c r="K171" s="2" t="e">
        <f t="shared" si="24"/>
        <v>#N/A</v>
      </c>
      <c r="L171" s="2">
        <f t="array" ref="L171">IF(COUNT($C172)=0,IF(COUNT($C171)=1,I171,SUM(L170+LOOKUP(2,1/(ISNUMBER($K$1:$K$194)),$K$1:$K$194))),I171)</f>
        <v>1456547.2857142852</v>
      </c>
      <c r="M171" s="8" t="e">
        <f t="shared" si="27"/>
        <v>#N/A</v>
      </c>
      <c r="N171" s="2" t="e">
        <f t="shared" si="15"/>
        <v>#N/A</v>
      </c>
      <c r="O171" s="2" t="e">
        <f t="shared" si="25"/>
        <v>#N/A</v>
      </c>
      <c r="P171" s="2">
        <v>975666.13190731406</v>
      </c>
      <c r="Q171" s="2">
        <f>IF(P171&gt;Graph!$G$1*1000,Graph!$G$1*1000,P171)</f>
        <v>650000</v>
      </c>
      <c r="R171" s="2">
        <f t="shared" si="16"/>
        <v>80526345.469824284</v>
      </c>
      <c r="S171" s="2">
        <f t="shared" si="17"/>
        <v>641500.42857143283</v>
      </c>
      <c r="T171" s="2">
        <f t="shared" si="18"/>
        <v>8499.571428571362</v>
      </c>
      <c r="U171" s="2">
        <f t="shared" si="19"/>
        <v>650000</v>
      </c>
      <c r="V171" s="2">
        <f t="shared" si="28"/>
        <v>26062197.397727311</v>
      </c>
      <c r="W171" s="2">
        <f t="shared" si="20"/>
        <v>552284.73268398643</v>
      </c>
      <c r="X171" s="2">
        <f t="shared" si="6"/>
        <v>97715.267316013575</v>
      </c>
      <c r="Y171" s="2">
        <f t="shared" si="7"/>
        <v>54464148.072096974</v>
      </c>
      <c r="Z171" s="2" t="str">
        <f t="shared" si="8"/>
        <v>HERE</v>
      </c>
      <c r="AA171" s="2">
        <f>IF(Z171="HERE",Y171,AA170+Graph!$G$1*1000)</f>
        <v>54464148.072096974</v>
      </c>
      <c r="AB171" s="2">
        <f t="shared" si="21"/>
        <v>97715.267316013575</v>
      </c>
      <c r="AC171" s="2">
        <f t="shared" si="9"/>
        <v>26062197.397727311</v>
      </c>
      <c r="AD171" s="3">
        <f t="shared" si="10"/>
        <v>52800000</v>
      </c>
      <c r="AE171" s="2">
        <f>IF(AE169&gt;=52800000,52800000,IF(AB150=Graph!G$1*1000,AE170+Graph!G$1*1000,AC171))</f>
        <v>26062197.397727311</v>
      </c>
      <c r="AF171" s="3">
        <f t="shared" si="11"/>
        <v>26062197.397727311</v>
      </c>
      <c r="AG171" s="3">
        <f t="shared" si="26"/>
        <v>46949019.972841859</v>
      </c>
      <c r="AH171" s="3" t="e">
        <f t="shared" si="3"/>
        <v>#N/A</v>
      </c>
      <c r="AM171" s="6">
        <v>14600000</v>
      </c>
      <c r="AN171" s="6">
        <v>31800000</v>
      </c>
      <c r="AO171" s="6">
        <v>52800000</v>
      </c>
    </row>
    <row r="172" spans="1:41" ht="15.75" customHeight="1" x14ac:dyDescent="0.25">
      <c r="A172" s="1">
        <v>44348</v>
      </c>
      <c r="B172" s="2">
        <f t="shared" si="0"/>
        <v>103</v>
      </c>
      <c r="C172" s="7"/>
      <c r="D172" s="2" t="e">
        <f t="shared" si="12"/>
        <v>#N/A</v>
      </c>
      <c r="E172" s="2" t="e">
        <f t="shared" si="22"/>
        <v>#N/A</v>
      </c>
      <c r="F172" s="2">
        <v>971431.28300866485</v>
      </c>
      <c r="G172" s="2">
        <f t="shared" si="23"/>
        <v>641500.42857142852</v>
      </c>
      <c r="H172" s="2">
        <f t="shared" si="13"/>
        <v>79827075.536860198</v>
      </c>
      <c r="I172" s="7"/>
      <c r="J172" s="2" t="e">
        <f t="shared" si="14"/>
        <v>#N/A</v>
      </c>
      <c r="K172" s="2" t="e">
        <f t="shared" si="24"/>
        <v>#N/A</v>
      </c>
      <c r="L172" s="2">
        <f t="array" ref="L172">IF(COUNT($C173)=0,IF(COUNT($C172)=1,I172,SUM(L171+LOOKUP(2,1/(ISNUMBER($K$1:$K$194)),$K$1:$K$194))),I172)</f>
        <v>1465046.8571428566</v>
      </c>
      <c r="M172" s="8" t="e">
        <f t="shared" si="27"/>
        <v>#N/A</v>
      </c>
      <c r="N172" s="2" t="e">
        <f t="shared" si="15"/>
        <v>#N/A</v>
      </c>
      <c r="O172" s="2" t="e">
        <f t="shared" si="25"/>
        <v>#N/A</v>
      </c>
      <c r="P172" s="2">
        <v>980643.76406925917</v>
      </c>
      <c r="Q172" s="2">
        <f>IF(P172&gt;Graph!$G$1*1000,Graph!$G$1*1000,P172)</f>
        <v>650000</v>
      </c>
      <c r="R172" s="2">
        <f t="shared" si="16"/>
        <v>81176345.469824284</v>
      </c>
      <c r="S172" s="2">
        <f t="shared" si="17"/>
        <v>641500.42857143283</v>
      </c>
      <c r="T172" s="2">
        <f t="shared" si="18"/>
        <v>8499.571428571362</v>
      </c>
      <c r="U172" s="2">
        <f t="shared" si="19"/>
        <v>650000</v>
      </c>
      <c r="V172" s="2">
        <f t="shared" si="28"/>
        <v>26619413.26629746</v>
      </c>
      <c r="W172" s="2">
        <f t="shared" si="20"/>
        <v>557215.86857014894</v>
      </c>
      <c r="X172" s="2">
        <f t="shared" si="6"/>
        <v>92784.131429851055</v>
      </c>
      <c r="Y172" s="2">
        <f t="shared" si="7"/>
        <v>54556932.203526825</v>
      </c>
      <c r="Z172" s="2" t="str">
        <f t="shared" si="8"/>
        <v>HERE</v>
      </c>
      <c r="AA172" s="2">
        <f>IF(Z172="HERE",Y172,AA171+Graph!$G$1*1000)</f>
        <v>54556932.203526825</v>
      </c>
      <c r="AB172" s="2">
        <f t="shared" si="21"/>
        <v>92784.131429851055</v>
      </c>
      <c r="AC172" s="2">
        <f t="shared" si="9"/>
        <v>26619413.26629746</v>
      </c>
      <c r="AD172" s="3">
        <f t="shared" si="10"/>
        <v>52800000</v>
      </c>
      <c r="AE172" s="2">
        <f>IF(AE170&gt;=52800000,52800000,IF(AB151=Graph!G$1*1000,AE171+Graph!G$1*1000,AC172))</f>
        <v>26619413.26629746</v>
      </c>
      <c r="AF172" s="3">
        <f t="shared" si="11"/>
        <v>26619413.26629746</v>
      </c>
      <c r="AG172" s="3">
        <f t="shared" si="26"/>
        <v>47223884.722841859</v>
      </c>
      <c r="AH172" s="3" t="e">
        <f t="shared" si="3"/>
        <v>#N/A</v>
      </c>
      <c r="AM172" s="6">
        <v>14600000</v>
      </c>
      <c r="AN172" s="6">
        <v>31800000</v>
      </c>
      <c r="AO172" s="6">
        <v>52800000</v>
      </c>
    </row>
    <row r="173" spans="1:41" ht="15.75" customHeight="1" x14ac:dyDescent="0.25">
      <c r="A173" s="1">
        <v>44349</v>
      </c>
      <c r="B173" s="2">
        <f t="shared" si="0"/>
        <v>104</v>
      </c>
      <c r="C173" s="7"/>
      <c r="D173" s="2" t="e">
        <f t="shared" si="12"/>
        <v>#N/A</v>
      </c>
      <c r="E173" s="2" t="e">
        <f t="shared" si="22"/>
        <v>#N/A</v>
      </c>
      <c r="F173" s="2">
        <v>976362.41889482737</v>
      </c>
      <c r="G173" s="2">
        <f t="shared" si="23"/>
        <v>641500.42857142852</v>
      </c>
      <c r="H173" s="2">
        <f t="shared" si="13"/>
        <v>80468575.965431631</v>
      </c>
      <c r="I173" s="7"/>
      <c r="J173" s="2" t="e">
        <f t="shared" si="14"/>
        <v>#N/A</v>
      </c>
      <c r="K173" s="2" t="e">
        <f t="shared" si="24"/>
        <v>#N/A</v>
      </c>
      <c r="L173" s="2">
        <f t="array" ref="L173">IF(COUNT($C174)=0,IF(COUNT($C173)=1,I173,SUM(L172+LOOKUP(2,1/(ISNUMBER($K$1:$K$194)),$K$1:$K$194))),I173)</f>
        <v>1473546.4285714279</v>
      </c>
      <c r="M173" s="8" t="e">
        <f t="shared" si="27"/>
        <v>#N/A</v>
      </c>
      <c r="N173" s="2" t="e">
        <f t="shared" si="15"/>
        <v>#N/A</v>
      </c>
      <c r="O173" s="2" t="e">
        <f t="shared" si="25"/>
        <v>#N/A</v>
      </c>
      <c r="P173" s="2">
        <v>985621.39623123407</v>
      </c>
      <c r="Q173" s="2">
        <f>IF(P173&gt;Graph!$G$1*1000,Graph!$G$1*1000,P173)</f>
        <v>650000</v>
      </c>
      <c r="R173" s="2">
        <f t="shared" si="16"/>
        <v>81826345.469824284</v>
      </c>
      <c r="S173" s="2">
        <f t="shared" si="17"/>
        <v>641500.42857143283</v>
      </c>
      <c r="T173" s="2">
        <f t="shared" si="18"/>
        <v>8499.571428571362</v>
      </c>
      <c r="U173" s="2">
        <f t="shared" si="19"/>
        <v>650000</v>
      </c>
      <c r="V173" s="2">
        <f t="shared" si="28"/>
        <v>27181560.270753801</v>
      </c>
      <c r="W173" s="2">
        <f t="shared" si="20"/>
        <v>562147.00445634127</v>
      </c>
      <c r="X173" s="2">
        <f t="shared" si="6"/>
        <v>87852.995543658733</v>
      </c>
      <c r="Y173" s="2">
        <f t="shared" si="7"/>
        <v>54644785.199070483</v>
      </c>
      <c r="Z173" s="2" t="str">
        <f t="shared" si="8"/>
        <v>HERE</v>
      </c>
      <c r="AA173" s="2">
        <f>IF(Z173="HERE",Y173,AA172+Graph!$G$1*1000)</f>
        <v>54644785.199070483</v>
      </c>
      <c r="AB173" s="2">
        <f t="shared" si="21"/>
        <v>87852.995543658733</v>
      </c>
      <c r="AC173" s="2">
        <f t="shared" si="9"/>
        <v>27181560.270753801</v>
      </c>
      <c r="AD173" s="3">
        <f t="shared" si="10"/>
        <v>52800000</v>
      </c>
      <c r="AE173" s="2">
        <f>IF(AE171&gt;=52800000,52800000,IF(AB152=Graph!G$1*1000,AE172+Graph!G$1*1000,AC173))</f>
        <v>27181560.270753801</v>
      </c>
      <c r="AF173" s="3">
        <f t="shared" si="11"/>
        <v>27181560.270753801</v>
      </c>
      <c r="AG173" s="3">
        <f t="shared" si="26"/>
        <v>47399091.222841859</v>
      </c>
      <c r="AH173" s="3" t="e">
        <f t="shared" si="3"/>
        <v>#N/A</v>
      </c>
      <c r="AM173" s="6">
        <v>14600000</v>
      </c>
      <c r="AN173" s="6">
        <v>31800000</v>
      </c>
      <c r="AO173" s="6">
        <v>52800000</v>
      </c>
    </row>
    <row r="174" spans="1:41" ht="15.75" customHeight="1" x14ac:dyDescent="0.25">
      <c r="A174" s="1">
        <v>44350</v>
      </c>
      <c r="B174" s="2">
        <f t="shared" si="0"/>
        <v>105</v>
      </c>
      <c r="C174" s="7"/>
      <c r="D174" s="2" t="e">
        <f t="shared" si="12"/>
        <v>#N/A</v>
      </c>
      <c r="E174" s="2" t="e">
        <f t="shared" si="22"/>
        <v>#N/A</v>
      </c>
      <c r="F174" s="2">
        <v>981293.55478098989</v>
      </c>
      <c r="G174" s="2">
        <f t="shared" si="23"/>
        <v>641500.42857142852</v>
      </c>
      <c r="H174" s="2">
        <f t="shared" si="13"/>
        <v>81110076.394003063</v>
      </c>
      <c r="I174" s="7"/>
      <c r="J174" s="2" t="e">
        <f t="shared" si="14"/>
        <v>#N/A</v>
      </c>
      <c r="K174" s="2" t="e">
        <f t="shared" si="24"/>
        <v>#N/A</v>
      </c>
      <c r="L174" s="2">
        <f t="array" ref="L174">IF(COUNT($C175)=0,IF(COUNT($C174)=1,I174,SUM(L173+LOOKUP(2,1/(ISNUMBER($K$1:$K$194)),$K$1:$K$194))),I174)</f>
        <v>1482045.9999999993</v>
      </c>
      <c r="M174" s="8" t="e">
        <f t="shared" si="27"/>
        <v>#N/A</v>
      </c>
      <c r="N174" s="2" t="e">
        <f t="shared" si="15"/>
        <v>#N/A</v>
      </c>
      <c r="O174" s="2" t="e">
        <f t="shared" si="25"/>
        <v>#N/A</v>
      </c>
      <c r="P174" s="2">
        <v>990599.02839317918</v>
      </c>
      <c r="Q174" s="2">
        <f>IF(P174&gt;Graph!$G$1*1000,Graph!$G$1*1000,P174)</f>
        <v>650000</v>
      </c>
      <c r="R174" s="2">
        <f t="shared" si="16"/>
        <v>82476345.469824284</v>
      </c>
      <c r="S174" s="2">
        <f t="shared" si="17"/>
        <v>641500.42857143283</v>
      </c>
      <c r="T174" s="2">
        <f t="shared" si="18"/>
        <v>8499.571428571362</v>
      </c>
      <c r="U174" s="2">
        <f t="shared" si="19"/>
        <v>650000</v>
      </c>
      <c r="V174" s="2">
        <f t="shared" si="28"/>
        <v>27748638.411096305</v>
      </c>
      <c r="W174" s="2">
        <f t="shared" si="20"/>
        <v>567078.14034250379</v>
      </c>
      <c r="X174" s="2">
        <f t="shared" si="6"/>
        <v>82921.859657496214</v>
      </c>
      <c r="Y174" s="2">
        <f t="shared" si="7"/>
        <v>54727707.05872798</v>
      </c>
      <c r="Z174" s="2" t="str">
        <f t="shared" si="8"/>
        <v>HERE</v>
      </c>
      <c r="AA174" s="2">
        <f>IF(Z174="HERE",Y174,AA173+Graph!$G$1*1000)</f>
        <v>54727707.05872798</v>
      </c>
      <c r="AB174" s="2">
        <f t="shared" si="21"/>
        <v>82921.859657496214</v>
      </c>
      <c r="AC174" s="2">
        <f t="shared" si="9"/>
        <v>27748638.411096305</v>
      </c>
      <c r="AD174" s="3">
        <f t="shared" si="10"/>
        <v>52800000</v>
      </c>
      <c r="AE174" s="2">
        <f>IF(AE172&gt;=52800000,52800000,IF(AB153=Graph!G$1*1000,AE173+Graph!G$1*1000,AC174))</f>
        <v>27748638.411096305</v>
      </c>
      <c r="AF174" s="3">
        <f t="shared" si="11"/>
        <v>27748638.411096305</v>
      </c>
      <c r="AG174" s="3">
        <f t="shared" si="26"/>
        <v>47599505.322841853</v>
      </c>
      <c r="AH174" s="3" t="e">
        <f t="shared" si="3"/>
        <v>#N/A</v>
      </c>
      <c r="AM174" s="6">
        <v>14600000</v>
      </c>
      <c r="AN174" s="6">
        <v>31800000</v>
      </c>
      <c r="AO174" s="6">
        <v>52800000</v>
      </c>
    </row>
    <row r="175" spans="1:41" ht="15.75" customHeight="1" x14ac:dyDescent="0.25">
      <c r="A175" s="1">
        <v>44351</v>
      </c>
      <c r="B175" s="2">
        <f t="shared" si="0"/>
        <v>106</v>
      </c>
      <c r="C175" s="7"/>
      <c r="D175" s="2" t="e">
        <f t="shared" si="12"/>
        <v>#N/A</v>
      </c>
      <c r="E175" s="2" t="e">
        <f t="shared" si="22"/>
        <v>#N/A</v>
      </c>
      <c r="F175" s="2">
        <v>986224.69066718221</v>
      </c>
      <c r="G175" s="2">
        <f t="shared" si="23"/>
        <v>641500.42857142852</v>
      </c>
      <c r="H175" s="2">
        <f t="shared" si="13"/>
        <v>81751576.822574496</v>
      </c>
      <c r="I175" s="7"/>
      <c r="J175" s="2" t="e">
        <f t="shared" si="14"/>
        <v>#N/A</v>
      </c>
      <c r="K175" s="2" t="e">
        <f t="shared" si="24"/>
        <v>#N/A</v>
      </c>
      <c r="L175" s="2">
        <f t="array" ref="L175">IF(COUNT($C176)=0,IF(COUNT($C175)=1,I175,SUM(L174+LOOKUP(2,1/(ISNUMBER($K$1:$K$194)),$K$1:$K$194))),I175)</f>
        <v>1490545.5714285707</v>
      </c>
      <c r="M175" s="8" t="e">
        <f t="shared" si="27"/>
        <v>#N/A</v>
      </c>
      <c r="N175" s="2" t="e">
        <f t="shared" si="15"/>
        <v>#N/A</v>
      </c>
      <c r="O175" s="2" t="e">
        <f t="shared" si="25"/>
        <v>#N/A</v>
      </c>
      <c r="P175" s="2">
        <v>995576.66055512428</v>
      </c>
      <c r="Q175" s="2">
        <f>IF(P175&gt;Graph!$G$1*1000,Graph!$G$1*1000,P175)</f>
        <v>650000</v>
      </c>
      <c r="R175" s="2">
        <f t="shared" si="16"/>
        <v>83126345.469824284</v>
      </c>
      <c r="S175" s="2">
        <f t="shared" si="17"/>
        <v>641500.42857143283</v>
      </c>
      <c r="T175" s="2">
        <f t="shared" si="18"/>
        <v>8499.571428571362</v>
      </c>
      <c r="U175" s="2">
        <f t="shared" si="19"/>
        <v>650000</v>
      </c>
      <c r="V175" s="2">
        <f t="shared" si="28"/>
        <v>28320647.687324971</v>
      </c>
      <c r="W175" s="2">
        <f t="shared" si="20"/>
        <v>572009.27622866631</v>
      </c>
      <c r="X175" s="2">
        <f t="shared" si="6"/>
        <v>77990.723771333694</v>
      </c>
      <c r="Y175" s="2">
        <f t="shared" si="7"/>
        <v>54805697.782499313</v>
      </c>
      <c r="Z175" s="2" t="str">
        <f t="shared" si="8"/>
        <v>HERE</v>
      </c>
      <c r="AA175" s="2">
        <f>IF(Z175="HERE",Y175,AA174+Graph!$G$1*1000)</f>
        <v>54805697.782499313</v>
      </c>
      <c r="AB175" s="2">
        <f t="shared" si="21"/>
        <v>77990.723771333694</v>
      </c>
      <c r="AC175" s="2">
        <f t="shared" si="9"/>
        <v>28320647.687324971</v>
      </c>
      <c r="AD175" s="3">
        <f t="shared" si="10"/>
        <v>52800000</v>
      </c>
      <c r="AE175" s="2">
        <f>IF(AE173&gt;=52800000,52800000,IF(AB154=Graph!G$1*1000,AE174+Graph!G$1*1000,AC175))</f>
        <v>28320647.687324971</v>
      </c>
      <c r="AF175" s="3">
        <f t="shared" si="11"/>
        <v>28320647.687324971</v>
      </c>
      <c r="AG175" s="3">
        <f t="shared" si="26"/>
        <v>47786318.213615671</v>
      </c>
      <c r="AH175" s="3" t="e">
        <f t="shared" si="3"/>
        <v>#N/A</v>
      </c>
      <c r="AM175" s="6">
        <v>14600000</v>
      </c>
      <c r="AN175" s="6">
        <v>31800000</v>
      </c>
      <c r="AO175" s="6">
        <v>52800000</v>
      </c>
    </row>
    <row r="176" spans="1:41" ht="15.75" customHeight="1" x14ac:dyDescent="0.25">
      <c r="A176" s="1">
        <v>44352</v>
      </c>
      <c r="B176" s="2">
        <f t="shared" si="0"/>
        <v>107</v>
      </c>
      <c r="C176" s="7"/>
      <c r="D176" s="2" t="e">
        <f t="shared" si="12"/>
        <v>#N/A</v>
      </c>
      <c r="E176" s="2" t="e">
        <f t="shared" si="22"/>
        <v>#N/A</v>
      </c>
      <c r="F176" s="2">
        <v>991155.82655334473</v>
      </c>
      <c r="G176" s="2">
        <f t="shared" si="23"/>
        <v>641500.42857142852</v>
      </c>
      <c r="H176" s="2">
        <f t="shared" si="13"/>
        <v>82393077.251145929</v>
      </c>
      <c r="I176" s="7"/>
      <c r="J176" s="2" t="e">
        <f t="shared" si="14"/>
        <v>#N/A</v>
      </c>
      <c r="K176" s="2" t="e">
        <f t="shared" si="24"/>
        <v>#N/A</v>
      </c>
      <c r="L176" s="2">
        <f t="array" ref="L176">IF(COUNT($C177)=0,IF(COUNT($C176)=1,I176,SUM(L175+LOOKUP(2,1/(ISNUMBER($K$1:$K$194)),$K$1:$K$194))),I176)</f>
        <v>1499045.142857142</v>
      </c>
      <c r="M176" s="8" t="e">
        <f t="shared" si="27"/>
        <v>#N/A</v>
      </c>
      <c r="N176" s="2" t="e">
        <f t="shared" si="15"/>
        <v>#N/A</v>
      </c>
      <c r="O176" s="2" t="e">
        <f t="shared" si="25"/>
        <v>#N/A</v>
      </c>
      <c r="P176" s="2">
        <v>1000554.2927170992</v>
      </c>
      <c r="Q176" s="2">
        <f>IF(P176&gt;Graph!$G$1*1000,Graph!$G$1*1000,P176)</f>
        <v>650000</v>
      </c>
      <c r="R176" s="2">
        <f t="shared" si="16"/>
        <v>83776345.469824284</v>
      </c>
      <c r="S176" s="2">
        <f t="shared" si="17"/>
        <v>641500.42857143283</v>
      </c>
      <c r="T176" s="2">
        <f t="shared" si="18"/>
        <v>8499.571428571362</v>
      </c>
      <c r="U176" s="2">
        <f t="shared" si="19"/>
        <v>650000</v>
      </c>
      <c r="V176" s="2">
        <f t="shared" si="28"/>
        <v>28897588.09943983</v>
      </c>
      <c r="W176" s="2">
        <f t="shared" si="20"/>
        <v>576940.41211485863</v>
      </c>
      <c r="X176" s="2">
        <f t="shared" si="6"/>
        <v>73059.587885141373</v>
      </c>
      <c r="Y176" s="2">
        <f t="shared" si="7"/>
        <v>54878757.370384455</v>
      </c>
      <c r="Z176" s="2" t="str">
        <f t="shared" si="8"/>
        <v>HERE</v>
      </c>
      <c r="AA176" s="2">
        <f>IF(Z176="HERE",Y176,AA175+Graph!$G$1*1000)</f>
        <v>54878757.370384455</v>
      </c>
      <c r="AB176" s="2">
        <f t="shared" si="21"/>
        <v>73059.587885141373</v>
      </c>
      <c r="AC176" s="2">
        <f t="shared" si="9"/>
        <v>28897588.09943983</v>
      </c>
      <c r="AD176" s="3">
        <f t="shared" si="10"/>
        <v>52800000</v>
      </c>
      <c r="AE176" s="2">
        <f>IF(AE174&gt;=52800000,52800000,IF(AB155=Graph!G$1*1000,AE175+Graph!G$1*1000,AC176))</f>
        <v>28897588.09943983</v>
      </c>
      <c r="AF176" s="3">
        <f t="shared" si="11"/>
        <v>28897588.09943983</v>
      </c>
      <c r="AG176" s="3">
        <f t="shared" si="26"/>
        <v>47968939.638886243</v>
      </c>
      <c r="AH176" s="3" t="e">
        <f t="shared" si="3"/>
        <v>#N/A</v>
      </c>
      <c r="AM176" s="6">
        <v>14600000</v>
      </c>
      <c r="AN176" s="6">
        <v>31800000</v>
      </c>
      <c r="AO176" s="6">
        <v>52800000</v>
      </c>
    </row>
    <row r="177" spans="1:41" ht="15.75" customHeight="1" x14ac:dyDescent="0.25">
      <c r="A177" s="1">
        <v>44353</v>
      </c>
      <c r="B177" s="2">
        <f t="shared" si="0"/>
        <v>108</v>
      </c>
      <c r="C177" s="7"/>
      <c r="D177" s="2" t="e">
        <f t="shared" si="12"/>
        <v>#N/A</v>
      </c>
      <c r="E177" s="2" t="e">
        <f t="shared" si="22"/>
        <v>#N/A</v>
      </c>
      <c r="F177" s="2">
        <v>996086.96243953705</v>
      </c>
      <c r="G177" s="2">
        <f t="shared" si="23"/>
        <v>641500.42857142852</v>
      </c>
      <c r="H177" s="2">
        <f t="shared" si="13"/>
        <v>83034577.679717362</v>
      </c>
      <c r="I177" s="7"/>
      <c r="J177" s="2" t="e">
        <f t="shared" si="14"/>
        <v>#N/A</v>
      </c>
      <c r="K177" s="2" t="e">
        <f t="shared" si="24"/>
        <v>#N/A</v>
      </c>
      <c r="L177" s="2">
        <f t="array" ref="L177">IF(COUNT($C178)=0,IF(COUNT($C177)=1,I177,SUM(L176+LOOKUP(2,1/(ISNUMBER($K$1:$K$194)),$K$1:$K$194))),I177)</f>
        <v>1507544.7142857134</v>
      </c>
      <c r="M177" s="8" t="e">
        <f t="shared" si="27"/>
        <v>#N/A</v>
      </c>
      <c r="N177" s="2" t="e">
        <f t="shared" si="15"/>
        <v>#N/A</v>
      </c>
      <c r="O177" s="2" t="e">
        <f t="shared" si="25"/>
        <v>#N/A</v>
      </c>
      <c r="P177" s="2">
        <v>1005531.9248790443</v>
      </c>
      <c r="Q177" s="2">
        <f>IF(P177&gt;Graph!$G$1*1000,Graph!$G$1*1000,P177)</f>
        <v>650000</v>
      </c>
      <c r="R177" s="2">
        <f t="shared" si="16"/>
        <v>84426345.469824284</v>
      </c>
      <c r="S177" s="2">
        <f t="shared" si="17"/>
        <v>641500.42857143283</v>
      </c>
      <c r="T177" s="2">
        <f t="shared" si="18"/>
        <v>8499.571428571362</v>
      </c>
      <c r="U177" s="2">
        <f t="shared" si="19"/>
        <v>650000</v>
      </c>
      <c r="V177" s="2">
        <f t="shared" si="28"/>
        <v>29479459.647440851</v>
      </c>
      <c r="W177" s="2">
        <f t="shared" si="20"/>
        <v>581871.54800102115</v>
      </c>
      <c r="X177" s="2">
        <f t="shared" si="6"/>
        <v>68128.451998978853</v>
      </c>
      <c r="Y177" s="2">
        <f t="shared" si="7"/>
        <v>54946885.822383434</v>
      </c>
      <c r="Z177" s="2" t="str">
        <f t="shared" si="8"/>
        <v>HERE</v>
      </c>
      <c r="AA177" s="2">
        <f>IF(Z177="HERE",Y177,AA176+Graph!$G$1*1000)</f>
        <v>54946885.822383434</v>
      </c>
      <c r="AB177" s="2">
        <f t="shared" si="21"/>
        <v>68128.451998978853</v>
      </c>
      <c r="AC177" s="2">
        <f t="shared" si="9"/>
        <v>29479459.647440851</v>
      </c>
      <c r="AD177" s="3">
        <f t="shared" si="10"/>
        <v>52800000</v>
      </c>
      <c r="AE177" s="2">
        <f>IF(AE175&gt;=52800000,52800000,IF(AB156=Graph!G$1*1000,AE176+Graph!G$1*1000,AC177))</f>
        <v>29479459.647440851</v>
      </c>
      <c r="AF177" s="3">
        <f t="shared" si="11"/>
        <v>29479459.647440851</v>
      </c>
      <c r="AG177" s="3">
        <f t="shared" si="26"/>
        <v>48147369.598653555</v>
      </c>
      <c r="AH177" s="3" t="e">
        <f t="shared" si="3"/>
        <v>#N/A</v>
      </c>
      <c r="AM177" s="6">
        <v>14600000</v>
      </c>
      <c r="AN177" s="6">
        <v>31800000</v>
      </c>
      <c r="AO177" s="6">
        <v>52800000</v>
      </c>
    </row>
    <row r="178" spans="1:41" ht="15.75" customHeight="1" x14ac:dyDescent="0.25">
      <c r="A178" s="1">
        <v>44354</v>
      </c>
      <c r="B178" s="2">
        <f t="shared" si="0"/>
        <v>109</v>
      </c>
      <c r="C178" s="7"/>
      <c r="D178" s="2" t="e">
        <f t="shared" si="12"/>
        <v>#N/A</v>
      </c>
      <c r="E178" s="2" t="e">
        <f t="shared" si="22"/>
        <v>#N/A</v>
      </c>
      <c r="F178" s="2">
        <v>1001018.0983256996</v>
      </c>
      <c r="G178" s="2">
        <f t="shared" si="23"/>
        <v>641500.42857142852</v>
      </c>
      <c r="H178" s="2">
        <f t="shared" si="13"/>
        <v>83676078.108288795</v>
      </c>
      <c r="I178" s="7"/>
      <c r="J178" s="2" t="e">
        <f t="shared" si="14"/>
        <v>#N/A</v>
      </c>
      <c r="K178" s="2" t="e">
        <f t="shared" si="24"/>
        <v>#N/A</v>
      </c>
      <c r="L178" s="2">
        <f t="array" ref="L178">IF(COUNT($C179)=0,IF(COUNT($C178)=1,I178,SUM(L177+LOOKUP(2,1/(ISNUMBER($K$1:$K$194)),$K$1:$K$194))),I178)</f>
        <v>1516044.2857142847</v>
      </c>
      <c r="M178" s="8" t="e">
        <f t="shared" si="27"/>
        <v>#N/A</v>
      </c>
      <c r="N178" s="2" t="e">
        <f t="shared" si="15"/>
        <v>#N/A</v>
      </c>
      <c r="O178" s="2" t="e">
        <f t="shared" si="25"/>
        <v>#N/A</v>
      </c>
      <c r="P178" s="2">
        <v>1010509.5570409894</v>
      </c>
      <c r="Q178" s="2">
        <f>IF(P178&gt;Graph!$G$1*1000,Graph!$G$1*1000,P178)</f>
        <v>650000</v>
      </c>
      <c r="R178" s="2">
        <f t="shared" si="16"/>
        <v>85076345.469824284</v>
      </c>
      <c r="S178" s="2">
        <f t="shared" si="17"/>
        <v>641500.42857143283</v>
      </c>
      <c r="T178" s="2">
        <f t="shared" si="18"/>
        <v>8499.571428571362</v>
      </c>
      <c r="U178" s="2">
        <f t="shared" si="19"/>
        <v>650000</v>
      </c>
      <c r="V178" s="2">
        <f t="shared" si="28"/>
        <v>30066262.331328034</v>
      </c>
      <c r="W178" s="2">
        <f t="shared" si="20"/>
        <v>586802.68388718367</v>
      </c>
      <c r="X178" s="2">
        <f t="shared" si="6"/>
        <v>63197.316112816334</v>
      </c>
      <c r="Y178" s="2">
        <f t="shared" si="7"/>
        <v>55010083.13849625</v>
      </c>
      <c r="Z178" s="2" t="str">
        <f t="shared" si="8"/>
        <v>HERE</v>
      </c>
      <c r="AA178" s="2">
        <f>IF(Z178="HERE",Y178,AA177+Graph!$G$1*1000)</f>
        <v>55010083.13849625</v>
      </c>
      <c r="AB178" s="2">
        <f t="shared" si="21"/>
        <v>63197.316112816334</v>
      </c>
      <c r="AC178" s="2">
        <f t="shared" si="9"/>
        <v>30066262.331328034</v>
      </c>
      <c r="AD178" s="3">
        <f t="shared" si="10"/>
        <v>52800000</v>
      </c>
      <c r="AE178" s="2">
        <f>IF(AE176&gt;=52800000,52800000,IF(AB157=Graph!G$1*1000,AE177+Graph!G$1*1000,AC178))</f>
        <v>30066262.331328034</v>
      </c>
      <c r="AF178" s="3">
        <f t="shared" si="11"/>
        <v>30066262.331328034</v>
      </c>
      <c r="AG178" s="3">
        <f t="shared" si="26"/>
        <v>48321608.092917621</v>
      </c>
      <c r="AH178" s="3" t="e">
        <f t="shared" si="3"/>
        <v>#N/A</v>
      </c>
      <c r="AM178" s="6">
        <v>14600000</v>
      </c>
      <c r="AN178" s="6">
        <v>31800000</v>
      </c>
      <c r="AO178" s="6">
        <v>52800000</v>
      </c>
    </row>
    <row r="179" spans="1:41" ht="15.75" customHeight="1" x14ac:dyDescent="0.25">
      <c r="A179" s="1">
        <v>44355</v>
      </c>
      <c r="B179" s="2">
        <f t="shared" si="0"/>
        <v>110</v>
      </c>
      <c r="C179" s="7"/>
      <c r="D179" s="2" t="e">
        <f t="shared" si="12"/>
        <v>#N/A</v>
      </c>
      <c r="E179" s="2" t="e">
        <f t="shared" si="22"/>
        <v>#N/A</v>
      </c>
      <c r="F179" s="2">
        <v>1005949.2342118621</v>
      </c>
      <c r="G179" s="2">
        <f t="shared" si="23"/>
        <v>641500.42857142852</v>
      </c>
      <c r="H179" s="2">
        <f t="shared" si="13"/>
        <v>84317578.536860228</v>
      </c>
      <c r="I179" s="7"/>
      <c r="J179" s="2" t="e">
        <f t="shared" si="14"/>
        <v>#N/A</v>
      </c>
      <c r="K179" s="2" t="e">
        <f t="shared" si="24"/>
        <v>#N/A</v>
      </c>
      <c r="L179" s="2">
        <f t="array" ref="L179">IF(COUNT($C180)=0,IF(COUNT($C179)=1,I179,SUM(L178+LOOKUP(2,1/(ISNUMBER($K$1:$K$194)),$K$1:$K$194))),I179)</f>
        <v>1524543.8571428561</v>
      </c>
      <c r="M179" s="8" t="e">
        <f t="shared" si="27"/>
        <v>#N/A</v>
      </c>
      <c r="N179" s="2" t="e">
        <f t="shared" si="15"/>
        <v>#N/A</v>
      </c>
      <c r="O179" s="2" t="e">
        <f t="shared" si="25"/>
        <v>#N/A</v>
      </c>
      <c r="P179" s="2">
        <v>1015487.1892029643</v>
      </c>
      <c r="Q179" s="2">
        <f>IF(P179&gt;Graph!$G$1*1000,Graph!$G$1*1000,P179)</f>
        <v>650000</v>
      </c>
      <c r="R179" s="2">
        <f t="shared" si="16"/>
        <v>85726345.469824284</v>
      </c>
      <c r="S179" s="2">
        <f t="shared" si="17"/>
        <v>641500.42857143283</v>
      </c>
      <c r="T179" s="2">
        <f t="shared" si="18"/>
        <v>8499.571428571362</v>
      </c>
      <c r="U179" s="2">
        <f t="shared" si="19"/>
        <v>650000</v>
      </c>
      <c r="V179" s="2">
        <f t="shared" si="28"/>
        <v>30657996.15110141</v>
      </c>
      <c r="W179" s="2">
        <f t="shared" si="20"/>
        <v>591733.81977337599</v>
      </c>
      <c r="X179" s="2">
        <f t="shared" si="6"/>
        <v>58266.180226624012</v>
      </c>
      <c r="Y179" s="2">
        <f t="shared" si="7"/>
        <v>55068349.318722874</v>
      </c>
      <c r="Z179" s="2" t="str">
        <f t="shared" si="8"/>
        <v>HERE</v>
      </c>
      <c r="AA179" s="2">
        <f>IF(Z179="HERE",Y179,AA178+Graph!$G$1*1000)</f>
        <v>55068349.318722874</v>
      </c>
      <c r="AB179" s="2">
        <f t="shared" si="21"/>
        <v>58266.180226624012</v>
      </c>
      <c r="AC179" s="2">
        <f t="shared" si="9"/>
        <v>30657996.15110141</v>
      </c>
      <c r="AD179" s="3">
        <f t="shared" si="10"/>
        <v>52800000</v>
      </c>
      <c r="AE179" s="2">
        <f>IF(AE177&gt;=52800000,52800000,IF(AB158=Graph!G$1*1000,AE178+Graph!G$1*1000,AC179))</f>
        <v>30657996.15110141</v>
      </c>
      <c r="AF179" s="3">
        <f t="shared" si="11"/>
        <v>30657996.15110141</v>
      </c>
      <c r="AG179" s="3">
        <f t="shared" si="26"/>
        <v>48483356.223597847</v>
      </c>
      <c r="AH179" s="3" t="e">
        <f t="shared" si="3"/>
        <v>#N/A</v>
      </c>
      <c r="AM179" s="6">
        <v>14600000</v>
      </c>
      <c r="AN179" s="6">
        <v>31800000</v>
      </c>
      <c r="AO179" s="6">
        <v>52800000</v>
      </c>
    </row>
    <row r="180" spans="1:41" ht="15.75" customHeight="1" x14ac:dyDescent="0.25">
      <c r="A180" s="1">
        <v>44356</v>
      </c>
      <c r="B180" s="2">
        <f t="shared" si="0"/>
        <v>111</v>
      </c>
      <c r="C180" s="7"/>
      <c r="D180" s="2" t="e">
        <f t="shared" si="12"/>
        <v>#N/A</v>
      </c>
      <c r="E180" s="2" t="e">
        <f t="shared" si="22"/>
        <v>#N/A</v>
      </c>
      <c r="F180" s="2">
        <v>1010880.3700980544</v>
      </c>
      <c r="G180" s="2">
        <f t="shared" si="23"/>
        <v>641500.42857142852</v>
      </c>
      <c r="H180" s="2">
        <f t="shared" si="13"/>
        <v>84959078.96543166</v>
      </c>
      <c r="I180" s="7"/>
      <c r="J180" s="2" t="e">
        <f t="shared" si="14"/>
        <v>#N/A</v>
      </c>
      <c r="K180" s="2" t="e">
        <f t="shared" si="24"/>
        <v>#N/A</v>
      </c>
      <c r="L180" s="2">
        <f t="array" ref="L180">IF(COUNT($C181)=0,IF(COUNT($C180)=1,I180,SUM(L179+LOOKUP(2,1/(ISNUMBER($K$1:$K$194)),$K$1:$K$194))),I180)</f>
        <v>1533043.4285714275</v>
      </c>
      <c r="M180" s="8" t="e">
        <f t="shared" si="27"/>
        <v>#N/A</v>
      </c>
      <c r="N180" s="2" t="e">
        <f t="shared" si="15"/>
        <v>#N/A</v>
      </c>
      <c r="O180" s="2" t="e">
        <f t="shared" si="25"/>
        <v>#N/A</v>
      </c>
      <c r="P180" s="2">
        <v>1020464.8213649094</v>
      </c>
      <c r="Q180" s="2">
        <f>IF(P180&gt;Graph!$G$1*1000,Graph!$G$1*1000,P180)</f>
        <v>650000</v>
      </c>
      <c r="R180" s="2">
        <f t="shared" si="16"/>
        <v>86376345.469824284</v>
      </c>
      <c r="S180" s="2">
        <f t="shared" si="17"/>
        <v>641500.42857143283</v>
      </c>
      <c r="T180" s="2">
        <f t="shared" si="18"/>
        <v>8499.571428571362</v>
      </c>
      <c r="U180" s="2">
        <f t="shared" si="19"/>
        <v>650000</v>
      </c>
      <c r="V180" s="2">
        <f t="shared" si="28"/>
        <v>31254661.106760949</v>
      </c>
      <c r="W180" s="2">
        <f t="shared" si="20"/>
        <v>596664.95565953851</v>
      </c>
      <c r="X180" s="2">
        <f t="shared" si="6"/>
        <v>53335.044340461493</v>
      </c>
      <c r="Y180" s="2">
        <f t="shared" si="7"/>
        <v>55121684.363063335</v>
      </c>
      <c r="Z180" s="2" t="str">
        <f t="shared" si="8"/>
        <v>HERE</v>
      </c>
      <c r="AA180" s="2">
        <f>IF(Z180="HERE",Y180,AA179+Graph!$G$1*1000)</f>
        <v>55121684.363063335</v>
      </c>
      <c r="AB180" s="2">
        <f t="shared" si="21"/>
        <v>53335.044340461493</v>
      </c>
      <c r="AC180" s="2">
        <f t="shared" si="9"/>
        <v>31254661.106760949</v>
      </c>
      <c r="AD180" s="3">
        <f t="shared" si="10"/>
        <v>52800000</v>
      </c>
      <c r="AE180" s="2">
        <f>IF(AE178&gt;=52800000,52800000,IF(AB159=Graph!G$1*1000,AE179+Graph!G$1*1000,AC180))</f>
        <v>31254661.106760949</v>
      </c>
      <c r="AF180" s="3">
        <f t="shared" si="11"/>
        <v>31254661.106760949</v>
      </c>
      <c r="AG180" s="3">
        <f t="shared" si="26"/>
        <v>48508011.778700344</v>
      </c>
      <c r="AH180" s="3" t="e">
        <f t="shared" si="3"/>
        <v>#N/A</v>
      </c>
      <c r="AM180" s="6">
        <v>14600000</v>
      </c>
      <c r="AN180" s="6">
        <v>31800000</v>
      </c>
      <c r="AO180" s="6">
        <v>52800000</v>
      </c>
    </row>
    <row r="181" spans="1:41" ht="15.75" customHeight="1" x14ac:dyDescent="0.25">
      <c r="A181" s="1">
        <v>44357</v>
      </c>
      <c r="B181" s="2">
        <f t="shared" si="0"/>
        <v>112</v>
      </c>
      <c r="C181" s="7"/>
      <c r="D181" s="2" t="e">
        <f t="shared" si="12"/>
        <v>#N/A</v>
      </c>
      <c r="E181" s="2" t="e">
        <f t="shared" si="22"/>
        <v>#N/A</v>
      </c>
      <c r="F181" s="2">
        <v>1015811.5059842169</v>
      </c>
      <c r="G181" s="2">
        <f t="shared" si="23"/>
        <v>641500.42857142852</v>
      </c>
      <c r="H181" s="2">
        <f t="shared" si="13"/>
        <v>85600579.394003093</v>
      </c>
      <c r="I181" s="7"/>
      <c r="J181" s="2" t="e">
        <f t="shared" si="14"/>
        <v>#N/A</v>
      </c>
      <c r="K181" s="2" t="e">
        <f t="shared" si="24"/>
        <v>#N/A</v>
      </c>
      <c r="L181" s="2">
        <f t="array" ref="L181">IF(COUNT($C182)=0,IF(COUNT($C181)=1,I181,SUM(L180+LOOKUP(2,1/(ISNUMBER($K$1:$K$194)),$K$1:$K$194))),I181)</f>
        <v>1541542.9999999988</v>
      </c>
      <c r="M181" s="8" t="e">
        <f t="shared" si="27"/>
        <v>#N/A</v>
      </c>
      <c r="N181" s="2" t="e">
        <f t="shared" si="15"/>
        <v>#N/A</v>
      </c>
      <c r="O181" s="2" t="e">
        <f t="shared" si="25"/>
        <v>#N/A</v>
      </c>
      <c r="P181" s="2">
        <v>1025442.4535268545</v>
      </c>
      <c r="Q181" s="2">
        <f>IF(P181&gt;Graph!$G$1*1000,Graph!$G$1*1000,P181)</f>
        <v>650000</v>
      </c>
      <c r="R181" s="2">
        <f t="shared" si="16"/>
        <v>87026345.469824284</v>
      </c>
      <c r="S181" s="2">
        <f t="shared" si="17"/>
        <v>641500.42857143283</v>
      </c>
      <c r="T181" s="2">
        <f t="shared" si="18"/>
        <v>8499.571428571362</v>
      </c>
      <c r="U181" s="2">
        <f t="shared" si="19"/>
        <v>650000</v>
      </c>
      <c r="V181" s="2">
        <f t="shared" si="28"/>
        <v>31856257.19830665</v>
      </c>
      <c r="W181" s="2">
        <f t="shared" si="20"/>
        <v>601596.09154570103</v>
      </c>
      <c r="X181" s="2">
        <f t="shared" si="6"/>
        <v>48403.908454298973</v>
      </c>
      <c r="Y181" s="2">
        <f t="shared" si="7"/>
        <v>55170088.271517634</v>
      </c>
      <c r="Z181" s="2" t="str">
        <f t="shared" si="8"/>
        <v>HERE</v>
      </c>
      <c r="AA181" s="2">
        <f>IF(Z181="HERE",Y181,AA180+Graph!$G$1*1000)</f>
        <v>55170088.271517634</v>
      </c>
      <c r="AB181" s="2">
        <f t="shared" si="21"/>
        <v>48403.908454298973</v>
      </c>
      <c r="AC181" s="2">
        <f t="shared" si="9"/>
        <v>31856257.19830665</v>
      </c>
      <c r="AD181" s="3">
        <f t="shared" si="10"/>
        <v>52800000</v>
      </c>
      <c r="AE181" s="2">
        <f>IF(AE179&gt;=52800000,52800000,IF(AB160=Graph!G$1*1000,AE180+Graph!G$1*1000,AC181))</f>
        <v>31856257.19830665</v>
      </c>
      <c r="AF181" s="3">
        <f t="shared" si="11"/>
        <v>31856257.19830665</v>
      </c>
      <c r="AG181" s="3">
        <f t="shared" si="26"/>
        <v>48532913.89059715</v>
      </c>
      <c r="AH181" s="3" t="e">
        <f t="shared" si="3"/>
        <v>#N/A</v>
      </c>
      <c r="AM181" s="6">
        <v>14600000</v>
      </c>
      <c r="AN181" s="6">
        <v>31800000</v>
      </c>
      <c r="AO181" s="6">
        <v>52800000</v>
      </c>
    </row>
    <row r="182" spans="1:41" ht="15.75" customHeight="1" x14ac:dyDescent="0.25">
      <c r="A182" s="1">
        <v>44358</v>
      </c>
      <c r="B182" s="2">
        <f t="shared" si="0"/>
        <v>113</v>
      </c>
      <c r="C182" s="7"/>
      <c r="D182" s="2" t="e">
        <f t="shared" si="12"/>
        <v>#N/A</v>
      </c>
      <c r="E182" s="2" t="e">
        <f t="shared" si="22"/>
        <v>#N/A</v>
      </c>
      <c r="F182" s="2">
        <v>1020742.6418703794</v>
      </c>
      <c r="G182" s="2">
        <f t="shared" si="23"/>
        <v>641500.42857142852</v>
      </c>
      <c r="H182" s="2">
        <f t="shared" si="13"/>
        <v>86242079.822574526</v>
      </c>
      <c r="I182" s="7"/>
      <c r="J182" s="2" t="e">
        <f t="shared" si="14"/>
        <v>#N/A</v>
      </c>
      <c r="K182" s="2" t="e">
        <f t="shared" si="24"/>
        <v>#N/A</v>
      </c>
      <c r="L182" s="2">
        <f t="array" ref="L182">IF(COUNT($C183)=0,IF(COUNT($C182)=1,I182,SUM(L181+LOOKUP(2,1/(ISNUMBER($K$1:$K$194)),$K$1:$K$194))),I182)</f>
        <v>1550042.5714285702</v>
      </c>
      <c r="M182" s="8" t="e">
        <f t="shared" si="27"/>
        <v>#N/A</v>
      </c>
      <c r="N182" s="2" t="e">
        <f t="shared" si="15"/>
        <v>#N/A</v>
      </c>
      <c r="O182" s="2" t="e">
        <f t="shared" si="25"/>
        <v>#N/A</v>
      </c>
      <c r="P182" s="2">
        <v>1030420.0856888294</v>
      </c>
      <c r="Q182" s="2">
        <f>IF(P182&gt;Graph!$G$1*1000,Graph!$G$1*1000,P182)</f>
        <v>650000</v>
      </c>
      <c r="R182" s="2">
        <f t="shared" si="16"/>
        <v>87676345.469824284</v>
      </c>
      <c r="S182" s="2">
        <f t="shared" si="17"/>
        <v>641500.42857143283</v>
      </c>
      <c r="T182" s="2">
        <f t="shared" si="18"/>
        <v>8499.571428571362</v>
      </c>
      <c r="U182" s="2">
        <f t="shared" si="19"/>
        <v>650000</v>
      </c>
      <c r="V182" s="2">
        <f t="shared" si="28"/>
        <v>32462784.425738543</v>
      </c>
      <c r="W182" s="2">
        <f t="shared" si="20"/>
        <v>606527.22743189335</v>
      </c>
      <c r="X182" s="2">
        <f t="shared" si="6"/>
        <v>43472.772568106651</v>
      </c>
      <c r="Y182" s="2">
        <f t="shared" si="7"/>
        <v>55213561.044085741</v>
      </c>
      <c r="Z182" s="2" t="str">
        <f t="shared" si="8"/>
        <v>HERE</v>
      </c>
      <c r="AA182" s="2">
        <f>IF(Z182="HERE",Y182,AA181+Graph!$G$1*1000)</f>
        <v>55213561.044085741</v>
      </c>
      <c r="AB182" s="2">
        <f t="shared" si="21"/>
        <v>43472.772568106651</v>
      </c>
      <c r="AC182" s="2">
        <f t="shared" si="9"/>
        <v>32462784.425738543</v>
      </c>
      <c r="AD182" s="3">
        <f t="shared" si="10"/>
        <v>52800000</v>
      </c>
      <c r="AE182" s="2">
        <f>IF(AE180&gt;=52800000,52800000,IF(AB161=Graph!G$1*1000,AE181+Graph!G$1*1000,AC182))</f>
        <v>32462784.425738543</v>
      </c>
      <c r="AF182" s="3">
        <f t="shared" si="11"/>
        <v>32462784.425738543</v>
      </c>
      <c r="AG182" s="3">
        <f t="shared" si="26"/>
        <v>48558062.559288263</v>
      </c>
      <c r="AH182" s="3" t="e">
        <f t="shared" si="3"/>
        <v>#N/A</v>
      </c>
      <c r="AM182" s="6">
        <v>14600000</v>
      </c>
      <c r="AN182" s="6">
        <v>31800000</v>
      </c>
      <c r="AO182" s="6">
        <v>52800000</v>
      </c>
    </row>
    <row r="183" spans="1:41" ht="15.75" customHeight="1" x14ac:dyDescent="0.25">
      <c r="A183" s="1">
        <v>44359</v>
      </c>
      <c r="B183" s="2">
        <f t="shared" si="0"/>
        <v>114</v>
      </c>
      <c r="C183" s="7"/>
      <c r="D183" s="2" t="e">
        <f t="shared" si="12"/>
        <v>#N/A</v>
      </c>
      <c r="E183" s="2" t="e">
        <f t="shared" si="22"/>
        <v>#N/A</v>
      </c>
      <c r="F183" s="2">
        <v>1025673.7777565718</v>
      </c>
      <c r="G183" s="2">
        <f t="shared" si="23"/>
        <v>641500.42857142852</v>
      </c>
      <c r="H183" s="2">
        <f t="shared" si="13"/>
        <v>86883580.251145959</v>
      </c>
      <c r="I183" s="7"/>
      <c r="J183" s="2" t="e">
        <f t="shared" si="14"/>
        <v>#N/A</v>
      </c>
      <c r="K183" s="2" t="e">
        <f t="shared" si="24"/>
        <v>#N/A</v>
      </c>
      <c r="L183" s="2">
        <f t="array" ref="L183">IF(COUNT($C184)=0,IF(COUNT($C183)=1,I183,SUM(L182+LOOKUP(2,1/(ISNUMBER($K$1:$K$194)),$K$1:$K$194))),I183)</f>
        <v>1558542.1428571416</v>
      </c>
      <c r="M183" s="8" t="e">
        <f t="shared" si="27"/>
        <v>#N/A</v>
      </c>
      <c r="N183" s="2" t="e">
        <f t="shared" si="15"/>
        <v>#N/A</v>
      </c>
      <c r="O183" s="2" t="e">
        <f t="shared" si="25"/>
        <v>#N/A</v>
      </c>
      <c r="P183" s="2">
        <v>1035397.7178507745</v>
      </c>
      <c r="Q183" s="2">
        <f>IF(P183&gt;Graph!$G$1*1000,Graph!$G$1*1000,P183)</f>
        <v>650000</v>
      </c>
      <c r="R183" s="2">
        <f t="shared" si="16"/>
        <v>88326345.469824284</v>
      </c>
      <c r="S183" s="2">
        <f t="shared" si="17"/>
        <v>641500.42857143283</v>
      </c>
      <c r="T183" s="2">
        <f t="shared" si="18"/>
        <v>8499.571428571362</v>
      </c>
      <c r="U183" s="2">
        <f t="shared" si="19"/>
        <v>650000</v>
      </c>
      <c r="V183" s="2">
        <f t="shared" si="28"/>
        <v>33074242.789056599</v>
      </c>
      <c r="W183" s="2">
        <f t="shared" si="20"/>
        <v>611458.36331805587</v>
      </c>
      <c r="X183" s="2">
        <f t="shared" si="6"/>
        <v>38541.636681944132</v>
      </c>
      <c r="Y183" s="2">
        <f t="shared" si="7"/>
        <v>55252102.680767685</v>
      </c>
      <c r="Z183" s="2" t="str">
        <f t="shared" si="8"/>
        <v>HERE</v>
      </c>
      <c r="AA183" s="2">
        <f>IF(Z183="HERE",Y183,AA182+Graph!$G$1*1000)</f>
        <v>55252102.680767685</v>
      </c>
      <c r="AB183" s="2">
        <f t="shared" si="21"/>
        <v>38541.636681944132</v>
      </c>
      <c r="AC183" s="2">
        <f t="shared" si="9"/>
        <v>33074242.789056599</v>
      </c>
      <c r="AD183" s="3">
        <f t="shared" si="10"/>
        <v>52800000</v>
      </c>
      <c r="AE183" s="2">
        <f>IF(AE181&gt;=52800000,52800000,IF(AB162=Graph!G$1*1000,AE182+Graph!G$1*1000,AC183))</f>
        <v>33074242.789056599</v>
      </c>
      <c r="AF183" s="3">
        <f t="shared" si="11"/>
        <v>33074242.789056599</v>
      </c>
      <c r="AG183" s="3">
        <f t="shared" si="26"/>
        <v>48583457.784773685</v>
      </c>
      <c r="AH183" s="3" t="e">
        <f t="shared" si="3"/>
        <v>#N/A</v>
      </c>
      <c r="AM183" s="6">
        <v>14600000</v>
      </c>
      <c r="AN183" s="6">
        <v>31800000</v>
      </c>
      <c r="AO183" s="6">
        <v>52800000</v>
      </c>
    </row>
    <row r="184" spans="1:41" ht="15.75" customHeight="1" x14ac:dyDescent="0.25">
      <c r="A184" s="1">
        <v>44360</v>
      </c>
      <c r="B184" s="2">
        <f t="shared" si="0"/>
        <v>115</v>
      </c>
      <c r="C184" s="7"/>
      <c r="D184" s="2" t="e">
        <f t="shared" si="12"/>
        <v>#N/A</v>
      </c>
      <c r="E184" s="2" t="e">
        <f t="shared" si="22"/>
        <v>#N/A</v>
      </c>
      <c r="F184" s="2">
        <v>1030604.9136427343</v>
      </c>
      <c r="G184" s="2">
        <f t="shared" si="23"/>
        <v>641500.42857142852</v>
      </c>
      <c r="H184" s="2">
        <f t="shared" si="13"/>
        <v>87525080.679717392</v>
      </c>
      <c r="I184" s="7"/>
      <c r="J184" s="2" t="e">
        <f t="shared" si="14"/>
        <v>#N/A</v>
      </c>
      <c r="K184" s="2" t="e">
        <f t="shared" si="24"/>
        <v>#N/A</v>
      </c>
      <c r="L184" s="2">
        <f t="array" ref="L184">IF(COUNT($C185)=0,IF(COUNT($C184)=1,I184,SUM(L183+LOOKUP(2,1/(ISNUMBER($K$1:$K$194)),$K$1:$K$194))),I184)</f>
        <v>1567041.7142857129</v>
      </c>
      <c r="M184" s="8" t="e">
        <f t="shared" si="27"/>
        <v>#N/A</v>
      </c>
      <c r="N184" s="2" t="e">
        <f t="shared" si="15"/>
        <v>#N/A</v>
      </c>
      <c r="O184" s="2" t="e">
        <f t="shared" si="25"/>
        <v>#N/A</v>
      </c>
      <c r="P184" s="2">
        <v>1040375.3500127196</v>
      </c>
      <c r="Q184" s="2">
        <f>IF(P184&gt;Graph!$G$1*1000,Graph!$G$1*1000,P184)</f>
        <v>650000</v>
      </c>
      <c r="R184" s="2">
        <f t="shared" si="16"/>
        <v>88976345.469824284</v>
      </c>
      <c r="S184" s="2">
        <f t="shared" si="17"/>
        <v>641500.42857143283</v>
      </c>
      <c r="T184" s="2">
        <f t="shared" si="18"/>
        <v>8499.571428571362</v>
      </c>
      <c r="U184" s="2">
        <f t="shared" si="19"/>
        <v>650000</v>
      </c>
      <c r="V184" s="2">
        <f t="shared" si="28"/>
        <v>33690632.288260818</v>
      </c>
      <c r="W184" s="2">
        <f t="shared" si="20"/>
        <v>616389.49920421839</v>
      </c>
      <c r="X184" s="2">
        <f t="shared" si="6"/>
        <v>33610.500795781612</v>
      </c>
      <c r="Y184" s="2">
        <f t="shared" si="7"/>
        <v>55285713.181563467</v>
      </c>
      <c r="Z184" s="2" t="str">
        <f t="shared" si="8"/>
        <v>HERE</v>
      </c>
      <c r="AA184" s="2">
        <f>IF(Z184="HERE",Y184,AA183+Graph!$G$1*1000)</f>
        <v>55285713.181563467</v>
      </c>
      <c r="AB184" s="2">
        <f t="shared" si="21"/>
        <v>33610.500795781612</v>
      </c>
      <c r="AC184" s="2">
        <f t="shared" si="9"/>
        <v>33690632.288260818</v>
      </c>
      <c r="AD184" s="3">
        <f t="shared" si="10"/>
        <v>52800000</v>
      </c>
      <c r="AE184" s="2">
        <f>IF(AE182&gt;=52800000,52800000,IF(AB163=Graph!G$1*1000,AE183+Graph!G$1*1000,AC184))</f>
        <v>33690632.288260818</v>
      </c>
      <c r="AF184" s="3">
        <f t="shared" si="11"/>
        <v>33690632.288260818</v>
      </c>
      <c r="AG184" s="3">
        <f t="shared" si="26"/>
        <v>48609099.567053415</v>
      </c>
      <c r="AH184" s="3" t="e">
        <f t="shared" si="3"/>
        <v>#N/A</v>
      </c>
      <c r="AM184" s="6">
        <v>14600000</v>
      </c>
      <c r="AN184" s="6">
        <v>31800000</v>
      </c>
      <c r="AO184" s="6">
        <v>52800000</v>
      </c>
    </row>
    <row r="185" spans="1:41" ht="15.75" customHeight="1" x14ac:dyDescent="0.25">
      <c r="A185" s="1">
        <v>44361</v>
      </c>
      <c r="B185" s="2">
        <f t="shared" si="0"/>
        <v>116</v>
      </c>
      <c r="C185" s="7"/>
      <c r="D185" s="2" t="e">
        <f t="shared" si="12"/>
        <v>#N/A</v>
      </c>
      <c r="E185" s="2" t="e">
        <f t="shared" si="22"/>
        <v>#N/A</v>
      </c>
      <c r="F185" s="2">
        <v>1035536.0495288968</v>
      </c>
      <c r="G185" s="2">
        <f t="shared" si="23"/>
        <v>641500.42857142852</v>
      </c>
      <c r="H185" s="2">
        <f t="shared" si="13"/>
        <v>88166581.108288825</v>
      </c>
      <c r="I185" s="7"/>
      <c r="J185" s="2" t="e">
        <f t="shared" si="14"/>
        <v>#N/A</v>
      </c>
      <c r="K185" s="2" t="e">
        <f t="shared" si="24"/>
        <v>#N/A</v>
      </c>
      <c r="L185" s="2">
        <f t="array" ref="L185">IF(COUNT($C186)=0,IF(COUNT($C185)=1,I185,SUM(L184+LOOKUP(2,1/(ISNUMBER($K$1:$K$194)),$K$1:$K$194))),I185)</f>
        <v>1575541.2857142843</v>
      </c>
      <c r="M185" s="8" t="e">
        <f t="shared" si="27"/>
        <v>#N/A</v>
      </c>
      <c r="N185" s="2" t="e">
        <f t="shared" si="15"/>
        <v>#N/A</v>
      </c>
      <c r="O185" s="2" t="e">
        <f t="shared" si="25"/>
        <v>#N/A</v>
      </c>
      <c r="P185" s="2">
        <v>1045352.9821746945</v>
      </c>
      <c r="Q185" s="2">
        <f>IF(P185&gt;Graph!$G$1*1000,Graph!$G$1*1000,P185)</f>
        <v>650000</v>
      </c>
      <c r="R185" s="2">
        <f t="shared" si="16"/>
        <v>89626345.469824284</v>
      </c>
      <c r="S185" s="2">
        <f t="shared" si="17"/>
        <v>641500.42857143283</v>
      </c>
      <c r="T185" s="2">
        <f t="shared" si="18"/>
        <v>8499.571428571362</v>
      </c>
      <c r="U185" s="2">
        <f t="shared" si="19"/>
        <v>650000</v>
      </c>
      <c r="V185" s="2">
        <f t="shared" si="28"/>
        <v>34311952.923351228</v>
      </c>
      <c r="W185" s="2">
        <f t="shared" si="20"/>
        <v>621320.63509041071</v>
      </c>
      <c r="X185" s="2">
        <f t="shared" si="6"/>
        <v>28679.364909589291</v>
      </c>
      <c r="Y185" s="2">
        <f t="shared" si="7"/>
        <v>55314392.546473056</v>
      </c>
      <c r="Z185" s="2" t="str">
        <f t="shared" si="8"/>
        <v>HERE</v>
      </c>
      <c r="AA185" s="2">
        <f>IF(Z185="HERE",Y185,AA184+Graph!$G$1*1000)</f>
        <v>55314392.546473056</v>
      </c>
      <c r="AB185" s="2">
        <f t="shared" si="21"/>
        <v>28679.364909589291</v>
      </c>
      <c r="AC185" s="2">
        <f t="shared" si="9"/>
        <v>34311952.923351228</v>
      </c>
      <c r="AD185" s="3">
        <f t="shared" si="10"/>
        <v>52800000</v>
      </c>
      <c r="AE185" s="2">
        <f>IF(AE183&gt;=52800000,52800000,IF(AB164=Graph!G$1*1000,AE184+Graph!G$1*1000,AC185))</f>
        <v>34311952.923351228</v>
      </c>
      <c r="AF185" s="3">
        <f t="shared" si="11"/>
        <v>34311952.923351228</v>
      </c>
      <c r="AG185" s="3">
        <f t="shared" si="26"/>
        <v>48634987.906127453</v>
      </c>
      <c r="AH185" s="3" t="e">
        <f t="shared" si="3"/>
        <v>#N/A</v>
      </c>
      <c r="AM185" s="6">
        <v>14600000</v>
      </c>
      <c r="AN185" s="6">
        <v>31800000</v>
      </c>
      <c r="AO185" s="6">
        <v>52800000</v>
      </c>
    </row>
    <row r="186" spans="1:41" ht="15.75" customHeight="1" x14ac:dyDescent="0.25">
      <c r="A186" s="1">
        <v>44362</v>
      </c>
      <c r="B186" s="2">
        <f t="shared" si="0"/>
        <v>117</v>
      </c>
      <c r="C186" s="7"/>
      <c r="D186" s="2" t="e">
        <f t="shared" si="12"/>
        <v>#N/A</v>
      </c>
      <c r="E186" s="2" t="e">
        <f t="shared" si="22"/>
        <v>#N/A</v>
      </c>
      <c r="F186" s="2">
        <v>1040467.1854150891</v>
      </c>
      <c r="G186" s="2">
        <f t="shared" si="23"/>
        <v>641500.42857142852</v>
      </c>
      <c r="H186" s="2">
        <f t="shared" si="13"/>
        <v>88808081.536860257</v>
      </c>
      <c r="I186" s="7"/>
      <c r="J186" s="2" t="e">
        <f t="shared" si="14"/>
        <v>#N/A</v>
      </c>
      <c r="K186" s="2" t="e">
        <f t="shared" si="24"/>
        <v>#N/A</v>
      </c>
      <c r="L186" s="2">
        <f t="array" ref="L186">IF(COUNT($C187)=0,IF(COUNT($C186)=1,I186,SUM(L185+LOOKUP(2,1/(ISNUMBER($K$1:$K$194)),$K$1:$K$194))),I186)</f>
        <v>1584040.8571428556</v>
      </c>
      <c r="M186" s="8" t="e">
        <f t="shared" si="27"/>
        <v>#N/A</v>
      </c>
      <c r="N186" s="2" t="e">
        <f t="shared" si="15"/>
        <v>#N/A</v>
      </c>
      <c r="O186" s="2" t="e">
        <f t="shared" si="25"/>
        <v>#N/A</v>
      </c>
      <c r="P186" s="2">
        <v>1050330.6143366396</v>
      </c>
      <c r="Q186" s="2">
        <f>IF(P186&gt;Graph!$G$1*1000,Graph!$G$1*1000,P186)</f>
        <v>650000</v>
      </c>
      <c r="R186" s="2">
        <f t="shared" si="16"/>
        <v>90276345.469824284</v>
      </c>
      <c r="S186" s="2">
        <f t="shared" si="17"/>
        <v>641500.42857143283</v>
      </c>
      <c r="T186" s="2">
        <f t="shared" si="18"/>
        <v>8499.571428571362</v>
      </c>
      <c r="U186" s="2">
        <f t="shared" si="19"/>
        <v>650000</v>
      </c>
      <c r="V186" s="2">
        <f t="shared" si="28"/>
        <v>34938204.694327801</v>
      </c>
      <c r="W186" s="2">
        <f t="shared" si="20"/>
        <v>626251.77097657323</v>
      </c>
      <c r="X186" s="2">
        <f t="shared" si="6"/>
        <v>23748.229023426771</v>
      </c>
      <c r="Y186" s="2">
        <f t="shared" si="7"/>
        <v>55338140.775496483</v>
      </c>
      <c r="Z186" s="2" t="str">
        <f t="shared" si="8"/>
        <v>HERE</v>
      </c>
      <c r="AA186" s="2">
        <f>IF(Z186="HERE",Y186,AA185+Graph!$G$1*1000)</f>
        <v>55338140.775496483</v>
      </c>
      <c r="AB186" s="2">
        <f t="shared" si="21"/>
        <v>23748.229023426771</v>
      </c>
      <c r="AC186" s="2">
        <f t="shared" si="9"/>
        <v>34938204.694327801</v>
      </c>
      <c r="AD186" s="3">
        <f t="shared" si="10"/>
        <v>52800000</v>
      </c>
      <c r="AE186" s="2">
        <f>IF(AE184&gt;=52800000,52800000,IF(AB165=Graph!G$1*1000,AE185+Graph!G$1*1000,AC186))</f>
        <v>34938204.694327801</v>
      </c>
      <c r="AF186" s="3">
        <f t="shared" si="11"/>
        <v>34938204.694327801</v>
      </c>
      <c r="AG186" s="3">
        <f t="shared" si="26"/>
        <v>48661122.801995799</v>
      </c>
      <c r="AH186" s="3" t="e">
        <f t="shared" si="3"/>
        <v>#N/A</v>
      </c>
      <c r="AM186" s="6">
        <v>14600000</v>
      </c>
      <c r="AN186" s="6">
        <v>31800000</v>
      </c>
      <c r="AO186" s="6">
        <v>52800000</v>
      </c>
    </row>
    <row r="187" spans="1:41" ht="15.75" customHeight="1" x14ac:dyDescent="0.25">
      <c r="A187" s="1">
        <v>44363</v>
      </c>
      <c r="B187" s="2">
        <f t="shared" si="0"/>
        <v>118</v>
      </c>
      <c r="C187" s="7"/>
      <c r="D187" s="2" t="e">
        <f t="shared" si="12"/>
        <v>#N/A</v>
      </c>
      <c r="E187" s="2" t="e">
        <f t="shared" si="22"/>
        <v>#N/A</v>
      </c>
      <c r="F187" s="2">
        <v>1045398.3213012516</v>
      </c>
      <c r="G187" s="2">
        <f t="shared" si="23"/>
        <v>641500.42857142852</v>
      </c>
      <c r="H187" s="2">
        <f t="shared" si="13"/>
        <v>89449581.96543169</v>
      </c>
      <c r="I187" s="7"/>
      <c r="J187" s="2" t="e">
        <f t="shared" si="14"/>
        <v>#N/A</v>
      </c>
      <c r="K187" s="2" t="e">
        <f t="shared" si="24"/>
        <v>#N/A</v>
      </c>
      <c r="L187" s="2">
        <f t="array" ref="L187">IF(COUNT($C188)=0,IF(COUNT($C187)=1,I187,SUM(L186+LOOKUP(2,1/(ISNUMBER($K$1:$K$194)),$K$1:$K$194))),I187)</f>
        <v>1592540.428571427</v>
      </c>
      <c r="M187" s="8" t="e">
        <f t="shared" si="27"/>
        <v>#N/A</v>
      </c>
      <c r="N187" s="2" t="e">
        <f t="shared" si="15"/>
        <v>#N/A</v>
      </c>
      <c r="O187" s="2" t="e">
        <f t="shared" si="25"/>
        <v>#N/A</v>
      </c>
      <c r="P187" s="2">
        <v>1055308.2464985847</v>
      </c>
      <c r="Q187" s="2">
        <f>IF(P187&gt;Graph!$G$1*1000,Graph!$G$1*1000,P187)</f>
        <v>650000</v>
      </c>
      <c r="R187" s="2">
        <f t="shared" si="16"/>
        <v>90926345.469824284</v>
      </c>
      <c r="S187" s="2">
        <f t="shared" si="17"/>
        <v>641500.42857143283</v>
      </c>
      <c r="T187" s="2">
        <f t="shared" si="18"/>
        <v>8499.571428571362</v>
      </c>
      <c r="U187" s="2">
        <f t="shared" si="19"/>
        <v>650000</v>
      </c>
      <c r="V187" s="2">
        <f t="shared" si="28"/>
        <v>35569387.601190537</v>
      </c>
      <c r="W187" s="2">
        <f t="shared" si="20"/>
        <v>631182.90686273575</v>
      </c>
      <c r="X187" s="2">
        <f t="shared" si="6"/>
        <v>18817.093137264252</v>
      </c>
      <c r="Y187" s="2">
        <f t="shared" si="7"/>
        <v>55356957.868633747</v>
      </c>
      <c r="Z187" s="2" t="str">
        <f t="shared" si="8"/>
        <v>HERE</v>
      </c>
      <c r="AA187" s="2">
        <f>IF(Z187="HERE",Y187,AA186+Graph!$G$1*1000)</f>
        <v>55356957.868633747</v>
      </c>
      <c r="AB187" s="2">
        <f t="shared" si="21"/>
        <v>18817.093137264252</v>
      </c>
      <c r="AC187" s="2">
        <f t="shared" si="9"/>
        <v>35569387.601190537</v>
      </c>
      <c r="AD187" s="3">
        <f t="shared" si="10"/>
        <v>52800000</v>
      </c>
      <c r="AE187" s="2">
        <f>IF(AE185&gt;=52800000,52800000,IF(AB166=Graph!G$1*1000,AE186+Graph!G$1*1000,AC187))</f>
        <v>35569387.601190537</v>
      </c>
      <c r="AF187" s="3">
        <f t="shared" si="11"/>
        <v>35569387.601190537</v>
      </c>
      <c r="AG187" s="3">
        <f t="shared" si="26"/>
        <v>48687504.254658453</v>
      </c>
      <c r="AH187" s="3" t="e">
        <f t="shared" si="3"/>
        <v>#N/A</v>
      </c>
      <c r="AM187" s="6">
        <v>14600000</v>
      </c>
      <c r="AN187" s="6">
        <v>31800000</v>
      </c>
      <c r="AO187" s="6">
        <v>52800000</v>
      </c>
    </row>
    <row r="188" spans="1:41" ht="15.75" customHeight="1" x14ac:dyDescent="0.25">
      <c r="A188" s="1">
        <v>44364</v>
      </c>
      <c r="B188" s="2">
        <f t="shared" si="0"/>
        <v>119</v>
      </c>
      <c r="C188" s="7"/>
      <c r="D188" s="2" t="e">
        <f t="shared" si="12"/>
        <v>#N/A</v>
      </c>
      <c r="E188" s="2" t="e">
        <f t="shared" si="22"/>
        <v>#N/A</v>
      </c>
      <c r="F188" s="2">
        <v>1050329.4571874142</v>
      </c>
      <c r="G188" s="2">
        <f t="shared" si="23"/>
        <v>641500.42857142852</v>
      </c>
      <c r="H188" s="2">
        <f t="shared" si="13"/>
        <v>90091082.394003123</v>
      </c>
      <c r="I188" s="7"/>
      <c r="J188" s="2" t="e">
        <f t="shared" si="14"/>
        <v>#N/A</v>
      </c>
      <c r="K188" s="2" t="e">
        <f t="shared" si="24"/>
        <v>#N/A</v>
      </c>
      <c r="L188" s="2">
        <f t="array" ref="L188">IF(COUNT($C189)=0,IF(COUNT($C188)=1,I188,SUM(L187+LOOKUP(2,1/(ISNUMBER($K$1:$K$194)),$K$1:$K$194))),I188)</f>
        <v>1601039.9999999984</v>
      </c>
      <c r="M188" s="8" t="e">
        <f t="shared" si="27"/>
        <v>#N/A</v>
      </c>
      <c r="N188" s="2" t="e">
        <f t="shared" si="15"/>
        <v>#N/A</v>
      </c>
      <c r="O188" s="2" t="e">
        <f t="shared" si="25"/>
        <v>#N/A</v>
      </c>
      <c r="P188" s="2">
        <v>1060285.8786605597</v>
      </c>
      <c r="Q188" s="2">
        <f>IF(P188&gt;Graph!$G$1*1000,Graph!$G$1*1000,P188)</f>
        <v>650000</v>
      </c>
      <c r="R188" s="2">
        <f t="shared" si="16"/>
        <v>91576345.469824284</v>
      </c>
      <c r="S188" s="2">
        <f t="shared" si="17"/>
        <v>641500.42857143283</v>
      </c>
      <c r="T188" s="2">
        <f t="shared" si="18"/>
        <v>8499.571428571362</v>
      </c>
      <c r="U188" s="2">
        <f t="shared" si="19"/>
        <v>650000</v>
      </c>
      <c r="V188" s="2">
        <f t="shared" si="28"/>
        <v>36205501.643939465</v>
      </c>
      <c r="W188" s="2">
        <f t="shared" si="20"/>
        <v>636114.04274892807</v>
      </c>
      <c r="X188" s="2">
        <f t="shared" si="6"/>
        <v>13885.95725107193</v>
      </c>
      <c r="Y188" s="2">
        <f t="shared" si="7"/>
        <v>55370843.825884819</v>
      </c>
      <c r="Z188" s="2" t="str">
        <f t="shared" si="8"/>
        <v>HERE</v>
      </c>
      <c r="AA188" s="2">
        <f>IF(Z188="HERE",Y188,AA187+Graph!$G$1*1000)</f>
        <v>55370843.825884819</v>
      </c>
      <c r="AB188" s="2">
        <f t="shared" si="21"/>
        <v>13885.95725107193</v>
      </c>
      <c r="AC188" s="2">
        <f t="shared" si="9"/>
        <v>36205501.643939465</v>
      </c>
      <c r="AD188" s="3">
        <f t="shared" si="10"/>
        <v>52800000</v>
      </c>
      <c r="AE188" s="2">
        <f>IF(AE186&gt;=52800000,52800000,IF(AB167=Graph!G$1*1000,AE187+Graph!G$1*1000,AC188))</f>
        <v>36205501.643939465</v>
      </c>
      <c r="AF188" s="3">
        <f t="shared" si="11"/>
        <v>36205501.643939465</v>
      </c>
      <c r="AG188" s="3">
        <f t="shared" si="26"/>
        <v>48714132.264115423</v>
      </c>
      <c r="AH188" s="3" t="e">
        <f t="shared" si="3"/>
        <v>#N/A</v>
      </c>
      <c r="AM188" s="6">
        <v>14600000</v>
      </c>
      <c r="AN188" s="6">
        <v>31800000</v>
      </c>
      <c r="AO188" s="6">
        <v>52800000</v>
      </c>
    </row>
    <row r="189" spans="1:41" ht="15.75" customHeight="1" x14ac:dyDescent="0.25">
      <c r="A189" s="1">
        <v>44365</v>
      </c>
      <c r="B189" s="2">
        <f t="shared" si="0"/>
        <v>120</v>
      </c>
      <c r="C189" s="7"/>
      <c r="D189" s="2" t="e">
        <f t="shared" si="12"/>
        <v>#N/A</v>
      </c>
      <c r="E189" s="2" t="e">
        <f t="shared" si="22"/>
        <v>#N/A</v>
      </c>
      <c r="F189" s="2">
        <v>1055260.5930736065</v>
      </c>
      <c r="G189" s="2">
        <f t="shared" si="23"/>
        <v>641500.42857142852</v>
      </c>
      <c r="H189" s="2">
        <f t="shared" si="13"/>
        <v>90732582.822574556</v>
      </c>
      <c r="I189" s="7"/>
      <c r="J189" s="2" t="e">
        <f t="shared" si="14"/>
        <v>#N/A</v>
      </c>
      <c r="K189" s="2" t="e">
        <f t="shared" si="24"/>
        <v>#N/A</v>
      </c>
      <c r="L189" s="2">
        <f t="array" ref="L189">IF(COUNT($C190)=0,IF(COUNT($C189)=1,I189,SUM(L188+LOOKUP(2,1/(ISNUMBER($K$1:$K$194)),$K$1:$K$194))),I189)</f>
        <v>1609539.5714285697</v>
      </c>
      <c r="M189" s="8" t="e">
        <f t="shared" si="27"/>
        <v>#N/A</v>
      </c>
      <c r="N189" s="2" t="e">
        <f t="shared" si="15"/>
        <v>#N/A</v>
      </c>
      <c r="O189" s="2" t="e">
        <f t="shared" si="25"/>
        <v>#N/A</v>
      </c>
      <c r="P189" s="2">
        <v>1065263.5108225048</v>
      </c>
      <c r="Q189" s="2">
        <f>IF(P189&gt;Graph!$G$1*1000,Graph!$G$1*1000,P189)</f>
        <v>650000</v>
      </c>
      <c r="R189" s="2">
        <f t="shared" si="16"/>
        <v>92226345.469824284</v>
      </c>
      <c r="S189" s="2">
        <f t="shared" si="17"/>
        <v>641500.42857143283</v>
      </c>
      <c r="T189" s="2">
        <f t="shared" si="18"/>
        <v>8499.571428571362</v>
      </c>
      <c r="U189" s="2">
        <f t="shared" si="19"/>
        <v>650000</v>
      </c>
      <c r="V189" s="2">
        <f t="shared" si="28"/>
        <v>36846546.822574556</v>
      </c>
      <c r="W189" s="2">
        <f t="shared" si="20"/>
        <v>641045.17863509059</v>
      </c>
      <c r="X189" s="2">
        <f t="shared" si="6"/>
        <v>8954.8213649094105</v>
      </c>
      <c r="Y189" s="2">
        <f t="shared" si="7"/>
        <v>55379798.647249728</v>
      </c>
      <c r="Z189" s="2" t="str">
        <f t="shared" si="8"/>
        <v>HERE</v>
      </c>
      <c r="AA189" s="2">
        <f>IF(Z189="HERE",Y189,AA188+Graph!$G$1*1000)</f>
        <v>55379798.647249728</v>
      </c>
      <c r="AB189" s="2">
        <f t="shared" si="21"/>
        <v>8954.8213649094105</v>
      </c>
      <c r="AC189" s="2">
        <f t="shared" si="9"/>
        <v>36846546.822574556</v>
      </c>
      <c r="AD189" s="3">
        <f t="shared" si="10"/>
        <v>52800000</v>
      </c>
      <c r="AE189" s="2">
        <f>IF(AE187&gt;=52800000,52800000,IF(AB168=Graph!G$1*1000,AE188+Graph!G$1*1000,AC189))</f>
        <v>36846546.822574556</v>
      </c>
      <c r="AF189" s="3">
        <f t="shared" si="11"/>
        <v>36846546.822574556</v>
      </c>
      <c r="AG189" s="3">
        <f t="shared" si="26"/>
        <v>48741006.830366693</v>
      </c>
      <c r="AH189" s="3" t="e">
        <f t="shared" si="3"/>
        <v>#N/A</v>
      </c>
      <c r="AM189" s="6">
        <v>14600000</v>
      </c>
      <c r="AN189" s="6">
        <v>31800000</v>
      </c>
      <c r="AO189" s="6">
        <v>52800000</v>
      </c>
    </row>
    <row r="190" spans="1:41" ht="15.75" customHeight="1" x14ac:dyDescent="0.25">
      <c r="A190" s="1">
        <v>44366</v>
      </c>
      <c r="B190" s="2">
        <f t="shared" si="0"/>
        <v>121</v>
      </c>
      <c r="C190" s="7"/>
      <c r="D190" s="2" t="e">
        <f t="shared" si="12"/>
        <v>#N/A</v>
      </c>
      <c r="E190" s="2" t="e">
        <f t="shared" si="22"/>
        <v>#N/A</v>
      </c>
      <c r="F190" s="2">
        <v>1060191.728959769</v>
      </c>
      <c r="G190" s="2">
        <f t="shared" si="23"/>
        <v>641500.42857142852</v>
      </c>
      <c r="H190" s="2">
        <f t="shared" si="13"/>
        <v>91374083.251145989</v>
      </c>
      <c r="I190" s="7"/>
      <c r="J190" s="2" t="e">
        <f t="shared" si="14"/>
        <v>#N/A</v>
      </c>
      <c r="K190" s="2" t="e">
        <f t="shared" si="24"/>
        <v>#N/A</v>
      </c>
      <c r="L190" s="2">
        <f t="array" ref="L190">IF(COUNT($C191)=0,IF(COUNT($C190)=1,I190,SUM(L189+LOOKUP(2,1/(ISNUMBER($K$1:$K$194)),$K$1:$K$194))),I190)</f>
        <v>1618039.1428571411</v>
      </c>
      <c r="M190" s="8" t="e">
        <f t="shared" si="27"/>
        <v>#N/A</v>
      </c>
      <c r="N190" s="2" t="e">
        <f t="shared" si="15"/>
        <v>#N/A</v>
      </c>
      <c r="O190" s="2" t="e">
        <f t="shared" si="25"/>
        <v>#N/A</v>
      </c>
      <c r="P190" s="2">
        <v>1070241.1429844797</v>
      </c>
      <c r="Q190" s="2">
        <f>IF(P190&gt;Graph!$G$1*1000,Graph!$G$1*1000,P190)</f>
        <v>650000</v>
      </c>
      <c r="R190" s="2">
        <f t="shared" si="16"/>
        <v>92876345.469824284</v>
      </c>
      <c r="S190" s="2">
        <f t="shared" si="17"/>
        <v>641500.42857143283</v>
      </c>
      <c r="T190" s="2">
        <f t="shared" si="18"/>
        <v>8499.571428571362</v>
      </c>
      <c r="U190" s="2">
        <f t="shared" si="19"/>
        <v>650000</v>
      </c>
      <c r="V190" s="2">
        <f t="shared" si="28"/>
        <v>37488047.251145981</v>
      </c>
      <c r="W190" s="2">
        <f t="shared" si="20"/>
        <v>641500.42857142538</v>
      </c>
      <c r="X190" s="2">
        <f t="shared" si="6"/>
        <v>8499.5714285746217</v>
      </c>
      <c r="Y190" s="2">
        <f t="shared" si="7"/>
        <v>55388298.218678303</v>
      </c>
      <c r="Z190" s="2" t="str">
        <f t="shared" si="8"/>
        <v>HERE</v>
      </c>
      <c r="AA190" s="2">
        <f>IF(Z190="HERE",Y190,AA189+Graph!$G$1*1000)</f>
        <v>55388298.218678303</v>
      </c>
      <c r="AB190" s="2">
        <f t="shared" si="21"/>
        <v>8499.5714285746217</v>
      </c>
      <c r="AC190" s="2">
        <f t="shared" si="9"/>
        <v>37488047.251145981</v>
      </c>
      <c r="AD190" s="3">
        <f t="shared" si="10"/>
        <v>52800000</v>
      </c>
      <c r="AE190" s="2">
        <f>IF(AE188&gt;=52800000,52800000,IF(AB169=Graph!G$1*1000,AE189+Graph!G$1*1000,AC190))</f>
        <v>37488047.251145981</v>
      </c>
      <c r="AF190" s="3">
        <f t="shared" si="11"/>
        <v>37488047.251145981</v>
      </c>
      <c r="AG190" s="3">
        <f t="shared" si="26"/>
        <v>48768127.953412272</v>
      </c>
      <c r="AH190" s="3" t="e">
        <f t="shared" si="3"/>
        <v>#N/A</v>
      </c>
      <c r="AM190" s="6">
        <v>14600000</v>
      </c>
      <c r="AN190" s="6">
        <v>31800000</v>
      </c>
      <c r="AO190" s="6">
        <v>52800000</v>
      </c>
    </row>
    <row r="191" spans="1:41" ht="15.75" customHeight="1" x14ac:dyDescent="0.25">
      <c r="A191" s="1">
        <v>44367</v>
      </c>
      <c r="B191" s="2">
        <f t="shared" si="0"/>
        <v>122</v>
      </c>
      <c r="C191" s="7"/>
      <c r="D191" s="2" t="e">
        <f t="shared" si="12"/>
        <v>#N/A</v>
      </c>
      <c r="E191" s="2" t="e">
        <f t="shared" si="22"/>
        <v>#N/A</v>
      </c>
      <c r="F191" s="2">
        <v>1065122.8648459315</v>
      </c>
      <c r="G191" s="2">
        <f t="shared" si="23"/>
        <v>641500.42857142852</v>
      </c>
      <c r="H191" s="2">
        <f t="shared" si="13"/>
        <v>92015583.679717422</v>
      </c>
      <c r="I191" s="7"/>
      <c r="J191" s="2" t="e">
        <f t="shared" si="14"/>
        <v>#N/A</v>
      </c>
      <c r="K191" s="2" t="e">
        <f t="shared" si="24"/>
        <v>#N/A</v>
      </c>
      <c r="L191" s="2">
        <f t="array" ref="L191">IF(COUNT($C192)=0,IF(COUNT($C191)=1,I191,SUM(L190+LOOKUP(2,1/(ISNUMBER($K$1:$K$194)),$K$1:$K$194))),I191)</f>
        <v>1626538.7142857125</v>
      </c>
      <c r="M191" s="8" t="e">
        <f t="shared" si="27"/>
        <v>#N/A</v>
      </c>
      <c r="N191" s="2" t="e">
        <f t="shared" si="15"/>
        <v>#N/A</v>
      </c>
      <c r="O191" s="2" t="e">
        <f t="shared" si="25"/>
        <v>#N/A</v>
      </c>
      <c r="P191" s="2">
        <v>1075218.7751464248</v>
      </c>
      <c r="Q191" s="2">
        <f>IF(P191&gt;Graph!$G$1*1000,Graph!$G$1*1000,P191)</f>
        <v>650000</v>
      </c>
      <c r="R191" s="2">
        <f t="shared" si="16"/>
        <v>93526345.469824284</v>
      </c>
      <c r="S191" s="2">
        <f t="shared" si="17"/>
        <v>641500.42857143283</v>
      </c>
      <c r="T191" s="2">
        <f t="shared" si="18"/>
        <v>8499.571428571362</v>
      </c>
      <c r="U191" s="2">
        <f t="shared" si="19"/>
        <v>650000</v>
      </c>
      <c r="V191" s="2">
        <f t="shared" si="28"/>
        <v>38129547.679717407</v>
      </c>
      <c r="W191" s="2">
        <f t="shared" si="20"/>
        <v>641500.42857142538</v>
      </c>
      <c r="X191" s="2">
        <f t="shared" si="6"/>
        <v>8499.5714285746217</v>
      </c>
      <c r="Y191" s="2">
        <f t="shared" si="7"/>
        <v>55396797.790106878</v>
      </c>
      <c r="Z191" s="2" t="str">
        <f t="shared" si="8"/>
        <v>HERE</v>
      </c>
      <c r="AA191" s="2">
        <f>IF(Z191="HERE",Y191,AA190+Graph!$G$1*1000)</f>
        <v>55396797.790106878</v>
      </c>
      <c r="AB191" s="2">
        <f t="shared" si="21"/>
        <v>8499.5714285746217</v>
      </c>
      <c r="AC191" s="2">
        <f t="shared" si="9"/>
        <v>38129547.679717407</v>
      </c>
      <c r="AD191" s="3">
        <f t="shared" si="10"/>
        <v>52800000</v>
      </c>
      <c r="AE191" s="2">
        <f>IF(AE189&gt;=52800000,52800000,IF(AB170=Graph!G$1*1000,AE190+Graph!G$1*1000,AC191))</f>
        <v>38129547.679717407</v>
      </c>
      <c r="AF191" s="3">
        <f t="shared" si="11"/>
        <v>38129547.679717407</v>
      </c>
      <c r="AG191" s="3">
        <f t="shared" si="26"/>
        <v>48795495.633252166</v>
      </c>
      <c r="AH191" s="3" t="e">
        <f t="shared" si="3"/>
        <v>#N/A</v>
      </c>
      <c r="AM191" s="6">
        <v>14600000</v>
      </c>
      <c r="AN191" s="6">
        <v>31800000</v>
      </c>
      <c r="AO191" s="6">
        <v>52800000</v>
      </c>
    </row>
    <row r="192" spans="1:41" ht="15.75" customHeight="1" x14ac:dyDescent="0.25">
      <c r="A192" s="1">
        <v>44368</v>
      </c>
      <c r="B192" s="2">
        <f t="shared" si="0"/>
        <v>123</v>
      </c>
      <c r="C192" s="7"/>
      <c r="D192" s="2" t="e">
        <f t="shared" si="12"/>
        <v>#N/A</v>
      </c>
      <c r="E192" s="2" t="e">
        <f t="shared" si="22"/>
        <v>#N/A</v>
      </c>
      <c r="F192" s="2">
        <v>1070054.0007321239</v>
      </c>
      <c r="G192" s="2">
        <f t="shared" si="23"/>
        <v>641500.42857142852</v>
      </c>
      <c r="H192" s="2">
        <f t="shared" si="13"/>
        <v>92657084.108288854</v>
      </c>
      <c r="I192" s="7"/>
      <c r="J192" s="2" t="e">
        <f t="shared" si="14"/>
        <v>#N/A</v>
      </c>
      <c r="K192" s="2" t="e">
        <f t="shared" si="24"/>
        <v>#N/A</v>
      </c>
      <c r="L192" s="2">
        <f t="array" ref="L192">IF(COUNT($C193)=0,IF(COUNT($C192)=1,I192,SUM(L191+LOOKUP(2,1/(ISNUMBER($K$1:$K$194)),$K$1:$K$194))),I192)</f>
        <v>1635038.2857142838</v>
      </c>
      <c r="M192" s="8" t="e">
        <f t="shared" si="27"/>
        <v>#N/A</v>
      </c>
      <c r="N192" s="2" t="e">
        <f t="shared" si="15"/>
        <v>#N/A</v>
      </c>
      <c r="O192" s="2" t="e">
        <f t="shared" si="25"/>
        <v>#N/A</v>
      </c>
      <c r="P192" s="2">
        <v>1080196.4073083699</v>
      </c>
      <c r="Q192" s="2">
        <f>IF(P192&gt;Graph!$G$1*1000,Graph!$G$1*1000,P192)</f>
        <v>650000</v>
      </c>
      <c r="R192" s="2">
        <f t="shared" si="16"/>
        <v>94176345.469824284</v>
      </c>
      <c r="S192" s="2">
        <f t="shared" si="17"/>
        <v>641500.42857143283</v>
      </c>
      <c r="T192" s="2">
        <f t="shared" si="18"/>
        <v>8499.571428571362</v>
      </c>
      <c r="U192" s="2">
        <f t="shared" si="19"/>
        <v>650000</v>
      </c>
      <c r="V192" s="2">
        <f t="shared" si="28"/>
        <v>38771048.108288832</v>
      </c>
      <c r="W192" s="2">
        <f t="shared" si="20"/>
        <v>641500.42857142538</v>
      </c>
      <c r="X192" s="2">
        <f t="shared" si="6"/>
        <v>8499.5714285746217</v>
      </c>
      <c r="Y192" s="2">
        <f t="shared" si="7"/>
        <v>55405297.361535452</v>
      </c>
      <c r="Z192" s="2" t="str">
        <f t="shared" si="8"/>
        <v>HERE</v>
      </c>
      <c r="AA192" s="2">
        <f>IF(Z192="HERE",Y192,AA191+Graph!$G$1*1000)</f>
        <v>55405297.361535452</v>
      </c>
      <c r="AB192" s="2">
        <f t="shared" si="21"/>
        <v>8499.5714285746217</v>
      </c>
      <c r="AC192" s="2">
        <f t="shared" si="9"/>
        <v>38771048.108288832</v>
      </c>
      <c r="AD192" s="3">
        <f t="shared" si="10"/>
        <v>52800000</v>
      </c>
      <c r="AE192" s="2">
        <f>IF(AE190&gt;=52800000,52800000,IF(AB171=Graph!G$1*1000,AE191+Graph!G$1*1000,AC192))</f>
        <v>38771048.108288832</v>
      </c>
      <c r="AF192" s="3">
        <f t="shared" si="11"/>
        <v>38771048.108288832</v>
      </c>
      <c r="AG192" s="3">
        <f t="shared" si="26"/>
        <v>48823109.869886369</v>
      </c>
      <c r="AH192" s="3" t="e">
        <f t="shared" si="3"/>
        <v>#N/A</v>
      </c>
      <c r="AM192" s="6">
        <v>14600000</v>
      </c>
      <c r="AN192" s="6">
        <v>31800000</v>
      </c>
      <c r="AO192" s="6">
        <v>52800000</v>
      </c>
    </row>
    <row r="193" spans="1:41" ht="15.75" customHeight="1" x14ac:dyDescent="0.25">
      <c r="A193" s="1">
        <v>44369</v>
      </c>
      <c r="B193" s="2">
        <f t="shared" si="0"/>
        <v>124</v>
      </c>
      <c r="C193" s="7"/>
      <c r="D193" s="2" t="e">
        <f t="shared" si="12"/>
        <v>#N/A</v>
      </c>
      <c r="E193" s="2" t="e">
        <f t="shared" si="22"/>
        <v>#N/A</v>
      </c>
      <c r="F193" s="2">
        <v>1074985.1366182864</v>
      </c>
      <c r="G193" s="2">
        <f t="shared" si="23"/>
        <v>641500.42857142852</v>
      </c>
      <c r="H193" s="2">
        <f t="shared" si="13"/>
        <v>93298584.536860287</v>
      </c>
      <c r="I193" s="7"/>
      <c r="J193" s="2" t="e">
        <f t="shared" si="14"/>
        <v>#N/A</v>
      </c>
      <c r="K193" s="2" t="e">
        <f t="shared" si="24"/>
        <v>#N/A</v>
      </c>
      <c r="L193" s="2">
        <f t="array" ref="L193">IF(COUNT($C194)=0,IF(COUNT($C193)=1,I193,SUM(L192+LOOKUP(2,1/(ISNUMBER($K$1:$K$194)),$K$1:$K$194))),I193)</f>
        <v>1643537.8571428552</v>
      </c>
      <c r="M193" s="8" t="e">
        <f t="shared" si="27"/>
        <v>#N/A</v>
      </c>
      <c r="N193" s="2" t="e">
        <f t="shared" si="15"/>
        <v>#N/A</v>
      </c>
      <c r="O193" s="2" t="e">
        <f t="shared" si="25"/>
        <v>#N/A</v>
      </c>
      <c r="P193" s="2">
        <v>1085174.0394703448</v>
      </c>
      <c r="Q193" s="2">
        <f>IF(P193&gt;Graph!$G$1*1000,Graph!$G$1*1000,P193)</f>
        <v>650000</v>
      </c>
      <c r="R193" s="2">
        <f t="shared" si="16"/>
        <v>94826345.469824284</v>
      </c>
      <c r="S193" s="2">
        <f t="shared" si="17"/>
        <v>641500.42857143283</v>
      </c>
      <c r="T193" s="2">
        <f t="shared" si="18"/>
        <v>8499.571428571362</v>
      </c>
      <c r="U193" s="2">
        <f t="shared" si="19"/>
        <v>650000</v>
      </c>
      <c r="V193" s="2">
        <f t="shared" si="28"/>
        <v>39412548.536860257</v>
      </c>
      <c r="W193" s="2">
        <f t="shared" si="20"/>
        <v>641500.42857142538</v>
      </c>
      <c r="X193" s="2">
        <f t="shared" si="6"/>
        <v>8499.5714285746217</v>
      </c>
      <c r="Y193" s="2">
        <f t="shared" si="7"/>
        <v>55413796.932964027</v>
      </c>
      <c r="Z193" s="2" t="str">
        <f t="shared" si="8"/>
        <v>HERE</v>
      </c>
      <c r="AA193" s="2">
        <f>IF(Z193="HERE",Y193,AA192+Graph!$G$1*1000)</f>
        <v>55413796.932964027</v>
      </c>
      <c r="AB193" s="2">
        <f t="shared" si="21"/>
        <v>8499.5714285746217</v>
      </c>
      <c r="AC193" s="2">
        <f t="shared" si="9"/>
        <v>39412548.536860257</v>
      </c>
      <c r="AD193" s="3">
        <f t="shared" si="10"/>
        <v>52800000</v>
      </c>
      <c r="AE193" s="2">
        <f>IF(AE191&gt;=52800000,52800000,IF(AB172=Graph!G$1*1000,AE192+Graph!G$1*1000,AC193))</f>
        <v>39412548.536860257</v>
      </c>
      <c r="AF193" s="3">
        <f t="shared" si="11"/>
        <v>39412548.536860257</v>
      </c>
      <c r="AG193" s="3">
        <f t="shared" si="26"/>
        <v>48850970.663314871</v>
      </c>
      <c r="AH193" s="3" t="e">
        <f t="shared" si="3"/>
        <v>#N/A</v>
      </c>
      <c r="AM193" s="6">
        <v>14600000</v>
      </c>
      <c r="AN193" s="6">
        <v>31800000</v>
      </c>
      <c r="AO193" s="6">
        <v>52800000</v>
      </c>
    </row>
    <row r="194" spans="1:41" ht="15.75" customHeight="1" x14ac:dyDescent="0.25">
      <c r="A194" s="1">
        <v>44370</v>
      </c>
      <c r="B194" s="2">
        <f t="shared" si="0"/>
        <v>125</v>
      </c>
      <c r="C194" s="7"/>
      <c r="D194" s="2" t="e">
        <f t="shared" si="12"/>
        <v>#N/A</v>
      </c>
      <c r="E194" s="2" t="e">
        <f t="shared" si="22"/>
        <v>#N/A</v>
      </c>
      <c r="F194" s="2">
        <v>1079916.2725044489</v>
      </c>
      <c r="G194" s="2">
        <f t="shared" si="23"/>
        <v>641500.42857142852</v>
      </c>
      <c r="H194" s="2">
        <f t="shared" si="13"/>
        <v>93940084.96543172</v>
      </c>
      <c r="I194" s="7"/>
      <c r="J194" s="2" t="e">
        <f t="shared" si="14"/>
        <v>#N/A</v>
      </c>
      <c r="K194" s="2" t="e">
        <f t="shared" si="24"/>
        <v>#N/A</v>
      </c>
      <c r="L194" s="2">
        <f t="array" ref="L194">IF(COUNT($C195)=0,IF(COUNT($C194)=1,I194,SUM(L193+LOOKUP(2,1/(ISNUMBER($K$1:$K$194)),$K$1:$K$194))),I194)</f>
        <v>1652037.4285714265</v>
      </c>
      <c r="M194" s="8" t="e">
        <f t="shared" si="27"/>
        <v>#N/A</v>
      </c>
      <c r="N194" s="2" t="e">
        <f t="shared" si="15"/>
        <v>#N/A</v>
      </c>
      <c r="O194" s="2" t="e">
        <f t="shared" si="25"/>
        <v>#N/A</v>
      </c>
      <c r="P194" s="2">
        <v>1090151.6716322899</v>
      </c>
      <c r="Q194" s="2">
        <f>IF(P194&gt;Graph!$G$1*1000,Graph!$G$1*1000,P194)</f>
        <v>650000</v>
      </c>
      <c r="R194" s="2">
        <f t="shared" si="16"/>
        <v>95476345.469824284</v>
      </c>
      <c r="S194" s="2">
        <f t="shared" si="17"/>
        <v>641500.42857143283</v>
      </c>
      <c r="T194" s="2">
        <f t="shared" si="18"/>
        <v>8499.571428571362</v>
      </c>
      <c r="U194" s="2">
        <f t="shared" si="19"/>
        <v>650000</v>
      </c>
      <c r="V194" s="2">
        <f t="shared" si="28"/>
        <v>40054048.965431683</v>
      </c>
      <c r="W194" s="2">
        <f t="shared" si="20"/>
        <v>641500.42857142538</v>
      </c>
      <c r="X194" s="2">
        <f t="shared" si="6"/>
        <v>8499.5714285746217</v>
      </c>
      <c r="Y194" s="2">
        <f t="shared" si="7"/>
        <v>55422296.504392602</v>
      </c>
      <c r="Z194" s="2" t="str">
        <f t="shared" si="8"/>
        <v>HERE</v>
      </c>
      <c r="AA194" s="2">
        <f>IF(Z194="HERE",Y194,AA193+Graph!$G$1*1000)</f>
        <v>55422296.504392602</v>
      </c>
      <c r="AB194" s="2">
        <f t="shared" si="21"/>
        <v>8499.5714285746217</v>
      </c>
      <c r="AC194" s="2">
        <f t="shared" si="9"/>
        <v>40054048.965431683</v>
      </c>
      <c r="AD194" s="3">
        <f t="shared" si="10"/>
        <v>52800000</v>
      </c>
      <c r="AE194" s="2">
        <f>IF(AE192&gt;=52800000,52800000,IF(AB173=Graph!G$1*1000,AE193+Graph!G$1*1000,AC194))</f>
        <v>40054048.965431683</v>
      </c>
      <c r="AF194" s="3">
        <f t="shared" si="11"/>
        <v>40054048.965431683</v>
      </c>
      <c r="AG194" s="3">
        <f t="shared" si="26"/>
        <v>48879078.01353769</v>
      </c>
      <c r="AH194" s="3" t="e">
        <f t="shared" si="3"/>
        <v>#N/A</v>
      </c>
      <c r="AM194" s="6">
        <v>14600000</v>
      </c>
      <c r="AN194" s="6">
        <v>31800000</v>
      </c>
      <c r="AO194" s="6">
        <v>52800000</v>
      </c>
    </row>
    <row r="195" spans="1:41" ht="15.75" customHeight="1" x14ac:dyDescent="0.25">
      <c r="A195" s="1">
        <v>44371</v>
      </c>
      <c r="B195" s="2">
        <f t="shared" si="0"/>
        <v>126</v>
      </c>
      <c r="C195" s="7"/>
      <c r="D195" s="2" t="e">
        <f t="shared" si="12"/>
        <v>#N/A</v>
      </c>
      <c r="E195" s="2" t="e">
        <f t="shared" si="22"/>
        <v>#N/A</v>
      </c>
      <c r="F195" s="2">
        <v>1084847.4083906412</v>
      </c>
      <c r="G195" s="2">
        <f t="shared" si="23"/>
        <v>641500.42857142852</v>
      </c>
      <c r="H195" s="2">
        <f t="shared" si="13"/>
        <v>94581585.394003153</v>
      </c>
      <c r="I195" s="7"/>
      <c r="J195" s="2" t="e">
        <f t="shared" si="14"/>
        <v>#N/A</v>
      </c>
      <c r="K195" s="2" t="e">
        <f t="shared" si="24"/>
        <v>#N/A</v>
      </c>
      <c r="L195" s="2">
        <f t="array" ref="L195">IF(COUNT($C196)=0,IF(COUNT($C195)=1,I195,SUM(L194+LOOKUP(2,1/(ISNUMBER($K$1:$K$194)),$K$1:$K$194))),I195)</f>
        <v>1660536.9999999979</v>
      </c>
      <c r="M195" s="8" t="e">
        <f t="shared" si="27"/>
        <v>#N/A</v>
      </c>
      <c r="N195" s="2" t="e">
        <f t="shared" si="15"/>
        <v>#N/A</v>
      </c>
      <c r="O195" s="2" t="e">
        <f t="shared" si="25"/>
        <v>#N/A</v>
      </c>
      <c r="P195" s="2">
        <v>1095129.303794235</v>
      </c>
      <c r="Q195" s="2">
        <f>IF(P195&gt;Graph!$G$1*1000,Graph!$G$1*1000,P195)</f>
        <v>650000</v>
      </c>
      <c r="R195" s="2">
        <f t="shared" si="16"/>
        <v>96126345.469824284</v>
      </c>
      <c r="S195" s="2">
        <f t="shared" si="17"/>
        <v>641500.42857143283</v>
      </c>
      <c r="T195" s="2">
        <f t="shared" si="18"/>
        <v>8499.571428571362</v>
      </c>
      <c r="U195" s="2">
        <f t="shared" si="19"/>
        <v>650000</v>
      </c>
      <c r="V195" s="2">
        <f t="shared" si="28"/>
        <v>40695549.394003108</v>
      </c>
      <c r="W195" s="2">
        <f t="shared" si="20"/>
        <v>641500.42857142538</v>
      </c>
      <c r="X195" s="2">
        <f t="shared" si="6"/>
        <v>8499.5714285746217</v>
      </c>
      <c r="Y195" s="2">
        <f t="shared" si="7"/>
        <v>55430796.075821176</v>
      </c>
      <c r="Z195" s="2" t="str">
        <f t="shared" si="8"/>
        <v>HERE</v>
      </c>
      <c r="AA195" s="2">
        <f>IF(Z195="HERE",Y195,AA194+Graph!$G$1*1000)</f>
        <v>55430796.075821176</v>
      </c>
      <c r="AB195" s="2">
        <f t="shared" si="21"/>
        <v>8499.5714285746217</v>
      </c>
      <c r="AC195" s="2">
        <f t="shared" si="9"/>
        <v>40695549.394003108</v>
      </c>
      <c r="AD195" s="3">
        <f t="shared" si="10"/>
        <v>52800000</v>
      </c>
      <c r="AE195" s="2">
        <f>IF(AE193&gt;=52800000,52800000,IF(AB174=Graph!G$1*1000,AE194+Graph!G$1*1000,AC195))</f>
        <v>40695549.394003108</v>
      </c>
      <c r="AF195" s="3">
        <f t="shared" si="11"/>
        <v>40695549.394003108</v>
      </c>
      <c r="AG195" s="3">
        <f t="shared" si="26"/>
        <v>48907431.920554817</v>
      </c>
      <c r="AH195" s="3" t="e">
        <f t="shared" si="3"/>
        <v>#N/A</v>
      </c>
      <c r="AM195" s="6">
        <v>14600000</v>
      </c>
      <c r="AN195" s="6">
        <v>31800000</v>
      </c>
      <c r="AO195" s="6">
        <v>52800000</v>
      </c>
    </row>
    <row r="196" spans="1:41" ht="15.75" customHeight="1" x14ac:dyDescent="0.25">
      <c r="A196" s="1">
        <v>44372</v>
      </c>
      <c r="B196" s="2">
        <f t="shared" si="0"/>
        <v>127</v>
      </c>
      <c r="C196" s="7"/>
      <c r="D196" s="2" t="e">
        <f t="shared" si="12"/>
        <v>#N/A</v>
      </c>
      <c r="E196" s="2" t="e">
        <f t="shared" si="22"/>
        <v>#N/A</v>
      </c>
      <c r="F196" s="2">
        <v>1089778.5442768037</v>
      </c>
      <c r="G196" s="2">
        <f t="shared" si="23"/>
        <v>641500.42857142852</v>
      </c>
      <c r="H196" s="2">
        <f t="shared" si="13"/>
        <v>95223085.822574586</v>
      </c>
      <c r="I196" s="7"/>
      <c r="J196" s="2" t="e">
        <f t="shared" si="14"/>
        <v>#N/A</v>
      </c>
      <c r="K196" s="2" t="e">
        <f t="shared" si="24"/>
        <v>#N/A</v>
      </c>
      <c r="L196" s="2">
        <f t="array" ref="L196">IF(COUNT($C197)=0,IF(COUNT($C196)=1,I196,SUM(L195+LOOKUP(2,1/(ISNUMBER($K$1:$K$194)),$K$1:$K$194))),I196)</f>
        <v>1669036.5714285693</v>
      </c>
      <c r="M196" s="8" t="e">
        <f t="shared" si="27"/>
        <v>#N/A</v>
      </c>
      <c r="N196" s="2" t="e">
        <f t="shared" si="15"/>
        <v>#N/A</v>
      </c>
      <c r="O196" s="2" t="e">
        <f t="shared" si="25"/>
        <v>#N/A</v>
      </c>
      <c r="P196" s="2">
        <v>1100106.9359562099</v>
      </c>
      <c r="Q196" s="2">
        <f>IF(P196&gt;Graph!$G$1*1000,Graph!$G$1*1000,P196)</f>
        <v>650000</v>
      </c>
      <c r="R196" s="2">
        <f t="shared" si="16"/>
        <v>96776345.469824284</v>
      </c>
      <c r="S196" s="2">
        <f t="shared" si="17"/>
        <v>641500.42857143283</v>
      </c>
      <c r="T196" s="2">
        <f t="shared" si="18"/>
        <v>8499.571428571362</v>
      </c>
      <c r="U196" s="2">
        <f t="shared" si="19"/>
        <v>650000</v>
      </c>
      <c r="V196" s="2">
        <f t="shared" si="28"/>
        <v>41337049.822574534</v>
      </c>
      <c r="W196" s="2">
        <f t="shared" si="20"/>
        <v>641500.42857142538</v>
      </c>
      <c r="X196" s="2">
        <f t="shared" si="6"/>
        <v>8499.5714285746217</v>
      </c>
      <c r="Y196" s="2">
        <f t="shared" si="7"/>
        <v>55439295.647249751</v>
      </c>
      <c r="Z196" s="2" t="str">
        <f t="shared" si="8"/>
        <v>HERE</v>
      </c>
      <c r="AA196" s="2">
        <f>IF(Z196="HERE",Y196,AA195+Graph!$G$1*1000)</f>
        <v>55439295.647249751</v>
      </c>
      <c r="AB196" s="2">
        <f t="shared" si="21"/>
        <v>8499.5714285746217</v>
      </c>
      <c r="AC196" s="2">
        <f t="shared" si="9"/>
        <v>41337049.822574534</v>
      </c>
      <c r="AD196" s="3">
        <f t="shared" si="10"/>
        <v>52800000</v>
      </c>
      <c r="AE196" s="2">
        <f>IF(AE194&gt;=52800000,52800000,IF(AB175=Graph!G$1*1000,AE195+Graph!G$1*1000,AC196))</f>
        <v>41337049.822574534</v>
      </c>
      <c r="AF196" s="3">
        <f t="shared" si="11"/>
        <v>41337049.822574534</v>
      </c>
      <c r="AG196" s="3">
        <f t="shared" si="26"/>
        <v>48936032.384366252</v>
      </c>
      <c r="AH196" s="3" t="e">
        <f t="shared" si="3"/>
        <v>#N/A</v>
      </c>
      <c r="AM196" s="6">
        <v>14600000</v>
      </c>
      <c r="AN196" s="6">
        <v>31800000</v>
      </c>
      <c r="AO196" s="6">
        <v>52800000</v>
      </c>
    </row>
    <row r="197" spans="1:41" ht="15.75" customHeight="1" x14ac:dyDescent="0.25">
      <c r="A197" s="1">
        <v>44373</v>
      </c>
      <c r="B197" s="2">
        <f t="shared" si="0"/>
        <v>128</v>
      </c>
      <c r="C197" s="7"/>
      <c r="D197" s="2" t="e">
        <f t="shared" si="12"/>
        <v>#N/A</v>
      </c>
      <c r="E197" s="2" t="e">
        <f t="shared" si="22"/>
        <v>#N/A</v>
      </c>
      <c r="F197" s="2">
        <v>1094709.6801629663</v>
      </c>
      <c r="G197" s="2">
        <f t="shared" si="23"/>
        <v>641500.42857142852</v>
      </c>
      <c r="H197" s="2">
        <f t="shared" si="13"/>
        <v>95864586.251146019</v>
      </c>
      <c r="I197" s="7"/>
      <c r="J197" s="2" t="e">
        <f t="shared" si="14"/>
        <v>#N/A</v>
      </c>
      <c r="K197" s="2" t="e">
        <f t="shared" si="24"/>
        <v>#N/A</v>
      </c>
      <c r="L197" s="2">
        <f t="array" ref="L197">IF(COUNT($C198)=0,IF(COUNT($C197)=1,I197,SUM(L196+LOOKUP(2,1/(ISNUMBER($K$1:$K$194)),$K$1:$K$194))),I197)</f>
        <v>1677536.1428571406</v>
      </c>
      <c r="M197" s="8" t="e">
        <f t="shared" si="27"/>
        <v>#N/A</v>
      </c>
      <c r="N197" s="2" t="e">
        <f t="shared" si="15"/>
        <v>#N/A</v>
      </c>
      <c r="O197" s="2" t="e">
        <f t="shared" si="25"/>
        <v>#N/A</v>
      </c>
      <c r="P197" s="2">
        <v>1105084.568118155</v>
      </c>
      <c r="Q197" s="2">
        <f>IF(P197&gt;Graph!$G$1*1000,Graph!$G$1*1000,P197)</f>
        <v>650000</v>
      </c>
      <c r="R197" s="2">
        <f t="shared" si="16"/>
        <v>97426345.469824284</v>
      </c>
      <c r="S197" s="2">
        <f t="shared" si="17"/>
        <v>641500.42857143283</v>
      </c>
      <c r="T197" s="2">
        <f t="shared" si="18"/>
        <v>8499.571428571362</v>
      </c>
      <c r="U197" s="2">
        <f t="shared" si="19"/>
        <v>650000</v>
      </c>
      <c r="V197" s="2">
        <f t="shared" si="28"/>
        <v>41978550.251145959</v>
      </c>
      <c r="W197" s="2">
        <f t="shared" si="20"/>
        <v>641500.42857142538</v>
      </c>
      <c r="X197" s="2">
        <f t="shared" si="6"/>
        <v>8499.5714285746217</v>
      </c>
      <c r="Y197" s="2">
        <f t="shared" si="7"/>
        <v>55447795.218678325</v>
      </c>
      <c r="Z197" s="2" t="str">
        <f t="shared" si="8"/>
        <v>HERE</v>
      </c>
      <c r="AA197" s="2">
        <f>IF(Z197="HERE",Y197,AA196+Graph!$G$1*1000)</f>
        <v>55447795.218678325</v>
      </c>
      <c r="AB197" s="2">
        <f t="shared" si="21"/>
        <v>8499.5714285746217</v>
      </c>
      <c r="AC197" s="2">
        <f t="shared" si="9"/>
        <v>41978550.251145959</v>
      </c>
      <c r="AD197" s="3">
        <f t="shared" si="10"/>
        <v>52800000</v>
      </c>
      <c r="AE197" s="2">
        <f>IF(AE195&gt;=52800000,52800000,IF(AB176=Graph!G$1*1000,AE196+Graph!G$1*1000,AC197))</f>
        <v>41978550.251145959</v>
      </c>
      <c r="AF197" s="3">
        <f t="shared" si="11"/>
        <v>41978550.251145959</v>
      </c>
      <c r="AG197" s="3">
        <f t="shared" si="26"/>
        <v>48964879.404971994</v>
      </c>
      <c r="AH197" s="3" t="e">
        <f t="shared" si="3"/>
        <v>#N/A</v>
      </c>
      <c r="AM197" s="6">
        <v>14600000</v>
      </c>
      <c r="AN197" s="6">
        <v>31800000</v>
      </c>
      <c r="AO197" s="6">
        <v>52800000</v>
      </c>
    </row>
    <row r="198" spans="1:41" ht="15.75" customHeight="1" x14ac:dyDescent="0.25">
      <c r="A198" s="1">
        <v>44374</v>
      </c>
      <c r="B198" s="2">
        <f t="shared" si="0"/>
        <v>129</v>
      </c>
      <c r="C198" s="7"/>
      <c r="D198" s="2" t="e">
        <f t="shared" si="12"/>
        <v>#N/A</v>
      </c>
      <c r="E198" s="2" t="e">
        <f t="shared" si="22"/>
        <v>#N/A</v>
      </c>
      <c r="F198" s="2">
        <v>1099640.8160491586</v>
      </c>
      <c r="G198" s="2">
        <f t="shared" si="23"/>
        <v>641500.42857142852</v>
      </c>
      <c r="H198" s="2">
        <f t="shared" si="13"/>
        <v>96506086.679717451</v>
      </c>
      <c r="I198" s="7"/>
      <c r="J198" s="2" t="e">
        <f t="shared" si="14"/>
        <v>#N/A</v>
      </c>
      <c r="K198" s="2" t="e">
        <f t="shared" si="24"/>
        <v>#N/A</v>
      </c>
      <c r="L198" s="2">
        <f t="array" ref="L198">IF(COUNT($C199)=0,IF(COUNT($C198)=1,I198,SUM(L197+LOOKUP(2,1/(ISNUMBER($K$1:$K$194)),$K$1:$K$194))),I198)</f>
        <v>1686035.714285712</v>
      </c>
      <c r="M198" s="8" t="e">
        <f t="shared" si="27"/>
        <v>#N/A</v>
      </c>
      <c r="N198" s="2" t="e">
        <f t="shared" si="15"/>
        <v>#N/A</v>
      </c>
      <c r="O198" s="2" t="e">
        <f t="shared" si="25"/>
        <v>#N/A</v>
      </c>
      <c r="P198" s="2">
        <v>1110062.2002801001</v>
      </c>
      <c r="Q198" s="2">
        <f>IF(P198&gt;Graph!$G$1*1000,Graph!$G$1*1000,P198)</f>
        <v>650000</v>
      </c>
      <c r="R198" s="2">
        <f t="shared" si="16"/>
        <v>98076345.469824284</v>
      </c>
      <c r="S198" s="2">
        <f t="shared" si="17"/>
        <v>641500.42857143283</v>
      </c>
      <c r="T198" s="2">
        <f t="shared" si="18"/>
        <v>8499.571428571362</v>
      </c>
      <c r="U198" s="2">
        <f t="shared" si="19"/>
        <v>650000</v>
      </c>
      <c r="V198" s="2">
        <f t="shared" si="28"/>
        <v>42620050.679717384</v>
      </c>
      <c r="W198" s="2">
        <f t="shared" si="20"/>
        <v>641500.42857142538</v>
      </c>
      <c r="X198" s="2">
        <f t="shared" si="6"/>
        <v>8499.5714285746217</v>
      </c>
      <c r="Y198" s="2">
        <f t="shared" si="7"/>
        <v>55456294.7901069</v>
      </c>
      <c r="Z198" s="2" t="str">
        <f t="shared" si="8"/>
        <v>HERE</v>
      </c>
      <c r="AA198" s="2">
        <f>IF(Z198="HERE",Y198,AA197+Graph!$G$1*1000)</f>
        <v>55456294.7901069</v>
      </c>
      <c r="AB198" s="2">
        <f t="shared" si="21"/>
        <v>8499.5714285746217</v>
      </c>
      <c r="AC198" s="2">
        <f t="shared" si="9"/>
        <v>42620050.679717384</v>
      </c>
      <c r="AD198" s="3">
        <f t="shared" si="10"/>
        <v>52800000</v>
      </c>
      <c r="AE198" s="2">
        <f>IF(AE196&gt;=52800000,52800000,IF(AB177=Graph!G$1*1000,AE197+Graph!G$1*1000,AC198))</f>
        <v>42620050.679717384</v>
      </c>
      <c r="AF198" s="3">
        <f t="shared" si="11"/>
        <v>42620050.679717384</v>
      </c>
      <c r="AG198" s="3">
        <f t="shared" si="26"/>
        <v>48993972.982372046</v>
      </c>
      <c r="AH198" s="3" t="e">
        <f t="shared" si="3"/>
        <v>#N/A</v>
      </c>
      <c r="AM198" s="6">
        <v>14600000</v>
      </c>
      <c r="AN198" s="6">
        <v>31800000</v>
      </c>
      <c r="AO198" s="6">
        <v>52800000</v>
      </c>
    </row>
    <row r="199" spans="1:41" ht="15.75" customHeight="1" x14ac:dyDescent="0.25">
      <c r="A199" s="1">
        <v>44375</v>
      </c>
      <c r="B199" s="2">
        <f t="shared" si="0"/>
        <v>130</v>
      </c>
      <c r="C199" s="7"/>
      <c r="D199" s="2" t="e">
        <f t="shared" si="12"/>
        <v>#N/A</v>
      </c>
      <c r="E199" s="2" t="e">
        <f t="shared" si="22"/>
        <v>#N/A</v>
      </c>
      <c r="F199" s="2">
        <v>1104571.9519353211</v>
      </c>
      <c r="G199" s="2">
        <f t="shared" si="23"/>
        <v>641500.42857142852</v>
      </c>
      <c r="H199" s="2">
        <f t="shared" si="13"/>
        <v>97147587.108288884</v>
      </c>
      <c r="I199" s="7"/>
      <c r="J199" s="2" t="e">
        <f t="shared" si="14"/>
        <v>#N/A</v>
      </c>
      <c r="K199" s="2" t="e">
        <f t="shared" si="24"/>
        <v>#N/A</v>
      </c>
      <c r="L199" s="2">
        <f t="array" ref="L199">IF(COUNT($C200)=0,IF(COUNT($C199)=1,I199,SUM(L198+LOOKUP(2,1/(ISNUMBER($K$1:$K$194)),$K$1:$K$194))),I199)</f>
        <v>1694535.2857142834</v>
      </c>
      <c r="M199" s="8" t="e">
        <f t="shared" si="27"/>
        <v>#N/A</v>
      </c>
      <c r="N199" s="2" t="e">
        <f t="shared" si="15"/>
        <v>#N/A</v>
      </c>
      <c r="O199" s="2" t="e">
        <f t="shared" si="25"/>
        <v>#N/A</v>
      </c>
      <c r="P199" s="2">
        <v>1115039.832442075</v>
      </c>
      <c r="Q199" s="2">
        <f>IF(P199&gt;Graph!$G$1*1000,Graph!$G$1*1000,P199)</f>
        <v>650000</v>
      </c>
      <c r="R199" s="2">
        <f t="shared" si="16"/>
        <v>98726345.469824284</v>
      </c>
      <c r="S199" s="2">
        <f t="shared" si="17"/>
        <v>641500.42857143283</v>
      </c>
      <c r="T199" s="2">
        <f t="shared" si="18"/>
        <v>8499.571428571362</v>
      </c>
      <c r="U199" s="2">
        <f t="shared" si="19"/>
        <v>650000</v>
      </c>
      <c r="V199" s="2">
        <f t="shared" si="28"/>
        <v>43261551.10828881</v>
      </c>
      <c r="W199" s="2">
        <f t="shared" si="20"/>
        <v>641500.42857142538</v>
      </c>
      <c r="X199" s="2">
        <f t="shared" si="6"/>
        <v>8499.5714285746217</v>
      </c>
      <c r="Y199" s="2">
        <f t="shared" si="7"/>
        <v>55464794.361535475</v>
      </c>
      <c r="Z199" s="2" t="str">
        <f t="shared" si="8"/>
        <v>HERE</v>
      </c>
      <c r="AA199" s="2">
        <f>IF(Z199="HERE",Y199,AA198+Graph!$G$1*1000)</f>
        <v>55464794.361535475</v>
      </c>
      <c r="AB199" s="2">
        <f t="shared" si="21"/>
        <v>8499.5714285746217</v>
      </c>
      <c r="AC199" s="2">
        <f t="shared" si="9"/>
        <v>43261551.10828881</v>
      </c>
      <c r="AD199" s="3">
        <f t="shared" si="10"/>
        <v>52800000</v>
      </c>
      <c r="AE199" s="2">
        <f>IF(AE197&gt;=52800000,52800000,IF(AB178=Graph!G$1*1000,AE198+Graph!G$1*1000,AC199))</f>
        <v>43261551.10828881</v>
      </c>
      <c r="AF199" s="3">
        <f t="shared" si="11"/>
        <v>43261551.10828881</v>
      </c>
      <c r="AG199" s="3">
        <f t="shared" si="26"/>
        <v>49023313.116566405</v>
      </c>
      <c r="AH199" s="3" t="e">
        <f t="shared" si="3"/>
        <v>#N/A</v>
      </c>
      <c r="AM199" s="6">
        <v>14600000</v>
      </c>
      <c r="AN199" s="6">
        <v>31800000</v>
      </c>
      <c r="AO199" s="6">
        <v>52800000</v>
      </c>
    </row>
    <row r="200" spans="1:41" ht="15.75" customHeight="1" x14ac:dyDescent="0.25">
      <c r="A200" s="1">
        <v>44376</v>
      </c>
      <c r="B200" s="2">
        <f t="shared" si="0"/>
        <v>131</v>
      </c>
      <c r="C200" s="7"/>
      <c r="D200" s="2" t="e">
        <f t="shared" si="12"/>
        <v>#N/A</v>
      </c>
      <c r="E200" s="2" t="e">
        <f t="shared" si="22"/>
        <v>#N/A</v>
      </c>
      <c r="F200" s="2">
        <v>1109503.0878214836</v>
      </c>
      <c r="G200" s="2">
        <f t="shared" si="23"/>
        <v>641500.42857142852</v>
      </c>
      <c r="H200" s="2">
        <f t="shared" si="13"/>
        <v>97789087.536860317</v>
      </c>
      <c r="I200" s="7"/>
      <c r="J200" s="2" t="e">
        <f t="shared" si="14"/>
        <v>#N/A</v>
      </c>
      <c r="K200" s="2" t="e">
        <f t="shared" si="24"/>
        <v>#N/A</v>
      </c>
      <c r="L200" s="2">
        <f t="array" ref="L200">IF(COUNT($C201)=0,IF(COUNT($C200)=1,I200,SUM(L199+LOOKUP(2,1/(ISNUMBER($K$1:$K$194)),$K$1:$K$194))),I200)</f>
        <v>1703034.8571428547</v>
      </c>
      <c r="M200" s="8" t="e">
        <f t="shared" si="27"/>
        <v>#N/A</v>
      </c>
      <c r="N200" s="2" t="e">
        <f t="shared" si="15"/>
        <v>#N/A</v>
      </c>
      <c r="O200" s="2" t="e">
        <f t="shared" si="25"/>
        <v>#N/A</v>
      </c>
      <c r="P200" s="2">
        <v>1120017.4646040201</v>
      </c>
      <c r="Q200" s="2">
        <f>IF(P200&gt;Graph!$G$1*1000,Graph!$G$1*1000,P200)</f>
        <v>650000</v>
      </c>
      <c r="R200" s="2">
        <f t="shared" si="16"/>
        <v>99376345.469824284</v>
      </c>
      <c r="S200" s="2">
        <f t="shared" si="17"/>
        <v>641500.42857143283</v>
      </c>
      <c r="T200" s="2">
        <f t="shared" si="18"/>
        <v>8499.571428571362</v>
      </c>
      <c r="U200" s="2">
        <f t="shared" si="19"/>
        <v>650000</v>
      </c>
      <c r="V200" s="2">
        <f t="shared" si="28"/>
        <v>43903051.536860235</v>
      </c>
      <c r="W200" s="2">
        <f t="shared" si="20"/>
        <v>641500.42857142538</v>
      </c>
      <c r="X200" s="2">
        <f t="shared" si="6"/>
        <v>8499.5714285746217</v>
      </c>
      <c r="Y200" s="2">
        <f t="shared" si="7"/>
        <v>55473293.932964049</v>
      </c>
      <c r="Z200" s="2" t="str">
        <f t="shared" si="8"/>
        <v>HERE</v>
      </c>
      <c r="AA200" s="2">
        <f>IF(Z200="HERE",Y200,AA199+Graph!$G$1*1000)</f>
        <v>55473293.932964049</v>
      </c>
      <c r="AB200" s="2">
        <f t="shared" si="21"/>
        <v>8499.5714285746217</v>
      </c>
      <c r="AC200" s="2">
        <f t="shared" si="9"/>
        <v>43903051.536860235</v>
      </c>
      <c r="AD200" s="3">
        <f t="shared" si="10"/>
        <v>52800000</v>
      </c>
      <c r="AE200" s="2">
        <f>IF(AE198&gt;=52800000,52800000,IF(AB179=Graph!G$1*1000,AE199+Graph!G$1*1000,AC200))</f>
        <v>43903051.536860235</v>
      </c>
      <c r="AF200" s="3">
        <f t="shared" si="11"/>
        <v>43903051.536860235</v>
      </c>
      <c r="AG200" s="3">
        <f t="shared" si="26"/>
        <v>49052899.807555072</v>
      </c>
      <c r="AH200" s="3" t="e">
        <f t="shared" si="3"/>
        <v>#N/A</v>
      </c>
      <c r="AM200" s="6">
        <v>14600000</v>
      </c>
      <c r="AN200" s="6">
        <v>31800000</v>
      </c>
      <c r="AO200" s="6">
        <v>52800000</v>
      </c>
    </row>
    <row r="201" spans="1:41" ht="15.75" customHeight="1" x14ac:dyDescent="0.25">
      <c r="A201" s="1">
        <v>44377</v>
      </c>
      <c r="B201" s="2">
        <f t="shared" si="0"/>
        <v>132</v>
      </c>
      <c r="C201" s="7"/>
      <c r="D201" s="2" t="e">
        <f t="shared" si="12"/>
        <v>#N/A</v>
      </c>
      <c r="E201" s="2" t="e">
        <f t="shared" si="22"/>
        <v>#N/A</v>
      </c>
      <c r="F201" s="2">
        <v>1114434.2237076759</v>
      </c>
      <c r="G201" s="2">
        <f t="shared" si="23"/>
        <v>641500.42857142852</v>
      </c>
      <c r="H201" s="2">
        <f t="shared" si="13"/>
        <v>98430587.96543175</v>
      </c>
      <c r="I201" s="7"/>
      <c r="J201" s="2" t="e">
        <f t="shared" si="14"/>
        <v>#N/A</v>
      </c>
      <c r="K201" s="2" t="e">
        <f t="shared" si="24"/>
        <v>#N/A</v>
      </c>
      <c r="L201" s="2">
        <f t="array" ref="L201">IF(COUNT($C202)=0,IF(COUNT($C201)=1,I201,SUM(L200+LOOKUP(2,1/(ISNUMBER($K$1:$K$194)),$K$1:$K$194))),I201)</f>
        <v>1711534.4285714261</v>
      </c>
      <c r="M201" s="8" t="e">
        <f t="shared" si="27"/>
        <v>#N/A</v>
      </c>
      <c r="N201" s="2" t="e">
        <f t="shared" si="15"/>
        <v>#N/A</v>
      </c>
      <c r="O201" s="2" t="e">
        <f t="shared" si="25"/>
        <v>#N/A</v>
      </c>
      <c r="P201" s="2">
        <v>1124995.0967659652</v>
      </c>
      <c r="Q201" s="2">
        <f>IF(P201&gt;Graph!$G$1*1000,Graph!$G$1*1000,P201)</f>
        <v>650000</v>
      </c>
      <c r="R201" s="2">
        <f t="shared" si="16"/>
        <v>100026345.46982428</v>
      </c>
      <c r="S201" s="2">
        <f t="shared" si="17"/>
        <v>641500.42857143283</v>
      </c>
      <c r="T201" s="2">
        <f t="shared" si="18"/>
        <v>8499.571428571362</v>
      </c>
      <c r="U201" s="2">
        <f t="shared" si="19"/>
        <v>650000</v>
      </c>
      <c r="V201" s="2">
        <f t="shared" si="28"/>
        <v>44544551.96543166</v>
      </c>
      <c r="W201" s="2">
        <f t="shared" si="20"/>
        <v>641500.42857142538</v>
      </c>
      <c r="X201" s="2">
        <f t="shared" si="6"/>
        <v>8499.5714285746217</v>
      </c>
      <c r="Y201" s="2">
        <f t="shared" si="7"/>
        <v>55481793.504392624</v>
      </c>
      <c r="Z201" s="2" t="str">
        <f t="shared" si="8"/>
        <v>HERE</v>
      </c>
      <c r="AA201" s="2">
        <f>IF(Z201="HERE",Y201,AA200+Graph!$G$1*1000)</f>
        <v>55481793.504392624</v>
      </c>
      <c r="AB201" s="2">
        <f t="shared" si="21"/>
        <v>8499.5714285746217</v>
      </c>
      <c r="AC201" s="2">
        <f t="shared" si="9"/>
        <v>44544551.96543166</v>
      </c>
      <c r="AD201" s="3">
        <f t="shared" si="10"/>
        <v>52800000</v>
      </c>
      <c r="AE201" s="2">
        <f>IF(AE199&gt;=52800000,52800000,IF(AB180=Graph!G$1*1000,AE200+Graph!G$1*1000,AC201))</f>
        <v>44544551.96543166</v>
      </c>
      <c r="AF201" s="3">
        <f t="shared" si="11"/>
        <v>44544551.96543166</v>
      </c>
      <c r="AG201" s="3">
        <f t="shared" si="26"/>
        <v>49082733.055338047</v>
      </c>
      <c r="AH201" s="3" t="e">
        <f t="shared" si="3"/>
        <v>#N/A</v>
      </c>
      <c r="AM201" s="6">
        <v>14600000</v>
      </c>
      <c r="AN201" s="6">
        <v>31800000</v>
      </c>
      <c r="AO201" s="6">
        <v>52800000</v>
      </c>
    </row>
    <row r="202" spans="1:41" ht="15.75" customHeight="1" x14ac:dyDescent="0.25">
      <c r="A202" s="1">
        <v>44378</v>
      </c>
      <c r="B202" s="2">
        <f t="shared" si="0"/>
        <v>133</v>
      </c>
      <c r="C202" s="7"/>
      <c r="D202" s="2" t="e">
        <f t="shared" si="12"/>
        <v>#N/A</v>
      </c>
      <c r="E202" s="2" t="e">
        <f t="shared" si="22"/>
        <v>#N/A</v>
      </c>
      <c r="F202" s="2">
        <v>1119365.3595938385</v>
      </c>
      <c r="G202" s="2">
        <f t="shared" si="23"/>
        <v>641500.42857142852</v>
      </c>
      <c r="H202" s="2">
        <f t="shared" si="13"/>
        <v>99072088.394003183</v>
      </c>
      <c r="I202" s="7"/>
      <c r="J202" s="2" t="e">
        <f t="shared" si="14"/>
        <v>#N/A</v>
      </c>
      <c r="K202" s="2" t="e">
        <f t="shared" si="24"/>
        <v>#N/A</v>
      </c>
      <c r="L202" s="2">
        <f t="array" ref="L202">IF(COUNT($C203)=0,IF(COUNT($C202)=1,I202,SUM(L201+LOOKUP(2,1/(ISNUMBER($K$1:$K$194)),$K$1:$K$194))),I202)</f>
        <v>1720033.9999999974</v>
      </c>
      <c r="M202" s="8" t="e">
        <f t="shared" si="27"/>
        <v>#N/A</v>
      </c>
      <c r="N202" s="2" t="e">
        <f t="shared" si="15"/>
        <v>#N/A</v>
      </c>
      <c r="O202" s="2" t="e">
        <f t="shared" si="25"/>
        <v>#N/A</v>
      </c>
      <c r="P202" s="2">
        <v>1129972.7289279401</v>
      </c>
      <c r="Q202" s="2">
        <f>IF(P202&gt;Graph!$G$1*1000,Graph!$G$1*1000,P202)</f>
        <v>650000</v>
      </c>
      <c r="R202" s="2">
        <f t="shared" si="16"/>
        <v>100676345.46982428</v>
      </c>
      <c r="S202" s="2">
        <f t="shared" si="17"/>
        <v>641500.42857143283</v>
      </c>
      <c r="T202" s="2">
        <f t="shared" si="18"/>
        <v>8499.571428571362</v>
      </c>
      <c r="U202" s="2">
        <f t="shared" si="19"/>
        <v>650000</v>
      </c>
      <c r="V202" s="2">
        <f t="shared" si="28"/>
        <v>45186052.394003086</v>
      </c>
      <c r="W202" s="2">
        <f t="shared" si="20"/>
        <v>641500.42857142538</v>
      </c>
      <c r="X202" s="2">
        <f t="shared" si="6"/>
        <v>8499.5714285746217</v>
      </c>
      <c r="Y202" s="2">
        <f t="shared" si="7"/>
        <v>55490293.075821199</v>
      </c>
      <c r="Z202" s="2" t="str">
        <f t="shared" si="8"/>
        <v>HERE</v>
      </c>
      <c r="AA202" s="2">
        <f>IF(Z202="HERE",Y202,AA201+Graph!$G$1*1000)</f>
        <v>55490293.075821199</v>
      </c>
      <c r="AB202" s="2">
        <f t="shared" si="21"/>
        <v>8499.5714285746217</v>
      </c>
      <c r="AC202" s="2">
        <f t="shared" si="9"/>
        <v>45186052.394003086</v>
      </c>
      <c r="AD202" s="3">
        <f t="shared" si="10"/>
        <v>52800000</v>
      </c>
      <c r="AE202" s="2">
        <f>IF(AE200&gt;=52800000,52800000,IF(AB181=Graph!G$1*1000,AE201+Graph!G$1*1000,AC202))</f>
        <v>45186052.394003086</v>
      </c>
      <c r="AF202" s="3">
        <f t="shared" si="11"/>
        <v>45186052.394003086</v>
      </c>
      <c r="AG202" s="3">
        <f t="shared" si="26"/>
        <v>49112812.859915331</v>
      </c>
      <c r="AH202" s="3" t="e">
        <f t="shared" si="3"/>
        <v>#N/A</v>
      </c>
      <c r="AM202" s="6">
        <v>14600000</v>
      </c>
      <c r="AN202" s="6">
        <v>31800000</v>
      </c>
      <c r="AO202" s="6">
        <v>52800000</v>
      </c>
    </row>
    <row r="203" spans="1:41" ht="15.75" customHeight="1" x14ac:dyDescent="0.25">
      <c r="A203" s="1">
        <v>44379</v>
      </c>
      <c r="B203" s="2">
        <f t="shared" si="0"/>
        <v>134</v>
      </c>
      <c r="C203" s="7"/>
      <c r="D203" s="2" t="e">
        <f t="shared" si="12"/>
        <v>#N/A</v>
      </c>
      <c r="E203" s="2" t="e">
        <f t="shared" si="22"/>
        <v>#N/A</v>
      </c>
      <c r="F203" s="2">
        <v>1124296.495480001</v>
      </c>
      <c r="G203" s="2">
        <f t="shared" si="23"/>
        <v>641500.42857142852</v>
      </c>
      <c r="H203" s="2">
        <f t="shared" si="13"/>
        <v>99713588.822574615</v>
      </c>
      <c r="I203" s="7"/>
      <c r="J203" s="2" t="e">
        <f t="shared" si="14"/>
        <v>#N/A</v>
      </c>
      <c r="K203" s="2" t="e">
        <f t="shared" si="24"/>
        <v>#N/A</v>
      </c>
      <c r="L203" s="2">
        <f t="array" ref="L203">IF(COUNT($C204)=0,IF(COUNT($C203)=1,I203,SUM(L202+LOOKUP(2,1/(ISNUMBER($K$1:$K$194)),$K$1:$K$194))),I203)</f>
        <v>1728533.5714285688</v>
      </c>
      <c r="M203" s="8" t="e">
        <f t="shared" si="27"/>
        <v>#N/A</v>
      </c>
      <c r="N203" s="2" t="e">
        <f t="shared" si="15"/>
        <v>#N/A</v>
      </c>
      <c r="O203" s="2" t="e">
        <f t="shared" si="25"/>
        <v>#N/A</v>
      </c>
      <c r="P203" s="2">
        <v>1134950.3610898852</v>
      </c>
      <c r="Q203" s="2">
        <f>IF(P203&gt;Graph!$G$1*1000,Graph!$G$1*1000,P203)</f>
        <v>650000</v>
      </c>
      <c r="R203" s="2">
        <f t="shared" si="16"/>
        <v>101326345.46982428</v>
      </c>
      <c r="S203" s="2">
        <f t="shared" si="17"/>
        <v>641500.42857143283</v>
      </c>
      <c r="T203" s="2">
        <f t="shared" si="18"/>
        <v>8499.571428571362</v>
      </c>
      <c r="U203" s="2">
        <f t="shared" si="19"/>
        <v>650000</v>
      </c>
      <c r="V203" s="2">
        <f t="shared" si="28"/>
        <v>45827552.822574511</v>
      </c>
      <c r="W203" s="2">
        <f t="shared" si="20"/>
        <v>641500.42857142538</v>
      </c>
      <c r="X203" s="2">
        <f t="shared" si="6"/>
        <v>8499.5714285746217</v>
      </c>
      <c r="Y203" s="2">
        <f t="shared" si="7"/>
        <v>55498792.647249773</v>
      </c>
      <c r="Z203" s="2" t="str">
        <f t="shared" si="8"/>
        <v>HERE</v>
      </c>
      <c r="AA203" s="2">
        <f>IF(Z203="HERE",Y203,AA202+Graph!$G$1*1000)</f>
        <v>55498792.647249773</v>
      </c>
      <c r="AB203" s="2">
        <f t="shared" si="21"/>
        <v>8499.5714285746217</v>
      </c>
      <c r="AC203" s="2">
        <f t="shared" si="9"/>
        <v>45827552.822574511</v>
      </c>
      <c r="AD203" s="3">
        <f t="shared" si="10"/>
        <v>52800000</v>
      </c>
      <c r="AE203" s="2">
        <f>IF(AE201&gt;=52800000,52800000,IF(AB182=Graph!G$1*1000,AE202+Graph!G$1*1000,AC203))</f>
        <v>45827552.822574511</v>
      </c>
      <c r="AF203" s="3">
        <f t="shared" si="11"/>
        <v>45827552.822574511</v>
      </c>
      <c r="AG203" s="3">
        <f t="shared" si="26"/>
        <v>49143139.22128693</v>
      </c>
      <c r="AH203" s="3" t="e">
        <f t="shared" si="3"/>
        <v>#N/A</v>
      </c>
      <c r="AM203" s="6">
        <v>14600000</v>
      </c>
      <c r="AN203" s="6">
        <v>31800000</v>
      </c>
      <c r="AO203" s="6">
        <v>52800000</v>
      </c>
    </row>
    <row r="204" spans="1:41" ht="15.75" customHeight="1" x14ac:dyDescent="0.25">
      <c r="A204" s="1">
        <v>44380</v>
      </c>
      <c r="B204" s="2">
        <f t="shared" si="0"/>
        <v>135</v>
      </c>
      <c r="C204" s="7"/>
      <c r="D204" s="2" t="e">
        <f t="shared" si="12"/>
        <v>#N/A</v>
      </c>
      <c r="E204" s="2" t="e">
        <f t="shared" si="22"/>
        <v>#N/A</v>
      </c>
      <c r="F204" s="2">
        <v>1129227.6313661933</v>
      </c>
      <c r="G204" s="2">
        <f t="shared" si="23"/>
        <v>641500.42857142852</v>
      </c>
      <c r="H204" s="2">
        <f t="shared" si="13"/>
        <v>100355089.25114605</v>
      </c>
      <c r="I204" s="7"/>
      <c r="J204" s="2" t="e">
        <f t="shared" si="14"/>
        <v>#N/A</v>
      </c>
      <c r="K204" s="2" t="e">
        <f t="shared" si="24"/>
        <v>#N/A</v>
      </c>
      <c r="L204" s="2">
        <f t="array" ref="L204">IF(COUNT($C205)=0,IF(COUNT($C204)=1,I204,SUM(L203+LOOKUP(2,1/(ISNUMBER($K$1:$K$194)),$K$1:$K$194))),I204)</f>
        <v>1737033.1428571402</v>
      </c>
      <c r="M204" s="8" t="e">
        <f t="shared" si="27"/>
        <v>#N/A</v>
      </c>
      <c r="N204" s="2" t="e">
        <f t="shared" si="15"/>
        <v>#N/A</v>
      </c>
      <c r="O204" s="2" t="e">
        <f t="shared" si="25"/>
        <v>#N/A</v>
      </c>
      <c r="P204" s="2">
        <v>1139927.9932518601</v>
      </c>
      <c r="Q204" s="2">
        <f>IF(P204&gt;Graph!$G$1*1000,Graph!$G$1*1000,P204)</f>
        <v>650000</v>
      </c>
      <c r="R204" s="2">
        <f t="shared" si="16"/>
        <v>101976345.46982428</v>
      </c>
      <c r="S204" s="2">
        <f t="shared" si="17"/>
        <v>641500.42857143283</v>
      </c>
      <c r="T204" s="2">
        <f t="shared" si="18"/>
        <v>8499.571428571362</v>
      </c>
      <c r="U204" s="2">
        <f t="shared" si="19"/>
        <v>650000</v>
      </c>
      <c r="V204" s="2">
        <f t="shared" si="28"/>
        <v>46469053.251145937</v>
      </c>
      <c r="W204" s="2">
        <f t="shared" si="20"/>
        <v>641500.42857142538</v>
      </c>
      <c r="X204" s="2">
        <f t="shared" si="6"/>
        <v>8499.5714285746217</v>
      </c>
      <c r="Y204" s="2">
        <f t="shared" si="7"/>
        <v>55507292.218678348</v>
      </c>
      <c r="Z204" s="2" t="str">
        <f t="shared" si="8"/>
        <v>HERE</v>
      </c>
      <c r="AA204" s="2">
        <f>IF(Z204="HERE",Y204,AA203+Graph!$G$1*1000)</f>
        <v>55507292.218678348</v>
      </c>
      <c r="AB204" s="2">
        <f t="shared" si="21"/>
        <v>8499.5714285746217</v>
      </c>
      <c r="AC204" s="2">
        <f t="shared" si="9"/>
        <v>46469053.251145937</v>
      </c>
      <c r="AD204" s="3">
        <f t="shared" si="10"/>
        <v>52800000</v>
      </c>
      <c r="AE204" s="2">
        <f>IF(AE202&gt;=52800000,52800000,IF(AB183=Graph!G$1*1000,AE203+Graph!G$1*1000,AC204))</f>
        <v>46469053.251145937</v>
      </c>
      <c r="AF204" s="3">
        <f t="shared" si="11"/>
        <v>46469053.251145937</v>
      </c>
      <c r="AG204" s="3">
        <f t="shared" si="26"/>
        <v>49173712.13945283</v>
      </c>
      <c r="AH204" s="3" t="e">
        <f t="shared" si="3"/>
        <v>#N/A</v>
      </c>
      <c r="AM204" s="6">
        <v>14600000</v>
      </c>
      <c r="AN204" s="6">
        <v>31800000</v>
      </c>
      <c r="AO204" s="6">
        <v>52800000</v>
      </c>
    </row>
    <row r="205" spans="1:41" ht="15.75" customHeight="1" x14ac:dyDescent="0.25">
      <c r="A205" s="1">
        <v>44381</v>
      </c>
      <c r="B205" s="2">
        <f t="shared" si="0"/>
        <v>136</v>
      </c>
      <c r="C205" s="7"/>
      <c r="D205" s="2" t="e">
        <f t="shared" si="12"/>
        <v>#N/A</v>
      </c>
      <c r="E205" s="2" t="e">
        <f t="shared" si="22"/>
        <v>#N/A</v>
      </c>
      <c r="F205" s="2">
        <v>1134158.7672523558</v>
      </c>
      <c r="G205" s="2">
        <f t="shared" si="23"/>
        <v>641500.42857142852</v>
      </c>
      <c r="H205" s="2">
        <f t="shared" si="13"/>
        <v>100996589.67971748</v>
      </c>
      <c r="I205" s="7"/>
      <c r="J205" s="2" t="e">
        <f t="shared" si="14"/>
        <v>#N/A</v>
      </c>
      <c r="K205" s="2" t="e">
        <f t="shared" si="24"/>
        <v>#N/A</v>
      </c>
      <c r="L205" s="2">
        <f t="array" ref="L205">IF(COUNT($C206)=0,IF(COUNT($C205)=1,I205,SUM(L204+LOOKUP(2,1/(ISNUMBER($K$1:$K$194)),$K$1:$K$194))),I205)</f>
        <v>1745532.7142857115</v>
      </c>
      <c r="M205" s="8" t="e">
        <f t="shared" si="27"/>
        <v>#N/A</v>
      </c>
      <c r="N205" s="2" t="e">
        <f t="shared" si="15"/>
        <v>#N/A</v>
      </c>
      <c r="O205" s="2" t="e">
        <f t="shared" si="25"/>
        <v>#N/A</v>
      </c>
      <c r="P205" s="2">
        <v>1144905.6254138052</v>
      </c>
      <c r="Q205" s="2">
        <f>IF(P205&gt;Graph!$G$1*1000,Graph!$G$1*1000,P205)</f>
        <v>650000</v>
      </c>
      <c r="R205" s="2">
        <f t="shared" si="16"/>
        <v>102626345.46982428</v>
      </c>
      <c r="S205" s="2">
        <f t="shared" si="17"/>
        <v>641500.42857143283</v>
      </c>
      <c r="T205" s="2">
        <f t="shared" si="18"/>
        <v>8499.571428571362</v>
      </c>
      <c r="U205" s="2">
        <f t="shared" si="19"/>
        <v>650000</v>
      </c>
      <c r="V205" s="2">
        <f t="shared" si="28"/>
        <v>47110553.679717362</v>
      </c>
      <c r="W205" s="2">
        <f t="shared" si="20"/>
        <v>641500.42857142538</v>
      </c>
      <c r="X205" s="2">
        <f t="shared" si="6"/>
        <v>8499.5714285746217</v>
      </c>
      <c r="Y205" s="2">
        <f t="shared" si="7"/>
        <v>55515791.790106922</v>
      </c>
      <c r="Z205" s="2" t="str">
        <f t="shared" si="8"/>
        <v>HERE</v>
      </c>
      <c r="AA205" s="2">
        <f>IF(Z205="HERE",Y205,AA204+Graph!$G$1*1000)</f>
        <v>55515791.790106922</v>
      </c>
      <c r="AB205" s="2">
        <f t="shared" si="21"/>
        <v>8499.5714285746217</v>
      </c>
      <c r="AC205" s="2">
        <f t="shared" si="9"/>
        <v>47110553.679717362</v>
      </c>
      <c r="AD205" s="3">
        <f t="shared" si="10"/>
        <v>52800000</v>
      </c>
      <c r="AE205" s="2">
        <f>IF(AE203&gt;=52800000,52800000,IF(AB184=Graph!G$1*1000,AE204+Graph!G$1*1000,AC205))</f>
        <v>47110553.679717362</v>
      </c>
      <c r="AF205" s="3">
        <f t="shared" si="11"/>
        <v>47110553.679717362</v>
      </c>
      <c r="AG205" s="3">
        <f t="shared" si="26"/>
        <v>49204531.614413038</v>
      </c>
      <c r="AH205" s="3" t="e">
        <f t="shared" si="3"/>
        <v>#N/A</v>
      </c>
      <c r="AM205" s="6">
        <v>14600000</v>
      </c>
      <c r="AN205" s="6">
        <v>31800000</v>
      </c>
      <c r="AO205" s="6">
        <v>52800000</v>
      </c>
    </row>
    <row r="206" spans="1:41" ht="15.75" customHeight="1" x14ac:dyDescent="0.25">
      <c r="A206" s="1">
        <v>44382</v>
      </c>
      <c r="B206" s="2">
        <f t="shared" si="0"/>
        <v>137</v>
      </c>
      <c r="C206" s="7"/>
      <c r="D206" s="2" t="e">
        <f t="shared" si="12"/>
        <v>#N/A</v>
      </c>
      <c r="E206" s="2" t="e">
        <f t="shared" si="22"/>
        <v>#N/A</v>
      </c>
      <c r="F206" s="2">
        <v>1139089.9031385183</v>
      </c>
      <c r="G206" s="2">
        <f t="shared" si="23"/>
        <v>641500.42857142852</v>
      </c>
      <c r="H206" s="2">
        <f t="shared" si="13"/>
        <v>101638090.10828891</v>
      </c>
      <c r="I206" s="7"/>
      <c r="J206" s="2" t="e">
        <f t="shared" si="14"/>
        <v>#N/A</v>
      </c>
      <c r="K206" s="2" t="e">
        <f t="shared" si="24"/>
        <v>#N/A</v>
      </c>
      <c r="L206" s="2">
        <f t="array" ref="L206">IF(COUNT($C207)=0,IF(COUNT($C206)=1,I206,SUM(L205+LOOKUP(2,1/(ISNUMBER($K$1:$K$194)),$K$1:$K$194))),I206)</f>
        <v>1754032.2857142829</v>
      </c>
      <c r="M206" s="8" t="e">
        <f t="shared" si="27"/>
        <v>#N/A</v>
      </c>
      <c r="N206" s="2" t="e">
        <f t="shared" si="15"/>
        <v>#N/A</v>
      </c>
      <c r="O206" s="2" t="e">
        <f t="shared" si="25"/>
        <v>#N/A</v>
      </c>
      <c r="P206" s="2">
        <v>1149883.2575757504</v>
      </c>
      <c r="Q206" s="2">
        <f>IF(P206&gt;Graph!$G$1*1000,Graph!$G$1*1000,P206)</f>
        <v>650000</v>
      </c>
      <c r="R206" s="2">
        <f t="shared" si="16"/>
        <v>103276345.46982428</v>
      </c>
      <c r="S206" s="2">
        <f t="shared" si="17"/>
        <v>641500.42857143283</v>
      </c>
      <c r="T206" s="2">
        <f t="shared" si="18"/>
        <v>8499.571428571362</v>
      </c>
      <c r="U206" s="2">
        <f t="shared" si="19"/>
        <v>650000</v>
      </c>
      <c r="V206" s="2">
        <f t="shared" si="28"/>
        <v>47752054.108288787</v>
      </c>
      <c r="W206" s="2">
        <f t="shared" si="20"/>
        <v>641500.42857142538</v>
      </c>
      <c r="X206" s="2">
        <f t="shared" si="6"/>
        <v>8499.5714285746217</v>
      </c>
      <c r="Y206" s="2">
        <f t="shared" si="7"/>
        <v>55524291.361535497</v>
      </c>
      <c r="Z206" s="2" t="str">
        <f t="shared" si="8"/>
        <v>HERE</v>
      </c>
      <c r="AA206" s="2">
        <f>IF(Z206="HERE",Y206,AA205+Graph!$G$1*1000)</f>
        <v>55524291.361535497</v>
      </c>
      <c r="AB206" s="2">
        <f t="shared" si="21"/>
        <v>8499.5714285746217</v>
      </c>
      <c r="AC206" s="2">
        <f t="shared" si="9"/>
        <v>47752054.108288787</v>
      </c>
      <c r="AD206" s="3">
        <f t="shared" si="10"/>
        <v>52800000</v>
      </c>
      <c r="AE206" s="2">
        <f>IF(AE204&gt;=52800000,52800000,IF(AB185=Graph!G$1*1000,AE205+Graph!G$1*1000,AC206))</f>
        <v>47752054.108288787</v>
      </c>
      <c r="AF206" s="3">
        <f t="shared" si="11"/>
        <v>47752054.108288787</v>
      </c>
      <c r="AG206" s="3">
        <f t="shared" si="26"/>
        <v>49235597.646167561</v>
      </c>
      <c r="AH206" s="3" t="e">
        <f t="shared" si="3"/>
        <v>#N/A</v>
      </c>
      <c r="AM206" s="6">
        <v>14600000</v>
      </c>
      <c r="AN206" s="6">
        <v>31800000</v>
      </c>
      <c r="AO206" s="6">
        <v>52800000</v>
      </c>
    </row>
    <row r="207" spans="1:41" ht="15.75" customHeight="1" x14ac:dyDescent="0.25">
      <c r="A207" s="1">
        <v>44383</v>
      </c>
      <c r="B207" s="2">
        <f t="shared" si="0"/>
        <v>138</v>
      </c>
      <c r="C207" s="7"/>
      <c r="D207" s="2" t="e">
        <f t="shared" si="12"/>
        <v>#N/A</v>
      </c>
      <c r="E207" s="2" t="e">
        <f t="shared" si="22"/>
        <v>#N/A</v>
      </c>
      <c r="F207" s="2">
        <v>1144021.0390247107</v>
      </c>
      <c r="G207" s="2">
        <f t="shared" si="23"/>
        <v>641500.42857142852</v>
      </c>
      <c r="H207" s="2">
        <f t="shared" si="13"/>
        <v>102279590.53686035</v>
      </c>
      <c r="I207" s="7"/>
      <c r="J207" s="2" t="e">
        <f t="shared" si="14"/>
        <v>#N/A</v>
      </c>
      <c r="K207" s="2" t="e">
        <f t="shared" si="24"/>
        <v>#N/A</v>
      </c>
      <c r="L207" s="2">
        <f t="array" ref="L207">IF(COUNT($C208)=0,IF(COUNT($C207)=1,I207,SUM(L206+LOOKUP(2,1/(ISNUMBER($K$1:$K$194)),$K$1:$K$194))),I207)</f>
        <v>1762531.8571428542</v>
      </c>
      <c r="M207" s="8" t="e">
        <f t="shared" si="27"/>
        <v>#N/A</v>
      </c>
      <c r="N207" s="2" t="e">
        <f t="shared" si="15"/>
        <v>#N/A</v>
      </c>
      <c r="O207" s="2" t="e">
        <f t="shared" si="25"/>
        <v>#N/A</v>
      </c>
      <c r="P207" s="2">
        <v>1154860.8897377253</v>
      </c>
      <c r="Q207" s="2">
        <f>IF(P207&gt;Graph!$G$1*1000,Graph!$G$1*1000,P207)</f>
        <v>650000</v>
      </c>
      <c r="R207" s="2">
        <f t="shared" si="16"/>
        <v>103926345.46982428</v>
      </c>
      <c r="S207" s="2">
        <f t="shared" si="17"/>
        <v>641500.42857143283</v>
      </c>
      <c r="T207" s="2">
        <f t="shared" si="18"/>
        <v>8499.571428571362</v>
      </c>
      <c r="U207" s="2">
        <f t="shared" si="19"/>
        <v>650000</v>
      </c>
      <c r="V207" s="2">
        <f t="shared" si="28"/>
        <v>48393554.536860213</v>
      </c>
      <c r="W207" s="2">
        <f t="shared" si="20"/>
        <v>641500.42857142538</v>
      </c>
      <c r="X207" s="2">
        <f t="shared" si="6"/>
        <v>8499.5714285746217</v>
      </c>
      <c r="Y207" s="2">
        <f t="shared" si="7"/>
        <v>55532790.932964072</v>
      </c>
      <c r="Z207" s="2" t="str">
        <f t="shared" si="8"/>
        <v>HERE</v>
      </c>
      <c r="AA207" s="2">
        <f>IF(Z207="HERE",Y207,AA206+Graph!$G$1*1000)</f>
        <v>55532790.932964072</v>
      </c>
      <c r="AB207" s="2">
        <f t="shared" si="21"/>
        <v>8499.5714285746217</v>
      </c>
      <c r="AC207" s="2">
        <f t="shared" si="9"/>
        <v>48393554.536860213</v>
      </c>
      <c r="AD207" s="3">
        <f t="shared" si="10"/>
        <v>52800000</v>
      </c>
      <c r="AE207" s="2">
        <f>IF(AE205&gt;=52800000,52800000,IF(AB186=Graph!G$1*1000,AE206+Graph!G$1*1000,AC207))</f>
        <v>48393554.536860213</v>
      </c>
      <c r="AF207" s="3">
        <f t="shared" si="11"/>
        <v>48393554.536860213</v>
      </c>
      <c r="AG207" s="3">
        <f t="shared" si="26"/>
        <v>49266910.234716393</v>
      </c>
      <c r="AH207" s="3" t="e">
        <f t="shared" si="3"/>
        <v>#N/A</v>
      </c>
      <c r="AM207" s="6">
        <v>14600000</v>
      </c>
      <c r="AN207" s="6">
        <v>31800000</v>
      </c>
      <c r="AO207" s="6">
        <v>52800000</v>
      </c>
    </row>
    <row r="208" spans="1:41" ht="15.75" customHeight="1" x14ac:dyDescent="0.25">
      <c r="A208" s="1">
        <v>44384</v>
      </c>
      <c r="B208" s="2">
        <f t="shared" si="0"/>
        <v>139</v>
      </c>
      <c r="C208" s="7"/>
      <c r="D208" s="2" t="e">
        <f t="shared" si="12"/>
        <v>#N/A</v>
      </c>
      <c r="E208" s="2" t="e">
        <f t="shared" si="22"/>
        <v>#N/A</v>
      </c>
      <c r="F208" s="2">
        <v>1148952.1749108732</v>
      </c>
      <c r="G208" s="2">
        <f t="shared" si="23"/>
        <v>641500.42857142852</v>
      </c>
      <c r="H208" s="2">
        <f t="shared" si="13"/>
        <v>102921090.96543178</v>
      </c>
      <c r="I208" s="7"/>
      <c r="J208" s="2" t="e">
        <f t="shared" si="14"/>
        <v>#N/A</v>
      </c>
      <c r="K208" s="2" t="e">
        <f t="shared" si="24"/>
        <v>#N/A</v>
      </c>
      <c r="L208" s="2">
        <f t="array" ref="L208">IF(COUNT($C209)=0,IF(COUNT($C208)=1,I208,SUM(L207+LOOKUP(2,1/(ISNUMBER($K$1:$K$194)),$K$1:$K$194))),I208)</f>
        <v>1771031.4285714256</v>
      </c>
      <c r="M208" s="8" t="e">
        <f t="shared" si="27"/>
        <v>#N/A</v>
      </c>
      <c r="N208" s="2" t="e">
        <f t="shared" si="15"/>
        <v>#N/A</v>
      </c>
      <c r="O208" s="2" t="e">
        <f t="shared" si="25"/>
        <v>#N/A</v>
      </c>
      <c r="P208" s="2">
        <v>1159838.5218996704</v>
      </c>
      <c r="Q208" s="2">
        <f>IF(P208&gt;Graph!$G$1*1000,Graph!$G$1*1000,P208)</f>
        <v>650000</v>
      </c>
      <c r="R208" s="2">
        <f t="shared" si="16"/>
        <v>104576345.46982428</v>
      </c>
      <c r="S208" s="2">
        <f t="shared" si="17"/>
        <v>641500.42857143283</v>
      </c>
      <c r="T208" s="2">
        <f t="shared" si="18"/>
        <v>8499.571428571362</v>
      </c>
      <c r="U208" s="2">
        <f t="shared" si="19"/>
        <v>650000</v>
      </c>
      <c r="V208" s="2">
        <f t="shared" si="28"/>
        <v>49035054.965431638</v>
      </c>
      <c r="W208" s="2">
        <f t="shared" si="20"/>
        <v>641500.42857142538</v>
      </c>
      <c r="X208" s="2">
        <f t="shared" si="6"/>
        <v>8499.5714285746217</v>
      </c>
      <c r="Y208" s="2">
        <f t="shared" si="7"/>
        <v>55541290.504392646</v>
      </c>
      <c r="Z208" s="2" t="str">
        <f t="shared" si="8"/>
        <v>HERE</v>
      </c>
      <c r="AA208" s="2">
        <f>IF(Z208="HERE",Y208,AA207+Graph!$G$1*1000)</f>
        <v>55541290.504392646</v>
      </c>
      <c r="AB208" s="2">
        <f t="shared" si="21"/>
        <v>8499.5714285746217</v>
      </c>
      <c r="AC208" s="2">
        <f t="shared" si="9"/>
        <v>49035054.965431638</v>
      </c>
      <c r="AD208" s="3">
        <f t="shared" si="10"/>
        <v>52800000</v>
      </c>
      <c r="AE208" s="2">
        <f>IF(AE206&gt;=52800000,52800000,IF(AB187=Graph!G$1*1000,AE207+Graph!G$1*1000,AC208))</f>
        <v>49035054.965431638</v>
      </c>
      <c r="AF208" s="3">
        <f t="shared" si="11"/>
        <v>49035054.965431638</v>
      </c>
      <c r="AG208" s="3">
        <f t="shared" si="26"/>
        <v>49298469.380059525</v>
      </c>
      <c r="AH208" s="3" t="e">
        <f t="shared" si="3"/>
        <v>#N/A</v>
      </c>
      <c r="AM208" s="6">
        <v>14600000</v>
      </c>
      <c r="AN208" s="6">
        <v>31800000</v>
      </c>
      <c r="AO208" s="6">
        <v>52800000</v>
      </c>
    </row>
    <row r="209" spans="1:41" ht="15.75" customHeight="1" x14ac:dyDescent="0.25">
      <c r="A209" s="1">
        <v>44385</v>
      </c>
      <c r="B209" s="2">
        <f t="shared" si="0"/>
        <v>140</v>
      </c>
      <c r="C209" s="7"/>
      <c r="D209" s="2" t="e">
        <f t="shared" si="12"/>
        <v>#N/A</v>
      </c>
      <c r="E209" s="2" t="e">
        <f t="shared" si="22"/>
        <v>#N/A</v>
      </c>
      <c r="F209" s="2">
        <v>1153883.3107970357</v>
      </c>
      <c r="G209" s="2">
        <f t="shared" si="23"/>
        <v>641500.42857142852</v>
      </c>
      <c r="H209" s="2">
        <f t="shared" si="13"/>
        <v>103562591.39400321</v>
      </c>
      <c r="I209" s="7"/>
      <c r="J209" s="2" t="e">
        <f t="shared" si="14"/>
        <v>#N/A</v>
      </c>
      <c r="K209" s="2" t="e">
        <f t="shared" si="24"/>
        <v>#N/A</v>
      </c>
      <c r="L209" s="2">
        <f t="array" ref="L209">IF(COUNT($C210)=0,IF(COUNT($C209)=1,I209,SUM(L208+LOOKUP(2,1/(ISNUMBER($K$1:$K$194)),$K$1:$K$194))),I209)</f>
        <v>1779530.999999997</v>
      </c>
      <c r="M209" s="8" t="e">
        <f t="shared" si="27"/>
        <v>#N/A</v>
      </c>
      <c r="N209" s="2" t="e">
        <f t="shared" si="15"/>
        <v>#N/A</v>
      </c>
      <c r="O209" s="2" t="e">
        <f t="shared" si="25"/>
        <v>#N/A</v>
      </c>
      <c r="P209" s="2">
        <v>1164816.1540616155</v>
      </c>
      <c r="Q209" s="2">
        <f>IF(P209&gt;Graph!$G$1*1000,Graph!$G$1*1000,P209)</f>
        <v>650000</v>
      </c>
      <c r="R209" s="2">
        <f t="shared" si="16"/>
        <v>105226345.46982428</v>
      </c>
      <c r="S209" s="2">
        <f t="shared" si="17"/>
        <v>641500.42857143283</v>
      </c>
      <c r="T209" s="2">
        <f t="shared" si="18"/>
        <v>8499.571428571362</v>
      </c>
      <c r="U209" s="2">
        <f t="shared" si="19"/>
        <v>650000</v>
      </c>
      <c r="V209" s="2">
        <f t="shared" si="28"/>
        <v>49676555.394003063</v>
      </c>
      <c r="W209" s="2">
        <f t="shared" si="20"/>
        <v>641500.42857142538</v>
      </c>
      <c r="X209" s="2">
        <f t="shared" si="6"/>
        <v>8499.5714285746217</v>
      </c>
      <c r="Y209" s="2">
        <f t="shared" si="7"/>
        <v>55549790.075821221</v>
      </c>
      <c r="Z209" s="2" t="str">
        <f t="shared" si="8"/>
        <v>HERE</v>
      </c>
      <c r="AA209" s="2">
        <f>IF(Z209="HERE",Y209,AA208+Graph!$G$1*1000)</f>
        <v>55549790.075821221</v>
      </c>
      <c r="AB209" s="2">
        <f t="shared" si="21"/>
        <v>8499.5714285746217</v>
      </c>
      <c r="AC209" s="2">
        <f t="shared" si="9"/>
        <v>49676555.394003063</v>
      </c>
      <c r="AD209" s="3">
        <f t="shared" si="10"/>
        <v>52800000</v>
      </c>
      <c r="AE209" s="2">
        <f>IF(AE207&gt;=52800000,52800000,IF(AB188=Graph!G$1*1000,AE208+Graph!G$1*1000,AC209))</f>
        <v>49676555.394003063</v>
      </c>
      <c r="AF209" s="3">
        <f t="shared" si="11"/>
        <v>49676555.394003063</v>
      </c>
      <c r="AG209" s="3">
        <f t="shared" si="26"/>
        <v>49330275.082196973</v>
      </c>
      <c r="AH209" s="3" t="e">
        <f t="shared" si="3"/>
        <v>#N/A</v>
      </c>
      <c r="AM209" s="6">
        <v>14600000</v>
      </c>
      <c r="AN209" s="6">
        <v>31800000</v>
      </c>
      <c r="AO209" s="6">
        <v>52800000</v>
      </c>
    </row>
    <row r="210" spans="1:41" ht="15.75" customHeight="1" x14ac:dyDescent="0.25">
      <c r="A210" s="1">
        <v>44386</v>
      </c>
      <c r="B210" s="2">
        <f t="shared" si="0"/>
        <v>141</v>
      </c>
      <c r="C210" s="7"/>
      <c r="D210" s="2" t="e">
        <f t="shared" si="12"/>
        <v>#N/A</v>
      </c>
      <c r="E210" s="2" t="e">
        <f t="shared" si="22"/>
        <v>#N/A</v>
      </c>
      <c r="F210" s="2">
        <v>1158814.446683228</v>
      </c>
      <c r="G210" s="2">
        <f t="shared" si="23"/>
        <v>641500.42857142852</v>
      </c>
      <c r="H210" s="2">
        <f t="shared" si="13"/>
        <v>104204091.82257465</v>
      </c>
      <c r="I210" s="7"/>
      <c r="J210" s="2" t="e">
        <f t="shared" si="14"/>
        <v>#N/A</v>
      </c>
      <c r="K210" s="2" t="e">
        <f t="shared" si="24"/>
        <v>#N/A</v>
      </c>
      <c r="L210" s="2">
        <f t="array" ref="L210">IF(COUNT($C211)=0,IF(COUNT($C210)=1,I210,SUM(L209+LOOKUP(2,1/(ISNUMBER($K$1:$K$194)),$K$1:$K$194))),I210)</f>
        <v>1788030.5714285683</v>
      </c>
      <c r="M210" s="8" t="e">
        <f t="shared" si="27"/>
        <v>#N/A</v>
      </c>
      <c r="N210" s="2" t="e">
        <f t="shared" si="15"/>
        <v>#N/A</v>
      </c>
      <c r="O210" s="2" t="e">
        <f t="shared" si="25"/>
        <v>#N/A</v>
      </c>
      <c r="P210" s="2">
        <v>1169793.7862235904</v>
      </c>
      <c r="Q210" s="2">
        <f>IF(P210&gt;Graph!$G$1*1000,Graph!$G$1*1000,P210)</f>
        <v>650000</v>
      </c>
      <c r="R210" s="2">
        <f t="shared" si="16"/>
        <v>105876345.46982428</v>
      </c>
      <c r="S210" s="2">
        <f t="shared" si="17"/>
        <v>641500.42857143283</v>
      </c>
      <c r="T210" s="2">
        <f t="shared" si="18"/>
        <v>8499.571428571362</v>
      </c>
      <c r="U210" s="2">
        <f t="shared" si="19"/>
        <v>650000</v>
      </c>
      <c r="V210" s="2">
        <f t="shared" si="28"/>
        <v>50318055.822574489</v>
      </c>
      <c r="W210" s="2">
        <f t="shared" si="20"/>
        <v>641500.42857142538</v>
      </c>
      <c r="X210" s="2">
        <f t="shared" si="6"/>
        <v>8499.5714285746217</v>
      </c>
      <c r="Y210" s="2">
        <f t="shared" si="7"/>
        <v>55558289.647249795</v>
      </c>
      <c r="Z210" s="2" t="str">
        <f t="shared" si="8"/>
        <v>HERE</v>
      </c>
      <c r="AA210" s="2">
        <f>IF(Z210="HERE",Y210,AA209+Graph!$G$1*1000)</f>
        <v>55558289.647249795</v>
      </c>
      <c r="AB210" s="2">
        <f t="shared" si="21"/>
        <v>8499.5714285746217</v>
      </c>
      <c r="AC210" s="2">
        <f t="shared" si="9"/>
        <v>50318055.822574489</v>
      </c>
      <c r="AD210" s="3">
        <f t="shared" si="10"/>
        <v>52800000</v>
      </c>
      <c r="AE210" s="2">
        <f>IF(AE208&gt;=52800000,52800000,IF(AB189=Graph!G$1*1000,AE209+Graph!G$1*1000,AC210))</f>
        <v>50318055.822574489</v>
      </c>
      <c r="AF210" s="3">
        <f t="shared" si="11"/>
        <v>50318055.822574489</v>
      </c>
      <c r="AG210" s="3">
        <f t="shared" si="26"/>
        <v>49362327.341128729</v>
      </c>
      <c r="AH210" s="3" t="e">
        <f t="shared" si="3"/>
        <v>#N/A</v>
      </c>
      <c r="AM210" s="6">
        <v>14600000</v>
      </c>
      <c r="AN210" s="6">
        <v>31800000</v>
      </c>
      <c r="AO210" s="6">
        <v>52800000</v>
      </c>
    </row>
    <row r="211" spans="1:41" ht="15.75" customHeight="1" x14ac:dyDescent="0.25">
      <c r="A211" s="1">
        <v>44387</v>
      </c>
      <c r="B211" s="2">
        <f t="shared" si="0"/>
        <v>142</v>
      </c>
      <c r="C211" s="7"/>
      <c r="D211" s="2" t="e">
        <f t="shared" si="12"/>
        <v>#N/A</v>
      </c>
      <c r="E211" s="2" t="e">
        <f t="shared" si="22"/>
        <v>#N/A</v>
      </c>
      <c r="F211" s="2">
        <v>1163745.5825693905</v>
      </c>
      <c r="G211" s="2">
        <f t="shared" si="23"/>
        <v>641500.42857142852</v>
      </c>
      <c r="H211" s="2">
        <f t="shared" si="13"/>
        <v>104845592.25114608</v>
      </c>
      <c r="I211" s="7"/>
      <c r="J211" s="2" t="e">
        <f t="shared" si="14"/>
        <v>#N/A</v>
      </c>
      <c r="K211" s="2" t="e">
        <f t="shared" si="24"/>
        <v>#N/A</v>
      </c>
      <c r="L211" s="2">
        <f t="array" ref="L211">IF(COUNT($C212)=0,IF(COUNT($C211)=1,I211,SUM(L210+LOOKUP(2,1/(ISNUMBER($K$1:$K$194)),$K$1:$K$194))),I211)</f>
        <v>1796530.1428571397</v>
      </c>
      <c r="M211" s="8" t="e">
        <f t="shared" si="27"/>
        <v>#N/A</v>
      </c>
      <c r="N211" s="2" t="e">
        <f t="shared" si="15"/>
        <v>#N/A</v>
      </c>
      <c r="O211" s="2" t="e">
        <f t="shared" si="25"/>
        <v>#N/A</v>
      </c>
      <c r="P211" s="2">
        <v>1174771.4183855355</v>
      </c>
      <c r="Q211" s="2">
        <f>IF(P211&gt;Graph!$G$1*1000,Graph!$G$1*1000,P211)</f>
        <v>650000</v>
      </c>
      <c r="R211" s="2">
        <f t="shared" si="16"/>
        <v>106526345.46982428</v>
      </c>
      <c r="S211" s="2">
        <f t="shared" si="17"/>
        <v>641500.42857143283</v>
      </c>
      <c r="T211" s="2">
        <f t="shared" si="18"/>
        <v>8499.571428571362</v>
      </c>
      <c r="U211" s="2">
        <f t="shared" si="19"/>
        <v>650000</v>
      </c>
      <c r="V211" s="2">
        <f t="shared" si="28"/>
        <v>50959556.251145914</v>
      </c>
      <c r="W211" s="2">
        <f t="shared" si="20"/>
        <v>641500.42857142538</v>
      </c>
      <c r="X211" s="2">
        <f t="shared" si="6"/>
        <v>8499.5714285746217</v>
      </c>
      <c r="Y211" s="2">
        <f t="shared" si="7"/>
        <v>55566789.21867837</v>
      </c>
      <c r="Z211" s="2" t="str">
        <f t="shared" si="8"/>
        <v>HERE</v>
      </c>
      <c r="AA211" s="2">
        <f>IF(Z211="HERE",Y211,AA210+Graph!$G$1*1000)</f>
        <v>55566789.21867837</v>
      </c>
      <c r="AB211" s="2">
        <f t="shared" si="21"/>
        <v>8499.5714285746217</v>
      </c>
      <c r="AC211" s="2">
        <f t="shared" si="9"/>
        <v>50959556.251145914</v>
      </c>
      <c r="AD211" s="3">
        <f t="shared" si="10"/>
        <v>52800000</v>
      </c>
      <c r="AE211" s="2">
        <f>IF(AE209&gt;=52800000,52800000,IF(AB190=Graph!G$1*1000,AE210+Graph!G$1*1000,AC211))</f>
        <v>50959556.251145914</v>
      </c>
      <c r="AF211" s="3">
        <f t="shared" si="11"/>
        <v>50959556.251145914</v>
      </c>
      <c r="AG211" s="3">
        <f t="shared" si="26"/>
        <v>49394402.362557299</v>
      </c>
      <c r="AH211" s="3" t="e">
        <f t="shared" si="3"/>
        <v>#N/A</v>
      </c>
      <c r="AM211" s="6">
        <v>14600000</v>
      </c>
      <c r="AN211" s="6">
        <v>31800000</v>
      </c>
      <c r="AO211" s="6">
        <v>52800000</v>
      </c>
    </row>
    <row r="212" spans="1:41" ht="15.75" customHeight="1" x14ac:dyDescent="0.25">
      <c r="A212" s="1">
        <v>44388</v>
      </c>
      <c r="B212" s="2">
        <f t="shared" si="0"/>
        <v>143</v>
      </c>
      <c r="C212" s="7"/>
      <c r="D212" s="2" t="e">
        <f t="shared" si="12"/>
        <v>#N/A</v>
      </c>
      <c r="E212" s="2" t="e">
        <f t="shared" si="22"/>
        <v>#N/A</v>
      </c>
      <c r="F212" s="2">
        <v>1168676.7184555531</v>
      </c>
      <c r="G212" s="2">
        <f t="shared" si="23"/>
        <v>641500.42857142852</v>
      </c>
      <c r="H212" s="2">
        <f t="shared" si="13"/>
        <v>105487092.67971751</v>
      </c>
      <c r="I212" s="7"/>
      <c r="J212" s="2" t="e">
        <f t="shared" si="14"/>
        <v>#N/A</v>
      </c>
      <c r="K212" s="2" t="e">
        <f t="shared" si="24"/>
        <v>#N/A</v>
      </c>
      <c r="L212" s="2">
        <f t="array" ref="L212">IF(COUNT($C213)=0,IF(COUNT($C212)=1,I212,SUM(L211+LOOKUP(2,1/(ISNUMBER($K$1:$K$194)),$K$1:$K$194))),I212)</f>
        <v>1805029.7142857111</v>
      </c>
      <c r="M212" s="8" t="e">
        <f t="shared" si="27"/>
        <v>#N/A</v>
      </c>
      <c r="N212" s="2" t="e">
        <f t="shared" si="15"/>
        <v>#N/A</v>
      </c>
      <c r="O212" s="2" t="e">
        <f t="shared" si="25"/>
        <v>#N/A</v>
      </c>
      <c r="P212" s="2">
        <v>1179749.0505474806</v>
      </c>
      <c r="Q212" s="2">
        <f>IF(P212&gt;Graph!$G$1*1000,Graph!$G$1*1000,P212)</f>
        <v>650000</v>
      </c>
      <c r="R212" s="2">
        <f t="shared" si="16"/>
        <v>107176345.46982428</v>
      </c>
      <c r="S212" s="2">
        <f t="shared" si="17"/>
        <v>641500.42857143283</v>
      </c>
      <c r="T212" s="2">
        <f t="shared" si="18"/>
        <v>8499.571428571362</v>
      </c>
      <c r="U212" s="2">
        <f t="shared" si="19"/>
        <v>650000</v>
      </c>
      <c r="V212" s="2">
        <f t="shared" si="28"/>
        <v>51601056.67971734</v>
      </c>
      <c r="W212" s="2">
        <f t="shared" si="20"/>
        <v>641500.42857142538</v>
      </c>
      <c r="X212" s="2">
        <f t="shared" si="6"/>
        <v>8499.5714285746217</v>
      </c>
      <c r="Y212" s="2">
        <f t="shared" si="7"/>
        <v>55575288.790106945</v>
      </c>
      <c r="Z212" s="2" t="str">
        <f t="shared" si="8"/>
        <v>HERE</v>
      </c>
      <c r="AA212" s="2">
        <f>IF(Z212="HERE",Y212,AA211+Graph!$G$1*1000)</f>
        <v>55575288.790106945</v>
      </c>
      <c r="AB212" s="2">
        <f t="shared" si="21"/>
        <v>8499.5714285746217</v>
      </c>
      <c r="AC212" s="2">
        <f t="shared" si="9"/>
        <v>51601056.67971734</v>
      </c>
      <c r="AD212" s="3">
        <f t="shared" si="10"/>
        <v>52800000</v>
      </c>
      <c r="AE212" s="2">
        <f>IF(AE210&gt;=52800000,52800000,IF(AB191=Graph!G$1*1000,AE211+Graph!G$1*1000,AC212))</f>
        <v>51601056.67971734</v>
      </c>
      <c r="AF212" s="3">
        <f t="shared" si="11"/>
        <v>51601056.67971734</v>
      </c>
      <c r="AG212" s="3">
        <f t="shared" si="26"/>
        <v>49426477.38398587</v>
      </c>
      <c r="AH212" s="3" t="e">
        <f t="shared" si="3"/>
        <v>#N/A</v>
      </c>
      <c r="AM212" s="6">
        <v>14600000</v>
      </c>
      <c r="AN212" s="6">
        <v>31800000</v>
      </c>
      <c r="AO212" s="6">
        <v>52800000</v>
      </c>
    </row>
    <row r="213" spans="1:41" ht="15.75" customHeight="1" x14ac:dyDescent="0.25">
      <c r="A213" s="1">
        <v>44389</v>
      </c>
      <c r="B213" s="2">
        <f t="shared" si="0"/>
        <v>144</v>
      </c>
      <c r="C213" s="7"/>
      <c r="D213" s="2" t="e">
        <f t="shared" si="12"/>
        <v>#N/A</v>
      </c>
      <c r="E213" s="2" t="e">
        <f t="shared" si="22"/>
        <v>#N/A</v>
      </c>
      <c r="F213" s="2">
        <v>1173607.8543417454</v>
      </c>
      <c r="G213" s="2">
        <f t="shared" si="23"/>
        <v>641500.42857142852</v>
      </c>
      <c r="H213" s="2">
        <f t="shared" si="13"/>
        <v>106128593.10828894</v>
      </c>
      <c r="I213" s="7"/>
      <c r="J213" s="2" t="e">
        <f t="shared" si="14"/>
        <v>#N/A</v>
      </c>
      <c r="K213" s="2" t="e">
        <f t="shared" si="24"/>
        <v>#N/A</v>
      </c>
      <c r="L213" s="2">
        <f t="array" ref="L213">IF(COUNT($C214)=0,IF(COUNT($C213)=1,I213,SUM(L212+LOOKUP(2,1/(ISNUMBER($K$1:$K$194)),$K$1:$K$194))),I213)</f>
        <v>1813529.2857142824</v>
      </c>
      <c r="M213" s="8" t="e">
        <f t="shared" si="27"/>
        <v>#N/A</v>
      </c>
      <c r="N213" s="2" t="e">
        <f t="shared" si="15"/>
        <v>#N/A</v>
      </c>
      <c r="O213" s="2" t="e">
        <f t="shared" si="25"/>
        <v>#N/A</v>
      </c>
      <c r="P213" s="2">
        <v>1184726.6827094555</v>
      </c>
      <c r="Q213" s="2">
        <f>IF(P213&gt;Graph!$G$1*1000,Graph!$G$1*1000,P213)</f>
        <v>650000</v>
      </c>
      <c r="R213" s="2">
        <f t="shared" si="16"/>
        <v>107826345.46982428</v>
      </c>
      <c r="S213" s="2">
        <f t="shared" si="17"/>
        <v>641500.42857143283</v>
      </c>
      <c r="T213" s="2">
        <f t="shared" si="18"/>
        <v>8499.571428571362</v>
      </c>
      <c r="U213" s="2">
        <f t="shared" si="19"/>
        <v>650000</v>
      </c>
      <c r="V213" s="2">
        <f t="shared" si="28"/>
        <v>52242557.108288765</v>
      </c>
      <c r="W213" s="2">
        <f t="shared" si="20"/>
        <v>641500.42857142538</v>
      </c>
      <c r="X213" s="2">
        <f t="shared" si="6"/>
        <v>8499.5714285746217</v>
      </c>
      <c r="Y213" s="2">
        <f t="shared" si="7"/>
        <v>55583788.361535519</v>
      </c>
      <c r="Z213" s="2" t="str">
        <f t="shared" si="8"/>
        <v>HERE</v>
      </c>
      <c r="AA213" s="2">
        <f>IF(Z213="HERE",Y213,AA212+Graph!$G$1*1000)</f>
        <v>55583788.361535519</v>
      </c>
      <c r="AB213" s="2">
        <f t="shared" si="21"/>
        <v>8499.5714285746217</v>
      </c>
      <c r="AC213" s="2">
        <f t="shared" si="9"/>
        <v>52242557.108288765</v>
      </c>
      <c r="AD213" s="3">
        <f t="shared" si="10"/>
        <v>52800000</v>
      </c>
      <c r="AE213" s="2">
        <f>IF(AE211&gt;=52800000,52800000,IF(AB192=Graph!G$1*1000,AE212+Graph!G$1*1000,AC213))</f>
        <v>52242557.108288765</v>
      </c>
      <c r="AF213" s="3">
        <f t="shared" si="11"/>
        <v>52242557.108288765</v>
      </c>
      <c r="AG213" s="3">
        <f t="shared" si="26"/>
        <v>49458552.40541444</v>
      </c>
      <c r="AH213" s="3" t="e">
        <f t="shared" si="3"/>
        <v>#N/A</v>
      </c>
      <c r="AM213" s="6">
        <v>14600000</v>
      </c>
      <c r="AN213" s="6">
        <v>31800000</v>
      </c>
      <c r="AO213" s="6">
        <v>52800000</v>
      </c>
    </row>
    <row r="214" spans="1:41" ht="15.75" customHeight="1" x14ac:dyDescent="0.25">
      <c r="A214" s="1">
        <v>44390</v>
      </c>
      <c r="B214" s="2">
        <f t="shared" si="0"/>
        <v>145</v>
      </c>
      <c r="C214" s="7"/>
      <c r="D214" s="2" t="e">
        <f t="shared" si="12"/>
        <v>#N/A</v>
      </c>
      <c r="E214" s="2" t="e">
        <f t="shared" si="22"/>
        <v>#N/A</v>
      </c>
      <c r="F214" s="2">
        <v>1178538.9902279079</v>
      </c>
      <c r="G214" s="2">
        <f t="shared" si="23"/>
        <v>641500.42857142852</v>
      </c>
      <c r="H214" s="2">
        <f t="shared" si="13"/>
        <v>106770093.53686038</v>
      </c>
      <c r="I214" s="7"/>
      <c r="J214" s="2" t="e">
        <f t="shared" si="14"/>
        <v>#N/A</v>
      </c>
      <c r="K214" s="2" t="e">
        <f t="shared" si="24"/>
        <v>#N/A</v>
      </c>
      <c r="L214" s="2">
        <f t="array" ref="L214">IF(COUNT($C215)=0,IF(COUNT($C214)=1,I214,SUM(L213+LOOKUP(2,1/(ISNUMBER($K$1:$K$194)),$K$1:$K$194))),I214)</f>
        <v>1822028.8571428538</v>
      </c>
      <c r="M214" s="8" t="e">
        <f t="shared" si="27"/>
        <v>#N/A</v>
      </c>
      <c r="N214" s="2" t="e">
        <f t="shared" si="15"/>
        <v>#N/A</v>
      </c>
      <c r="O214" s="2" t="e">
        <f t="shared" si="25"/>
        <v>#N/A</v>
      </c>
      <c r="P214" s="2">
        <v>1189704.3148714006</v>
      </c>
      <c r="Q214" s="2">
        <f>IF(P214&gt;Graph!$G$1*1000,Graph!$G$1*1000,P214)</f>
        <v>650000</v>
      </c>
      <c r="R214" s="2">
        <f t="shared" si="16"/>
        <v>108476345.46982428</v>
      </c>
      <c r="S214" s="2">
        <f t="shared" si="17"/>
        <v>641500.42857143283</v>
      </c>
      <c r="T214" s="2">
        <f t="shared" si="18"/>
        <v>8499.571428571362</v>
      </c>
      <c r="U214" s="2">
        <f t="shared" si="19"/>
        <v>650000</v>
      </c>
      <c r="V214" s="2">
        <f t="shared" si="28"/>
        <v>52884057.53686019</v>
      </c>
      <c r="W214" s="2">
        <f t="shared" si="20"/>
        <v>641500.42857142538</v>
      </c>
      <c r="X214" s="2">
        <f t="shared" si="6"/>
        <v>8499.5714285746217</v>
      </c>
      <c r="Y214" s="2">
        <f t="shared" si="7"/>
        <v>55592287.932964094</v>
      </c>
      <c r="Z214" s="2" t="str">
        <f t="shared" si="8"/>
        <v>HERE</v>
      </c>
      <c r="AA214" s="2">
        <f>IF(Z214="HERE",Y214,AA213+Graph!$G$1*1000)</f>
        <v>55592287.932964094</v>
      </c>
      <c r="AB214" s="2">
        <f t="shared" si="21"/>
        <v>8499.5714285746217</v>
      </c>
      <c r="AC214" s="2">
        <f t="shared" si="9"/>
        <v>52884057.53686019</v>
      </c>
      <c r="AD214" s="3">
        <f t="shared" si="10"/>
        <v>52800000</v>
      </c>
      <c r="AE214" s="2">
        <f>IF(AE212&gt;=52800000,52800000,IF(AB193=Graph!G$1*1000,AE213+Graph!G$1*1000,AC214))</f>
        <v>52884057.53686019</v>
      </c>
      <c r="AF214" s="3">
        <f t="shared" si="11"/>
        <v>52800000</v>
      </c>
      <c r="AG214" s="3">
        <f t="shared" si="26"/>
        <v>49490627.42684301</v>
      </c>
      <c r="AH214" s="3" t="e">
        <f t="shared" si="3"/>
        <v>#N/A</v>
      </c>
      <c r="AM214" s="6">
        <v>14600000</v>
      </c>
      <c r="AN214" s="6">
        <v>31800000</v>
      </c>
      <c r="AO214" s="6">
        <v>52800000</v>
      </c>
    </row>
    <row r="215" spans="1:41" ht="15.75" customHeight="1" x14ac:dyDescent="0.25">
      <c r="A215" s="1">
        <v>44391</v>
      </c>
      <c r="B215" s="2">
        <f t="shared" si="0"/>
        <v>146</v>
      </c>
      <c r="C215" s="7"/>
      <c r="D215" s="2" t="e">
        <f t="shared" si="12"/>
        <v>#N/A</v>
      </c>
      <c r="E215" s="2" t="e">
        <f t="shared" si="22"/>
        <v>#N/A</v>
      </c>
      <c r="F215" s="2">
        <v>1183470.1261140704</v>
      </c>
      <c r="G215" s="2">
        <f t="shared" si="23"/>
        <v>641500.42857142852</v>
      </c>
      <c r="H215" s="2">
        <f t="shared" si="13"/>
        <v>107411593.96543181</v>
      </c>
      <c r="I215" s="7"/>
      <c r="J215" s="2" t="e">
        <f t="shared" si="14"/>
        <v>#N/A</v>
      </c>
      <c r="K215" s="2" t="e">
        <f t="shared" si="24"/>
        <v>#N/A</v>
      </c>
      <c r="L215" s="2">
        <f t="array" ref="L215">IF(COUNT($C216)=0,IF(COUNT($C215)=1,I215,SUM(L214+LOOKUP(2,1/(ISNUMBER($K$1:$K$194)),$K$1:$K$194))),I215)</f>
        <v>1830528.4285714251</v>
      </c>
      <c r="M215" s="8" t="e">
        <f t="shared" si="27"/>
        <v>#N/A</v>
      </c>
      <c r="N215" s="2" t="e">
        <f t="shared" si="15"/>
        <v>#N/A</v>
      </c>
      <c r="O215" s="2" t="e">
        <f t="shared" si="25"/>
        <v>#N/A</v>
      </c>
      <c r="P215" s="2">
        <v>1194681.9470333457</v>
      </c>
      <c r="Q215" s="2">
        <f>IF(P215&gt;Graph!$G$1*1000,Graph!$G$1*1000,P215)</f>
        <v>650000</v>
      </c>
      <c r="R215" s="2">
        <f t="shared" si="16"/>
        <v>109126345.46982428</v>
      </c>
      <c r="S215" s="2">
        <f t="shared" si="17"/>
        <v>641500.42857143283</v>
      </c>
      <c r="T215" s="2">
        <f t="shared" si="18"/>
        <v>8499.571428571362</v>
      </c>
      <c r="U215" s="2">
        <f t="shared" si="19"/>
        <v>650000</v>
      </c>
      <c r="V215" s="2">
        <f t="shared" si="28"/>
        <v>53525557.965431616</v>
      </c>
      <c r="W215" s="2">
        <f t="shared" si="20"/>
        <v>641500.42857142538</v>
      </c>
      <c r="X215" s="2">
        <f t="shared" si="6"/>
        <v>8499.5714285746217</v>
      </c>
      <c r="Y215" s="2">
        <f t="shared" si="7"/>
        <v>55600787.504392669</v>
      </c>
      <c r="Z215" s="2" t="str">
        <f t="shared" si="8"/>
        <v>HERE</v>
      </c>
      <c r="AA215" s="2">
        <f>IF(Z215="HERE",Y215,AA214+Graph!$G$1*1000)</f>
        <v>55600787.504392669</v>
      </c>
      <c r="AB215" s="2">
        <f t="shared" si="21"/>
        <v>8499.5714285746217</v>
      </c>
      <c r="AC215" s="2">
        <f t="shared" si="9"/>
        <v>53525557.965431616</v>
      </c>
      <c r="AD215" s="3">
        <f t="shared" si="10"/>
        <v>52800000</v>
      </c>
      <c r="AE215" s="2">
        <f>IF(AE213&gt;=52800000,52800000,IF(AB194=Graph!G$1*1000,AE214+Graph!G$1*1000,AC215))</f>
        <v>53525557.965431616</v>
      </c>
      <c r="AF215" s="3">
        <f t="shared" si="11"/>
        <v>52800000</v>
      </c>
      <c r="AG215" s="3">
        <f t="shared" si="26"/>
        <v>49522702.448271587</v>
      </c>
      <c r="AH215" s="3" t="e">
        <f t="shared" si="3"/>
        <v>#N/A</v>
      </c>
      <c r="AM215" s="6">
        <v>14600000</v>
      </c>
      <c r="AN215" s="6">
        <v>31800000</v>
      </c>
      <c r="AO215" s="6">
        <v>52800000</v>
      </c>
    </row>
    <row r="216" spans="1:41" ht="15.75" customHeight="1" x14ac:dyDescent="0.25">
      <c r="A216" s="1">
        <v>44392</v>
      </c>
      <c r="B216" s="2">
        <f t="shared" si="0"/>
        <v>147</v>
      </c>
      <c r="C216" s="7"/>
      <c r="D216" s="2" t="e">
        <f t="shared" si="12"/>
        <v>#N/A</v>
      </c>
      <c r="E216" s="2" t="e">
        <f t="shared" si="22"/>
        <v>#N/A</v>
      </c>
      <c r="F216" s="2">
        <v>1188401.2620002627</v>
      </c>
      <c r="G216" s="2">
        <f t="shared" si="23"/>
        <v>641500.42857142852</v>
      </c>
      <c r="H216" s="2">
        <f t="shared" si="13"/>
        <v>108053094.39400324</v>
      </c>
      <c r="I216" s="7"/>
      <c r="J216" s="2" t="e">
        <f t="shared" si="14"/>
        <v>#N/A</v>
      </c>
      <c r="K216" s="2" t="e">
        <f t="shared" si="24"/>
        <v>#N/A</v>
      </c>
      <c r="L216" s="2">
        <f t="array" ref="L216">IF(COUNT($C217)=0,IF(COUNT($C216)=1,I216,SUM(L215+LOOKUP(2,1/(ISNUMBER($K$1:$K$194)),$K$1:$K$194))),I216)</f>
        <v>1839027.9999999965</v>
      </c>
      <c r="M216" s="8" t="e">
        <f t="shared" si="27"/>
        <v>#N/A</v>
      </c>
      <c r="N216" s="2" t="e">
        <f t="shared" si="15"/>
        <v>#N/A</v>
      </c>
      <c r="O216" s="2" t="e">
        <f t="shared" si="25"/>
        <v>#N/A</v>
      </c>
      <c r="P216" s="2">
        <v>1199659.5791953206</v>
      </c>
      <c r="Q216" s="2">
        <f>IF(P216&gt;Graph!$G$1*1000,Graph!$G$1*1000,P216)</f>
        <v>650000</v>
      </c>
      <c r="R216" s="2">
        <f t="shared" si="16"/>
        <v>109776345.46982428</v>
      </c>
      <c r="S216" s="2">
        <f t="shared" si="17"/>
        <v>641500.42857143283</v>
      </c>
      <c r="T216" s="2">
        <f t="shared" si="18"/>
        <v>8499.571428571362</v>
      </c>
      <c r="U216" s="2">
        <f t="shared" si="19"/>
        <v>650000</v>
      </c>
      <c r="V216" s="2">
        <f t="shared" si="28"/>
        <v>54167058.394003041</v>
      </c>
      <c r="W216" s="2">
        <f t="shared" si="20"/>
        <v>641500.42857142538</v>
      </c>
      <c r="X216" s="2">
        <f t="shared" si="6"/>
        <v>8499.5714285746217</v>
      </c>
      <c r="Y216" s="2">
        <f t="shared" si="7"/>
        <v>55609287.075821243</v>
      </c>
      <c r="Z216" s="2" t="str">
        <f t="shared" si="8"/>
        <v>HERE</v>
      </c>
      <c r="AA216" s="2">
        <f>IF(Z216="HERE",Y216,AA215+Graph!$G$1*1000)</f>
        <v>55609287.075821243</v>
      </c>
      <c r="AB216" s="2">
        <f t="shared" si="21"/>
        <v>8499.5714285746217</v>
      </c>
      <c r="AC216" s="2">
        <f t="shared" si="9"/>
        <v>54167058.394003041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11"/>
        <v>52800000</v>
      </c>
      <c r="AG216" s="3">
        <f t="shared" si="26"/>
        <v>49554777.469700158</v>
      </c>
      <c r="AH216" s="3" t="e">
        <f t="shared" si="3"/>
        <v>#N/A</v>
      </c>
      <c r="AM216" s="6">
        <v>14600000</v>
      </c>
      <c r="AN216" s="6">
        <v>31800000</v>
      </c>
      <c r="AO216" s="6">
        <v>52800000</v>
      </c>
    </row>
    <row r="217" spans="1:41" ht="15.75" customHeight="1" x14ac:dyDescent="0.25">
      <c r="A217" s="1">
        <v>44393</v>
      </c>
      <c r="B217" s="2">
        <f t="shared" si="0"/>
        <v>148</v>
      </c>
      <c r="C217" s="7"/>
      <c r="D217" s="2" t="e">
        <f t="shared" si="12"/>
        <v>#N/A</v>
      </c>
      <c r="E217" s="2" t="e">
        <f t="shared" si="22"/>
        <v>#N/A</v>
      </c>
      <c r="F217" s="2">
        <v>1193332.3978864253</v>
      </c>
      <c r="G217" s="2">
        <f t="shared" si="23"/>
        <v>641500.42857142852</v>
      </c>
      <c r="H217" s="2">
        <f t="shared" si="13"/>
        <v>108694594.82257468</v>
      </c>
      <c r="I217" s="7"/>
      <c r="J217" s="2" t="e">
        <f t="shared" si="14"/>
        <v>#N/A</v>
      </c>
      <c r="K217" s="2" t="e">
        <f t="shared" si="24"/>
        <v>#N/A</v>
      </c>
      <c r="L217" s="2">
        <f t="array" ref="L217">IF(COUNT($C218)=0,IF(COUNT($C217)=1,I217,SUM(L216+LOOKUP(2,1/(ISNUMBER($K$1:$K$194)),$K$1:$K$194))),I217)</f>
        <v>1847527.5714285679</v>
      </c>
      <c r="M217" s="8" t="e">
        <f t="shared" si="27"/>
        <v>#N/A</v>
      </c>
      <c r="N217" s="2" t="e">
        <f t="shared" si="15"/>
        <v>#N/A</v>
      </c>
      <c r="O217" s="2" t="e">
        <f t="shared" si="25"/>
        <v>#N/A</v>
      </c>
      <c r="P217" s="2">
        <v>1204637.2113572657</v>
      </c>
      <c r="Q217" s="2">
        <f>IF(P217&gt;Graph!$G$1*1000,Graph!$G$1*1000,P217)</f>
        <v>650000</v>
      </c>
      <c r="R217" s="2">
        <f t="shared" si="16"/>
        <v>110426345.46982428</v>
      </c>
      <c r="S217" s="2">
        <f t="shared" si="17"/>
        <v>641500.42857143283</v>
      </c>
      <c r="T217" s="2">
        <f t="shared" si="18"/>
        <v>8499.571428571362</v>
      </c>
      <c r="U217" s="2">
        <f t="shared" si="19"/>
        <v>650000</v>
      </c>
      <c r="V217" s="2">
        <f t="shared" si="28"/>
        <v>54808558.822574466</v>
      </c>
      <c r="W217" s="2">
        <f t="shared" si="20"/>
        <v>641500.42857142538</v>
      </c>
      <c r="X217" s="2">
        <f t="shared" si="6"/>
        <v>8499.5714285746217</v>
      </c>
      <c r="Y217" s="2">
        <f t="shared" si="7"/>
        <v>55617786.647249818</v>
      </c>
      <c r="Z217" s="2" t="str">
        <f t="shared" si="8"/>
        <v>HERE</v>
      </c>
      <c r="AA217" s="2">
        <f>IF(Z217="HERE",Y217,AA216+Graph!$G$1*1000)</f>
        <v>55617786.647249818</v>
      </c>
      <c r="AB217" s="2">
        <f t="shared" si="21"/>
        <v>8499.5714285746217</v>
      </c>
      <c r="AC217" s="2">
        <f t="shared" si="9"/>
        <v>54808558.822574466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11"/>
        <v>52800000</v>
      </c>
      <c r="AG217" s="3">
        <f t="shared" si="26"/>
        <v>49586852.491128728</v>
      </c>
      <c r="AH217" s="3" t="e">
        <f t="shared" si="3"/>
        <v>#N/A</v>
      </c>
      <c r="AM217" s="6">
        <v>14600000</v>
      </c>
      <c r="AN217" s="6">
        <v>31800000</v>
      </c>
      <c r="AO217" s="6">
        <v>52800000</v>
      </c>
    </row>
    <row r="218" spans="1:41" ht="15.75" customHeight="1" x14ac:dyDescent="0.25">
      <c r="A218" s="1">
        <v>44394</v>
      </c>
      <c r="B218" s="2">
        <f t="shared" si="0"/>
        <v>149</v>
      </c>
      <c r="C218" s="7"/>
      <c r="D218" s="2" t="e">
        <f t="shared" si="12"/>
        <v>#N/A</v>
      </c>
      <c r="E218" s="2" t="e">
        <f t="shared" si="22"/>
        <v>#N/A</v>
      </c>
      <c r="F218" s="2">
        <v>1198263.5337725878</v>
      </c>
      <c r="G218" s="2">
        <f t="shared" si="23"/>
        <v>641500.42857142852</v>
      </c>
      <c r="H218" s="2">
        <f t="shared" si="13"/>
        <v>109336095.25114611</v>
      </c>
      <c r="I218" s="7"/>
      <c r="J218" s="2" t="e">
        <f t="shared" si="14"/>
        <v>#N/A</v>
      </c>
      <c r="K218" s="2" t="e">
        <f t="shared" si="24"/>
        <v>#N/A</v>
      </c>
      <c r="L218" s="2">
        <f t="array" ref="L218">IF(COUNT($C219)=0,IF(COUNT($C218)=1,I218,SUM(L217+LOOKUP(2,1/(ISNUMBER($K$1:$K$194)),$K$1:$K$194))),I218)</f>
        <v>1856027.1428571392</v>
      </c>
      <c r="M218" s="8" t="e">
        <f t="shared" si="27"/>
        <v>#N/A</v>
      </c>
      <c r="N218" s="2" t="e">
        <f t="shared" si="15"/>
        <v>#N/A</v>
      </c>
      <c r="O218" s="2" t="e">
        <f t="shared" si="25"/>
        <v>#N/A</v>
      </c>
      <c r="P218" s="2">
        <v>1209614.8435192108</v>
      </c>
      <c r="Q218" s="2">
        <f>IF(P218&gt;Graph!$G$1*1000,Graph!$G$1*1000,P218)</f>
        <v>650000</v>
      </c>
      <c r="R218" s="2">
        <f t="shared" si="16"/>
        <v>111076345.46982428</v>
      </c>
      <c r="S218" s="2">
        <f t="shared" si="17"/>
        <v>641500.42857143283</v>
      </c>
      <c r="T218" s="2">
        <f t="shared" si="18"/>
        <v>8499.571428571362</v>
      </c>
      <c r="U218" s="2">
        <f t="shared" si="19"/>
        <v>650000</v>
      </c>
      <c r="V218" s="2">
        <f t="shared" si="28"/>
        <v>55450059.251145892</v>
      </c>
      <c r="W218" s="2">
        <f t="shared" si="20"/>
        <v>641500.42857142538</v>
      </c>
      <c r="X218" s="2">
        <f t="shared" si="6"/>
        <v>8499.5714285746217</v>
      </c>
      <c r="Y218" s="2">
        <f t="shared" si="7"/>
        <v>55626286.218678392</v>
      </c>
      <c r="Z218" s="2" t="str">
        <f t="shared" si="8"/>
        <v>HERE</v>
      </c>
      <c r="AA218" s="2">
        <f>IF(Z218="HERE",Y218,AA217+Graph!$G$1*1000)</f>
        <v>55626286.218678392</v>
      </c>
      <c r="AB218" s="2">
        <f t="shared" si="21"/>
        <v>8499.5714285746217</v>
      </c>
      <c r="AC218" s="2">
        <f t="shared" si="9"/>
        <v>54808558.822574466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11"/>
        <v>52800000</v>
      </c>
      <c r="AG218" s="3">
        <f t="shared" si="26"/>
        <v>49618927.512557298</v>
      </c>
      <c r="AH218" s="3" t="e">
        <f t="shared" si="3"/>
        <v>#N/A</v>
      </c>
      <c r="AM218" s="6">
        <v>14600000</v>
      </c>
      <c r="AN218" s="6">
        <v>31800000</v>
      </c>
      <c r="AO218" s="6">
        <v>52800000</v>
      </c>
    </row>
    <row r="219" spans="1:41" ht="15.75" customHeight="1" x14ac:dyDescent="0.25">
      <c r="A219" s="1">
        <v>44395</v>
      </c>
      <c r="B219" s="2">
        <f t="shared" si="0"/>
        <v>150</v>
      </c>
      <c r="C219" s="7"/>
      <c r="D219" s="2" t="e">
        <f t="shared" si="12"/>
        <v>#N/A</v>
      </c>
      <c r="E219" s="2" t="e">
        <f t="shared" si="22"/>
        <v>#N/A</v>
      </c>
      <c r="F219" s="2">
        <v>1203194.6696587801</v>
      </c>
      <c r="G219" s="2">
        <f t="shared" si="23"/>
        <v>641500.42857142852</v>
      </c>
      <c r="H219" s="2">
        <f t="shared" si="13"/>
        <v>109977595.67971754</v>
      </c>
      <c r="I219" s="7"/>
      <c r="J219" s="2" t="e">
        <f t="shared" si="14"/>
        <v>#N/A</v>
      </c>
      <c r="K219" s="2" t="e">
        <f t="shared" si="24"/>
        <v>#N/A</v>
      </c>
      <c r="L219" s="2">
        <f t="array" ref="L219">IF(COUNT($C220)=0,IF(COUNT($C219)=1,I219,SUM(L218+LOOKUP(2,1/(ISNUMBER($K$1:$K$194)),$K$1:$K$194))),I219)</f>
        <v>1864526.7142857106</v>
      </c>
      <c r="M219" s="8" t="e">
        <f t="shared" si="27"/>
        <v>#N/A</v>
      </c>
      <c r="N219" s="2" t="e">
        <f t="shared" si="15"/>
        <v>#N/A</v>
      </c>
      <c r="O219" s="2" t="e">
        <f t="shared" si="25"/>
        <v>#N/A</v>
      </c>
      <c r="P219" s="2">
        <v>1214592.4756811857</v>
      </c>
      <c r="Q219" s="2">
        <f>IF(P219&gt;Graph!$G$1*1000,Graph!$G$1*1000,P219)</f>
        <v>650000</v>
      </c>
      <c r="R219" s="2">
        <f t="shared" si="16"/>
        <v>111726345.46982428</v>
      </c>
      <c r="S219" s="2">
        <f t="shared" si="17"/>
        <v>641500.42857143283</v>
      </c>
      <c r="T219" s="2">
        <f t="shared" si="18"/>
        <v>8499.571428571362</v>
      </c>
      <c r="U219" s="2">
        <f t="shared" si="19"/>
        <v>650000</v>
      </c>
      <c r="V219" s="2">
        <f t="shared" si="28"/>
        <v>56091559.679717317</v>
      </c>
      <c r="W219" s="2">
        <f t="shared" si="20"/>
        <v>641500.42857142538</v>
      </c>
      <c r="X219" s="2">
        <f t="shared" si="6"/>
        <v>8499.5714285746217</v>
      </c>
      <c r="Y219" s="2">
        <f t="shared" si="7"/>
        <v>55634785.790106967</v>
      </c>
      <c r="Z219" s="2" t="str">
        <f t="shared" si="8"/>
        <v>MEEP</v>
      </c>
      <c r="AA219" s="2">
        <f>IF(Z219="HERE",Y219,AA218+Graph!$G$1*1000)</f>
        <v>56276286.218678392</v>
      </c>
      <c r="AB219" s="2">
        <f t="shared" si="21"/>
        <v>650000</v>
      </c>
      <c r="AC219" s="2">
        <f t="shared" si="9"/>
        <v>54808558.822574466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6"/>
        <v>49651002.533985868</v>
      </c>
      <c r="AH219" s="3" t="e">
        <f t="shared" si="3"/>
        <v>#N/A</v>
      </c>
      <c r="AM219" s="6">
        <v>14600000</v>
      </c>
      <c r="AN219" s="6">
        <v>31800000</v>
      </c>
      <c r="AO219" s="6">
        <v>52800000</v>
      </c>
    </row>
    <row r="220" spans="1:41" ht="15.75" customHeight="1" x14ac:dyDescent="0.25">
      <c r="A220" s="1">
        <v>44396</v>
      </c>
      <c r="B220" s="2">
        <f t="shared" si="0"/>
        <v>151</v>
      </c>
      <c r="C220" s="7"/>
      <c r="D220" s="2" t="e">
        <f t="shared" si="12"/>
        <v>#N/A</v>
      </c>
      <c r="E220" s="2" t="e">
        <f t="shared" si="22"/>
        <v>#N/A</v>
      </c>
      <c r="F220" s="2">
        <v>1208125.8055449426</v>
      </c>
      <c r="G220" s="2">
        <f t="shared" si="23"/>
        <v>641500.42857142852</v>
      </c>
      <c r="H220" s="2">
        <f t="shared" si="13"/>
        <v>110619096.10828897</v>
      </c>
      <c r="I220" s="7"/>
      <c r="J220" s="2" t="e">
        <f t="shared" si="14"/>
        <v>#N/A</v>
      </c>
      <c r="K220" s="2" t="e">
        <f t="shared" si="24"/>
        <v>#N/A</v>
      </c>
      <c r="L220" s="2">
        <f t="array" ref="L220">IF(COUNT($C221)=0,IF(COUNT($C220)=1,I220,SUM(L219+LOOKUP(2,1/(ISNUMBER($K$1:$K$194)),$K$1:$K$194))),I220)</f>
        <v>1873026.285714282</v>
      </c>
      <c r="M220" s="8" t="e">
        <f t="shared" si="27"/>
        <v>#N/A</v>
      </c>
      <c r="N220" s="2" t="e">
        <f t="shared" si="15"/>
        <v>#N/A</v>
      </c>
      <c r="O220" s="2" t="e">
        <f t="shared" si="25"/>
        <v>#N/A</v>
      </c>
      <c r="P220" s="2">
        <v>1219570.1078431308</v>
      </c>
      <c r="Q220" s="2">
        <f>IF(P220&gt;Graph!$G$1*1000,Graph!$G$1*1000,P220)</f>
        <v>650000</v>
      </c>
      <c r="R220" s="2">
        <f t="shared" si="16"/>
        <v>112376345.46982428</v>
      </c>
      <c r="S220" s="2">
        <f t="shared" si="17"/>
        <v>641500.42857143283</v>
      </c>
      <c r="T220" s="2">
        <f t="shared" si="18"/>
        <v>8499.571428571362</v>
      </c>
      <c r="U220" s="2">
        <f t="shared" si="19"/>
        <v>650000</v>
      </c>
      <c r="V220" s="2">
        <f t="shared" si="28"/>
        <v>56733060.108288743</v>
      </c>
      <c r="W220" s="2">
        <f t="shared" si="20"/>
        <v>641500.42857142538</v>
      </c>
      <c r="X220" s="2">
        <f t="shared" si="6"/>
        <v>8499.5714285746217</v>
      </c>
      <c r="Y220" s="2">
        <f t="shared" si="7"/>
        <v>55643285.361535542</v>
      </c>
      <c r="Z220" s="2" t="str">
        <f t="shared" si="8"/>
        <v>MEEP</v>
      </c>
      <c r="AA220" s="2">
        <f>IF(Z220="HERE",Y220,AA219+Graph!$G$1*1000)</f>
        <v>56926286.218678392</v>
      </c>
      <c r="AB220" s="2">
        <f t="shared" si="21"/>
        <v>650000</v>
      </c>
      <c r="AC220" s="2">
        <f t="shared" si="9"/>
        <v>54808558.822574466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6"/>
        <v>49683077.555414438</v>
      </c>
      <c r="AH220" s="3" t="e">
        <f t="shared" si="3"/>
        <v>#N/A</v>
      </c>
      <c r="AM220" s="6">
        <v>14600000</v>
      </c>
      <c r="AN220" s="6">
        <v>31800000</v>
      </c>
      <c r="AO220" s="6">
        <v>52800000</v>
      </c>
    </row>
    <row r="221" spans="1:41" ht="15.75" customHeight="1" x14ac:dyDescent="0.25">
      <c r="A221" s="1">
        <v>44397</v>
      </c>
      <c r="B221" s="2">
        <f t="shared" si="0"/>
        <v>152</v>
      </c>
      <c r="C221" s="7"/>
      <c r="D221" s="2" t="e">
        <f t="shared" si="12"/>
        <v>#N/A</v>
      </c>
      <c r="E221" s="2" t="e">
        <f t="shared" si="22"/>
        <v>#N/A</v>
      </c>
      <c r="F221" s="2">
        <v>1213056.9414311051</v>
      </c>
      <c r="G221" s="2">
        <f t="shared" si="23"/>
        <v>641500.42857142852</v>
      </c>
      <c r="H221" s="2">
        <f t="shared" si="13"/>
        <v>111260596.53686041</v>
      </c>
      <c r="I221" s="7"/>
      <c r="J221" s="2" t="e">
        <f t="shared" si="14"/>
        <v>#N/A</v>
      </c>
      <c r="K221" s="2" t="e">
        <f t="shared" si="24"/>
        <v>#N/A</v>
      </c>
      <c r="L221" s="2">
        <f t="array" ref="L221">IF(COUNT($C222)=0,IF(COUNT($C221)=1,I221,SUM(L220+LOOKUP(2,1/(ISNUMBER($K$1:$K$194)),$K$1:$K$194))),I221)</f>
        <v>1881525.8571428533</v>
      </c>
      <c r="M221" s="8" t="e">
        <f t="shared" si="27"/>
        <v>#N/A</v>
      </c>
      <c r="N221" s="2" t="e">
        <f t="shared" si="15"/>
        <v>#N/A</v>
      </c>
      <c r="O221" s="2" t="e">
        <f t="shared" si="25"/>
        <v>#N/A</v>
      </c>
      <c r="P221" s="2">
        <v>1224547.7400051057</v>
      </c>
      <c r="Q221" s="2">
        <f>IF(P221&gt;Graph!$G$1*1000,Graph!$G$1*1000,P221)</f>
        <v>650000</v>
      </c>
      <c r="R221" s="2">
        <f t="shared" si="16"/>
        <v>113026345.46982428</v>
      </c>
      <c r="S221" s="2">
        <f t="shared" si="17"/>
        <v>641500.42857143283</v>
      </c>
      <c r="T221" s="2">
        <f t="shared" si="18"/>
        <v>8499.571428571362</v>
      </c>
      <c r="U221" s="2">
        <f t="shared" si="19"/>
        <v>650000</v>
      </c>
      <c r="V221" s="2">
        <f t="shared" si="28"/>
        <v>57374560.536860168</v>
      </c>
      <c r="W221" s="2">
        <f t="shared" si="20"/>
        <v>641500.42857142538</v>
      </c>
      <c r="X221" s="2">
        <f t="shared" si="6"/>
        <v>8499.5714285746217</v>
      </c>
      <c r="Y221" s="2">
        <f t="shared" si="7"/>
        <v>55651784.932964116</v>
      </c>
      <c r="Z221" s="2" t="str">
        <f t="shared" si="8"/>
        <v>MEEP</v>
      </c>
      <c r="AA221" s="2">
        <f>IF(Z221="HERE",Y221,AA220+Graph!$G$1*1000)</f>
        <v>57576286.218678392</v>
      </c>
      <c r="AB221" s="2">
        <f t="shared" si="21"/>
        <v>650000</v>
      </c>
      <c r="AC221" s="2">
        <f t="shared" si="9"/>
        <v>54808558.822574466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6"/>
        <v>49715152.576843008</v>
      </c>
      <c r="AH221" s="3" t="e">
        <f t="shared" si="3"/>
        <v>#N/A</v>
      </c>
      <c r="AM221" s="6">
        <v>14600000</v>
      </c>
      <c r="AN221" s="6">
        <v>31800000</v>
      </c>
      <c r="AO221" s="6">
        <v>52800000</v>
      </c>
    </row>
    <row r="222" spans="1:41" ht="15.75" customHeight="1" x14ac:dyDescent="0.25">
      <c r="A222" s="1">
        <v>44398</v>
      </c>
      <c r="B222" s="2">
        <f t="shared" si="0"/>
        <v>153</v>
      </c>
      <c r="C222" s="7"/>
      <c r="D222" s="2" t="e">
        <f t="shared" si="12"/>
        <v>#N/A</v>
      </c>
      <c r="E222" s="2" t="e">
        <f t="shared" si="22"/>
        <v>#N/A</v>
      </c>
      <c r="F222" s="2">
        <v>1217988.0773172975</v>
      </c>
      <c r="G222" s="2">
        <f t="shared" si="23"/>
        <v>641500.42857142852</v>
      </c>
      <c r="H222" s="2">
        <f t="shared" si="13"/>
        <v>111902096.96543184</v>
      </c>
      <c r="I222" s="7"/>
      <c r="J222" s="2" t="e">
        <f t="shared" si="14"/>
        <v>#N/A</v>
      </c>
      <c r="K222" s="2" t="e">
        <f t="shared" si="24"/>
        <v>#N/A</v>
      </c>
      <c r="L222" s="2">
        <f t="array" ref="L222">IF(COUNT($C223)=0,IF(COUNT($C222)=1,I222,SUM(L221+LOOKUP(2,1/(ISNUMBER($K$1:$K$194)),$K$1:$K$194))),I222)</f>
        <v>1890025.4285714247</v>
      </c>
      <c r="M222" s="8" t="e">
        <f t="shared" si="27"/>
        <v>#N/A</v>
      </c>
      <c r="N222" s="2" t="e">
        <f t="shared" si="15"/>
        <v>#N/A</v>
      </c>
      <c r="O222" s="2" t="e">
        <f t="shared" si="25"/>
        <v>#N/A</v>
      </c>
      <c r="P222" s="2">
        <v>1229525.3721670508</v>
      </c>
      <c r="Q222" s="2">
        <f>IF(P222&gt;Graph!$G$1*1000,Graph!$G$1*1000,P222)</f>
        <v>650000</v>
      </c>
      <c r="R222" s="2">
        <f t="shared" si="16"/>
        <v>113676345.46982428</v>
      </c>
      <c r="S222" s="2">
        <f t="shared" si="17"/>
        <v>641500.42857143283</v>
      </c>
      <c r="T222" s="2">
        <f t="shared" si="18"/>
        <v>8499.571428571362</v>
      </c>
      <c r="U222" s="2">
        <f t="shared" si="19"/>
        <v>650000</v>
      </c>
      <c r="V222" s="2">
        <f t="shared" si="28"/>
        <v>58016060.965431593</v>
      </c>
      <c r="W222" s="2">
        <f t="shared" si="20"/>
        <v>641500.42857142538</v>
      </c>
      <c r="X222" s="2">
        <f t="shared" si="6"/>
        <v>8499.5714285746217</v>
      </c>
      <c r="Y222" s="2">
        <f t="shared" si="7"/>
        <v>55660284.504392691</v>
      </c>
      <c r="Z222" s="2" t="str">
        <f t="shared" si="8"/>
        <v>MEEP</v>
      </c>
      <c r="AA222" s="2">
        <f>IF(Z222="HERE",Y222,AA221+Graph!$G$1*1000)</f>
        <v>58226286.218678392</v>
      </c>
      <c r="AB222" s="2">
        <f t="shared" si="21"/>
        <v>650000</v>
      </c>
      <c r="AC222" s="2">
        <f t="shared" si="9"/>
        <v>54808558.822574466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6"/>
        <v>49747227.598271586</v>
      </c>
      <c r="AH222" s="3" t="e">
        <f t="shared" si="3"/>
        <v>#N/A</v>
      </c>
      <c r="AM222" s="6">
        <v>14600000</v>
      </c>
      <c r="AN222" s="6">
        <v>31800000</v>
      </c>
      <c r="AO222" s="6">
        <v>52800000</v>
      </c>
    </row>
    <row r="223" spans="1:41" ht="15.75" customHeight="1" x14ac:dyDescent="0.25">
      <c r="A223" s="1">
        <v>44399</v>
      </c>
      <c r="B223" s="2">
        <f t="shared" si="0"/>
        <v>154</v>
      </c>
      <c r="C223" s="7"/>
      <c r="D223" s="2" t="e">
        <f t="shared" si="12"/>
        <v>#N/A</v>
      </c>
      <c r="E223" s="2" t="e">
        <f t="shared" si="22"/>
        <v>#N/A</v>
      </c>
      <c r="F223" s="2">
        <v>1222919.21320346</v>
      </c>
      <c r="G223" s="2">
        <f t="shared" si="23"/>
        <v>641500.42857142852</v>
      </c>
      <c r="H223" s="2">
        <f t="shared" si="13"/>
        <v>112543597.39400327</v>
      </c>
      <c r="I223" s="7"/>
      <c r="J223" s="2" t="e">
        <f t="shared" si="14"/>
        <v>#N/A</v>
      </c>
      <c r="K223" s="2" t="e">
        <f t="shared" si="24"/>
        <v>#N/A</v>
      </c>
      <c r="L223" s="2">
        <f t="array" ref="L223">IF(COUNT($C224)=0,IF(COUNT($C223)=1,I223,SUM(L222+LOOKUP(2,1/(ISNUMBER($K$1:$K$194)),$K$1:$K$194))),I223)</f>
        <v>1898524.999999996</v>
      </c>
      <c r="M223" s="8" t="e">
        <f t="shared" si="27"/>
        <v>#N/A</v>
      </c>
      <c r="N223" s="2" t="e">
        <f t="shared" si="15"/>
        <v>#N/A</v>
      </c>
      <c r="O223" s="2" t="e">
        <f t="shared" si="25"/>
        <v>#N/A</v>
      </c>
      <c r="P223" s="2">
        <v>1234503.0043289959</v>
      </c>
      <c r="Q223" s="2">
        <f>IF(P223&gt;Graph!$G$1*1000,Graph!$G$1*1000,P223)</f>
        <v>650000</v>
      </c>
      <c r="R223" s="2">
        <f t="shared" si="16"/>
        <v>114326345.46982428</v>
      </c>
      <c r="S223" s="2">
        <f t="shared" si="17"/>
        <v>641500.42857143283</v>
      </c>
      <c r="T223" s="2">
        <f t="shared" si="18"/>
        <v>8499.571428571362</v>
      </c>
      <c r="U223" s="2">
        <f t="shared" si="19"/>
        <v>650000</v>
      </c>
      <c r="V223" s="2">
        <f t="shared" si="28"/>
        <v>58657561.394003019</v>
      </c>
      <c r="W223" s="2">
        <f t="shared" si="20"/>
        <v>641500.42857142538</v>
      </c>
      <c r="X223" s="2">
        <f t="shared" si="6"/>
        <v>8499.5714285746217</v>
      </c>
      <c r="Y223" s="2">
        <f t="shared" si="7"/>
        <v>55668784.075821266</v>
      </c>
      <c r="Z223" s="2" t="str">
        <f t="shared" si="8"/>
        <v>MEEP</v>
      </c>
      <c r="AA223" s="2">
        <f>IF(Z223="HERE",Y223,AA222+Graph!$G$1*1000)</f>
        <v>58876286.218678392</v>
      </c>
      <c r="AB223" s="2">
        <f t="shared" si="21"/>
        <v>650000</v>
      </c>
      <c r="AC223" s="2">
        <f t="shared" si="9"/>
        <v>54808558.822574466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6"/>
        <v>49779302.619700156</v>
      </c>
      <c r="AH223" s="3" t="e">
        <f t="shared" si="3"/>
        <v>#N/A</v>
      </c>
      <c r="AM223" s="6">
        <v>14600000</v>
      </c>
      <c r="AN223" s="6">
        <v>31800000</v>
      </c>
      <c r="AO223" s="6">
        <v>52800000</v>
      </c>
    </row>
    <row r="224" spans="1:41" ht="15.75" customHeight="1" x14ac:dyDescent="0.25">
      <c r="A224" s="1">
        <v>44400</v>
      </c>
      <c r="B224" s="2">
        <f t="shared" si="0"/>
        <v>155</v>
      </c>
      <c r="C224" s="7"/>
      <c r="D224" s="2" t="e">
        <f t="shared" si="12"/>
        <v>#N/A</v>
      </c>
      <c r="E224" s="2" t="e">
        <f t="shared" si="22"/>
        <v>#N/A</v>
      </c>
      <c r="F224" s="2">
        <v>1227850.3490896225</v>
      </c>
      <c r="G224" s="2">
        <f t="shared" si="23"/>
        <v>641500.42857142852</v>
      </c>
      <c r="H224" s="2">
        <f t="shared" si="13"/>
        <v>113185097.8225747</v>
      </c>
      <c r="I224" s="7"/>
      <c r="J224" s="2" t="e">
        <f t="shared" si="14"/>
        <v>#N/A</v>
      </c>
      <c r="K224" s="2" t="e">
        <f t="shared" si="24"/>
        <v>#N/A</v>
      </c>
      <c r="L224" s="2">
        <f t="array" ref="L224">IF(COUNT($C225)=0,IF(COUNT($C224)=1,I224,SUM(L223+LOOKUP(2,1/(ISNUMBER($K$1:$K$194)),$K$1:$K$194))),I224)</f>
        <v>1907024.5714285674</v>
      </c>
      <c r="M224" s="8" t="e">
        <f t="shared" si="27"/>
        <v>#N/A</v>
      </c>
      <c r="N224" s="2" t="e">
        <f t="shared" si="15"/>
        <v>#N/A</v>
      </c>
      <c r="O224" s="2" t="e">
        <f t="shared" si="25"/>
        <v>#N/A</v>
      </c>
      <c r="P224" s="2">
        <v>1239480.6364909708</v>
      </c>
      <c r="Q224" s="2">
        <f>IF(P224&gt;Graph!$G$1*1000,Graph!$G$1*1000,P224)</f>
        <v>650000</v>
      </c>
      <c r="R224" s="2">
        <f t="shared" si="16"/>
        <v>114976345.46982428</v>
      </c>
      <c r="S224" s="2">
        <f t="shared" si="17"/>
        <v>641500.42857143283</v>
      </c>
      <c r="T224" s="2">
        <f t="shared" si="18"/>
        <v>8499.571428571362</v>
      </c>
      <c r="U224" s="2">
        <f t="shared" si="19"/>
        <v>650000</v>
      </c>
      <c r="V224" s="2">
        <f t="shared" si="28"/>
        <v>59299061.822574444</v>
      </c>
      <c r="W224" s="2">
        <f t="shared" si="20"/>
        <v>641500.42857142538</v>
      </c>
      <c r="X224" s="2">
        <f t="shared" si="6"/>
        <v>8499.5714285746217</v>
      </c>
      <c r="Y224" s="2">
        <f t="shared" si="7"/>
        <v>55677283.64724984</v>
      </c>
      <c r="Z224" s="2" t="str">
        <f t="shared" si="8"/>
        <v>MEEP</v>
      </c>
      <c r="AA224" s="2">
        <f>IF(Z224="HERE",Y224,AA223+Graph!$G$1*1000)</f>
        <v>59526286.218678392</v>
      </c>
      <c r="AB224" s="2">
        <f t="shared" si="21"/>
        <v>650000</v>
      </c>
      <c r="AC224" s="2">
        <f t="shared" si="9"/>
        <v>54808558.822574466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6"/>
        <v>49811377.641128726</v>
      </c>
      <c r="AH224" s="3" t="e">
        <f t="shared" si="3"/>
        <v>#N/A</v>
      </c>
      <c r="AM224" s="6">
        <v>14600000</v>
      </c>
      <c r="AN224" s="6">
        <v>31800000</v>
      </c>
      <c r="AO224" s="6">
        <v>52800000</v>
      </c>
    </row>
    <row r="225" spans="1:41" ht="15.75" customHeight="1" x14ac:dyDescent="0.25">
      <c r="A225" s="1">
        <v>44401</v>
      </c>
      <c r="B225" s="2">
        <f t="shared" si="0"/>
        <v>156</v>
      </c>
      <c r="C225" s="7"/>
      <c r="D225" s="2" t="e">
        <f t="shared" si="12"/>
        <v>#N/A</v>
      </c>
      <c r="E225" s="2" t="e">
        <f t="shared" si="22"/>
        <v>#N/A</v>
      </c>
      <c r="F225" s="2">
        <v>1232781.4849758148</v>
      </c>
      <c r="G225" s="2">
        <f t="shared" si="23"/>
        <v>641500.42857142852</v>
      </c>
      <c r="H225" s="2">
        <f t="shared" si="13"/>
        <v>113826598.25114614</v>
      </c>
      <c r="I225" s="7"/>
      <c r="J225" s="2" t="e">
        <f t="shared" si="14"/>
        <v>#N/A</v>
      </c>
      <c r="K225" s="2" t="e">
        <f t="shared" si="24"/>
        <v>#N/A</v>
      </c>
      <c r="L225" s="2">
        <f t="array" ref="L225">IF(COUNT($C226)=0,IF(COUNT($C225)=1,I225,SUM(L224+LOOKUP(2,1/(ISNUMBER($K$1:$K$194)),$K$1:$K$194))),I225)</f>
        <v>1915524.1428571388</v>
      </c>
      <c r="M225" s="8" t="e">
        <f t="shared" si="27"/>
        <v>#N/A</v>
      </c>
      <c r="N225" s="2" t="e">
        <f t="shared" si="15"/>
        <v>#N/A</v>
      </c>
      <c r="O225" s="2" t="e">
        <f t="shared" si="25"/>
        <v>#N/A</v>
      </c>
      <c r="P225" s="2">
        <v>1244458.268652916</v>
      </c>
      <c r="Q225" s="2">
        <f>IF(P225&gt;Graph!$G$1*1000,Graph!$G$1*1000,P225)</f>
        <v>650000</v>
      </c>
      <c r="R225" s="2">
        <f t="shared" si="16"/>
        <v>115626345.46982428</v>
      </c>
      <c r="S225" s="2">
        <f t="shared" si="17"/>
        <v>641500.42857143283</v>
      </c>
      <c r="T225" s="2">
        <f t="shared" si="18"/>
        <v>8499.571428571362</v>
      </c>
      <c r="U225" s="2">
        <f t="shared" si="19"/>
        <v>650000</v>
      </c>
      <c r="V225" s="2">
        <f t="shared" si="28"/>
        <v>59940562.251145869</v>
      </c>
      <c r="W225" s="2">
        <f t="shared" si="20"/>
        <v>641500.42857142538</v>
      </c>
      <c r="X225" s="2">
        <f t="shared" si="6"/>
        <v>8499.5714285746217</v>
      </c>
      <c r="Y225" s="2">
        <f t="shared" si="7"/>
        <v>55685783.218678415</v>
      </c>
      <c r="Z225" s="2" t="str">
        <f t="shared" si="8"/>
        <v>MEEP</v>
      </c>
      <c r="AA225" s="2">
        <f>IF(Z225="HERE",Y225,AA224+Graph!$G$1*1000)</f>
        <v>60176286.218678392</v>
      </c>
      <c r="AB225" s="2">
        <f t="shared" si="21"/>
        <v>650000</v>
      </c>
      <c r="AC225" s="2">
        <f t="shared" si="9"/>
        <v>54808558.822574466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6"/>
        <v>49843452.662557296</v>
      </c>
      <c r="AH225" s="3" t="e">
        <f t="shared" si="3"/>
        <v>#N/A</v>
      </c>
      <c r="AM225" s="6">
        <v>14600000</v>
      </c>
      <c r="AN225" s="6">
        <v>31800000</v>
      </c>
      <c r="AO225" s="6">
        <v>52800000</v>
      </c>
    </row>
    <row r="226" spans="1:41" ht="15.75" customHeight="1" x14ac:dyDescent="0.25">
      <c r="A226" s="1">
        <v>44402</v>
      </c>
      <c r="B226" s="2">
        <f t="shared" si="0"/>
        <v>157</v>
      </c>
      <c r="C226" s="7"/>
      <c r="D226" s="2" t="e">
        <f t="shared" si="12"/>
        <v>#N/A</v>
      </c>
      <c r="E226" s="2" t="e">
        <f t="shared" si="22"/>
        <v>#N/A</v>
      </c>
      <c r="F226" s="2">
        <v>1237712.6208619773</v>
      </c>
      <c r="G226" s="2">
        <f t="shared" si="23"/>
        <v>641500.42857142852</v>
      </c>
      <c r="H226" s="2">
        <f t="shared" si="13"/>
        <v>114468098.67971757</v>
      </c>
      <c r="I226" s="7"/>
      <c r="J226" s="2" t="e">
        <f t="shared" si="14"/>
        <v>#N/A</v>
      </c>
      <c r="K226" s="2" t="e">
        <f t="shared" si="24"/>
        <v>#N/A</v>
      </c>
      <c r="L226" s="2">
        <f t="array" ref="L226">IF(COUNT($C227)=0,IF(COUNT($C226)=1,I226,SUM(L225+LOOKUP(2,1/(ISNUMBER($K$1:$K$194)),$K$1:$K$194))),I226)</f>
        <v>1924023.7142857101</v>
      </c>
      <c r="M226" s="8" t="e">
        <f t="shared" si="27"/>
        <v>#N/A</v>
      </c>
      <c r="N226" s="2" t="e">
        <f t="shared" si="15"/>
        <v>#N/A</v>
      </c>
      <c r="O226" s="2" t="e">
        <f t="shared" si="25"/>
        <v>#N/A</v>
      </c>
      <c r="P226" s="2">
        <v>1249435.9008148611</v>
      </c>
      <c r="Q226" s="2">
        <f>IF(P226&gt;Graph!$G$1*1000,Graph!$G$1*1000,P226)</f>
        <v>650000</v>
      </c>
      <c r="R226" s="2">
        <f t="shared" si="16"/>
        <v>116276345.46982428</v>
      </c>
      <c r="S226" s="2">
        <f t="shared" si="17"/>
        <v>641500.42857143283</v>
      </c>
      <c r="T226" s="2">
        <f t="shared" si="18"/>
        <v>8499.571428571362</v>
      </c>
      <c r="U226" s="2">
        <f t="shared" si="19"/>
        <v>650000</v>
      </c>
      <c r="V226" s="2">
        <f t="shared" si="28"/>
        <v>60582062.679717295</v>
      </c>
      <c r="W226" s="2">
        <f t="shared" si="20"/>
        <v>641500.42857142538</v>
      </c>
      <c r="X226" s="2">
        <f t="shared" si="6"/>
        <v>8499.5714285746217</v>
      </c>
      <c r="Y226" s="2">
        <f t="shared" si="7"/>
        <v>55694282.790106989</v>
      </c>
      <c r="Z226" s="2" t="str">
        <f t="shared" si="8"/>
        <v>MEEP</v>
      </c>
      <c r="AA226" s="2">
        <f>IF(Z226="HERE",Y226,AA225+Graph!$G$1*1000)</f>
        <v>60826286.218678392</v>
      </c>
      <c r="AB226" s="2">
        <f t="shared" si="21"/>
        <v>650000</v>
      </c>
      <c r="AC226" s="2">
        <f t="shared" si="9"/>
        <v>54808558.822574466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6"/>
        <v>49875527.683985867</v>
      </c>
      <c r="AH226" s="3" t="e">
        <f t="shared" si="3"/>
        <v>#N/A</v>
      </c>
      <c r="AM226" s="6">
        <v>14600000</v>
      </c>
      <c r="AN226" s="6">
        <v>31800000</v>
      </c>
      <c r="AO226" s="6">
        <v>52800000</v>
      </c>
    </row>
    <row r="227" spans="1:41" ht="15.75" customHeight="1" x14ac:dyDescent="0.25">
      <c r="A227" s="1">
        <v>44403</v>
      </c>
      <c r="B227" s="2">
        <f t="shared" si="0"/>
        <v>158</v>
      </c>
      <c r="C227" s="7"/>
      <c r="D227" s="2" t="e">
        <f t="shared" si="12"/>
        <v>#N/A</v>
      </c>
      <c r="E227" s="2" t="e">
        <f t="shared" si="22"/>
        <v>#N/A</v>
      </c>
      <c r="F227" s="2">
        <v>1242643.7567481697</v>
      </c>
      <c r="G227" s="2">
        <f t="shared" si="23"/>
        <v>641500.42857142852</v>
      </c>
      <c r="H227" s="2">
        <f t="shared" si="13"/>
        <v>115109599.108289</v>
      </c>
      <c r="I227" s="7"/>
      <c r="J227" s="2" t="e">
        <f t="shared" si="14"/>
        <v>#N/A</v>
      </c>
      <c r="K227" s="2" t="e">
        <f t="shared" si="24"/>
        <v>#N/A</v>
      </c>
      <c r="L227" s="2">
        <f t="array" ref="L227">IF(COUNT($C228)=0,IF(COUNT($C227)=1,I227,SUM(L226+LOOKUP(2,1/(ISNUMBER($K$1:$K$194)),$K$1:$K$194))),I227)</f>
        <v>1932523.2857142815</v>
      </c>
      <c r="M227" s="8" t="e">
        <f t="shared" si="27"/>
        <v>#N/A</v>
      </c>
      <c r="N227" s="2" t="e">
        <f t="shared" si="15"/>
        <v>#N/A</v>
      </c>
      <c r="O227" s="2" t="e">
        <f t="shared" si="25"/>
        <v>#N/A</v>
      </c>
      <c r="P227" s="2">
        <v>1254413.532976836</v>
      </c>
      <c r="Q227" s="2">
        <f>IF(P227&gt;Graph!$G$1*1000,Graph!$G$1*1000,P227)</f>
        <v>650000</v>
      </c>
      <c r="R227" s="2">
        <f t="shared" si="16"/>
        <v>116926345.46982428</v>
      </c>
      <c r="S227" s="2">
        <f t="shared" si="17"/>
        <v>641500.42857143283</v>
      </c>
      <c r="T227" s="2">
        <f t="shared" si="18"/>
        <v>8499.571428571362</v>
      </c>
      <c r="U227" s="2">
        <f t="shared" si="19"/>
        <v>650000</v>
      </c>
      <c r="V227" s="2">
        <f t="shared" si="28"/>
        <v>61223563.10828872</v>
      </c>
      <c r="W227" s="2">
        <f t="shared" si="20"/>
        <v>641500.42857142538</v>
      </c>
      <c r="X227" s="2">
        <f t="shared" si="6"/>
        <v>8499.5714285746217</v>
      </c>
      <c r="Y227" s="2">
        <f t="shared" si="7"/>
        <v>55702782.361535564</v>
      </c>
      <c r="Z227" s="2" t="str">
        <f t="shared" si="8"/>
        <v>MEEP</v>
      </c>
      <c r="AA227" s="2">
        <f>IF(Z227="HERE",Y227,AA226+Graph!$G$1*1000)</f>
        <v>61476286.218678392</v>
      </c>
      <c r="AB227" s="2">
        <f t="shared" si="21"/>
        <v>650000</v>
      </c>
      <c r="AC227" s="2">
        <f t="shared" si="9"/>
        <v>54808558.822574466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6"/>
        <v>49907602.705414437</v>
      </c>
      <c r="AH227" s="3" t="e">
        <f t="shared" si="3"/>
        <v>#N/A</v>
      </c>
      <c r="AM227" s="6">
        <v>14600000</v>
      </c>
      <c r="AN227" s="6">
        <v>31800000</v>
      </c>
      <c r="AO227" s="6">
        <v>52800000</v>
      </c>
    </row>
    <row r="228" spans="1:41" ht="15.75" customHeight="1" x14ac:dyDescent="0.25">
      <c r="A228" s="1">
        <v>44404</v>
      </c>
      <c r="B228" s="2">
        <f t="shared" si="0"/>
        <v>159</v>
      </c>
      <c r="C228" s="7"/>
      <c r="D228" s="2" t="e">
        <f t="shared" si="12"/>
        <v>#N/A</v>
      </c>
      <c r="E228" s="2" t="e">
        <f t="shared" si="22"/>
        <v>#N/A</v>
      </c>
      <c r="F228" s="2">
        <v>1247574.8926343322</v>
      </c>
      <c r="G228" s="2">
        <f t="shared" si="23"/>
        <v>641500.42857142852</v>
      </c>
      <c r="H228" s="2">
        <f t="shared" si="13"/>
        <v>115751099.53686044</v>
      </c>
      <c r="I228" s="7"/>
      <c r="J228" s="2" t="e">
        <f t="shared" si="14"/>
        <v>#N/A</v>
      </c>
      <c r="K228" s="2" t="e">
        <f t="shared" si="24"/>
        <v>#N/A</v>
      </c>
      <c r="L228" s="2">
        <f t="array" ref="L228">IF(COUNT($C229)=0,IF(COUNT($C228)=1,I228,SUM(L227+LOOKUP(2,1/(ISNUMBER($K$1:$K$194)),$K$1:$K$194))),I228)</f>
        <v>1941022.8571428529</v>
      </c>
      <c r="M228" s="8" t="e">
        <f t="shared" si="27"/>
        <v>#N/A</v>
      </c>
      <c r="N228" s="2" t="e">
        <f t="shared" si="15"/>
        <v>#N/A</v>
      </c>
      <c r="O228" s="2" t="e">
        <f t="shared" si="25"/>
        <v>#N/A</v>
      </c>
      <c r="P228" s="2">
        <v>1259391.1651387811</v>
      </c>
      <c r="Q228" s="2">
        <f>IF(P228&gt;Graph!$G$1*1000,Graph!$G$1*1000,P228)</f>
        <v>650000</v>
      </c>
      <c r="R228" s="2">
        <f t="shared" si="16"/>
        <v>117576345.46982428</v>
      </c>
      <c r="S228" s="2">
        <f t="shared" si="17"/>
        <v>641500.42857143283</v>
      </c>
      <c r="T228" s="2">
        <f t="shared" si="18"/>
        <v>8499.571428571362</v>
      </c>
      <c r="U228" s="2">
        <f t="shared" si="19"/>
        <v>650000</v>
      </c>
      <c r="V228" s="2">
        <f t="shared" si="28"/>
        <v>61865063.536860146</v>
      </c>
      <c r="W228" s="2">
        <f t="shared" si="20"/>
        <v>641500.42857142538</v>
      </c>
      <c r="X228" s="2">
        <f t="shared" si="6"/>
        <v>8499.5714285746217</v>
      </c>
      <c r="Y228" s="2">
        <f t="shared" si="7"/>
        <v>55711281.932964139</v>
      </c>
      <c r="Z228" s="2" t="str">
        <f t="shared" si="8"/>
        <v>MEEP</v>
      </c>
      <c r="AA228" s="2">
        <f>IF(Z228="HERE",Y228,AA227+Graph!$G$1*1000)</f>
        <v>62126286.218678392</v>
      </c>
      <c r="AB228" s="2">
        <f t="shared" si="21"/>
        <v>650000</v>
      </c>
      <c r="AC228" s="2">
        <f t="shared" si="9"/>
        <v>54808558.822574466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6"/>
        <v>49939677.726843014</v>
      </c>
      <c r="AH228" s="3" t="e">
        <f t="shared" si="3"/>
        <v>#N/A</v>
      </c>
      <c r="AM228" s="6">
        <v>14600000</v>
      </c>
      <c r="AN228" s="6">
        <v>31800000</v>
      </c>
      <c r="AO228" s="6">
        <v>52800000</v>
      </c>
    </row>
    <row r="229" spans="1:41" ht="15.75" customHeight="1" x14ac:dyDescent="0.25">
      <c r="A229" s="1">
        <v>44405</v>
      </c>
      <c r="B229" s="2">
        <f t="shared" si="0"/>
        <v>160</v>
      </c>
      <c r="C229" s="7"/>
      <c r="D229" s="2" t="e">
        <f t="shared" si="12"/>
        <v>#N/A</v>
      </c>
      <c r="E229" s="2" t="e">
        <f t="shared" si="22"/>
        <v>#N/A</v>
      </c>
      <c r="F229" s="2">
        <v>1252506.0285204947</v>
      </c>
      <c r="G229" s="2">
        <f t="shared" si="23"/>
        <v>641500.42857142852</v>
      </c>
      <c r="H229" s="2">
        <f t="shared" si="13"/>
        <v>116392599.96543187</v>
      </c>
      <c r="I229" s="7"/>
      <c r="J229" s="2" t="e">
        <f t="shared" si="14"/>
        <v>#N/A</v>
      </c>
      <c r="K229" s="2" t="e">
        <f t="shared" si="24"/>
        <v>#N/A</v>
      </c>
      <c r="L229" s="2">
        <f t="array" ref="L229">IF(COUNT($C230)=0,IF(COUNT($C229)=1,I229,SUM(L228+LOOKUP(2,1/(ISNUMBER($K$1:$K$194)),$K$1:$K$194))),I229)</f>
        <v>1949522.4285714242</v>
      </c>
      <c r="M229" s="8" t="e">
        <f t="shared" si="27"/>
        <v>#N/A</v>
      </c>
      <c r="N229" s="2" t="e">
        <f t="shared" si="15"/>
        <v>#N/A</v>
      </c>
      <c r="O229" s="2" t="e">
        <f t="shared" si="25"/>
        <v>#N/A</v>
      </c>
      <c r="P229" s="2">
        <v>1264368.7973007262</v>
      </c>
      <c r="Q229" s="2">
        <f>IF(P229&gt;Graph!$G$1*1000,Graph!$G$1*1000,P229)</f>
        <v>650000</v>
      </c>
      <c r="R229" s="2">
        <f t="shared" si="16"/>
        <v>118226345.46982428</v>
      </c>
      <c r="S229" s="2">
        <f t="shared" si="17"/>
        <v>641500.42857143283</v>
      </c>
      <c r="T229" s="2">
        <f t="shared" si="18"/>
        <v>8499.571428571362</v>
      </c>
      <c r="U229" s="2">
        <f t="shared" si="19"/>
        <v>650000</v>
      </c>
      <c r="V229" s="2">
        <f t="shared" si="28"/>
        <v>62506563.965431571</v>
      </c>
      <c r="W229" s="2">
        <f t="shared" si="20"/>
        <v>641500.42857142538</v>
      </c>
      <c r="X229" s="2">
        <f t="shared" si="6"/>
        <v>8499.5714285746217</v>
      </c>
      <c r="Y229" s="2">
        <f t="shared" si="7"/>
        <v>55719781.504392713</v>
      </c>
      <c r="Z229" s="2" t="str">
        <f t="shared" si="8"/>
        <v>MEEP</v>
      </c>
      <c r="AA229" s="2">
        <f>IF(Z229="HERE",Y229,AA228+Graph!$G$1*1000)</f>
        <v>62776286.218678392</v>
      </c>
      <c r="AB229" s="2">
        <f t="shared" si="21"/>
        <v>650000</v>
      </c>
      <c r="AC229" s="2">
        <f t="shared" si="9"/>
        <v>54808558.822574466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6"/>
        <v>49971752.748271585</v>
      </c>
      <c r="AH229" s="3" t="e">
        <f t="shared" si="3"/>
        <v>#N/A</v>
      </c>
      <c r="AM229" s="6">
        <v>14600000</v>
      </c>
      <c r="AN229" s="6">
        <v>31800000</v>
      </c>
      <c r="AO229" s="6">
        <v>52800000</v>
      </c>
    </row>
    <row r="230" spans="1:41" ht="15.75" customHeight="1" x14ac:dyDescent="0.25">
      <c r="A230" s="1">
        <v>44406</v>
      </c>
      <c r="B230" s="2">
        <f t="shared" si="0"/>
        <v>161</v>
      </c>
      <c r="C230" s="7"/>
      <c r="D230" s="2" t="e">
        <f t="shared" si="12"/>
        <v>#N/A</v>
      </c>
      <c r="E230" s="2" t="e">
        <f t="shared" si="22"/>
        <v>#N/A</v>
      </c>
      <c r="F230" s="2">
        <v>1257437.164406687</v>
      </c>
      <c r="G230" s="2">
        <f t="shared" si="23"/>
        <v>641500.42857142852</v>
      </c>
      <c r="H230" s="2">
        <f t="shared" si="13"/>
        <v>117034100.3940033</v>
      </c>
      <c r="I230" s="7"/>
      <c r="J230" s="2" t="e">
        <f t="shared" si="14"/>
        <v>#N/A</v>
      </c>
      <c r="K230" s="2" t="e">
        <f t="shared" si="24"/>
        <v>#N/A</v>
      </c>
      <c r="L230" s="2">
        <f t="array" ref="L230">IF(COUNT($C231)=0,IF(COUNT($C230)=1,I230,SUM(L229+LOOKUP(2,1/(ISNUMBER($K$1:$K$194)),$K$1:$K$194))),I230)</f>
        <v>1958021.9999999956</v>
      </c>
      <c r="M230" s="8" t="e">
        <f t="shared" si="27"/>
        <v>#N/A</v>
      </c>
      <c r="N230" s="2" t="e">
        <f t="shared" si="15"/>
        <v>#N/A</v>
      </c>
      <c r="O230" s="2" t="e">
        <f t="shared" si="25"/>
        <v>#N/A</v>
      </c>
      <c r="P230" s="2">
        <v>1269346.4294627011</v>
      </c>
      <c r="Q230" s="2">
        <f>IF(P230&gt;Graph!$G$1*1000,Graph!$G$1*1000,P230)</f>
        <v>650000</v>
      </c>
      <c r="R230" s="2">
        <f t="shared" si="16"/>
        <v>118876345.46982428</v>
      </c>
      <c r="S230" s="2">
        <f t="shared" si="17"/>
        <v>641500.42857143283</v>
      </c>
      <c r="T230" s="2">
        <f t="shared" si="18"/>
        <v>8499.571428571362</v>
      </c>
      <c r="U230" s="2">
        <f t="shared" si="19"/>
        <v>650000</v>
      </c>
      <c r="V230" s="2">
        <f t="shared" si="28"/>
        <v>63148064.394002996</v>
      </c>
      <c r="W230" s="2">
        <f t="shared" si="20"/>
        <v>641500.42857142538</v>
      </c>
      <c r="X230" s="2">
        <f t="shared" si="6"/>
        <v>8499.5714285746217</v>
      </c>
      <c r="Y230" s="2">
        <f t="shared" si="7"/>
        <v>55728281.075821288</v>
      </c>
      <c r="Z230" s="2" t="str">
        <f t="shared" si="8"/>
        <v>MEEP</v>
      </c>
      <c r="AA230" s="2">
        <f>IF(Z230="HERE",Y230,AA229+Graph!$G$1*1000)</f>
        <v>63426286.218678392</v>
      </c>
      <c r="AB230" s="2">
        <f t="shared" si="21"/>
        <v>650000</v>
      </c>
      <c r="AC230" s="2">
        <f t="shared" si="9"/>
        <v>54808558.822574466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6"/>
        <v>50003827.769700155</v>
      </c>
      <c r="AH230" s="3" t="e">
        <f t="shared" si="3"/>
        <v>#N/A</v>
      </c>
      <c r="AM230" s="6">
        <v>14600000</v>
      </c>
      <c r="AN230" s="6">
        <v>31800000</v>
      </c>
      <c r="AO230" s="6">
        <v>52800000</v>
      </c>
    </row>
    <row r="231" spans="1:41" ht="15.75" customHeight="1" x14ac:dyDescent="0.25">
      <c r="A231" s="1">
        <v>44407</v>
      </c>
      <c r="B231" s="2">
        <f t="shared" si="0"/>
        <v>162</v>
      </c>
      <c r="C231" s="7"/>
      <c r="D231" s="2" t="e">
        <f t="shared" si="12"/>
        <v>#N/A</v>
      </c>
      <c r="E231" s="2" t="e">
        <f t="shared" si="22"/>
        <v>#N/A</v>
      </c>
      <c r="F231" s="2">
        <v>1262368.3002928495</v>
      </c>
      <c r="G231" s="2">
        <f t="shared" si="23"/>
        <v>641500.42857142852</v>
      </c>
      <c r="H231" s="2">
        <f t="shared" si="13"/>
        <v>117675600.82257473</v>
      </c>
      <c r="I231" s="7"/>
      <c r="J231" s="2" t="e">
        <f t="shared" si="14"/>
        <v>#N/A</v>
      </c>
      <c r="K231" s="2" t="e">
        <f t="shared" si="24"/>
        <v>#N/A</v>
      </c>
      <c r="L231" s="2">
        <f t="array" ref="L231">IF(COUNT($C232)=0,IF(COUNT($C231)=1,I231,SUM(L230+LOOKUP(2,1/(ISNUMBER($K$1:$K$194)),$K$1:$K$194))),I231)</f>
        <v>1966521.5714285669</v>
      </c>
      <c r="M231" s="8" t="e">
        <f t="shared" si="27"/>
        <v>#N/A</v>
      </c>
      <c r="N231" s="2" t="e">
        <f t="shared" si="15"/>
        <v>#N/A</v>
      </c>
      <c r="O231" s="2" t="e">
        <f t="shared" si="25"/>
        <v>#N/A</v>
      </c>
      <c r="P231" s="2">
        <v>1274324.0616246462</v>
      </c>
      <c r="Q231" s="2">
        <f>IF(P231&gt;Graph!$G$1*1000,Graph!$G$1*1000,P231)</f>
        <v>650000</v>
      </c>
      <c r="R231" s="2">
        <f t="shared" si="16"/>
        <v>119526345.46982428</v>
      </c>
      <c r="S231" s="2">
        <f t="shared" si="17"/>
        <v>641500.42857143283</v>
      </c>
      <c r="T231" s="2">
        <f t="shared" si="18"/>
        <v>8499.571428571362</v>
      </c>
      <c r="U231" s="2">
        <f t="shared" si="19"/>
        <v>650000</v>
      </c>
      <c r="V231" s="2">
        <f t="shared" si="28"/>
        <v>63789564.822574422</v>
      </c>
      <c r="W231" s="2">
        <f t="shared" si="20"/>
        <v>641500.42857142538</v>
      </c>
      <c r="X231" s="2">
        <f t="shared" si="6"/>
        <v>8499.5714285746217</v>
      </c>
      <c r="Y231" s="2">
        <f t="shared" si="7"/>
        <v>55736780.647249863</v>
      </c>
      <c r="Z231" s="2" t="str">
        <f t="shared" si="8"/>
        <v>MEEP</v>
      </c>
      <c r="AA231" s="2">
        <f>IF(Z231="HERE",Y231,AA230+Graph!$G$1*1000)</f>
        <v>64076286.218678392</v>
      </c>
      <c r="AB231" s="2">
        <f t="shared" si="21"/>
        <v>650000</v>
      </c>
      <c r="AC231" s="2">
        <f t="shared" si="9"/>
        <v>54808558.822574466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6"/>
        <v>50035902.791128725</v>
      </c>
      <c r="AH231" s="3" t="e">
        <f t="shared" si="3"/>
        <v>#N/A</v>
      </c>
      <c r="AM231" s="6">
        <v>14600000</v>
      </c>
      <c r="AN231" s="6">
        <v>31800000</v>
      </c>
      <c r="AO231" s="6">
        <v>52800000</v>
      </c>
    </row>
    <row r="232" spans="1:41" ht="15.75" customHeight="1" x14ac:dyDescent="0.25">
      <c r="A232" s="1">
        <v>44408</v>
      </c>
      <c r="B232" s="2">
        <f t="shared" si="0"/>
        <v>163</v>
      </c>
      <c r="C232" s="7"/>
      <c r="D232" s="2" t="e">
        <f t="shared" si="12"/>
        <v>#N/A</v>
      </c>
      <c r="E232" s="2" t="e">
        <f t="shared" si="22"/>
        <v>#N/A</v>
      </c>
      <c r="F232" s="2">
        <v>1267299.4361790121</v>
      </c>
      <c r="G232" s="2">
        <f t="shared" si="23"/>
        <v>641500.42857142852</v>
      </c>
      <c r="H232" s="2">
        <f t="shared" si="13"/>
        <v>118317101.25114617</v>
      </c>
      <c r="I232" s="7"/>
      <c r="J232" s="2" t="e">
        <f t="shared" si="14"/>
        <v>#N/A</v>
      </c>
      <c r="K232" s="2" t="e">
        <f t="shared" si="24"/>
        <v>#N/A</v>
      </c>
      <c r="L232" s="2">
        <f t="array" ref="L232">IF(COUNT($C233)=0,IF(COUNT($C232)=1,I232,SUM(L231+LOOKUP(2,1/(ISNUMBER($K$1:$K$194)),$K$1:$K$194))),I232)</f>
        <v>1975021.1428571383</v>
      </c>
      <c r="M232" s="8" t="e">
        <f t="shared" si="27"/>
        <v>#N/A</v>
      </c>
      <c r="N232" s="2" t="e">
        <f t="shared" si="15"/>
        <v>#N/A</v>
      </c>
      <c r="O232" s="2" t="e">
        <f t="shared" si="25"/>
        <v>#N/A</v>
      </c>
      <c r="P232" s="2">
        <v>1279301.6937865913</v>
      </c>
      <c r="Q232" s="2">
        <f>IF(P232&gt;Graph!$G$1*1000,Graph!$G$1*1000,P232)</f>
        <v>650000</v>
      </c>
      <c r="R232" s="2">
        <f t="shared" si="16"/>
        <v>120176345.46982428</v>
      </c>
      <c r="S232" s="2">
        <f t="shared" si="17"/>
        <v>641500.42857143283</v>
      </c>
      <c r="T232" s="2">
        <f t="shared" si="18"/>
        <v>8499.571428571362</v>
      </c>
      <c r="U232" s="2">
        <f t="shared" si="19"/>
        <v>650000</v>
      </c>
      <c r="V232" s="2">
        <f t="shared" si="28"/>
        <v>64431065.251145847</v>
      </c>
      <c r="W232" s="2">
        <f t="shared" si="20"/>
        <v>641500.42857142538</v>
      </c>
      <c r="X232" s="2">
        <f t="shared" si="6"/>
        <v>8499.5714285746217</v>
      </c>
      <c r="Y232" s="2">
        <f t="shared" si="7"/>
        <v>55745280.218678437</v>
      </c>
      <c r="Z232" s="2" t="str">
        <f t="shared" si="8"/>
        <v>MEEP</v>
      </c>
      <c r="AA232" s="2">
        <f>IF(Z232="HERE",Y232,AA231+Graph!$G$1*1000)</f>
        <v>64726286.218678392</v>
      </c>
      <c r="AB232" s="2">
        <f t="shared" si="21"/>
        <v>650000</v>
      </c>
      <c r="AC232" s="2">
        <f t="shared" si="9"/>
        <v>54808558.822574466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6"/>
        <v>50067977.812557295</v>
      </c>
      <c r="AH232" s="3" t="e">
        <f t="shared" si="3"/>
        <v>#N/A</v>
      </c>
      <c r="AM232" s="6">
        <v>14600000</v>
      </c>
      <c r="AN232" s="6">
        <v>31800000</v>
      </c>
      <c r="AO232" s="6">
        <v>52800000</v>
      </c>
    </row>
    <row r="233" spans="1:41" ht="15.75" customHeight="1" x14ac:dyDescent="0.25">
      <c r="A233" s="1">
        <v>44409</v>
      </c>
      <c r="B233" s="2">
        <f t="shared" si="0"/>
        <v>164</v>
      </c>
      <c r="C233" s="7"/>
      <c r="D233" s="2" t="e">
        <f t="shared" si="12"/>
        <v>#N/A</v>
      </c>
      <c r="E233" s="2" t="e">
        <f t="shared" si="22"/>
        <v>#N/A</v>
      </c>
      <c r="F233" s="2">
        <v>1272230.5720652044</v>
      </c>
      <c r="G233" s="2">
        <f t="shared" si="23"/>
        <v>641500.42857142852</v>
      </c>
      <c r="H233" s="2">
        <f t="shared" si="13"/>
        <v>118958601.6797176</v>
      </c>
      <c r="I233" s="7"/>
      <c r="J233" s="2" t="e">
        <f t="shared" si="14"/>
        <v>#N/A</v>
      </c>
      <c r="K233" s="2" t="e">
        <f t="shared" si="24"/>
        <v>#N/A</v>
      </c>
      <c r="L233" s="2">
        <f t="array" ref="L233">IF(COUNT($C234)=0,IF(COUNT($C233)=1,I233,SUM(L232+LOOKUP(2,1/(ISNUMBER($K$1:$K$194)),$K$1:$K$194))),I233)</f>
        <v>1983520.7142857097</v>
      </c>
      <c r="M233" s="8" t="e">
        <f t="shared" si="27"/>
        <v>#N/A</v>
      </c>
      <c r="N233" s="2" t="e">
        <f t="shared" si="15"/>
        <v>#N/A</v>
      </c>
      <c r="O233" s="2" t="e">
        <f t="shared" si="25"/>
        <v>#N/A</v>
      </c>
      <c r="P233" s="2">
        <v>1284279.3259485662</v>
      </c>
      <c r="Q233" s="2">
        <f>IF(P233&gt;Graph!$G$1*1000,Graph!$G$1*1000,P233)</f>
        <v>650000</v>
      </c>
      <c r="R233" s="2">
        <f t="shared" si="16"/>
        <v>120826345.46982428</v>
      </c>
      <c r="S233" s="2">
        <f t="shared" si="17"/>
        <v>641500.42857143283</v>
      </c>
      <c r="T233" s="2">
        <f t="shared" si="18"/>
        <v>8499.571428571362</v>
      </c>
      <c r="U233" s="2">
        <f t="shared" si="19"/>
        <v>650000</v>
      </c>
      <c r="V233" s="2">
        <f t="shared" si="28"/>
        <v>65072565.679717273</v>
      </c>
      <c r="W233" s="2">
        <f t="shared" si="20"/>
        <v>641500.42857142538</v>
      </c>
      <c r="X233" s="2">
        <f t="shared" si="6"/>
        <v>8499.5714285746217</v>
      </c>
      <c r="Y233" s="2">
        <f t="shared" si="7"/>
        <v>55753779.790107012</v>
      </c>
      <c r="Z233" s="2" t="str">
        <f t="shared" si="8"/>
        <v>MEEP</v>
      </c>
      <c r="AA233" s="2">
        <f>IF(Z233="HERE",Y233,AA232+Graph!$G$1*1000)</f>
        <v>65376286.218678392</v>
      </c>
      <c r="AB233" s="2">
        <f t="shared" si="21"/>
        <v>650000</v>
      </c>
      <c r="AC233" s="2">
        <f t="shared" si="9"/>
        <v>54808558.822574466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6"/>
        <v>50100052.833985865</v>
      </c>
      <c r="AH233" s="3" t="e">
        <f t="shared" si="3"/>
        <v>#N/A</v>
      </c>
      <c r="AM233" s="6">
        <v>14600000</v>
      </c>
      <c r="AN233" s="6">
        <v>31800000</v>
      </c>
      <c r="AO233" s="6">
        <v>52800000</v>
      </c>
    </row>
    <row r="234" spans="1:41" ht="15.75" customHeight="1" x14ac:dyDescent="0.25">
      <c r="A234" s="1">
        <v>44410</v>
      </c>
      <c r="B234" s="2">
        <f t="shared" si="0"/>
        <v>165</v>
      </c>
      <c r="C234" s="7"/>
      <c r="D234" s="2" t="e">
        <f t="shared" si="12"/>
        <v>#N/A</v>
      </c>
      <c r="E234" s="2" t="e">
        <f t="shared" si="22"/>
        <v>#N/A</v>
      </c>
      <c r="F234" s="2">
        <v>1277161.7079513669</v>
      </c>
      <c r="G234" s="2">
        <f t="shared" si="23"/>
        <v>641500.42857142852</v>
      </c>
      <c r="H234" s="2">
        <f t="shared" si="13"/>
        <v>119600102.10828903</v>
      </c>
      <c r="I234" s="7"/>
      <c r="J234" s="2" t="e">
        <f t="shared" si="14"/>
        <v>#N/A</v>
      </c>
      <c r="K234" s="2" t="e">
        <f t="shared" si="24"/>
        <v>#N/A</v>
      </c>
      <c r="L234" s="2">
        <f t="array" ref="L234">IF(COUNT($C235)=0,IF(COUNT($C234)=1,I234,SUM(L233+LOOKUP(2,1/(ISNUMBER($K$1:$K$194)),$K$1:$K$194))),I234)</f>
        <v>1992020.285714281</v>
      </c>
      <c r="M234" s="8" t="e">
        <f t="shared" si="27"/>
        <v>#N/A</v>
      </c>
      <c r="N234" s="2" t="e">
        <f t="shared" si="15"/>
        <v>#N/A</v>
      </c>
      <c r="O234" s="2" t="e">
        <f t="shared" si="25"/>
        <v>#N/A</v>
      </c>
      <c r="P234" s="2">
        <v>1289256.9581105113</v>
      </c>
      <c r="Q234" s="2">
        <f>IF(P234&gt;Graph!$G$1*1000,Graph!$G$1*1000,P234)</f>
        <v>650000</v>
      </c>
      <c r="R234" s="2">
        <f t="shared" si="16"/>
        <v>121476345.46982428</v>
      </c>
      <c r="S234" s="2">
        <f t="shared" si="17"/>
        <v>641500.42857143283</v>
      </c>
      <c r="T234" s="2">
        <f t="shared" si="18"/>
        <v>8499.571428571362</v>
      </c>
      <c r="U234" s="2">
        <f t="shared" si="19"/>
        <v>650000</v>
      </c>
      <c r="V234" s="2">
        <f t="shared" si="28"/>
        <v>65714066.108288698</v>
      </c>
      <c r="W234" s="2">
        <f t="shared" si="20"/>
        <v>641500.42857142538</v>
      </c>
      <c r="X234" s="2">
        <f t="shared" si="6"/>
        <v>8499.5714285746217</v>
      </c>
      <c r="Y234" s="2">
        <f t="shared" si="7"/>
        <v>55762279.361535586</v>
      </c>
      <c r="Z234" s="2" t="str">
        <f t="shared" si="8"/>
        <v>MEEP</v>
      </c>
      <c r="AA234" s="2">
        <f>IF(Z234="HERE",Y234,AA233+Graph!$G$1*1000)</f>
        <v>66026286.218678392</v>
      </c>
      <c r="AB234" s="2">
        <f t="shared" si="21"/>
        <v>650000</v>
      </c>
      <c r="AC234" s="2">
        <f t="shared" si="9"/>
        <v>54808558.822574466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6"/>
        <v>50132127.855414435</v>
      </c>
      <c r="AH234" s="3" t="e">
        <f t="shared" si="3"/>
        <v>#N/A</v>
      </c>
      <c r="AM234" s="6">
        <v>14600000</v>
      </c>
      <c r="AN234" s="6">
        <v>31800000</v>
      </c>
      <c r="AO234" s="6">
        <v>52800000</v>
      </c>
    </row>
    <row r="235" spans="1:41" ht="15.75" customHeight="1" x14ac:dyDescent="0.25">
      <c r="A235" s="1">
        <v>44411</v>
      </c>
      <c r="B235" s="2">
        <f t="shared" si="0"/>
        <v>166</v>
      </c>
      <c r="C235" s="7"/>
      <c r="D235" s="2" t="e">
        <f t="shared" si="12"/>
        <v>#N/A</v>
      </c>
      <c r="E235" s="2" t="e">
        <f t="shared" si="22"/>
        <v>#N/A</v>
      </c>
      <c r="F235" s="2">
        <v>1282092.8438375294</v>
      </c>
      <c r="G235" s="2">
        <f t="shared" si="23"/>
        <v>641500.42857142852</v>
      </c>
      <c r="H235" s="2">
        <f t="shared" si="13"/>
        <v>120241602.53686047</v>
      </c>
      <c r="I235" s="7"/>
      <c r="J235" s="2" t="e">
        <f t="shared" si="14"/>
        <v>#N/A</v>
      </c>
      <c r="K235" s="2" t="e">
        <f t="shared" si="24"/>
        <v>#N/A</v>
      </c>
      <c r="L235" s="2">
        <f t="array" ref="L235">IF(COUNT($C236)=0,IF(COUNT($C235)=1,I235,SUM(L234+LOOKUP(2,1/(ISNUMBER($K$1:$K$194)),$K$1:$K$194))),I235)</f>
        <v>2000519.8571428524</v>
      </c>
      <c r="M235" s="8" t="e">
        <f t="shared" si="27"/>
        <v>#N/A</v>
      </c>
      <c r="N235" s="2" t="e">
        <f t="shared" si="15"/>
        <v>#N/A</v>
      </c>
      <c r="O235" s="2" t="e">
        <f t="shared" si="25"/>
        <v>#N/A</v>
      </c>
      <c r="P235" s="2">
        <v>1294234.5902724862</v>
      </c>
      <c r="Q235" s="2">
        <f>IF(P235&gt;Graph!$G$1*1000,Graph!$G$1*1000,P235)</f>
        <v>650000</v>
      </c>
      <c r="R235" s="2">
        <f t="shared" si="16"/>
        <v>122126345.46982428</v>
      </c>
      <c r="S235" s="2">
        <f t="shared" si="17"/>
        <v>641500.42857143283</v>
      </c>
      <c r="T235" s="2">
        <f t="shared" si="18"/>
        <v>8499.571428571362</v>
      </c>
      <c r="U235" s="2">
        <f t="shared" si="19"/>
        <v>650000</v>
      </c>
      <c r="V235" s="2">
        <f t="shared" si="28"/>
        <v>66355566.536860123</v>
      </c>
      <c r="W235" s="2">
        <f t="shared" si="20"/>
        <v>641500.42857142538</v>
      </c>
      <c r="X235" s="2">
        <f t="shared" si="6"/>
        <v>8499.5714285746217</v>
      </c>
      <c r="Y235" s="2">
        <f t="shared" si="7"/>
        <v>55770778.932964161</v>
      </c>
      <c r="Z235" s="2" t="str">
        <f t="shared" si="8"/>
        <v>MEEP</v>
      </c>
      <c r="AA235" s="2">
        <f>IF(Z235="HERE",Y235,AA234+Graph!$G$1*1000)</f>
        <v>66676286.218678392</v>
      </c>
      <c r="AB235" s="2">
        <f t="shared" si="21"/>
        <v>650000</v>
      </c>
      <c r="AC235" s="2">
        <f t="shared" si="9"/>
        <v>54808558.822574466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6"/>
        <v>50160000</v>
      </c>
      <c r="AH235" s="3" t="e">
        <f t="shared" si="3"/>
        <v>#N/A</v>
      </c>
      <c r="AM235" s="6">
        <v>14600000</v>
      </c>
      <c r="AN235" s="6">
        <v>31800000</v>
      </c>
      <c r="AO235" s="6">
        <v>52800000</v>
      </c>
    </row>
    <row r="236" spans="1:41" ht="15.75" customHeight="1" x14ac:dyDescent="0.25">
      <c r="A236" s="1">
        <v>44412</v>
      </c>
      <c r="B236" s="2">
        <f t="shared" si="0"/>
        <v>167</v>
      </c>
      <c r="C236" s="7"/>
      <c r="D236" s="2" t="e">
        <f t="shared" si="12"/>
        <v>#N/A</v>
      </c>
      <c r="E236" s="2" t="e">
        <f t="shared" si="22"/>
        <v>#N/A</v>
      </c>
      <c r="F236" s="2">
        <v>1287023.9797237217</v>
      </c>
      <c r="G236" s="2">
        <f t="shared" si="23"/>
        <v>641500.42857142852</v>
      </c>
      <c r="H236" s="2">
        <f t="shared" si="13"/>
        <v>120883102.9654319</v>
      </c>
      <c r="I236" s="7"/>
      <c r="J236" s="2" t="e">
        <f t="shared" si="14"/>
        <v>#N/A</v>
      </c>
      <c r="K236" s="2" t="e">
        <f t="shared" si="24"/>
        <v>#N/A</v>
      </c>
      <c r="L236" s="2">
        <f t="array" ref="L236">IF(COUNT($C237)=0,IF(COUNT($C236)=1,I236,SUM(L235+LOOKUP(2,1/(ISNUMBER($K$1:$K$194)),$K$1:$K$194))),I236)</f>
        <v>2009019.4285714237</v>
      </c>
      <c r="M236" s="8" t="e">
        <f t="shared" si="27"/>
        <v>#N/A</v>
      </c>
      <c r="N236" s="2" t="e">
        <f t="shared" si="15"/>
        <v>#N/A</v>
      </c>
      <c r="O236" s="2" t="e">
        <f t="shared" si="25"/>
        <v>#N/A</v>
      </c>
      <c r="P236" s="2">
        <v>1299212.2224344313</v>
      </c>
      <c r="Q236" s="2">
        <f>IF(P236&gt;Graph!$G$1*1000,Graph!$G$1*1000,P236)</f>
        <v>650000</v>
      </c>
      <c r="R236" s="2">
        <f t="shared" si="16"/>
        <v>122776345.46982428</v>
      </c>
      <c r="S236" s="2">
        <f t="shared" si="17"/>
        <v>641500.42857143283</v>
      </c>
      <c r="T236" s="2">
        <f t="shared" si="18"/>
        <v>8499.571428571362</v>
      </c>
      <c r="U236" s="2">
        <f t="shared" si="19"/>
        <v>650000</v>
      </c>
      <c r="V236" s="2">
        <f t="shared" si="28"/>
        <v>66997066.965431549</v>
      </c>
      <c r="W236" s="2">
        <f t="shared" si="20"/>
        <v>641500.42857142538</v>
      </c>
      <c r="X236" s="2">
        <f t="shared" si="6"/>
        <v>8499.5714285746217</v>
      </c>
      <c r="Y236" s="2">
        <f t="shared" si="7"/>
        <v>55779278.504392736</v>
      </c>
      <c r="Z236" s="2" t="str">
        <f t="shared" si="8"/>
        <v>MEEP</v>
      </c>
      <c r="AA236" s="2">
        <f>IF(Z236="HERE",Y236,AA235+Graph!$G$1*1000)</f>
        <v>67326286.218678385</v>
      </c>
      <c r="AB236" s="2">
        <f t="shared" si="21"/>
        <v>649999.99999999255</v>
      </c>
      <c r="AC236" s="2">
        <f t="shared" si="9"/>
        <v>54808558.822574466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6"/>
        <v>50160000</v>
      </c>
      <c r="AH236" s="3" t="e">
        <f t="shared" si="3"/>
        <v>#N/A</v>
      </c>
      <c r="AM236" s="6">
        <v>14600000</v>
      </c>
      <c r="AN236" s="6">
        <v>31800000</v>
      </c>
      <c r="AO236" s="6">
        <v>52800000</v>
      </c>
    </row>
    <row r="237" spans="1:41" ht="15.75" customHeight="1" x14ac:dyDescent="0.25">
      <c r="A237" s="1">
        <v>44413</v>
      </c>
      <c r="B237" s="2">
        <f t="shared" si="0"/>
        <v>168</v>
      </c>
      <c r="C237" s="7"/>
      <c r="D237" s="2" t="e">
        <f t="shared" si="12"/>
        <v>#N/A</v>
      </c>
      <c r="E237" s="2" t="e">
        <f t="shared" si="22"/>
        <v>#N/A</v>
      </c>
      <c r="F237" s="2">
        <v>1291955.1156098843</v>
      </c>
      <c r="G237" s="2">
        <f t="shared" si="23"/>
        <v>641500.42857142852</v>
      </c>
      <c r="H237" s="2">
        <f t="shared" si="13"/>
        <v>121524603.39400333</v>
      </c>
      <c r="I237" s="7"/>
      <c r="J237" s="2" t="e">
        <f t="shared" si="14"/>
        <v>#N/A</v>
      </c>
      <c r="K237" s="2" t="e">
        <f t="shared" si="24"/>
        <v>#N/A</v>
      </c>
      <c r="L237" s="2">
        <f t="array" ref="L237">IF(COUNT($C238)=0,IF(COUNT($C237)=1,I237,SUM(L236+LOOKUP(2,1/(ISNUMBER($K$1:$K$194)),$K$1:$K$194))),I237)</f>
        <v>2017518.9999999951</v>
      </c>
      <c r="M237" s="8" t="e">
        <f t="shared" si="27"/>
        <v>#N/A</v>
      </c>
      <c r="N237" s="2" t="e">
        <f t="shared" si="15"/>
        <v>#N/A</v>
      </c>
      <c r="O237" s="2" t="e">
        <f t="shared" si="25"/>
        <v>#N/A</v>
      </c>
      <c r="P237" s="2">
        <v>1304189.8545963764</v>
      </c>
      <c r="Q237" s="2">
        <f>IF(P237&gt;Graph!$G$1*1000,Graph!$G$1*1000,P237)</f>
        <v>650000</v>
      </c>
      <c r="R237" s="2">
        <f t="shared" si="16"/>
        <v>123426345.46982428</v>
      </c>
      <c r="S237" s="2">
        <f t="shared" si="17"/>
        <v>641500.42857143283</v>
      </c>
      <c r="T237" s="2">
        <f t="shared" si="18"/>
        <v>8499.571428571362</v>
      </c>
      <c r="U237" s="2">
        <f t="shared" si="19"/>
        <v>650000</v>
      </c>
      <c r="V237" s="2">
        <f t="shared" si="28"/>
        <v>67638567.394002974</v>
      </c>
      <c r="W237" s="2">
        <f t="shared" si="20"/>
        <v>641500.42857142538</v>
      </c>
      <c r="X237" s="2">
        <f t="shared" si="6"/>
        <v>8499.5714285746217</v>
      </c>
      <c r="Y237" s="2">
        <f t="shared" si="7"/>
        <v>55787778.07582131</v>
      </c>
      <c r="Z237" s="2" t="str">
        <f t="shared" si="8"/>
        <v>MEEP</v>
      </c>
      <c r="AA237" s="2">
        <f>IF(Z237="HERE",Y237,AA236+Graph!$G$1*1000)</f>
        <v>67976286.218678385</v>
      </c>
      <c r="AB237" s="2">
        <f t="shared" si="21"/>
        <v>650000</v>
      </c>
      <c r="AC237" s="2">
        <f t="shared" si="9"/>
        <v>54808558.822574466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6"/>
        <v>50160000</v>
      </c>
      <c r="AH237" s="3" t="e">
        <f t="shared" si="3"/>
        <v>#N/A</v>
      </c>
      <c r="AM237" s="6">
        <v>14600000</v>
      </c>
      <c r="AN237" s="6">
        <v>31800000</v>
      </c>
      <c r="AO237" s="6">
        <v>52800000</v>
      </c>
    </row>
    <row r="238" spans="1:41" ht="15.75" customHeight="1" x14ac:dyDescent="0.25">
      <c r="A238" s="1">
        <v>44414</v>
      </c>
      <c r="B238" s="2">
        <f t="shared" si="0"/>
        <v>169</v>
      </c>
      <c r="C238" s="7"/>
      <c r="D238" s="2" t="e">
        <f t="shared" si="12"/>
        <v>#N/A</v>
      </c>
      <c r="E238" s="2" t="e">
        <f t="shared" si="22"/>
        <v>#N/A</v>
      </c>
      <c r="F238" s="2">
        <v>1296886.2514960468</v>
      </c>
      <c r="G238" s="2">
        <f t="shared" si="23"/>
        <v>641500.42857142852</v>
      </c>
      <c r="H238" s="2">
        <f t="shared" si="13"/>
        <v>122166103.82257476</v>
      </c>
      <c r="I238" s="7"/>
      <c r="J238" s="2" t="e">
        <f t="shared" si="14"/>
        <v>#N/A</v>
      </c>
      <c r="K238" s="2" t="e">
        <f t="shared" si="24"/>
        <v>#N/A</v>
      </c>
      <c r="L238" s="2">
        <f t="array" ref="L238">IF(COUNT($C239)=0,IF(COUNT($C238)=1,I238,SUM(L237+LOOKUP(2,1/(ISNUMBER($K$1:$K$194)),$K$1:$K$194))),I238)</f>
        <v>2026018.5714285665</v>
      </c>
      <c r="M238" s="8" t="e">
        <f t="shared" si="27"/>
        <v>#N/A</v>
      </c>
      <c r="N238" s="2" t="e">
        <f t="shared" si="15"/>
        <v>#N/A</v>
      </c>
      <c r="O238" s="2" t="e">
        <f t="shared" si="25"/>
        <v>#N/A</v>
      </c>
      <c r="P238" s="2">
        <v>1309167.4867583513</v>
      </c>
      <c r="Q238" s="2">
        <f>IF(P238&gt;Graph!$G$1*1000,Graph!$G$1*1000,P238)</f>
        <v>650000</v>
      </c>
      <c r="R238" s="2">
        <f t="shared" si="16"/>
        <v>124076345.46982428</v>
      </c>
      <c r="S238" s="2">
        <f t="shared" si="17"/>
        <v>641500.42857143283</v>
      </c>
      <c r="T238" s="2">
        <f t="shared" si="18"/>
        <v>8499.571428571362</v>
      </c>
      <c r="U238" s="2">
        <f t="shared" si="19"/>
        <v>650000</v>
      </c>
      <c r="V238" s="2">
        <f t="shared" si="28"/>
        <v>68280067.822574407</v>
      </c>
      <c r="W238" s="2">
        <f t="shared" si="20"/>
        <v>641500.42857143283</v>
      </c>
      <c r="X238" s="2">
        <f t="shared" si="6"/>
        <v>8499.5714285671711</v>
      </c>
      <c r="Y238" s="2">
        <f t="shared" si="7"/>
        <v>55796277.647249877</v>
      </c>
      <c r="Z238" s="2" t="str">
        <f t="shared" si="8"/>
        <v>MEEP</v>
      </c>
      <c r="AA238" s="2">
        <f>IF(Z238="HERE",Y238,AA237+Graph!$G$1*1000)</f>
        <v>68626286.218678385</v>
      </c>
      <c r="AB238" s="2">
        <f t="shared" si="21"/>
        <v>650000</v>
      </c>
      <c r="AC238" s="2">
        <f t="shared" si="9"/>
        <v>54808558.822574466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6"/>
        <v>50160000</v>
      </c>
      <c r="AH238" s="3" t="e">
        <f t="shared" si="3"/>
        <v>#N/A</v>
      </c>
      <c r="AM238" s="6">
        <v>14600000</v>
      </c>
      <c r="AN238" s="6">
        <v>31800000</v>
      </c>
      <c r="AO238" s="6">
        <v>52800000</v>
      </c>
    </row>
    <row r="239" spans="1:41" ht="15.75" customHeight="1" x14ac:dyDescent="0.25">
      <c r="A239" s="1">
        <v>44415</v>
      </c>
      <c r="B239" s="2">
        <f t="shared" si="0"/>
        <v>170</v>
      </c>
      <c r="C239" s="7"/>
      <c r="D239" s="2" t="e">
        <f t="shared" si="12"/>
        <v>#N/A</v>
      </c>
      <c r="E239" s="2" t="e">
        <f t="shared" si="22"/>
        <v>#N/A</v>
      </c>
      <c r="F239" s="2">
        <v>1301817.3873822391</v>
      </c>
      <c r="G239" s="2">
        <f t="shared" si="23"/>
        <v>641500.42857142852</v>
      </c>
      <c r="H239" s="2">
        <f t="shared" si="13"/>
        <v>122807604.2511462</v>
      </c>
      <c r="I239" s="7"/>
      <c r="J239" s="2" t="e">
        <f t="shared" si="14"/>
        <v>#N/A</v>
      </c>
      <c r="K239" s="2" t="e">
        <f t="shared" si="24"/>
        <v>#N/A</v>
      </c>
      <c r="L239" s="2">
        <f t="array" ref="L239">IF(COUNT($C240)=0,IF(COUNT($C239)=1,I239,SUM(L238+LOOKUP(2,1/(ISNUMBER($K$1:$K$194)),$K$1:$K$194))),I239)</f>
        <v>2034518.1428571378</v>
      </c>
      <c r="M239" s="8" t="e">
        <f t="shared" si="27"/>
        <v>#N/A</v>
      </c>
      <c r="N239" s="2" t="e">
        <f t="shared" si="15"/>
        <v>#N/A</v>
      </c>
      <c r="O239" s="2" t="e">
        <f t="shared" si="25"/>
        <v>#N/A</v>
      </c>
      <c r="P239" s="2">
        <v>1314145.1189202964</v>
      </c>
      <c r="Q239" s="2">
        <f>IF(P239&gt;Graph!$G$1*1000,Graph!$G$1*1000,P239)</f>
        <v>650000</v>
      </c>
      <c r="R239" s="2">
        <f t="shared" si="16"/>
        <v>124726345.46982428</v>
      </c>
      <c r="S239" s="2">
        <f t="shared" si="17"/>
        <v>641500.42857143283</v>
      </c>
      <c r="T239" s="2">
        <f t="shared" si="18"/>
        <v>8499.571428571362</v>
      </c>
      <c r="U239" s="2">
        <f t="shared" si="19"/>
        <v>650000</v>
      </c>
      <c r="V239" s="2">
        <f t="shared" si="28"/>
        <v>68921568.25114584</v>
      </c>
      <c r="W239" s="2">
        <f t="shared" si="20"/>
        <v>641500.42857143283</v>
      </c>
      <c r="X239" s="2">
        <f t="shared" si="6"/>
        <v>8499.5714285671711</v>
      </c>
      <c r="Y239" s="2">
        <f t="shared" si="7"/>
        <v>55804777.218678445</v>
      </c>
      <c r="Z239" s="2" t="str">
        <f t="shared" si="8"/>
        <v>MEEP</v>
      </c>
      <c r="AA239" s="2">
        <f>IF(Z239="HERE",Y239,AA238+Graph!$G$1*1000)</f>
        <v>69276286.218678385</v>
      </c>
      <c r="AB239" s="2">
        <f t="shared" si="21"/>
        <v>650000</v>
      </c>
      <c r="AC239" s="2">
        <f t="shared" si="9"/>
        <v>54808558.822574466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6"/>
        <v>50160000</v>
      </c>
      <c r="AH239" s="3" t="e">
        <f t="shared" si="3"/>
        <v>#N/A</v>
      </c>
      <c r="AM239" s="6">
        <v>14600000</v>
      </c>
      <c r="AN239" s="6">
        <v>31800000</v>
      </c>
      <c r="AO239" s="6">
        <v>52800000</v>
      </c>
    </row>
    <row r="240" spans="1:41" ht="15.75" customHeight="1" x14ac:dyDescent="0.25">
      <c r="A240" s="1">
        <v>44416</v>
      </c>
      <c r="B240" s="2">
        <f t="shared" si="0"/>
        <v>171</v>
      </c>
      <c r="C240" s="7"/>
      <c r="D240" s="2" t="e">
        <f t="shared" si="12"/>
        <v>#N/A</v>
      </c>
      <c r="E240" s="2" t="e">
        <f t="shared" si="22"/>
        <v>#N/A</v>
      </c>
      <c r="F240" s="2">
        <v>1306748.5232684016</v>
      </c>
      <c r="G240" s="2">
        <f t="shared" si="23"/>
        <v>641500.42857142852</v>
      </c>
      <c r="H240" s="2">
        <f t="shared" si="13"/>
        <v>123449104.67971763</v>
      </c>
      <c r="I240" s="7"/>
      <c r="J240" s="2" t="e">
        <f t="shared" si="14"/>
        <v>#N/A</v>
      </c>
      <c r="K240" s="2" t="e">
        <f t="shared" si="24"/>
        <v>#N/A</v>
      </c>
      <c r="L240" s="2">
        <f t="array" ref="L240">IF(COUNT($C241)=0,IF(COUNT($C240)=1,I240,SUM(L239+LOOKUP(2,1/(ISNUMBER($K$1:$K$194)),$K$1:$K$194))),I240)</f>
        <v>2043017.7142857092</v>
      </c>
      <c r="M240" s="8" t="e">
        <f t="shared" si="27"/>
        <v>#N/A</v>
      </c>
      <c r="N240" s="2" t="e">
        <f t="shared" si="15"/>
        <v>#N/A</v>
      </c>
      <c r="O240" s="2" t="e">
        <f t="shared" si="25"/>
        <v>#N/A</v>
      </c>
      <c r="P240" s="2">
        <v>1319122.7510822415</v>
      </c>
      <c r="Q240" s="2">
        <f>IF(P240&gt;Graph!$G$1*1000,Graph!$G$1*1000,P240)</f>
        <v>650000</v>
      </c>
      <c r="R240" s="2">
        <f t="shared" si="16"/>
        <v>125376345.46982428</v>
      </c>
      <c r="S240" s="2">
        <f t="shared" si="17"/>
        <v>641500.42857143283</v>
      </c>
      <c r="T240" s="2">
        <f t="shared" si="18"/>
        <v>8499.571428571362</v>
      </c>
      <c r="U240" s="2">
        <f t="shared" si="19"/>
        <v>650000</v>
      </c>
      <c r="V240" s="2">
        <f t="shared" si="28"/>
        <v>69563068.679717273</v>
      </c>
      <c r="W240" s="2">
        <f t="shared" si="20"/>
        <v>641500.42857143283</v>
      </c>
      <c r="X240" s="2">
        <f t="shared" si="6"/>
        <v>8499.5714285671711</v>
      </c>
      <c r="Y240" s="2">
        <f t="shared" si="7"/>
        <v>55813276.790107012</v>
      </c>
      <c r="Z240" s="2" t="str">
        <f t="shared" si="8"/>
        <v>MEEP</v>
      </c>
      <c r="AA240" s="2">
        <f>IF(Z240="HERE",Y240,AA239+Graph!$G$1*1000)</f>
        <v>69926286.218678385</v>
      </c>
      <c r="AB240" s="2">
        <f t="shared" si="21"/>
        <v>650000</v>
      </c>
      <c r="AC240" s="2">
        <f t="shared" si="9"/>
        <v>54808558.822574466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6"/>
        <v>50160000</v>
      </c>
      <c r="AH240" s="3" t="e">
        <f t="shared" si="3"/>
        <v>#N/A</v>
      </c>
      <c r="AM240" s="6">
        <v>14600000</v>
      </c>
      <c r="AN240" s="6">
        <v>31800000</v>
      </c>
      <c r="AO240" s="6">
        <v>52800000</v>
      </c>
    </row>
    <row r="241" spans="1:41" ht="15.75" customHeight="1" x14ac:dyDescent="0.25">
      <c r="A241" s="1">
        <v>44417</v>
      </c>
      <c r="B241" s="2">
        <f t="shared" si="0"/>
        <v>172</v>
      </c>
      <c r="C241" s="7"/>
      <c r="D241" s="2" t="e">
        <f t="shared" si="12"/>
        <v>#N/A</v>
      </c>
      <c r="E241" s="2" t="e">
        <f t="shared" si="22"/>
        <v>#N/A</v>
      </c>
      <c r="F241" s="2">
        <v>1311679.6591545641</v>
      </c>
      <c r="G241" s="2">
        <f t="shared" si="23"/>
        <v>641500.42857142852</v>
      </c>
      <c r="H241" s="2">
        <f t="shared" si="13"/>
        <v>124090605.10828906</v>
      </c>
      <c r="I241" s="7"/>
      <c r="J241" s="2" t="e">
        <f t="shared" si="14"/>
        <v>#N/A</v>
      </c>
      <c r="K241" s="2" t="e">
        <f t="shared" si="24"/>
        <v>#N/A</v>
      </c>
      <c r="L241" s="2">
        <f t="array" ref="L241">IF(COUNT($C242)=0,IF(COUNT($C241)=1,I241,SUM(L240+LOOKUP(2,1/(ISNUMBER($K$1:$K$194)),$K$1:$K$194))),I241)</f>
        <v>2051517.2857142806</v>
      </c>
      <c r="M241" s="8" t="e">
        <f t="shared" si="27"/>
        <v>#N/A</v>
      </c>
      <c r="N241" s="2" t="e">
        <f t="shared" si="15"/>
        <v>#N/A</v>
      </c>
      <c r="O241" s="2" t="e">
        <f t="shared" si="25"/>
        <v>#N/A</v>
      </c>
      <c r="P241" s="2">
        <v>1324100.3832442164</v>
      </c>
      <c r="Q241" s="2">
        <f>IF(P241&gt;Graph!$G$1*1000,Graph!$G$1*1000,P241)</f>
        <v>650000</v>
      </c>
      <c r="R241" s="2">
        <f t="shared" si="16"/>
        <v>126026345.46982428</v>
      </c>
      <c r="S241" s="2">
        <f t="shared" si="17"/>
        <v>641500.42857143283</v>
      </c>
      <c r="T241" s="2">
        <f t="shared" si="18"/>
        <v>8499.571428571362</v>
      </c>
      <c r="U241" s="2">
        <f t="shared" si="19"/>
        <v>650000</v>
      </c>
      <c r="V241" s="2">
        <f t="shared" si="28"/>
        <v>70204569.108288705</v>
      </c>
      <c r="W241" s="2">
        <f t="shared" si="20"/>
        <v>641500.42857143283</v>
      </c>
      <c r="X241" s="2">
        <f t="shared" si="6"/>
        <v>8499.5714285671711</v>
      </c>
      <c r="Y241" s="2">
        <f t="shared" si="7"/>
        <v>55821776.361535579</v>
      </c>
      <c r="Z241" s="2" t="str">
        <f t="shared" si="8"/>
        <v>MEEP</v>
      </c>
      <c r="AA241" s="2">
        <f>IF(Z241="HERE",Y241,AA240+Graph!$G$1*1000)</f>
        <v>70576286.218678385</v>
      </c>
      <c r="AB241" s="2">
        <f t="shared" si="21"/>
        <v>650000</v>
      </c>
      <c r="AC241" s="2">
        <f t="shared" si="9"/>
        <v>54808558.822574466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6"/>
        <v>50160000</v>
      </c>
      <c r="AH241" s="3" t="e">
        <f t="shared" si="3"/>
        <v>#N/A</v>
      </c>
      <c r="AM241" s="6">
        <v>14600000</v>
      </c>
      <c r="AN241" s="6">
        <v>31800000</v>
      </c>
      <c r="AO241" s="6">
        <v>52800000</v>
      </c>
    </row>
    <row r="242" spans="1:41" ht="15.75" customHeight="1" x14ac:dyDescent="0.25">
      <c r="A242" s="1">
        <v>44418</v>
      </c>
      <c r="B242" s="2">
        <f t="shared" si="0"/>
        <v>173</v>
      </c>
      <c r="C242" s="7"/>
      <c r="D242" s="2" t="e">
        <f t="shared" si="12"/>
        <v>#N/A</v>
      </c>
      <c r="E242" s="2" t="e">
        <f t="shared" si="22"/>
        <v>#N/A</v>
      </c>
      <c r="F242" s="2">
        <v>1316610.7950407565</v>
      </c>
      <c r="G242" s="2">
        <f t="shared" si="23"/>
        <v>641500.42857142852</v>
      </c>
      <c r="H242" s="2">
        <f t="shared" si="13"/>
        <v>124732105.5368605</v>
      </c>
      <c r="I242" s="7"/>
      <c r="J242" s="2" t="e">
        <f t="shared" si="14"/>
        <v>#N/A</v>
      </c>
      <c r="K242" s="2" t="e">
        <f t="shared" si="24"/>
        <v>#N/A</v>
      </c>
      <c r="L242" s="2">
        <f t="array" ref="L242">IF(COUNT($C243)=0,IF(COUNT($C242)=1,I242,SUM(L241+LOOKUP(2,1/(ISNUMBER($K$1:$K$194)),$K$1:$K$194))),I242)</f>
        <v>2060016.8571428519</v>
      </c>
      <c r="M242" s="8" t="e">
        <f t="shared" si="27"/>
        <v>#N/A</v>
      </c>
      <c r="N242" s="2" t="e">
        <f t="shared" si="15"/>
        <v>#N/A</v>
      </c>
      <c r="O242" s="2" t="e">
        <f t="shared" si="25"/>
        <v>#N/A</v>
      </c>
      <c r="P242" s="2">
        <v>1329078.0154061615</v>
      </c>
      <c r="Q242" s="2">
        <f>IF(P242&gt;Graph!$G$1*1000,Graph!$G$1*1000,P242)</f>
        <v>650000</v>
      </c>
      <c r="R242" s="2">
        <f t="shared" si="16"/>
        <v>126676345.46982428</v>
      </c>
      <c r="S242" s="2">
        <f t="shared" si="17"/>
        <v>641500.42857143283</v>
      </c>
      <c r="T242" s="2">
        <f t="shared" si="18"/>
        <v>8499.571428571362</v>
      </c>
      <c r="U242" s="2">
        <f t="shared" si="19"/>
        <v>650000</v>
      </c>
      <c r="V242" s="2">
        <f t="shared" si="28"/>
        <v>70846069.536860138</v>
      </c>
      <c r="W242" s="2">
        <f t="shared" si="20"/>
        <v>641500.42857143283</v>
      </c>
      <c r="X242" s="2">
        <f t="shared" si="6"/>
        <v>8499.5714285671711</v>
      </c>
      <c r="Y242" s="2">
        <f t="shared" si="7"/>
        <v>55830275.932964146</v>
      </c>
      <c r="Z242" s="2" t="str">
        <f t="shared" si="8"/>
        <v>MEEP</v>
      </c>
      <c r="AA242" s="2">
        <f>IF(Z242="HERE",Y242,AA241+Graph!$G$1*1000)</f>
        <v>71226286.218678385</v>
      </c>
      <c r="AB242" s="2">
        <f t="shared" si="21"/>
        <v>650000</v>
      </c>
      <c r="AC242" s="2">
        <f t="shared" si="9"/>
        <v>54808558.822574466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6"/>
        <v>50160000</v>
      </c>
      <c r="AH242" s="3" t="e">
        <f t="shared" si="3"/>
        <v>#N/A</v>
      </c>
      <c r="AM242" s="6">
        <v>14600000</v>
      </c>
      <c r="AN242" s="6">
        <v>31800000</v>
      </c>
      <c r="AO242" s="6">
        <v>52800000</v>
      </c>
    </row>
    <row r="243" spans="1:41" ht="15.75" customHeight="1" x14ac:dyDescent="0.25">
      <c r="A243" s="1">
        <v>44419</v>
      </c>
      <c r="B243" s="2">
        <f t="shared" si="0"/>
        <v>174</v>
      </c>
      <c r="C243" s="7"/>
      <c r="D243" s="2" t="e">
        <f t="shared" si="12"/>
        <v>#N/A</v>
      </c>
      <c r="E243" s="2" t="e">
        <f t="shared" si="22"/>
        <v>#N/A</v>
      </c>
      <c r="F243" s="2">
        <v>1321541.930926919</v>
      </c>
      <c r="G243" s="2">
        <f t="shared" si="23"/>
        <v>641500.42857142852</v>
      </c>
      <c r="H243" s="2">
        <f t="shared" si="13"/>
        <v>125373605.96543193</v>
      </c>
      <c r="I243" s="7"/>
      <c r="J243" s="2" t="e">
        <f t="shared" si="14"/>
        <v>#N/A</v>
      </c>
      <c r="K243" s="2" t="e">
        <f t="shared" si="24"/>
        <v>#N/A</v>
      </c>
      <c r="L243" s="2">
        <f t="array" ref="L243">IF(COUNT($C244)=0,IF(COUNT($C243)=1,I243,SUM(L242+LOOKUP(2,1/(ISNUMBER($K$1:$K$194)),$K$1:$K$194))),I243)</f>
        <v>2068516.4285714233</v>
      </c>
      <c r="M243" s="8" t="e">
        <f t="shared" si="27"/>
        <v>#N/A</v>
      </c>
      <c r="N243" s="2" t="e">
        <f t="shared" si="15"/>
        <v>#N/A</v>
      </c>
      <c r="O243" s="2" t="e">
        <f t="shared" si="25"/>
        <v>#N/A</v>
      </c>
      <c r="P243" s="2">
        <v>1334055.6475681067</v>
      </c>
      <c r="Q243" s="2">
        <f>IF(P243&gt;Graph!$G$1*1000,Graph!$G$1*1000,P243)</f>
        <v>650000</v>
      </c>
      <c r="R243" s="2">
        <f t="shared" si="16"/>
        <v>127326345.46982428</v>
      </c>
      <c r="S243" s="2">
        <f t="shared" si="17"/>
        <v>641500.42857143283</v>
      </c>
      <c r="T243" s="2">
        <f t="shared" si="18"/>
        <v>8499.571428571362</v>
      </c>
      <c r="U243" s="2">
        <f t="shared" si="19"/>
        <v>650000</v>
      </c>
      <c r="V243" s="2">
        <f t="shared" si="28"/>
        <v>71487569.965431571</v>
      </c>
      <c r="W243" s="2">
        <f t="shared" si="20"/>
        <v>641500.42857143283</v>
      </c>
      <c r="X243" s="2">
        <f t="shared" si="6"/>
        <v>8499.5714285671711</v>
      </c>
      <c r="Y243" s="2">
        <f t="shared" si="7"/>
        <v>55838775.504392713</v>
      </c>
      <c r="Z243" s="2" t="str">
        <f t="shared" si="8"/>
        <v>MEEP</v>
      </c>
      <c r="AA243" s="2">
        <f>IF(Z243="HERE",Y243,AA242+Graph!$G$1*1000)</f>
        <v>71876286.218678385</v>
      </c>
      <c r="AB243" s="2">
        <f t="shared" si="21"/>
        <v>650000</v>
      </c>
      <c r="AC243" s="2">
        <f t="shared" si="9"/>
        <v>54808558.822574466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6"/>
        <v>50160000</v>
      </c>
      <c r="AH243" s="3" t="e">
        <f t="shared" si="3"/>
        <v>#N/A</v>
      </c>
      <c r="AM243" s="6">
        <v>14600000</v>
      </c>
      <c r="AN243" s="6">
        <v>31800000</v>
      </c>
      <c r="AO243" s="6">
        <v>52800000</v>
      </c>
    </row>
    <row r="244" spans="1:41" ht="15.75" customHeight="1" x14ac:dyDescent="0.25">
      <c r="A244" s="1">
        <v>44420</v>
      </c>
      <c r="B244" s="2">
        <f t="shared" si="0"/>
        <v>175</v>
      </c>
      <c r="C244" s="7"/>
      <c r="D244" s="2" t="e">
        <f t="shared" si="12"/>
        <v>#N/A</v>
      </c>
      <c r="E244" s="2" t="e">
        <f t="shared" si="22"/>
        <v>#N/A</v>
      </c>
      <c r="F244" s="2">
        <v>1326473.0668130815</v>
      </c>
      <c r="G244" s="2">
        <f t="shared" si="23"/>
        <v>641500.42857142852</v>
      </c>
      <c r="H244" s="2">
        <f t="shared" si="13"/>
        <v>126015106.39400336</v>
      </c>
      <c r="I244" s="7"/>
      <c r="J244" s="2" t="e">
        <f t="shared" si="14"/>
        <v>#N/A</v>
      </c>
      <c r="K244" s="2" t="e">
        <f t="shared" si="24"/>
        <v>#N/A</v>
      </c>
      <c r="L244" s="2">
        <f t="array" ref="L244">IF(COUNT($C245)=0,IF(COUNT($C244)=1,I244,SUM(L243+LOOKUP(2,1/(ISNUMBER($K$1:$K$194)),$K$1:$K$194))),I244)</f>
        <v>2077015.9999999946</v>
      </c>
      <c r="M244" s="8" t="e">
        <f t="shared" si="27"/>
        <v>#N/A</v>
      </c>
      <c r="N244" s="2" t="e">
        <f t="shared" si="15"/>
        <v>#N/A</v>
      </c>
      <c r="O244" s="2" t="e">
        <f t="shared" si="25"/>
        <v>#N/A</v>
      </c>
      <c r="P244" s="2">
        <v>1339033.2797300816</v>
      </c>
      <c r="Q244" s="2">
        <f>IF(P244&gt;Graph!$G$1*1000,Graph!$G$1*1000,P244)</f>
        <v>650000</v>
      </c>
      <c r="R244" s="2">
        <f t="shared" si="16"/>
        <v>127976345.46982428</v>
      </c>
      <c r="S244" s="2">
        <f t="shared" si="17"/>
        <v>641500.42857143283</v>
      </c>
      <c r="T244" s="2">
        <f t="shared" si="18"/>
        <v>8499.571428571362</v>
      </c>
      <c r="U244" s="2">
        <f t="shared" si="19"/>
        <v>650000</v>
      </c>
      <c r="V244" s="2">
        <f t="shared" si="28"/>
        <v>72129070.394003004</v>
      </c>
      <c r="W244" s="2">
        <f t="shared" si="20"/>
        <v>641500.42857143283</v>
      </c>
      <c r="X244" s="2">
        <f t="shared" si="6"/>
        <v>8499.5714285671711</v>
      </c>
      <c r="Y244" s="2">
        <f t="shared" si="7"/>
        <v>55847275.07582128</v>
      </c>
      <c r="Z244" s="2" t="str">
        <f t="shared" si="8"/>
        <v>MEEP</v>
      </c>
      <c r="AA244" s="2">
        <f>IF(Z244="HERE",Y244,AA243+Graph!$G$1*1000)</f>
        <v>72526286.218678385</v>
      </c>
      <c r="AB244" s="2">
        <f t="shared" si="21"/>
        <v>650000</v>
      </c>
      <c r="AC244" s="2">
        <f t="shared" si="9"/>
        <v>54808558.822574466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6"/>
        <v>50160000</v>
      </c>
      <c r="AH244" s="3" t="e">
        <f t="shared" si="3"/>
        <v>#N/A</v>
      </c>
      <c r="AM244" s="6">
        <v>14600000</v>
      </c>
      <c r="AN244" s="6">
        <v>31800000</v>
      </c>
      <c r="AO244" s="6">
        <v>52800000</v>
      </c>
    </row>
    <row r="245" spans="1:41" ht="15.75" customHeight="1" x14ac:dyDescent="0.25">
      <c r="A245" s="1">
        <v>44421</v>
      </c>
      <c r="B245" s="2">
        <f t="shared" si="0"/>
        <v>176</v>
      </c>
      <c r="C245" s="7"/>
      <c r="D245" s="2" t="e">
        <f t="shared" si="12"/>
        <v>#N/A</v>
      </c>
      <c r="E245" s="2" t="e">
        <f t="shared" si="22"/>
        <v>#N/A</v>
      </c>
      <c r="F245" s="2">
        <v>1331404.2026992738</v>
      </c>
      <c r="G245" s="2">
        <f t="shared" si="23"/>
        <v>641500.42857142852</v>
      </c>
      <c r="H245" s="2">
        <f t="shared" si="13"/>
        <v>126656606.82257479</v>
      </c>
      <c r="I245" s="7"/>
      <c r="J245" s="2" t="e">
        <f t="shared" si="14"/>
        <v>#N/A</v>
      </c>
      <c r="K245" s="2" t="e">
        <f t="shared" si="24"/>
        <v>#N/A</v>
      </c>
      <c r="L245" s="2">
        <f t="array" ref="L245">IF(COUNT($C246)=0,IF(COUNT($C245)=1,I245,SUM(L244+LOOKUP(2,1/(ISNUMBER($K$1:$K$194)),$K$1:$K$194))),I245)</f>
        <v>2085515.571428566</v>
      </c>
      <c r="M245" s="8" t="e">
        <f t="shared" si="27"/>
        <v>#N/A</v>
      </c>
      <c r="N245" s="2" t="e">
        <f t="shared" si="15"/>
        <v>#N/A</v>
      </c>
      <c r="O245" s="2" t="e">
        <f t="shared" si="25"/>
        <v>#N/A</v>
      </c>
      <c r="P245" s="2">
        <v>1344010.9118920267</v>
      </c>
      <c r="Q245" s="2">
        <f>IF(P245&gt;Graph!$G$1*1000,Graph!$G$1*1000,P245)</f>
        <v>650000</v>
      </c>
      <c r="R245" s="2">
        <f t="shared" si="16"/>
        <v>128626345.46982428</v>
      </c>
      <c r="S245" s="2">
        <f t="shared" si="17"/>
        <v>641500.42857143283</v>
      </c>
      <c r="T245" s="2">
        <f t="shared" si="18"/>
        <v>8499.571428571362</v>
      </c>
      <c r="U245" s="2">
        <f t="shared" si="19"/>
        <v>650000</v>
      </c>
      <c r="V245" s="2">
        <f t="shared" si="28"/>
        <v>72770570.822574437</v>
      </c>
      <c r="W245" s="2">
        <f t="shared" si="20"/>
        <v>641500.42857143283</v>
      </c>
      <c r="X245" s="2">
        <f t="shared" si="6"/>
        <v>8499.5714285671711</v>
      </c>
      <c r="Y245" s="2">
        <f t="shared" si="7"/>
        <v>55855774.647249848</v>
      </c>
      <c r="Z245" s="2" t="str">
        <f t="shared" si="8"/>
        <v>MEEP</v>
      </c>
      <c r="AA245" s="2">
        <f>IF(Z245="HERE",Y245,AA244+Graph!$G$1*1000)</f>
        <v>73176286.218678385</v>
      </c>
      <c r="AB245" s="2">
        <f t="shared" si="21"/>
        <v>650000</v>
      </c>
      <c r="AC245" s="2">
        <f t="shared" si="9"/>
        <v>54808558.822574466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6"/>
        <v>50160000</v>
      </c>
      <c r="AH245" s="3" t="e">
        <f t="shared" si="3"/>
        <v>#N/A</v>
      </c>
      <c r="AM245" s="6">
        <v>14600000</v>
      </c>
      <c r="AN245" s="6">
        <v>31800000</v>
      </c>
      <c r="AO245" s="6">
        <v>52800000</v>
      </c>
    </row>
    <row r="246" spans="1:41" ht="15.75" customHeight="1" x14ac:dyDescent="0.25">
      <c r="A246" s="1">
        <v>44422</v>
      </c>
      <c r="B246" s="2">
        <f t="shared" si="0"/>
        <v>177</v>
      </c>
      <c r="C246" s="7"/>
      <c r="D246" s="2" t="e">
        <f t="shared" si="12"/>
        <v>#N/A</v>
      </c>
      <c r="E246" s="2" t="e">
        <f t="shared" si="22"/>
        <v>#N/A</v>
      </c>
      <c r="F246" s="2">
        <v>1336335.3385854363</v>
      </c>
      <c r="G246" s="2">
        <f t="shared" si="23"/>
        <v>641500.42857142852</v>
      </c>
      <c r="H246" s="2">
        <f t="shared" si="13"/>
        <v>127298107.25114623</v>
      </c>
      <c r="I246" s="7"/>
      <c r="J246" s="2" t="e">
        <f t="shared" si="14"/>
        <v>#N/A</v>
      </c>
      <c r="K246" s="2" t="e">
        <f t="shared" si="24"/>
        <v>#N/A</v>
      </c>
      <c r="L246" s="2">
        <f t="array" ref="L246">IF(COUNT($C247)=0,IF(COUNT($C246)=1,I246,SUM(L245+LOOKUP(2,1/(ISNUMBER($K$1:$K$194)),$K$1:$K$194))),I246)</f>
        <v>2094015.1428571374</v>
      </c>
      <c r="M246" s="8" t="e">
        <f t="shared" si="27"/>
        <v>#N/A</v>
      </c>
      <c r="N246" s="2" t="e">
        <f t="shared" si="15"/>
        <v>#N/A</v>
      </c>
      <c r="O246" s="2" t="e">
        <f t="shared" si="25"/>
        <v>#N/A</v>
      </c>
      <c r="P246" s="2">
        <v>1348988.5440539718</v>
      </c>
      <c r="Q246" s="2">
        <f>IF(P246&gt;Graph!$G$1*1000,Graph!$G$1*1000,P246)</f>
        <v>650000</v>
      </c>
      <c r="R246" s="2">
        <f t="shared" si="16"/>
        <v>129276345.46982428</v>
      </c>
      <c r="S246" s="2">
        <f t="shared" si="17"/>
        <v>641500.42857143283</v>
      </c>
      <c r="T246" s="2">
        <f t="shared" si="18"/>
        <v>8499.571428571362</v>
      </c>
      <c r="U246" s="2">
        <f t="shared" si="19"/>
        <v>650000</v>
      </c>
      <c r="V246" s="2">
        <f t="shared" si="28"/>
        <v>73412071.251145869</v>
      </c>
      <c r="W246" s="2">
        <f t="shared" si="20"/>
        <v>641500.42857143283</v>
      </c>
      <c r="X246" s="2">
        <f t="shared" si="6"/>
        <v>8499.5714285671711</v>
      </c>
      <c r="Y246" s="2">
        <f t="shared" si="7"/>
        <v>55864274.218678415</v>
      </c>
      <c r="Z246" s="2" t="str">
        <f t="shared" si="8"/>
        <v>MEEP</v>
      </c>
      <c r="AA246" s="2">
        <f>IF(Z246="HERE",Y246,AA245+Graph!$G$1*1000)</f>
        <v>73826286.218678385</v>
      </c>
      <c r="AB246" s="2">
        <f t="shared" si="21"/>
        <v>650000</v>
      </c>
      <c r="AC246" s="2">
        <f t="shared" si="9"/>
        <v>54808558.822574466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6"/>
        <v>50160000</v>
      </c>
      <c r="AH246" s="3" t="e">
        <f t="shared" si="3"/>
        <v>#N/A</v>
      </c>
      <c r="AM246" s="6">
        <v>14600000</v>
      </c>
      <c r="AN246" s="6">
        <v>31800000</v>
      </c>
      <c r="AO246" s="6">
        <v>52800000</v>
      </c>
    </row>
    <row r="247" spans="1:41" ht="15.75" customHeight="1" x14ac:dyDescent="0.25">
      <c r="A247" s="1">
        <v>44423</v>
      </c>
      <c r="B247" s="2">
        <f t="shared" si="0"/>
        <v>178</v>
      </c>
      <c r="C247" s="7"/>
      <c r="D247" s="2" t="e">
        <f t="shared" si="12"/>
        <v>#N/A</v>
      </c>
      <c r="E247" s="2" t="e">
        <f t="shared" si="22"/>
        <v>#N/A</v>
      </c>
      <c r="F247" s="2">
        <v>1341266.4744715989</v>
      </c>
      <c r="G247" s="2">
        <f t="shared" si="23"/>
        <v>641500.42857142852</v>
      </c>
      <c r="H247" s="2">
        <f t="shared" si="13"/>
        <v>127939607.67971766</v>
      </c>
      <c r="I247" s="7"/>
      <c r="J247" s="2" t="e">
        <f t="shared" si="14"/>
        <v>#N/A</v>
      </c>
      <c r="K247" s="2" t="e">
        <f t="shared" si="24"/>
        <v>#N/A</v>
      </c>
      <c r="L247" s="2">
        <f t="array" ref="L247">IF(COUNT($C248)=0,IF(COUNT($C247)=1,I247,SUM(L246+LOOKUP(2,1/(ISNUMBER($K$1:$K$194)),$K$1:$K$194))),I247)</f>
        <v>2102514.714285709</v>
      </c>
      <c r="M247" s="8" t="e">
        <f t="shared" si="27"/>
        <v>#N/A</v>
      </c>
      <c r="N247" s="2" t="e">
        <f t="shared" si="15"/>
        <v>#N/A</v>
      </c>
      <c r="O247" s="2" t="e">
        <f t="shared" si="25"/>
        <v>#N/A</v>
      </c>
      <c r="P247" s="2">
        <v>1353966.1762159467</v>
      </c>
      <c r="Q247" s="2">
        <f>IF(P247&gt;Graph!$G$1*1000,Graph!$G$1*1000,P247)</f>
        <v>650000</v>
      </c>
      <c r="R247" s="2">
        <f t="shared" si="16"/>
        <v>129926345.46982428</v>
      </c>
      <c r="S247" s="2">
        <f t="shared" si="17"/>
        <v>641500.42857143283</v>
      </c>
      <c r="T247" s="2">
        <f t="shared" si="18"/>
        <v>8499.5714285715949</v>
      </c>
      <c r="U247" s="2">
        <f t="shared" si="19"/>
        <v>650000</v>
      </c>
      <c r="V247" s="2">
        <f t="shared" si="28"/>
        <v>74053571.679717302</v>
      </c>
      <c r="W247" s="2">
        <f t="shared" si="20"/>
        <v>641500.42857143283</v>
      </c>
      <c r="X247" s="2">
        <f t="shared" si="6"/>
        <v>8499.5714285671711</v>
      </c>
      <c r="Y247" s="2">
        <f t="shared" si="7"/>
        <v>55872773.790106982</v>
      </c>
      <c r="Z247" s="2" t="str">
        <f t="shared" si="8"/>
        <v>MEEP</v>
      </c>
      <c r="AA247" s="2">
        <f>IF(Z247="HERE",Y247,AA246+Graph!$G$1*1000)</f>
        <v>74476286.218678385</v>
      </c>
      <c r="AB247" s="2">
        <f t="shared" si="21"/>
        <v>650000</v>
      </c>
      <c r="AC247" s="2">
        <f t="shared" si="9"/>
        <v>54808558.822574466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6"/>
        <v>50160000</v>
      </c>
      <c r="AH247" s="3" t="e">
        <f t="shared" si="3"/>
        <v>#N/A</v>
      </c>
      <c r="AM247" s="6">
        <v>14600000</v>
      </c>
      <c r="AN247" s="6">
        <v>31800000</v>
      </c>
      <c r="AO247" s="6">
        <v>52800000</v>
      </c>
    </row>
    <row r="248" spans="1:41" ht="15.75" customHeight="1" x14ac:dyDescent="0.25">
      <c r="A248" s="1">
        <v>44424</v>
      </c>
      <c r="B248" s="2">
        <f t="shared" si="0"/>
        <v>179</v>
      </c>
      <c r="C248" s="7"/>
      <c r="D248" s="2" t="e">
        <f t="shared" si="12"/>
        <v>#N/A</v>
      </c>
      <c r="E248" s="2" t="e">
        <f t="shared" si="22"/>
        <v>#N/A</v>
      </c>
      <c r="F248" s="2">
        <v>1346197.6103577912</v>
      </c>
      <c r="G248" s="2">
        <f t="shared" si="23"/>
        <v>641500.42857142852</v>
      </c>
      <c r="H248" s="2">
        <f t="shared" si="13"/>
        <v>128581108.10828909</v>
      </c>
      <c r="I248" s="7"/>
      <c r="J248" s="2" t="e">
        <f t="shared" si="14"/>
        <v>#N/A</v>
      </c>
      <c r="K248" s="2" t="e">
        <f t="shared" si="24"/>
        <v>#N/A</v>
      </c>
      <c r="L248" s="2">
        <f t="array" ref="L248">IF(COUNT($C249)=0,IF(COUNT($C248)=1,I248,SUM(L247+LOOKUP(2,1/(ISNUMBER($K$1:$K$194)),$K$1:$K$194))),I248)</f>
        <v>2111014.2857142803</v>
      </c>
      <c r="M248" s="8" t="e">
        <f t="shared" si="27"/>
        <v>#N/A</v>
      </c>
      <c r="N248" s="2" t="e">
        <f t="shared" si="15"/>
        <v>#N/A</v>
      </c>
      <c r="O248" s="2" t="e">
        <f t="shared" si="25"/>
        <v>#N/A</v>
      </c>
      <c r="P248" s="2">
        <v>1358943.8083778918</v>
      </c>
      <c r="Q248" s="2">
        <f>IF(P248&gt;Graph!$G$1*1000,Graph!$G$1*1000,P248)</f>
        <v>650000</v>
      </c>
      <c r="R248" s="2">
        <f t="shared" si="16"/>
        <v>130576345.46982428</v>
      </c>
      <c r="S248" s="2">
        <f t="shared" si="17"/>
        <v>641500.42857143283</v>
      </c>
      <c r="T248" s="2">
        <f t="shared" si="18"/>
        <v>8499.571428571362</v>
      </c>
      <c r="U248" s="2">
        <f t="shared" si="19"/>
        <v>650000</v>
      </c>
      <c r="V248" s="2">
        <f t="shared" si="28"/>
        <v>74695072.108288735</v>
      </c>
      <c r="W248" s="2">
        <f t="shared" si="20"/>
        <v>641500.42857143283</v>
      </c>
      <c r="X248" s="2">
        <f t="shared" si="6"/>
        <v>8499.5714285671711</v>
      </c>
      <c r="Y248" s="2">
        <f t="shared" si="7"/>
        <v>55881273.361535549</v>
      </c>
      <c r="Z248" s="2" t="str">
        <f t="shared" si="8"/>
        <v>MEEP</v>
      </c>
      <c r="AA248" s="2">
        <f>IF(Z248="HERE",Y248,AA247+Graph!$G$1*1000)</f>
        <v>75126286.218678385</v>
      </c>
      <c r="AB248" s="2">
        <f t="shared" si="21"/>
        <v>650000</v>
      </c>
      <c r="AC248" s="2">
        <f t="shared" si="9"/>
        <v>54808558.822574466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6"/>
        <v>50160000</v>
      </c>
      <c r="AH248" s="3" t="e">
        <f t="shared" si="3"/>
        <v>#N/A</v>
      </c>
      <c r="AM248" s="6">
        <v>14600000</v>
      </c>
      <c r="AN248" s="6">
        <v>31800000</v>
      </c>
      <c r="AO248" s="6">
        <v>52800000</v>
      </c>
    </row>
    <row r="249" spans="1:41" ht="15.75" customHeight="1" x14ac:dyDescent="0.25">
      <c r="A249" s="1">
        <v>44425</v>
      </c>
      <c r="B249" s="2">
        <f t="shared" si="0"/>
        <v>180</v>
      </c>
      <c r="C249" s="7"/>
      <c r="D249" s="2" t="e">
        <f t="shared" si="12"/>
        <v>#N/A</v>
      </c>
      <c r="E249" s="2" t="e">
        <f t="shared" si="22"/>
        <v>#N/A</v>
      </c>
      <c r="F249" s="2">
        <v>1351128.7462439537</v>
      </c>
      <c r="G249" s="2">
        <f t="shared" si="23"/>
        <v>641500.42857142852</v>
      </c>
      <c r="H249" s="2">
        <f t="shared" si="13"/>
        <v>129222608.53686053</v>
      </c>
      <c r="I249" s="7"/>
      <c r="J249" s="2" t="e">
        <f t="shared" si="14"/>
        <v>#N/A</v>
      </c>
      <c r="K249" s="2" t="e">
        <f t="shared" si="24"/>
        <v>#N/A</v>
      </c>
      <c r="L249" s="2">
        <f t="array" ref="L249">IF(COUNT($C250)=0,IF(COUNT($C249)=1,I249,SUM(L248+LOOKUP(2,1/(ISNUMBER($K$1:$K$194)),$K$1:$K$194))),I249)</f>
        <v>2119513.8571428517</v>
      </c>
      <c r="M249" s="8" t="e">
        <f t="shared" si="27"/>
        <v>#N/A</v>
      </c>
      <c r="N249" s="2" t="e">
        <f t="shared" si="15"/>
        <v>#N/A</v>
      </c>
      <c r="O249" s="2" t="e">
        <f t="shared" si="25"/>
        <v>#N/A</v>
      </c>
      <c r="P249" s="2">
        <v>1363921.4405398369</v>
      </c>
      <c r="Q249" s="2">
        <f>IF(P249&gt;Graph!$G$1*1000,Graph!$G$1*1000,P249)</f>
        <v>650000</v>
      </c>
      <c r="R249" s="2">
        <f t="shared" si="16"/>
        <v>131226345.46982428</v>
      </c>
      <c r="S249" s="2">
        <f t="shared" si="17"/>
        <v>641500.42857143283</v>
      </c>
      <c r="T249" s="2">
        <f t="shared" si="18"/>
        <v>8499.571428571362</v>
      </c>
      <c r="U249" s="2">
        <f t="shared" si="19"/>
        <v>650000</v>
      </c>
      <c r="V249" s="2">
        <f t="shared" si="28"/>
        <v>75336572.536860168</v>
      </c>
      <c r="W249" s="2">
        <f t="shared" si="20"/>
        <v>641500.42857143283</v>
      </c>
      <c r="X249" s="2">
        <f t="shared" si="6"/>
        <v>8499.5714285671711</v>
      </c>
      <c r="Y249" s="2">
        <f t="shared" si="7"/>
        <v>55889772.932964116</v>
      </c>
      <c r="Z249" s="2" t="str">
        <f t="shared" si="8"/>
        <v>MEEP</v>
      </c>
      <c r="AA249" s="2">
        <f>IF(Z249="HERE",Y249,AA248+Graph!$G$1*1000)</f>
        <v>75776286.218678385</v>
      </c>
      <c r="AB249" s="2">
        <f t="shared" si="21"/>
        <v>650000</v>
      </c>
      <c r="AC249" s="2">
        <f t="shared" si="9"/>
        <v>54808558.822574466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6"/>
        <v>50160000</v>
      </c>
      <c r="AH249" s="3" t="e">
        <f t="shared" si="3"/>
        <v>#N/A</v>
      </c>
      <c r="AM249" s="6">
        <v>14600000</v>
      </c>
      <c r="AN249" s="6">
        <v>31800000</v>
      </c>
      <c r="AO249" s="6">
        <v>52800000</v>
      </c>
    </row>
    <row r="250" spans="1:41" ht="15.75" customHeight="1" x14ac:dyDescent="0.25">
      <c r="A250" s="1">
        <v>44426</v>
      </c>
      <c r="B250" s="2">
        <f t="shared" si="0"/>
        <v>181</v>
      </c>
      <c r="C250" s="7"/>
      <c r="D250" s="2" t="e">
        <f t="shared" si="12"/>
        <v>#N/A</v>
      </c>
      <c r="E250" s="2" t="e">
        <f t="shared" si="22"/>
        <v>#N/A</v>
      </c>
      <c r="F250" s="2">
        <v>1356059.8821301162</v>
      </c>
      <c r="G250" s="2">
        <f t="shared" si="23"/>
        <v>641500.42857142852</v>
      </c>
      <c r="H250" s="2">
        <f t="shared" si="13"/>
        <v>129864108.96543196</v>
      </c>
      <c r="I250" s="7"/>
      <c r="J250" s="2" t="e">
        <f t="shared" si="14"/>
        <v>#N/A</v>
      </c>
      <c r="K250" s="2" t="e">
        <f t="shared" si="24"/>
        <v>#N/A</v>
      </c>
      <c r="L250" s="2">
        <f t="array" ref="L250">IF(COUNT($C251)=0,IF(COUNT($C250)=1,I250,SUM(L249+LOOKUP(2,1/(ISNUMBER($K$1:$K$194)),$K$1:$K$194))),I250)</f>
        <v>2128013.4285714231</v>
      </c>
      <c r="M250" s="8" t="e">
        <f t="shared" si="27"/>
        <v>#N/A</v>
      </c>
      <c r="N250" s="2" t="e">
        <f t="shared" si="15"/>
        <v>#N/A</v>
      </c>
      <c r="O250" s="2" t="e">
        <f t="shared" si="25"/>
        <v>#N/A</v>
      </c>
      <c r="P250" s="2">
        <v>1368899.0727018118</v>
      </c>
      <c r="Q250" s="2">
        <f>IF(P250&gt;Graph!$G$1*1000,Graph!$G$1*1000,P250)</f>
        <v>650000</v>
      </c>
      <c r="R250" s="2">
        <f t="shared" si="16"/>
        <v>131876345.46982428</v>
      </c>
      <c r="S250" s="2">
        <f t="shared" si="17"/>
        <v>641500.42857143283</v>
      </c>
      <c r="T250" s="2">
        <f t="shared" si="18"/>
        <v>8499.571428571362</v>
      </c>
      <c r="U250" s="2">
        <f t="shared" si="19"/>
        <v>650000</v>
      </c>
      <c r="V250" s="2">
        <f t="shared" si="28"/>
        <v>75978072.965431601</v>
      </c>
      <c r="W250" s="2">
        <f t="shared" si="20"/>
        <v>641500.42857143283</v>
      </c>
      <c r="X250" s="2">
        <f t="shared" si="6"/>
        <v>8499.5714285671711</v>
      </c>
      <c r="Y250" s="2">
        <f t="shared" si="7"/>
        <v>55898272.504392684</v>
      </c>
      <c r="Z250" s="2" t="str">
        <f t="shared" si="8"/>
        <v>MEEP</v>
      </c>
      <c r="AA250" s="2">
        <f>IF(Z250="HERE",Y250,AA249+Graph!$G$1*1000)</f>
        <v>76426286.218678385</v>
      </c>
      <c r="AB250" s="2">
        <f t="shared" si="21"/>
        <v>650000</v>
      </c>
      <c r="AC250" s="2">
        <f t="shared" si="9"/>
        <v>54808558.822574466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6"/>
        <v>50160000</v>
      </c>
      <c r="AH250" s="3" t="e">
        <f t="shared" si="3"/>
        <v>#N/A</v>
      </c>
      <c r="AM250" s="6">
        <v>14600000</v>
      </c>
      <c r="AN250" s="6">
        <v>31800000</v>
      </c>
      <c r="AO250" s="6">
        <v>52800000</v>
      </c>
    </row>
    <row r="251" spans="1:41" ht="15.75" customHeight="1" x14ac:dyDescent="0.25">
      <c r="A251" s="1">
        <v>44427</v>
      </c>
      <c r="B251" s="2">
        <f t="shared" si="0"/>
        <v>182</v>
      </c>
      <c r="C251" s="7"/>
      <c r="D251" s="2" t="e">
        <f t="shared" si="12"/>
        <v>#N/A</v>
      </c>
      <c r="E251" s="2" t="e">
        <f t="shared" si="22"/>
        <v>#N/A</v>
      </c>
      <c r="F251" s="2">
        <v>1360991.0180163085</v>
      </c>
      <c r="G251" s="2">
        <f t="shared" si="23"/>
        <v>641500.42857142852</v>
      </c>
      <c r="H251" s="2">
        <f t="shared" si="13"/>
        <v>130505609.39400339</v>
      </c>
      <c r="I251" s="7"/>
      <c r="J251" s="2" t="e">
        <f t="shared" si="14"/>
        <v>#N/A</v>
      </c>
      <c r="K251" s="2" t="e">
        <f t="shared" si="24"/>
        <v>#N/A</v>
      </c>
      <c r="L251" s="2">
        <f t="array" ref="L251">IF(COUNT($C252)=0,IF(COUNT($C251)=1,I251,SUM(L250+LOOKUP(2,1/(ISNUMBER($K$1:$K$194)),$K$1:$K$194))),I251)</f>
        <v>2136512.9999999944</v>
      </c>
      <c r="M251" s="8" t="e">
        <f t="shared" si="27"/>
        <v>#N/A</v>
      </c>
      <c r="N251" s="2" t="e">
        <f t="shared" si="15"/>
        <v>#N/A</v>
      </c>
      <c r="O251" s="2" t="e">
        <f t="shared" si="25"/>
        <v>#N/A</v>
      </c>
      <c r="P251" s="2">
        <v>1373876.7048637569</v>
      </c>
      <c r="Q251" s="2">
        <f>IF(P251&gt;Graph!$G$1*1000,Graph!$G$1*1000,P251)</f>
        <v>650000</v>
      </c>
      <c r="R251" s="2">
        <f t="shared" si="16"/>
        <v>132526345.46982428</v>
      </c>
      <c r="S251" s="2">
        <f t="shared" si="17"/>
        <v>641500.42857143283</v>
      </c>
      <c r="T251" s="2">
        <f t="shared" si="18"/>
        <v>8499.571428571362</v>
      </c>
      <c r="U251" s="2">
        <f t="shared" si="19"/>
        <v>650000</v>
      </c>
      <c r="V251" s="2">
        <f t="shared" si="28"/>
        <v>76619573.394003034</v>
      </c>
      <c r="W251" s="2">
        <f t="shared" si="20"/>
        <v>641500.42857143283</v>
      </c>
      <c r="X251" s="2">
        <f t="shared" si="6"/>
        <v>8499.5714285671711</v>
      </c>
      <c r="Y251" s="2">
        <f t="shared" si="7"/>
        <v>55906772.075821251</v>
      </c>
      <c r="Z251" s="2" t="str">
        <f t="shared" si="8"/>
        <v>MEEP</v>
      </c>
      <c r="AA251" s="2">
        <f>IF(Z251="HERE",Y251,AA250+Graph!$G$1*1000)</f>
        <v>77076286.218678385</v>
      </c>
      <c r="AB251" s="2">
        <f t="shared" si="21"/>
        <v>650000</v>
      </c>
      <c r="AC251" s="2">
        <f t="shared" si="9"/>
        <v>54808558.822574466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6"/>
        <v>50160000</v>
      </c>
      <c r="AH251" s="3" t="e">
        <f t="shared" si="3"/>
        <v>#N/A</v>
      </c>
      <c r="AM251" s="6">
        <v>14600000</v>
      </c>
      <c r="AN251" s="6">
        <v>31800000</v>
      </c>
      <c r="AO251" s="6">
        <v>52800000</v>
      </c>
    </row>
    <row r="252" spans="1:41" ht="15.75" customHeight="1" x14ac:dyDescent="0.25">
      <c r="A252" s="1">
        <v>44428</v>
      </c>
      <c r="B252" s="2">
        <f t="shared" si="0"/>
        <v>183</v>
      </c>
      <c r="C252" s="7"/>
      <c r="D252" s="2" t="e">
        <f t="shared" si="12"/>
        <v>#N/A</v>
      </c>
      <c r="E252" s="2" t="e">
        <f t="shared" si="22"/>
        <v>#N/A</v>
      </c>
      <c r="F252" s="2">
        <v>1365922.1539024711</v>
      </c>
      <c r="G252" s="2">
        <f t="shared" si="23"/>
        <v>641500.42857142852</v>
      </c>
      <c r="H252" s="2">
        <f t="shared" si="13"/>
        <v>131147109.82257482</v>
      </c>
      <c r="I252" s="7"/>
      <c r="J252" s="2" t="e">
        <f t="shared" si="14"/>
        <v>#N/A</v>
      </c>
      <c r="K252" s="2" t="e">
        <f t="shared" si="24"/>
        <v>#N/A</v>
      </c>
      <c r="L252" s="2">
        <f t="array" ref="L252">IF(COUNT($C253)=0,IF(COUNT($C252)=1,I252,SUM(L251+LOOKUP(2,1/(ISNUMBER($K$1:$K$194)),$K$1:$K$194))),I252)</f>
        <v>2145012.5714285658</v>
      </c>
      <c r="M252" s="8" t="e">
        <f t="shared" si="27"/>
        <v>#N/A</v>
      </c>
      <c r="N252" s="2" t="e">
        <f t="shared" si="15"/>
        <v>#N/A</v>
      </c>
      <c r="O252" s="2" t="e">
        <f t="shared" si="25"/>
        <v>#N/A</v>
      </c>
      <c r="P252" s="2">
        <v>1378854.3370257318</v>
      </c>
      <c r="Q252" s="2">
        <f>IF(P252&gt;Graph!$G$1*1000,Graph!$G$1*1000,P252)</f>
        <v>650000</v>
      </c>
      <c r="R252" s="2">
        <f t="shared" si="16"/>
        <v>133176345.46982428</v>
      </c>
      <c r="S252" s="2">
        <f t="shared" si="17"/>
        <v>641500.42857143283</v>
      </c>
      <c r="T252" s="2">
        <f t="shared" si="18"/>
        <v>8499.571428571362</v>
      </c>
      <c r="U252" s="2">
        <f t="shared" si="19"/>
        <v>650000</v>
      </c>
      <c r="V252" s="2">
        <f t="shared" si="28"/>
        <v>77261073.822574466</v>
      </c>
      <c r="W252" s="2">
        <f t="shared" si="20"/>
        <v>641500.42857143283</v>
      </c>
      <c r="X252" s="2">
        <f t="shared" si="6"/>
        <v>8499.5714285671711</v>
      </c>
      <c r="Y252" s="2">
        <f t="shared" si="7"/>
        <v>55915271.647249818</v>
      </c>
      <c r="Z252" s="2" t="str">
        <f t="shared" si="8"/>
        <v>MEEP</v>
      </c>
      <c r="AA252" s="2">
        <f>IF(Z252="HERE",Y252,AA251+Graph!$G$1*1000)</f>
        <v>77726286.218678385</v>
      </c>
      <c r="AB252" s="2">
        <f t="shared" si="21"/>
        <v>650000</v>
      </c>
      <c r="AC252" s="2">
        <f t="shared" si="9"/>
        <v>54808558.822574466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6"/>
        <v>50160000</v>
      </c>
      <c r="AH252" s="3" t="e">
        <f t="shared" si="3"/>
        <v>#N/A</v>
      </c>
      <c r="AM252" s="6">
        <v>14600000</v>
      </c>
      <c r="AN252" s="6">
        <v>31800000</v>
      </c>
      <c r="AO252" s="6">
        <v>52800000</v>
      </c>
    </row>
    <row r="253" spans="1:41" ht="15.75" customHeight="1" x14ac:dyDescent="0.25">
      <c r="A253" s="1">
        <v>44429</v>
      </c>
      <c r="B253" s="2">
        <f t="shared" si="0"/>
        <v>184</v>
      </c>
      <c r="C253" s="7"/>
      <c r="D253" s="2" t="e">
        <f t="shared" si="12"/>
        <v>#N/A</v>
      </c>
      <c r="E253" s="2" t="e">
        <f t="shared" si="22"/>
        <v>#N/A</v>
      </c>
      <c r="F253" s="2">
        <v>1370853.2897886336</v>
      </c>
      <c r="G253" s="2">
        <f t="shared" si="23"/>
        <v>641500.42857142852</v>
      </c>
      <c r="H253" s="2">
        <f t="shared" si="13"/>
        <v>131788610.25114626</v>
      </c>
      <c r="I253" s="7"/>
      <c r="J253" s="2" t="e">
        <f t="shared" si="14"/>
        <v>#N/A</v>
      </c>
      <c r="K253" s="2" t="e">
        <f t="shared" si="24"/>
        <v>#N/A</v>
      </c>
      <c r="L253" s="2">
        <f t="array" ref="L253">IF(COUNT($C254)=0,IF(COUNT($C253)=1,I253,SUM(L252+LOOKUP(2,1/(ISNUMBER($K$1:$K$194)),$K$1:$K$194))),I253)</f>
        <v>2153512.1428571371</v>
      </c>
      <c r="M253" s="8" t="e">
        <f t="shared" si="27"/>
        <v>#N/A</v>
      </c>
      <c r="N253" s="2" t="e">
        <f t="shared" si="15"/>
        <v>#N/A</v>
      </c>
      <c r="O253" s="2" t="e">
        <f t="shared" si="25"/>
        <v>#N/A</v>
      </c>
      <c r="P253" s="2">
        <v>1383831.9691876769</v>
      </c>
      <c r="Q253" s="2">
        <f>IF(P253&gt;Graph!$G$1*1000,Graph!$G$1*1000,P253)</f>
        <v>650000</v>
      </c>
      <c r="R253" s="2">
        <f t="shared" si="16"/>
        <v>133826345.46982428</v>
      </c>
      <c r="S253" s="2">
        <f t="shared" si="17"/>
        <v>641500.42857143283</v>
      </c>
      <c r="T253" s="2">
        <f t="shared" si="18"/>
        <v>8499.571428571362</v>
      </c>
      <c r="U253" s="2">
        <f t="shared" si="19"/>
        <v>650000</v>
      </c>
      <c r="V253" s="2">
        <f t="shared" si="28"/>
        <v>77902574.251145899</v>
      </c>
      <c r="W253" s="2">
        <f t="shared" si="20"/>
        <v>641500.42857143283</v>
      </c>
      <c r="X253" s="2">
        <f t="shared" si="6"/>
        <v>8499.5714285671711</v>
      </c>
      <c r="Y253" s="2">
        <f t="shared" si="7"/>
        <v>55923771.218678385</v>
      </c>
      <c r="Z253" s="2" t="str">
        <f t="shared" si="8"/>
        <v>MEEP</v>
      </c>
      <c r="AA253" s="2">
        <f>IF(Z253="HERE",Y253,AA252+Graph!$G$1*1000)</f>
        <v>78376286.218678385</v>
      </c>
      <c r="AB253" s="2">
        <f t="shared" si="21"/>
        <v>650000</v>
      </c>
      <c r="AC253" s="2">
        <f t="shared" si="9"/>
        <v>54808558.822574466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6"/>
        <v>50160000</v>
      </c>
      <c r="AH253" s="3" t="e">
        <f t="shared" si="3"/>
        <v>#N/A</v>
      </c>
      <c r="AM253" s="6">
        <v>14600000</v>
      </c>
      <c r="AN253" s="6">
        <v>31800000</v>
      </c>
      <c r="AO253" s="6">
        <v>52800000</v>
      </c>
    </row>
    <row r="254" spans="1:41" ht="15.75" customHeight="1" x14ac:dyDescent="0.25">
      <c r="A254" s="1">
        <v>44430</v>
      </c>
      <c r="B254" s="2">
        <f t="shared" si="0"/>
        <v>185</v>
      </c>
      <c r="C254" s="7"/>
      <c r="D254" s="2" t="e">
        <f t="shared" si="12"/>
        <v>#N/A</v>
      </c>
      <c r="E254" s="2" t="e">
        <f t="shared" si="22"/>
        <v>#N/A</v>
      </c>
      <c r="F254" s="2">
        <v>1375784.4256748259</v>
      </c>
      <c r="G254" s="2">
        <f t="shared" si="23"/>
        <v>641500.42857142852</v>
      </c>
      <c r="H254" s="2">
        <f t="shared" si="13"/>
        <v>132430110.67971769</v>
      </c>
      <c r="I254" s="7"/>
      <c r="J254" s="2" t="e">
        <f t="shared" si="14"/>
        <v>#N/A</v>
      </c>
      <c r="K254" s="2" t="e">
        <f t="shared" si="24"/>
        <v>#N/A</v>
      </c>
      <c r="L254" s="2">
        <f t="array" ref="L254">IF(COUNT($C255)=0,IF(COUNT($C254)=1,I254,SUM(L253+LOOKUP(2,1/(ISNUMBER($K$1:$K$194)),$K$1:$K$194))),I254)</f>
        <v>2162011.7142857085</v>
      </c>
      <c r="M254" s="8" t="e">
        <f t="shared" si="27"/>
        <v>#N/A</v>
      </c>
      <c r="N254" s="2" t="e">
        <f t="shared" si="15"/>
        <v>#N/A</v>
      </c>
      <c r="O254" s="2" t="e">
        <f t="shared" si="25"/>
        <v>#N/A</v>
      </c>
      <c r="P254" s="2">
        <v>1388809.601349622</v>
      </c>
      <c r="Q254" s="2">
        <f>IF(P254&gt;Graph!$G$1*1000,Graph!$G$1*1000,P254)</f>
        <v>650000</v>
      </c>
      <c r="R254" s="2">
        <f t="shared" si="16"/>
        <v>134476345.46982428</v>
      </c>
      <c r="S254" s="2">
        <f t="shared" si="17"/>
        <v>641500.42857143283</v>
      </c>
      <c r="T254" s="2">
        <f t="shared" si="18"/>
        <v>8499.571428571362</v>
      </c>
      <c r="U254" s="2">
        <f t="shared" si="19"/>
        <v>650000</v>
      </c>
      <c r="V254" s="2">
        <f t="shared" si="28"/>
        <v>78544074.679717332</v>
      </c>
      <c r="W254" s="2">
        <f t="shared" si="20"/>
        <v>641500.42857143283</v>
      </c>
      <c r="X254" s="2">
        <f t="shared" si="6"/>
        <v>8499.5714285671711</v>
      </c>
      <c r="Y254" s="2">
        <f t="shared" si="7"/>
        <v>55932270.790106952</v>
      </c>
      <c r="Z254" s="2" t="str">
        <f t="shared" si="8"/>
        <v>MEEP</v>
      </c>
      <c r="AA254" s="2">
        <f>IF(Z254="HERE",Y254,AA253+Graph!$G$1*1000)</f>
        <v>79026286.218678385</v>
      </c>
      <c r="AB254" s="2">
        <f t="shared" si="21"/>
        <v>650000</v>
      </c>
      <c r="AC254" s="2">
        <f t="shared" si="9"/>
        <v>54808558.822574466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6"/>
        <v>50160000</v>
      </c>
      <c r="AH254" s="3" t="e">
        <f t="shared" si="3"/>
        <v>#N/A</v>
      </c>
      <c r="AM254" s="6">
        <v>14600000</v>
      </c>
      <c r="AN254" s="6">
        <v>31800000</v>
      </c>
      <c r="AO254" s="6">
        <v>52800000</v>
      </c>
    </row>
    <row r="255" spans="1:41" ht="15.75" customHeight="1" x14ac:dyDescent="0.25">
      <c r="A255" s="1">
        <v>44431</v>
      </c>
      <c r="B255" s="2">
        <f t="shared" si="0"/>
        <v>186</v>
      </c>
      <c r="C255" s="7"/>
      <c r="D255" s="2" t="e">
        <f t="shared" si="12"/>
        <v>#N/A</v>
      </c>
      <c r="E255" s="2" t="e">
        <f t="shared" si="22"/>
        <v>#N/A</v>
      </c>
      <c r="F255" s="2">
        <v>1380715.5615609884</v>
      </c>
      <c r="G255" s="2">
        <f t="shared" si="23"/>
        <v>641500.42857142852</v>
      </c>
      <c r="H255" s="2">
        <f t="shared" si="13"/>
        <v>133071611.10828912</v>
      </c>
      <c r="I255" s="7"/>
      <c r="J255" s="2" t="e">
        <f t="shared" si="14"/>
        <v>#N/A</v>
      </c>
      <c r="K255" s="2" t="e">
        <f t="shared" si="24"/>
        <v>#N/A</v>
      </c>
      <c r="L255" s="2">
        <f t="array" ref="L255">IF(COUNT($C256)=0,IF(COUNT($C255)=1,I255,SUM(L254+LOOKUP(2,1/(ISNUMBER($K$1:$K$194)),$K$1:$K$194))),I255)</f>
        <v>2170511.2857142799</v>
      </c>
      <c r="M255" s="8" t="e">
        <f t="shared" si="27"/>
        <v>#N/A</v>
      </c>
      <c r="N255" s="2" t="e">
        <f t="shared" si="15"/>
        <v>#N/A</v>
      </c>
      <c r="O255" s="2" t="e">
        <f t="shared" si="25"/>
        <v>#N/A</v>
      </c>
      <c r="P255" s="2">
        <v>1393787.2335115969</v>
      </c>
      <c r="Q255" s="2">
        <f>IF(P255&gt;Graph!$G$1*1000,Graph!$G$1*1000,P255)</f>
        <v>650000</v>
      </c>
      <c r="R255" s="2">
        <f t="shared" si="16"/>
        <v>135126345.46982428</v>
      </c>
      <c r="S255" s="2">
        <f t="shared" si="17"/>
        <v>641500.42857143283</v>
      </c>
      <c r="T255" s="2">
        <f t="shared" si="18"/>
        <v>8499.571428571362</v>
      </c>
      <c r="U255" s="2">
        <f t="shared" si="19"/>
        <v>650000</v>
      </c>
      <c r="V255" s="2">
        <f t="shared" si="28"/>
        <v>79185575.108288765</v>
      </c>
      <c r="W255" s="2">
        <f t="shared" si="20"/>
        <v>641500.42857143283</v>
      </c>
      <c r="X255" s="2">
        <f t="shared" si="6"/>
        <v>8499.5714285671711</v>
      </c>
      <c r="Y255" s="2">
        <f t="shared" si="7"/>
        <v>55940770.361535519</v>
      </c>
      <c r="Z255" s="2" t="str">
        <f t="shared" si="8"/>
        <v>MEEP</v>
      </c>
      <c r="AA255" s="2">
        <f>IF(Z255="HERE",Y255,AA254+Graph!$G$1*1000)</f>
        <v>79676286.218678385</v>
      </c>
      <c r="AB255" s="2">
        <f t="shared" si="21"/>
        <v>650000</v>
      </c>
      <c r="AC255" s="2">
        <f t="shared" si="9"/>
        <v>54808558.822574466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6"/>
        <v>50160000</v>
      </c>
      <c r="AH255" s="3" t="e">
        <f t="shared" si="3"/>
        <v>#N/A</v>
      </c>
      <c r="AM255" s="6">
        <v>14600000</v>
      </c>
      <c r="AN255" s="6">
        <v>31800000</v>
      </c>
      <c r="AO255" s="6">
        <v>52800000</v>
      </c>
    </row>
    <row r="256" spans="1:41" ht="15.75" customHeight="1" x14ac:dyDescent="0.25">
      <c r="A256" s="1">
        <v>44432</v>
      </c>
      <c r="B256" s="2">
        <f t="shared" si="0"/>
        <v>187</v>
      </c>
      <c r="C256" s="7"/>
      <c r="D256" s="2" t="e">
        <f t="shared" si="12"/>
        <v>#N/A</v>
      </c>
      <c r="E256" s="2" t="e">
        <f t="shared" si="22"/>
        <v>#N/A</v>
      </c>
      <c r="F256" s="2">
        <v>1385646.6974471509</v>
      </c>
      <c r="G256" s="2">
        <f t="shared" si="23"/>
        <v>641500.42857142852</v>
      </c>
      <c r="H256" s="2">
        <f t="shared" si="13"/>
        <v>133713111.53686056</v>
      </c>
      <c r="I256" s="7"/>
      <c r="J256" s="2" t="e">
        <f t="shared" si="14"/>
        <v>#N/A</v>
      </c>
      <c r="K256" s="2" t="e">
        <f t="shared" si="24"/>
        <v>#N/A</v>
      </c>
      <c r="L256" s="2">
        <f t="array" ref="L256">IF(COUNT($C257)=0,IF(COUNT($C256)=1,I256,SUM(L255+LOOKUP(2,1/(ISNUMBER($K$1:$K$194)),$K$1:$K$194))),I256)</f>
        <v>2179010.8571428512</v>
      </c>
      <c r="M256" s="8" t="e">
        <f t="shared" si="27"/>
        <v>#N/A</v>
      </c>
      <c r="N256" s="2" t="e">
        <f t="shared" si="15"/>
        <v>#N/A</v>
      </c>
      <c r="O256" s="2" t="e">
        <f t="shared" si="25"/>
        <v>#N/A</v>
      </c>
      <c r="P256" s="2">
        <v>1398764.865673542</v>
      </c>
      <c r="Q256" s="2">
        <f>IF(P256&gt;Graph!$G$1*1000,Graph!$G$1*1000,P256)</f>
        <v>650000</v>
      </c>
      <c r="R256" s="2">
        <f t="shared" si="16"/>
        <v>135776345.46982428</v>
      </c>
      <c r="S256" s="2">
        <f t="shared" si="17"/>
        <v>641500.42857143283</v>
      </c>
      <c r="T256" s="2">
        <f t="shared" si="18"/>
        <v>8499.571428571362</v>
      </c>
      <c r="U256" s="2">
        <f t="shared" si="19"/>
        <v>650000</v>
      </c>
      <c r="V256" s="2">
        <f t="shared" si="28"/>
        <v>79827075.536860198</v>
      </c>
      <c r="W256" s="2">
        <f t="shared" si="20"/>
        <v>641500.42857143283</v>
      </c>
      <c r="X256" s="2">
        <f t="shared" si="6"/>
        <v>8499.5714285671711</v>
      </c>
      <c r="Y256" s="2">
        <f t="shared" si="7"/>
        <v>55949269.932964087</v>
      </c>
      <c r="Z256" s="2" t="str">
        <f t="shared" si="8"/>
        <v>MEEP</v>
      </c>
      <c r="AA256" s="2">
        <f>IF(Z256="HERE",Y256,AA255+Graph!$G$1*1000)</f>
        <v>80326286.218678385</v>
      </c>
      <c r="AB256" s="2">
        <f t="shared" si="21"/>
        <v>650000</v>
      </c>
      <c r="AC256" s="2">
        <f t="shared" si="9"/>
        <v>54808558.822574466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6"/>
        <v>50160000</v>
      </c>
      <c r="AH256" s="3" t="e">
        <f t="shared" si="3"/>
        <v>#N/A</v>
      </c>
      <c r="AM256" s="6">
        <v>14600000</v>
      </c>
      <c r="AN256" s="6">
        <v>31800000</v>
      </c>
      <c r="AO256" s="6">
        <v>52800000</v>
      </c>
    </row>
    <row r="257" spans="1:41" ht="15.75" customHeight="1" x14ac:dyDescent="0.25">
      <c r="A257" s="1">
        <v>44433</v>
      </c>
      <c r="B257" s="2">
        <f t="shared" si="0"/>
        <v>188</v>
      </c>
      <c r="C257" s="7"/>
      <c r="D257" s="2" t="e">
        <f t="shared" si="12"/>
        <v>#N/A</v>
      </c>
      <c r="E257" s="2" t="e">
        <f t="shared" si="22"/>
        <v>#N/A</v>
      </c>
      <c r="F257" s="2">
        <v>1390577.8333333433</v>
      </c>
      <c r="G257" s="2">
        <f t="shared" si="23"/>
        <v>641500.42857142852</v>
      </c>
      <c r="H257" s="2">
        <f t="shared" si="13"/>
        <v>134354611.96543199</v>
      </c>
      <c r="I257" s="7"/>
      <c r="J257" s="2" t="e">
        <f t="shared" si="14"/>
        <v>#N/A</v>
      </c>
      <c r="K257" s="2" t="e">
        <f t="shared" si="24"/>
        <v>#N/A</v>
      </c>
      <c r="L257" s="2">
        <f t="array" ref="L257">IF(COUNT($C258)=0,IF(COUNT($C257)=1,I257,SUM(L256+LOOKUP(2,1/(ISNUMBER($K$1:$K$194)),$K$1:$K$194))),I257)</f>
        <v>2187510.4285714226</v>
      </c>
      <c r="M257" s="8" t="e">
        <f t="shared" si="27"/>
        <v>#N/A</v>
      </c>
      <c r="N257" s="2" t="e">
        <f t="shared" si="15"/>
        <v>#N/A</v>
      </c>
      <c r="O257" s="2" t="e">
        <f t="shared" si="25"/>
        <v>#N/A</v>
      </c>
      <c r="P257" s="2">
        <v>1403742.4978354871</v>
      </c>
      <c r="Q257" s="2">
        <f>IF(P257&gt;Graph!$G$1*1000,Graph!$G$1*1000,P257)</f>
        <v>650000</v>
      </c>
      <c r="R257" s="2">
        <f t="shared" si="16"/>
        <v>136426345.46982428</v>
      </c>
      <c r="S257" s="2">
        <f t="shared" si="17"/>
        <v>641500.42857143283</v>
      </c>
      <c r="T257" s="2">
        <f t="shared" si="18"/>
        <v>8499.571428571362</v>
      </c>
      <c r="U257" s="2">
        <f t="shared" si="19"/>
        <v>650000</v>
      </c>
      <c r="V257" s="2">
        <f t="shared" si="28"/>
        <v>80468575.965431631</v>
      </c>
      <c r="W257" s="2">
        <f t="shared" si="20"/>
        <v>641500.42857143283</v>
      </c>
      <c r="X257" s="2">
        <f t="shared" si="6"/>
        <v>8499.5714285671711</v>
      </c>
      <c r="Y257" s="2">
        <f t="shared" si="7"/>
        <v>55957769.504392654</v>
      </c>
      <c r="Z257" s="2" t="str">
        <f t="shared" si="8"/>
        <v>MEEP</v>
      </c>
      <c r="AA257" s="2">
        <f>IF(Z257="HERE",Y257,AA256+Graph!$G$1*1000)</f>
        <v>80976286.218678385</v>
      </c>
      <c r="AB257" s="2">
        <f t="shared" si="21"/>
        <v>650000</v>
      </c>
      <c r="AC257" s="2">
        <f t="shared" si="9"/>
        <v>54808558.822574466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6"/>
        <v>50160000</v>
      </c>
      <c r="AH257" s="3" t="e">
        <f t="shared" si="3"/>
        <v>#N/A</v>
      </c>
      <c r="AM257" s="6">
        <v>14600000</v>
      </c>
      <c r="AN257" s="6">
        <v>31800000</v>
      </c>
      <c r="AO257" s="6">
        <v>52800000</v>
      </c>
    </row>
    <row r="258" spans="1:41" ht="15.75" customHeight="1" x14ac:dyDescent="0.25">
      <c r="A258" s="1">
        <v>44434</v>
      </c>
      <c r="B258" s="2">
        <f t="shared" si="0"/>
        <v>189</v>
      </c>
      <c r="C258" s="7"/>
      <c r="D258" s="2" t="e">
        <f t="shared" si="12"/>
        <v>#N/A</v>
      </c>
      <c r="E258" s="2" t="e">
        <f t="shared" si="22"/>
        <v>#N/A</v>
      </c>
      <c r="F258" s="2">
        <v>1395508.9692195058</v>
      </c>
      <c r="G258" s="2">
        <f t="shared" si="23"/>
        <v>641500.42857142852</v>
      </c>
      <c r="H258" s="2">
        <f t="shared" si="13"/>
        <v>134996112.39400342</v>
      </c>
      <c r="I258" s="7"/>
      <c r="J258" s="2" t="e">
        <f t="shared" si="14"/>
        <v>#N/A</v>
      </c>
      <c r="K258" s="2" t="e">
        <f t="shared" si="24"/>
        <v>#N/A</v>
      </c>
      <c r="L258" s="2">
        <f t="array" ref="L258">IF(COUNT($C259)=0,IF(COUNT($C258)=1,I258,SUM(L257+LOOKUP(2,1/(ISNUMBER($K$1:$K$194)),$K$1:$K$194))),I258)</f>
        <v>2196009.9999999939</v>
      </c>
      <c r="M258" s="8" t="e">
        <f t="shared" si="27"/>
        <v>#N/A</v>
      </c>
      <c r="N258" s="2" t="e">
        <f t="shared" si="15"/>
        <v>#N/A</v>
      </c>
      <c r="O258" s="2" t="e">
        <f t="shared" si="25"/>
        <v>#N/A</v>
      </c>
      <c r="P258" s="2">
        <v>1408720.129997462</v>
      </c>
      <c r="Q258" s="2">
        <f>IF(P258&gt;Graph!$G$1*1000,Graph!$G$1*1000,P258)</f>
        <v>650000</v>
      </c>
      <c r="R258" s="2">
        <f t="shared" si="16"/>
        <v>137076345.46982428</v>
      </c>
      <c r="S258" s="2">
        <f t="shared" si="17"/>
        <v>641500.42857143283</v>
      </c>
      <c r="T258" s="2">
        <f t="shared" si="18"/>
        <v>8499.571428571362</v>
      </c>
      <c r="U258" s="2">
        <f t="shared" si="19"/>
        <v>650000</v>
      </c>
      <c r="V258" s="2">
        <f t="shared" si="28"/>
        <v>81110076.394003063</v>
      </c>
      <c r="W258" s="2">
        <f t="shared" si="20"/>
        <v>641500.42857143283</v>
      </c>
      <c r="X258" s="2">
        <f t="shared" si="6"/>
        <v>8499.5714285671711</v>
      </c>
      <c r="Y258" s="2">
        <f t="shared" si="7"/>
        <v>55966269.075821221</v>
      </c>
      <c r="Z258" s="2" t="str">
        <f t="shared" si="8"/>
        <v>MEEP</v>
      </c>
      <c r="AA258" s="2">
        <f>IF(Z258="HERE",Y258,AA257+Graph!$G$1*1000)</f>
        <v>81626286.218678385</v>
      </c>
      <c r="AB258" s="2">
        <f t="shared" si="21"/>
        <v>650000</v>
      </c>
      <c r="AC258" s="2">
        <f t="shared" si="9"/>
        <v>54808558.822574466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6"/>
        <v>50160000</v>
      </c>
      <c r="AH258" s="3" t="e">
        <f t="shared" si="3"/>
        <v>#N/A</v>
      </c>
      <c r="AM258" s="6">
        <v>14600000</v>
      </c>
      <c r="AN258" s="6">
        <v>31800000</v>
      </c>
      <c r="AO258" s="6">
        <v>52800000</v>
      </c>
    </row>
    <row r="259" spans="1:41" ht="15.75" customHeight="1" x14ac:dyDescent="0.25">
      <c r="A259" s="1">
        <v>44435</v>
      </c>
      <c r="B259" s="2">
        <f t="shared" si="0"/>
        <v>190</v>
      </c>
      <c r="C259" s="7"/>
      <c r="D259" s="2" t="e">
        <f t="shared" si="12"/>
        <v>#N/A</v>
      </c>
      <c r="E259" s="2" t="e">
        <f t="shared" si="22"/>
        <v>#N/A</v>
      </c>
      <c r="F259" s="2">
        <v>1400440.1051056683</v>
      </c>
      <c r="G259" s="2">
        <f t="shared" si="23"/>
        <v>641500.42857142852</v>
      </c>
      <c r="H259" s="2">
        <f t="shared" si="13"/>
        <v>135637612.82257485</v>
      </c>
      <c r="I259" s="7"/>
      <c r="J259" s="2" t="e">
        <f t="shared" si="14"/>
        <v>#N/A</v>
      </c>
      <c r="K259" s="2" t="e">
        <f t="shared" si="24"/>
        <v>#N/A</v>
      </c>
      <c r="L259" s="2">
        <f t="array" ref="L259">IF(COUNT($C260)=0,IF(COUNT($C259)=1,I259,SUM(L258+LOOKUP(2,1/(ISNUMBER($K$1:$K$194)),$K$1:$K$194))),I259)</f>
        <v>2204509.5714285653</v>
      </c>
      <c r="M259" s="8" t="e">
        <f t="shared" si="27"/>
        <v>#N/A</v>
      </c>
      <c r="N259" s="2" t="e">
        <f t="shared" si="15"/>
        <v>#N/A</v>
      </c>
      <c r="O259" s="2" t="e">
        <f t="shared" si="25"/>
        <v>#N/A</v>
      </c>
      <c r="P259" s="2">
        <v>1413697.7621594071</v>
      </c>
      <c r="Q259" s="2">
        <f>IF(P259&gt;Graph!$G$1*1000,Graph!$G$1*1000,P259)</f>
        <v>650000</v>
      </c>
      <c r="R259" s="2">
        <f t="shared" si="16"/>
        <v>137726345.46982428</v>
      </c>
      <c r="S259" s="2">
        <f t="shared" si="17"/>
        <v>641500.42857143283</v>
      </c>
      <c r="T259" s="2">
        <f t="shared" si="18"/>
        <v>8499.571428571362</v>
      </c>
      <c r="U259" s="2">
        <f t="shared" si="19"/>
        <v>650000</v>
      </c>
      <c r="V259" s="2">
        <f t="shared" si="28"/>
        <v>81751576.822574496</v>
      </c>
      <c r="W259" s="2">
        <f t="shared" si="20"/>
        <v>641500.42857143283</v>
      </c>
      <c r="X259" s="2">
        <f t="shared" si="6"/>
        <v>8499.5714285671711</v>
      </c>
      <c r="Y259" s="2">
        <f t="shared" si="7"/>
        <v>55974768.647249788</v>
      </c>
      <c r="Z259" s="2" t="str">
        <f t="shared" si="8"/>
        <v>MEEP</v>
      </c>
      <c r="AA259" s="2">
        <f>IF(Z259="HERE",Y259,AA258+Graph!$G$1*1000)</f>
        <v>82276286.218678385</v>
      </c>
      <c r="AB259" s="2">
        <f t="shared" si="21"/>
        <v>650000</v>
      </c>
      <c r="AC259" s="2">
        <f t="shared" si="9"/>
        <v>54808558.822574466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6"/>
        <v>50160000</v>
      </c>
      <c r="AH259" s="3" t="e">
        <f t="shared" si="3"/>
        <v>#N/A</v>
      </c>
      <c r="AM259" s="6">
        <v>14600000</v>
      </c>
      <c r="AN259" s="6">
        <v>31800000</v>
      </c>
      <c r="AO259" s="6">
        <v>52800000</v>
      </c>
    </row>
    <row r="260" spans="1:41" ht="15.75" customHeight="1" x14ac:dyDescent="0.25">
      <c r="A260" s="1">
        <v>44436</v>
      </c>
      <c r="B260" s="2">
        <f t="shared" si="0"/>
        <v>191</v>
      </c>
      <c r="C260" s="7"/>
      <c r="D260" s="2" t="e">
        <f t="shared" si="12"/>
        <v>#N/A</v>
      </c>
      <c r="E260" s="2" t="e">
        <f t="shared" si="22"/>
        <v>#N/A</v>
      </c>
      <c r="F260" s="2">
        <v>1405371.2409918606</v>
      </c>
      <c r="G260" s="2">
        <f t="shared" si="23"/>
        <v>641500.42857142852</v>
      </c>
      <c r="H260" s="2">
        <f t="shared" si="13"/>
        <v>136279113.25114629</v>
      </c>
      <c r="I260" s="7"/>
      <c r="J260" s="2" t="e">
        <f t="shared" si="14"/>
        <v>#N/A</v>
      </c>
      <c r="K260" s="2" t="e">
        <f t="shared" si="24"/>
        <v>#N/A</v>
      </c>
      <c r="L260" s="2">
        <f t="array" ref="L260">IF(COUNT($C261)=0,IF(COUNT($C260)=1,I260,SUM(L259+LOOKUP(2,1/(ISNUMBER($K$1:$K$194)),$K$1:$K$194))),I260)</f>
        <v>2213009.1428571367</v>
      </c>
      <c r="M260" s="8" t="e">
        <f t="shared" si="27"/>
        <v>#N/A</v>
      </c>
      <c r="N260" s="2" t="e">
        <f t="shared" si="15"/>
        <v>#N/A</v>
      </c>
      <c r="O260" s="2" t="e">
        <f t="shared" si="25"/>
        <v>#N/A</v>
      </c>
      <c r="P260" s="2">
        <v>1418675.3943213522</v>
      </c>
      <c r="Q260" s="2">
        <f>IF(P260&gt;Graph!$G$1*1000,Graph!$G$1*1000,P260)</f>
        <v>650000</v>
      </c>
      <c r="R260" s="2">
        <f t="shared" si="16"/>
        <v>138376345.46982428</v>
      </c>
      <c r="S260" s="2">
        <f t="shared" si="17"/>
        <v>641500.42857143283</v>
      </c>
      <c r="T260" s="2">
        <f t="shared" si="18"/>
        <v>8499.571428571362</v>
      </c>
      <c r="U260" s="2">
        <f t="shared" si="19"/>
        <v>650000</v>
      </c>
      <c r="V260" s="2">
        <f t="shared" si="28"/>
        <v>82393077.251145929</v>
      </c>
      <c r="W260" s="2">
        <f t="shared" si="20"/>
        <v>641500.42857143283</v>
      </c>
      <c r="X260" s="2">
        <f t="shared" si="6"/>
        <v>8499.5714285671711</v>
      </c>
      <c r="Y260" s="2">
        <f t="shared" si="7"/>
        <v>55983268.218678355</v>
      </c>
      <c r="Z260" s="2" t="str">
        <f t="shared" si="8"/>
        <v>MEEP</v>
      </c>
      <c r="AA260" s="2">
        <f>IF(Z260="HERE",Y260,AA259+Graph!$G$1*1000)</f>
        <v>82926286.218678385</v>
      </c>
      <c r="AB260" s="2">
        <f t="shared" si="21"/>
        <v>650000</v>
      </c>
      <c r="AC260" s="2">
        <f t="shared" si="9"/>
        <v>54808558.822574466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6"/>
        <v>50160000</v>
      </c>
      <c r="AH260" s="3" t="e">
        <f t="shared" si="3"/>
        <v>#N/A</v>
      </c>
      <c r="AM260" s="6">
        <v>14600000</v>
      </c>
      <c r="AN260" s="6">
        <v>31800000</v>
      </c>
      <c r="AO260" s="6">
        <v>52800000</v>
      </c>
    </row>
    <row r="261" spans="1:41" ht="15.75" customHeight="1" x14ac:dyDescent="0.25">
      <c r="A261" s="1">
        <v>44437</v>
      </c>
      <c r="B261" s="2">
        <f t="shared" si="0"/>
        <v>192</v>
      </c>
      <c r="C261" s="7"/>
      <c r="D261" s="2" t="e">
        <f t="shared" si="12"/>
        <v>#N/A</v>
      </c>
      <c r="E261" s="2" t="e">
        <f t="shared" si="22"/>
        <v>#N/A</v>
      </c>
      <c r="F261" s="2">
        <v>1410302.3768780231</v>
      </c>
      <c r="G261" s="2">
        <f t="shared" si="23"/>
        <v>641500.42857142852</v>
      </c>
      <c r="H261" s="2">
        <f t="shared" si="13"/>
        <v>136920613.67971772</v>
      </c>
      <c r="I261" s="7"/>
      <c r="J261" s="2" t="e">
        <f t="shared" si="14"/>
        <v>#N/A</v>
      </c>
      <c r="K261" s="2" t="e">
        <f t="shared" si="24"/>
        <v>#N/A</v>
      </c>
      <c r="L261" s="2">
        <f t="array" ref="L261">IF(COUNT($C262)=0,IF(COUNT($C261)=1,I261,SUM(L260+LOOKUP(2,1/(ISNUMBER($K$1:$K$194)),$K$1:$K$194))),I261)</f>
        <v>2221508.714285708</v>
      </c>
      <c r="M261" s="8" t="e">
        <f t="shared" si="27"/>
        <v>#N/A</v>
      </c>
      <c r="N261" s="2" t="e">
        <f t="shared" si="15"/>
        <v>#N/A</v>
      </c>
      <c r="O261" s="2" t="e">
        <f t="shared" si="25"/>
        <v>#N/A</v>
      </c>
      <c r="P261" s="2">
        <v>1423653.0264833272</v>
      </c>
      <c r="Q261" s="2">
        <f>IF(P261&gt;Graph!$G$1*1000,Graph!$G$1*1000,P261)</f>
        <v>650000</v>
      </c>
      <c r="R261" s="2">
        <f t="shared" si="16"/>
        <v>139026345.46982428</v>
      </c>
      <c r="S261" s="2">
        <f t="shared" si="17"/>
        <v>641500.42857143283</v>
      </c>
      <c r="T261" s="2">
        <f t="shared" si="18"/>
        <v>8499.571428571362</v>
      </c>
      <c r="U261" s="2">
        <f t="shared" si="19"/>
        <v>650000</v>
      </c>
      <c r="V261" s="2">
        <f t="shared" si="28"/>
        <v>83034577.679717362</v>
      </c>
      <c r="W261" s="2">
        <f t="shared" si="20"/>
        <v>641500.42857143283</v>
      </c>
      <c r="X261" s="2">
        <f t="shared" si="6"/>
        <v>8499.5714285671711</v>
      </c>
      <c r="Y261" s="2">
        <f t="shared" si="7"/>
        <v>55991767.790106922</v>
      </c>
      <c r="Z261" s="2" t="str">
        <f t="shared" si="8"/>
        <v>MEEP</v>
      </c>
      <c r="AA261" s="2">
        <f>IF(Z261="HERE",Y261,AA260+Graph!$G$1*1000)</f>
        <v>83576286.218678385</v>
      </c>
      <c r="AB261" s="2">
        <f t="shared" si="21"/>
        <v>650000</v>
      </c>
      <c r="AC261" s="2">
        <f t="shared" si="9"/>
        <v>54808558.822574466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6"/>
        <v>50160000</v>
      </c>
      <c r="AH261" s="3" t="e">
        <f t="shared" si="3"/>
        <v>#N/A</v>
      </c>
      <c r="AM261" s="6">
        <v>14600000</v>
      </c>
      <c r="AN261" s="6">
        <v>31800000</v>
      </c>
      <c r="AO261" s="6">
        <v>52800000</v>
      </c>
    </row>
    <row r="262" spans="1:41" ht="15.75" customHeight="1" x14ac:dyDescent="0.25">
      <c r="A262" s="1">
        <v>44438</v>
      </c>
      <c r="B262" s="2">
        <f t="shared" si="0"/>
        <v>193</v>
      </c>
      <c r="C262" s="7"/>
      <c r="D262" s="2" t="e">
        <f t="shared" si="12"/>
        <v>#N/A</v>
      </c>
      <c r="E262" s="2" t="e">
        <f t="shared" si="22"/>
        <v>#N/A</v>
      </c>
      <c r="F262" s="2">
        <v>1415233.5127641857</v>
      </c>
      <c r="G262" s="2">
        <f t="shared" si="23"/>
        <v>641500.42857142852</v>
      </c>
      <c r="H262" s="2">
        <f t="shared" si="13"/>
        <v>137562114.10828915</v>
      </c>
      <c r="I262" s="7"/>
      <c r="J262" s="2" t="e">
        <f t="shared" si="14"/>
        <v>#N/A</v>
      </c>
      <c r="K262" s="2" t="e">
        <f t="shared" si="24"/>
        <v>#N/A</v>
      </c>
      <c r="L262" s="2">
        <f t="array" ref="L262">IF(COUNT($C263)=0,IF(COUNT($C262)=1,I262,SUM(L261+LOOKUP(2,1/(ISNUMBER($K$1:$K$194)),$K$1:$K$194))),I262)</f>
        <v>2230008.2857142794</v>
      </c>
      <c r="M262" s="8" t="e">
        <f t="shared" si="27"/>
        <v>#N/A</v>
      </c>
      <c r="N262" s="2" t="e">
        <f t="shared" si="15"/>
        <v>#N/A</v>
      </c>
      <c r="O262" s="2" t="e">
        <f t="shared" si="25"/>
        <v>#N/A</v>
      </c>
      <c r="P262" s="2">
        <v>1428630.6586452723</v>
      </c>
      <c r="Q262" s="2">
        <f>IF(P262&gt;Graph!$G$1*1000,Graph!$G$1*1000,P262)</f>
        <v>650000</v>
      </c>
      <c r="R262" s="2">
        <f t="shared" si="16"/>
        <v>139676345.46982428</v>
      </c>
      <c r="S262" s="2">
        <f t="shared" si="17"/>
        <v>641500.42857143283</v>
      </c>
      <c r="T262" s="2">
        <f t="shared" si="18"/>
        <v>8499.571428571362</v>
      </c>
      <c r="U262" s="2">
        <f t="shared" si="19"/>
        <v>650000</v>
      </c>
      <c r="V262" s="2">
        <f t="shared" si="28"/>
        <v>83676078.108288795</v>
      </c>
      <c r="W262" s="2">
        <f t="shared" si="20"/>
        <v>641500.42857143283</v>
      </c>
      <c r="X262" s="2">
        <f t="shared" si="6"/>
        <v>8499.5714285671711</v>
      </c>
      <c r="Y262" s="2">
        <f t="shared" si="7"/>
        <v>56000267.36153549</v>
      </c>
      <c r="Z262" s="2" t="str">
        <f t="shared" si="8"/>
        <v>MEEP</v>
      </c>
      <c r="AA262" s="2">
        <f>IF(Z262="HERE",Y262,AA261+Graph!$G$1*1000)</f>
        <v>84226286.218678385</v>
      </c>
      <c r="AB262" s="2">
        <f t="shared" si="21"/>
        <v>650000</v>
      </c>
      <c r="AC262" s="2">
        <f t="shared" si="9"/>
        <v>54808558.822574466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6"/>
        <v>50160000</v>
      </c>
      <c r="AH262" s="3" t="e">
        <f t="shared" si="3"/>
        <v>#N/A</v>
      </c>
      <c r="AM262" s="6">
        <v>14600000</v>
      </c>
      <c r="AN262" s="6">
        <v>31800000</v>
      </c>
      <c r="AO262" s="6">
        <v>52800000</v>
      </c>
    </row>
    <row r="263" spans="1:41" ht="15.75" customHeight="1" x14ac:dyDescent="0.25">
      <c r="A263" s="1">
        <v>44439</v>
      </c>
      <c r="B263" s="2">
        <f t="shared" si="0"/>
        <v>194</v>
      </c>
      <c r="C263" s="7"/>
      <c r="D263" s="2" t="e">
        <f t="shared" si="12"/>
        <v>#N/A</v>
      </c>
      <c r="E263" s="2" t="e">
        <f t="shared" si="22"/>
        <v>#N/A</v>
      </c>
      <c r="F263" s="2">
        <v>1420164.648650378</v>
      </c>
      <c r="G263" s="2">
        <f t="shared" si="23"/>
        <v>641500.42857142852</v>
      </c>
      <c r="H263" s="2">
        <f t="shared" si="13"/>
        <v>138203614.53686059</v>
      </c>
      <c r="I263" s="7"/>
      <c r="J263" s="2" t="e">
        <f t="shared" si="14"/>
        <v>#N/A</v>
      </c>
      <c r="K263" s="2" t="e">
        <f t="shared" si="24"/>
        <v>#N/A</v>
      </c>
      <c r="L263" s="2">
        <f t="array" ref="L263">IF(COUNT($C264)=0,IF(COUNT($C263)=1,I263,SUM(L262+LOOKUP(2,1/(ISNUMBER($K$1:$K$194)),$K$1:$K$194))),I263)</f>
        <v>2238507.8571428508</v>
      </c>
      <c r="M263" s="8" t="e">
        <f t="shared" si="27"/>
        <v>#N/A</v>
      </c>
      <c r="N263" s="2" t="e">
        <f t="shared" si="15"/>
        <v>#N/A</v>
      </c>
      <c r="O263" s="2" t="e">
        <f t="shared" si="25"/>
        <v>#N/A</v>
      </c>
      <c r="P263" s="2">
        <v>1433608.2908072174</v>
      </c>
      <c r="Q263" s="2">
        <f>IF(P263&gt;Graph!$G$1*1000,Graph!$G$1*1000,P263)</f>
        <v>650000</v>
      </c>
      <c r="R263" s="2">
        <f t="shared" si="16"/>
        <v>140326345.46982428</v>
      </c>
      <c r="S263" s="2">
        <f t="shared" si="17"/>
        <v>641500.42857143283</v>
      </c>
      <c r="T263" s="2">
        <f t="shared" si="18"/>
        <v>8499.571428571362</v>
      </c>
      <c r="U263" s="2">
        <f t="shared" si="19"/>
        <v>650000</v>
      </c>
      <c r="V263" s="2">
        <f t="shared" si="28"/>
        <v>84317578.536860228</v>
      </c>
      <c r="W263" s="2">
        <f t="shared" si="20"/>
        <v>641500.42857143283</v>
      </c>
      <c r="X263" s="2">
        <f t="shared" si="6"/>
        <v>8499.5714285671711</v>
      </c>
      <c r="Y263" s="2">
        <f t="shared" si="7"/>
        <v>56008766.932964057</v>
      </c>
      <c r="Z263" s="2" t="str">
        <f t="shared" si="8"/>
        <v>MEEP</v>
      </c>
      <c r="AA263" s="2">
        <f>IF(Z263="HERE",Y263,AA262+Graph!$G$1*1000)</f>
        <v>84876286.218678385</v>
      </c>
      <c r="AB263" s="2">
        <f t="shared" si="21"/>
        <v>650000</v>
      </c>
      <c r="AC263" s="2">
        <f t="shared" si="9"/>
        <v>54808558.822574466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6"/>
        <v>50160000</v>
      </c>
      <c r="AH263" s="3" t="e">
        <f t="shared" si="3"/>
        <v>#N/A</v>
      </c>
      <c r="AM263" s="6">
        <v>14600000</v>
      </c>
      <c r="AN263" s="6">
        <v>31800000</v>
      </c>
      <c r="AO263" s="6">
        <v>52800000</v>
      </c>
    </row>
    <row r="264" spans="1:41" ht="15.75" customHeight="1" x14ac:dyDescent="0.25">
      <c r="A264" s="1">
        <v>44440</v>
      </c>
      <c r="B264" s="2">
        <f t="shared" si="0"/>
        <v>195</v>
      </c>
      <c r="C264" s="7"/>
      <c r="D264" s="2" t="e">
        <f t="shared" si="12"/>
        <v>#N/A</v>
      </c>
      <c r="E264" s="2" t="e">
        <f t="shared" si="22"/>
        <v>#N/A</v>
      </c>
      <c r="F264" s="2">
        <v>1425095.7845365405</v>
      </c>
      <c r="G264" s="2">
        <f t="shared" si="23"/>
        <v>641500.42857142852</v>
      </c>
      <c r="H264" s="2">
        <f t="shared" si="13"/>
        <v>138845114.96543202</v>
      </c>
      <c r="I264" s="7"/>
      <c r="J264" s="2" t="e">
        <f t="shared" si="14"/>
        <v>#N/A</v>
      </c>
      <c r="K264" s="2" t="e">
        <f t="shared" si="24"/>
        <v>#N/A</v>
      </c>
      <c r="L264" s="2">
        <f t="array" ref="L264">IF(COUNT($C265)=0,IF(COUNT($C264)=1,I264,SUM(L263+LOOKUP(2,1/(ISNUMBER($K$1:$K$194)),$K$1:$K$194))),I264)</f>
        <v>2247007.4285714221</v>
      </c>
      <c r="M264" s="8" t="e">
        <f t="shared" si="27"/>
        <v>#N/A</v>
      </c>
      <c r="N264" s="2" t="e">
        <f t="shared" si="15"/>
        <v>#N/A</v>
      </c>
      <c r="O264" s="2" t="e">
        <f t="shared" si="25"/>
        <v>#N/A</v>
      </c>
      <c r="P264" s="2">
        <v>1438585.9229691923</v>
      </c>
      <c r="Q264" s="2">
        <f>IF(P264&gt;Graph!$G$1*1000,Graph!$G$1*1000,P264)</f>
        <v>650000</v>
      </c>
      <c r="R264" s="2">
        <f t="shared" si="16"/>
        <v>140976345.46982428</v>
      </c>
      <c r="S264" s="2">
        <f t="shared" si="17"/>
        <v>641500.42857143283</v>
      </c>
      <c r="T264" s="2">
        <f t="shared" si="18"/>
        <v>8499.571428571362</v>
      </c>
      <c r="U264" s="2">
        <f t="shared" si="19"/>
        <v>650000</v>
      </c>
      <c r="V264" s="2">
        <f t="shared" si="28"/>
        <v>84959078.96543166</v>
      </c>
      <c r="W264" s="2">
        <f t="shared" si="20"/>
        <v>641500.42857143283</v>
      </c>
      <c r="X264" s="2">
        <f t="shared" si="6"/>
        <v>8499.5714285671711</v>
      </c>
      <c r="Y264" s="2">
        <f t="shared" si="7"/>
        <v>56017266.504392624</v>
      </c>
      <c r="Z264" s="2" t="str">
        <f t="shared" si="8"/>
        <v>MEEP</v>
      </c>
      <c r="AA264" s="2">
        <f>IF(Z264="HERE",Y264,AA263+Graph!$G$1*1000)</f>
        <v>85526286.218678385</v>
      </c>
      <c r="AB264" s="2">
        <f t="shared" si="21"/>
        <v>650000</v>
      </c>
      <c r="AC264" s="2">
        <f t="shared" si="9"/>
        <v>54808558.822574466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6"/>
        <v>50160000</v>
      </c>
      <c r="AH264" s="3" t="e">
        <f t="shared" si="3"/>
        <v>#N/A</v>
      </c>
      <c r="AM264" s="6">
        <v>14600000</v>
      </c>
      <c r="AN264" s="6">
        <v>31800000</v>
      </c>
      <c r="AO264" s="6">
        <v>52800000</v>
      </c>
    </row>
    <row r="265" spans="1:41" ht="15.75" customHeight="1" x14ac:dyDescent="0.25">
      <c r="A265" s="1">
        <v>44441</v>
      </c>
      <c r="B265" s="2">
        <f t="shared" si="0"/>
        <v>196</v>
      </c>
      <c r="C265" s="7"/>
      <c r="D265" s="2" t="e">
        <f t="shared" si="12"/>
        <v>#N/A</v>
      </c>
      <c r="E265" s="2" t="e">
        <f t="shared" si="22"/>
        <v>#N/A</v>
      </c>
      <c r="F265" s="2">
        <v>1430026.920422703</v>
      </c>
      <c r="G265" s="2">
        <f t="shared" si="23"/>
        <v>641500.42857142852</v>
      </c>
      <c r="H265" s="2">
        <f t="shared" si="13"/>
        <v>139486615.39400345</v>
      </c>
      <c r="I265" s="7"/>
      <c r="J265" s="2" t="e">
        <f t="shared" si="14"/>
        <v>#N/A</v>
      </c>
      <c r="K265" s="2" t="e">
        <f t="shared" si="24"/>
        <v>#N/A</v>
      </c>
      <c r="L265" s="2">
        <f t="array" ref="L265">IF(COUNT($C266)=0,IF(COUNT($C265)=1,I265,SUM(L264+LOOKUP(2,1/(ISNUMBER($K$1:$K$194)),$K$1:$K$194))),I265)</f>
        <v>2255506.9999999935</v>
      </c>
      <c r="M265" s="8" t="e">
        <f t="shared" si="27"/>
        <v>#N/A</v>
      </c>
      <c r="N265" s="2" t="e">
        <f t="shared" si="15"/>
        <v>#N/A</v>
      </c>
      <c r="O265" s="2" t="e">
        <f t="shared" si="25"/>
        <v>#N/A</v>
      </c>
      <c r="P265" s="2">
        <v>1443563.5551311374</v>
      </c>
      <c r="Q265" s="2">
        <f>IF(P265&gt;Graph!$G$1*1000,Graph!$G$1*1000,P265)</f>
        <v>650000</v>
      </c>
      <c r="R265" s="2">
        <f t="shared" si="16"/>
        <v>141626345.46982428</v>
      </c>
      <c r="S265" s="2">
        <f t="shared" si="17"/>
        <v>641500.42857143283</v>
      </c>
      <c r="T265" s="2">
        <f t="shared" si="18"/>
        <v>8499.571428571362</v>
      </c>
      <c r="U265" s="2">
        <f t="shared" si="19"/>
        <v>650000</v>
      </c>
      <c r="V265" s="2">
        <f t="shared" si="28"/>
        <v>85600579.394003093</v>
      </c>
      <c r="W265" s="2">
        <f t="shared" si="20"/>
        <v>641500.42857143283</v>
      </c>
      <c r="X265" s="2">
        <f t="shared" si="6"/>
        <v>8499.5714285671711</v>
      </c>
      <c r="Y265" s="2">
        <f t="shared" si="7"/>
        <v>56025766.075821191</v>
      </c>
      <c r="Z265" s="2" t="str">
        <f t="shared" si="8"/>
        <v>MEEP</v>
      </c>
      <c r="AA265" s="2">
        <f>IF(Z265="HERE",Y265,AA264+Graph!$G$1*1000)</f>
        <v>86176286.218678385</v>
      </c>
      <c r="AB265" s="2">
        <f t="shared" si="21"/>
        <v>650000</v>
      </c>
      <c r="AC265" s="2">
        <f t="shared" si="9"/>
        <v>54808558.822574466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6"/>
        <v>50160000</v>
      </c>
      <c r="AH265" s="3" t="e">
        <f t="shared" si="3"/>
        <v>#N/A</v>
      </c>
      <c r="AM265" s="6">
        <v>14600000</v>
      </c>
      <c r="AN265" s="6">
        <v>31800000</v>
      </c>
      <c r="AO265" s="6">
        <v>52800000</v>
      </c>
    </row>
    <row r="266" spans="1:41" ht="15.75" customHeight="1" x14ac:dyDescent="0.25">
      <c r="A266" s="1">
        <v>44442</v>
      </c>
      <c r="B266" s="2">
        <f t="shared" si="0"/>
        <v>197</v>
      </c>
      <c r="C266" s="7"/>
      <c r="D266" s="2" t="e">
        <f t="shared" si="12"/>
        <v>#N/A</v>
      </c>
      <c r="E266" s="2" t="e">
        <f t="shared" si="22"/>
        <v>#N/A</v>
      </c>
      <c r="F266" s="2">
        <v>1434958.0563088953</v>
      </c>
      <c r="G266" s="2">
        <f t="shared" si="23"/>
        <v>641500.42857142852</v>
      </c>
      <c r="H266" s="2">
        <f t="shared" si="13"/>
        <v>140128115.82257488</v>
      </c>
      <c r="I266" s="7"/>
      <c r="J266" s="2" t="e">
        <f t="shared" si="14"/>
        <v>#N/A</v>
      </c>
      <c r="K266" s="2" t="e">
        <f t="shared" si="24"/>
        <v>#N/A</v>
      </c>
      <c r="L266" s="2">
        <f t="array" ref="L266">IF(COUNT($C267)=0,IF(COUNT($C266)=1,I266,SUM(L265+LOOKUP(2,1/(ISNUMBER($K$1:$K$194)),$K$1:$K$194))),I266)</f>
        <v>2264006.5714285648</v>
      </c>
      <c r="M266" s="8" t="e">
        <f t="shared" si="27"/>
        <v>#N/A</v>
      </c>
      <c r="N266" s="2" t="e">
        <f t="shared" si="15"/>
        <v>#N/A</v>
      </c>
      <c r="O266" s="2" t="e">
        <f t="shared" si="25"/>
        <v>#N/A</v>
      </c>
      <c r="P266" s="2">
        <v>1448541.1872931123</v>
      </c>
      <c r="Q266" s="2">
        <f>IF(P266&gt;Graph!$G$1*1000,Graph!$G$1*1000,P266)</f>
        <v>650000</v>
      </c>
      <c r="R266" s="2">
        <f t="shared" si="16"/>
        <v>142276345.46982428</v>
      </c>
      <c r="S266" s="2">
        <f t="shared" si="17"/>
        <v>641500.42857143283</v>
      </c>
      <c r="T266" s="2">
        <f t="shared" si="18"/>
        <v>8499.571428571362</v>
      </c>
      <c r="U266" s="2">
        <f t="shared" si="19"/>
        <v>650000</v>
      </c>
      <c r="V266" s="2">
        <f t="shared" si="28"/>
        <v>86242079.822574526</v>
      </c>
      <c r="W266" s="2">
        <f t="shared" si="20"/>
        <v>641500.42857143283</v>
      </c>
      <c r="X266" s="2">
        <f t="shared" si="6"/>
        <v>8499.5714285671711</v>
      </c>
      <c r="Y266" s="2">
        <f t="shared" si="7"/>
        <v>56034265.647249758</v>
      </c>
      <c r="Z266" s="2" t="str">
        <f t="shared" si="8"/>
        <v>MEEP</v>
      </c>
      <c r="AA266" s="2">
        <f>IF(Z266="HERE",Y266,AA265+Graph!$G$1*1000)</f>
        <v>86826286.218678385</v>
      </c>
      <c r="AB266" s="2">
        <f t="shared" si="21"/>
        <v>650000</v>
      </c>
      <c r="AC266" s="2">
        <f t="shared" si="9"/>
        <v>54808558.822574466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6"/>
        <v>50160000</v>
      </c>
      <c r="AH266" s="3" t="e">
        <f t="shared" si="3"/>
        <v>#N/A</v>
      </c>
      <c r="AM266" s="6">
        <v>14600000</v>
      </c>
      <c r="AN266" s="6">
        <v>31800000</v>
      </c>
      <c r="AO266" s="6">
        <v>52800000</v>
      </c>
    </row>
    <row r="267" spans="1:41" ht="15.75" customHeight="1" x14ac:dyDescent="0.25">
      <c r="A267" s="1">
        <v>44443</v>
      </c>
      <c r="B267" s="2">
        <f t="shared" si="0"/>
        <v>198</v>
      </c>
      <c r="C267" s="7"/>
      <c r="D267" s="2" t="e">
        <f t="shared" si="12"/>
        <v>#N/A</v>
      </c>
      <c r="E267" s="2" t="e">
        <f t="shared" si="22"/>
        <v>#N/A</v>
      </c>
      <c r="F267" s="2">
        <v>1439889.1921950579</v>
      </c>
      <c r="G267" s="2">
        <f t="shared" si="23"/>
        <v>641500.42857142852</v>
      </c>
      <c r="H267" s="2">
        <f t="shared" si="13"/>
        <v>140769616.25114632</v>
      </c>
      <c r="I267" s="7"/>
      <c r="J267" s="2" t="e">
        <f t="shared" si="14"/>
        <v>#N/A</v>
      </c>
      <c r="K267" s="2" t="e">
        <f t="shared" si="24"/>
        <v>#N/A</v>
      </c>
      <c r="L267" s="2">
        <f t="array" ref="L267">IF(COUNT($C268)=0,IF(COUNT($C267)=1,I267,SUM(L266+LOOKUP(2,1/(ISNUMBER($K$1:$K$194)),$K$1:$K$194))),I267)</f>
        <v>2272506.1428571362</v>
      </c>
      <c r="M267" s="8" t="e">
        <f t="shared" si="27"/>
        <v>#N/A</v>
      </c>
      <c r="N267" s="2" t="e">
        <f t="shared" si="15"/>
        <v>#N/A</v>
      </c>
      <c r="O267" s="2" t="e">
        <f t="shared" si="25"/>
        <v>#N/A</v>
      </c>
      <c r="P267" s="2">
        <v>1453518.8194550574</v>
      </c>
      <c r="Q267" s="2">
        <f>IF(P267&gt;Graph!$G$1*1000,Graph!$G$1*1000,P267)</f>
        <v>650000</v>
      </c>
      <c r="R267" s="2">
        <f t="shared" si="16"/>
        <v>142926345.46982428</v>
      </c>
      <c r="S267" s="2">
        <f t="shared" si="17"/>
        <v>641500.42857143283</v>
      </c>
      <c r="T267" s="2">
        <f t="shared" si="18"/>
        <v>8499.571428571362</v>
      </c>
      <c r="U267" s="2">
        <f t="shared" si="19"/>
        <v>650000</v>
      </c>
      <c r="V267" s="2">
        <f t="shared" si="28"/>
        <v>86883580.251145959</v>
      </c>
      <c r="W267" s="2">
        <f t="shared" si="20"/>
        <v>641500.42857143283</v>
      </c>
      <c r="X267" s="2">
        <f t="shared" si="6"/>
        <v>8499.5714285671711</v>
      </c>
      <c r="Y267" s="2">
        <f t="shared" si="7"/>
        <v>56042765.218678325</v>
      </c>
      <c r="Z267" s="2" t="str">
        <f t="shared" si="8"/>
        <v>MEEP</v>
      </c>
      <c r="AA267" s="2">
        <f>IF(Z267="HERE",Y267,AA266+Graph!$G$1*1000)</f>
        <v>87476286.218678385</v>
      </c>
      <c r="AB267" s="2">
        <f t="shared" si="21"/>
        <v>650000</v>
      </c>
      <c r="AC267" s="2">
        <f t="shared" si="9"/>
        <v>54808558.822574466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6"/>
        <v>50160000</v>
      </c>
      <c r="AH267" s="3" t="e">
        <f t="shared" si="3"/>
        <v>#N/A</v>
      </c>
      <c r="AM267" s="6">
        <v>14600000</v>
      </c>
      <c r="AN267" s="6">
        <v>31800000</v>
      </c>
      <c r="AO267" s="6">
        <v>52800000</v>
      </c>
    </row>
    <row r="268" spans="1:41" ht="15.75" customHeight="1" x14ac:dyDescent="0.25">
      <c r="A268" s="1">
        <v>44444</v>
      </c>
      <c r="B268" s="2">
        <f t="shared" si="0"/>
        <v>199</v>
      </c>
      <c r="C268" s="7"/>
      <c r="D268" s="2" t="e">
        <f t="shared" si="12"/>
        <v>#N/A</v>
      </c>
      <c r="E268" s="2" t="e">
        <f t="shared" si="22"/>
        <v>#N/A</v>
      </c>
      <c r="F268" s="2">
        <v>1444820.3280812204</v>
      </c>
      <c r="G268" s="2">
        <f t="shared" si="23"/>
        <v>641500.42857142852</v>
      </c>
      <c r="H268" s="2">
        <f t="shared" si="13"/>
        <v>141411116.67971775</v>
      </c>
      <c r="I268" s="7"/>
      <c r="J268" s="2" t="e">
        <f t="shared" si="14"/>
        <v>#N/A</v>
      </c>
      <c r="K268" s="2" t="e">
        <f t="shared" si="24"/>
        <v>#N/A</v>
      </c>
      <c r="L268" s="2">
        <f t="array" ref="L268">IF(COUNT($C269)=0,IF(COUNT($C268)=1,I268,SUM(L267+LOOKUP(2,1/(ISNUMBER($K$1:$K$194)),$K$1:$K$194))),I268)</f>
        <v>2281005.7142857076</v>
      </c>
      <c r="M268" s="8" t="e">
        <f t="shared" si="27"/>
        <v>#N/A</v>
      </c>
      <c r="N268" s="2" t="e">
        <f t="shared" si="15"/>
        <v>#N/A</v>
      </c>
      <c r="O268" s="2" t="e">
        <f t="shared" si="25"/>
        <v>#N/A</v>
      </c>
      <c r="P268" s="2">
        <v>1458496.4516170025</v>
      </c>
      <c r="Q268" s="2">
        <f>IF(P268&gt;Graph!$G$1*1000,Graph!$G$1*1000,P268)</f>
        <v>650000</v>
      </c>
      <c r="R268" s="2">
        <f t="shared" si="16"/>
        <v>143576345.46982428</v>
      </c>
      <c r="S268" s="2">
        <f t="shared" si="17"/>
        <v>641500.42857143283</v>
      </c>
      <c r="T268" s="2">
        <f t="shared" si="18"/>
        <v>8499.571428571362</v>
      </c>
      <c r="U268" s="2">
        <f t="shared" si="19"/>
        <v>650000</v>
      </c>
      <c r="V268" s="2">
        <f t="shared" si="28"/>
        <v>87525080.679717392</v>
      </c>
      <c r="W268" s="2">
        <f t="shared" si="20"/>
        <v>641500.42857143283</v>
      </c>
      <c r="X268" s="2">
        <f t="shared" si="6"/>
        <v>8499.5714285671711</v>
      </c>
      <c r="Y268" s="2">
        <f t="shared" si="7"/>
        <v>56051264.790106893</v>
      </c>
      <c r="Z268" s="2" t="str">
        <f t="shared" si="8"/>
        <v>MEEP</v>
      </c>
      <c r="AA268" s="2">
        <f>IF(Z268="HERE",Y268,AA267+Graph!$G$1*1000)</f>
        <v>88126286.218678385</v>
      </c>
      <c r="AB268" s="2">
        <f t="shared" si="21"/>
        <v>650000</v>
      </c>
      <c r="AC268" s="2">
        <f t="shared" si="9"/>
        <v>54808558.822574466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6"/>
        <v>50160000</v>
      </c>
      <c r="AH268" s="3" t="e">
        <f t="shared" si="3"/>
        <v>#N/A</v>
      </c>
      <c r="AM268" s="6">
        <v>14600000</v>
      </c>
      <c r="AN268" s="6">
        <v>31800000</v>
      </c>
      <c r="AO268" s="6">
        <v>52800000</v>
      </c>
    </row>
    <row r="269" spans="1:41" ht="15.75" customHeight="1" x14ac:dyDescent="0.25">
      <c r="A269" s="1">
        <v>44445</v>
      </c>
      <c r="B269" s="2">
        <f t="shared" si="0"/>
        <v>200</v>
      </c>
      <c r="C269" s="7"/>
      <c r="D269" s="2" t="e">
        <f t="shared" si="12"/>
        <v>#N/A</v>
      </c>
      <c r="E269" s="2" t="e">
        <f t="shared" si="22"/>
        <v>#N/A</v>
      </c>
      <c r="F269" s="2">
        <v>1449751.4639674127</v>
      </c>
      <c r="G269" s="2">
        <f t="shared" si="23"/>
        <v>641500.42857142852</v>
      </c>
      <c r="H269" s="2">
        <f t="shared" si="13"/>
        <v>142052617.10828918</v>
      </c>
      <c r="I269" s="7"/>
      <c r="J269" s="2" t="e">
        <f t="shared" si="14"/>
        <v>#N/A</v>
      </c>
      <c r="K269" s="2" t="e">
        <f t="shared" si="24"/>
        <v>#N/A</v>
      </c>
      <c r="L269" s="2">
        <f t="array" ref="L269">IF(COUNT($C270)=0,IF(COUNT($C269)=1,I269,SUM(L268+LOOKUP(2,1/(ISNUMBER($K$1:$K$194)),$K$1:$K$194))),I269)</f>
        <v>2289505.2857142789</v>
      </c>
      <c r="M269" s="8" t="e">
        <f t="shared" si="27"/>
        <v>#N/A</v>
      </c>
      <c r="N269" s="2" t="e">
        <f t="shared" si="15"/>
        <v>#N/A</v>
      </c>
      <c r="O269" s="2" t="e">
        <f t="shared" si="25"/>
        <v>#N/A</v>
      </c>
      <c r="P269" s="2">
        <v>1463474.0837789774</v>
      </c>
      <c r="Q269" s="2">
        <f>IF(P269&gt;Graph!$G$1*1000,Graph!$G$1*1000,P269)</f>
        <v>650000</v>
      </c>
      <c r="R269" s="2">
        <f t="shared" si="16"/>
        <v>144226345.46982428</v>
      </c>
      <c r="S269" s="2">
        <f t="shared" si="17"/>
        <v>641500.42857143283</v>
      </c>
      <c r="T269" s="2">
        <f t="shared" si="18"/>
        <v>8499.571428571362</v>
      </c>
      <c r="U269" s="2">
        <f t="shared" si="19"/>
        <v>650000</v>
      </c>
      <c r="V269" s="2">
        <f t="shared" si="28"/>
        <v>88166581.108288825</v>
      </c>
      <c r="W269" s="2">
        <f t="shared" si="20"/>
        <v>641500.42857143283</v>
      </c>
      <c r="X269" s="2">
        <f t="shared" si="6"/>
        <v>8499.5714285671711</v>
      </c>
      <c r="Y269" s="2">
        <f t="shared" si="7"/>
        <v>56059764.36153546</v>
      </c>
      <c r="Z269" s="2" t="str">
        <f t="shared" si="8"/>
        <v>MEEP</v>
      </c>
      <c r="AA269" s="2">
        <f>IF(Z269="HERE",Y269,AA268+Graph!$G$1*1000)</f>
        <v>88776286.218678385</v>
      </c>
      <c r="AB269" s="2">
        <f t="shared" si="21"/>
        <v>650000</v>
      </c>
      <c r="AC269" s="2">
        <f t="shared" si="9"/>
        <v>54808558.822574466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6"/>
        <v>50160000</v>
      </c>
      <c r="AH269" s="3" t="e">
        <f t="shared" si="3"/>
        <v>#N/A</v>
      </c>
      <c r="AM269" s="6">
        <v>14600000</v>
      </c>
      <c r="AN269" s="6">
        <v>31800000</v>
      </c>
      <c r="AO269" s="6">
        <v>52800000</v>
      </c>
    </row>
    <row r="270" spans="1:41" ht="15.75" customHeight="1" x14ac:dyDescent="0.25">
      <c r="A270" s="1">
        <v>44446</v>
      </c>
      <c r="B270" s="2">
        <f t="shared" si="0"/>
        <v>201</v>
      </c>
      <c r="C270" s="7"/>
      <c r="D270" s="2" t="e">
        <f t="shared" si="12"/>
        <v>#N/A</v>
      </c>
      <c r="E270" s="2" t="e">
        <f t="shared" si="22"/>
        <v>#N/A</v>
      </c>
      <c r="F270" s="2">
        <v>1454682.5998535752</v>
      </c>
      <c r="G270" s="2">
        <f t="shared" si="23"/>
        <v>641500.42857142852</v>
      </c>
      <c r="H270" s="2">
        <f t="shared" si="13"/>
        <v>142694117.53686062</v>
      </c>
      <c r="I270" s="7"/>
      <c r="J270" s="2" t="e">
        <f t="shared" si="14"/>
        <v>#N/A</v>
      </c>
      <c r="K270" s="2" t="e">
        <f t="shared" si="24"/>
        <v>#N/A</v>
      </c>
      <c r="L270" s="2">
        <f t="array" ref="L270">IF(COUNT($C271)=0,IF(COUNT($C270)=1,I270,SUM(L269+LOOKUP(2,1/(ISNUMBER($K$1:$K$194)),$K$1:$K$194))),I270)</f>
        <v>2298004.8571428503</v>
      </c>
      <c r="M270" s="8" t="e">
        <f t="shared" si="27"/>
        <v>#N/A</v>
      </c>
      <c r="N270" s="2" t="e">
        <f t="shared" si="15"/>
        <v>#N/A</v>
      </c>
      <c r="O270" s="2" t="e">
        <f t="shared" si="25"/>
        <v>#N/A</v>
      </c>
      <c r="P270" s="2">
        <v>1468451.7159409225</v>
      </c>
      <c r="Q270" s="2">
        <f>IF(P270&gt;Graph!$G$1*1000,Graph!$G$1*1000,P270)</f>
        <v>650000</v>
      </c>
      <c r="R270" s="2">
        <f t="shared" si="16"/>
        <v>144876345.46982428</v>
      </c>
      <c r="S270" s="2">
        <f t="shared" si="17"/>
        <v>641500.42857143283</v>
      </c>
      <c r="T270" s="2">
        <f t="shared" si="18"/>
        <v>8499.571428571362</v>
      </c>
      <c r="U270" s="2">
        <f t="shared" si="19"/>
        <v>650000</v>
      </c>
      <c r="V270" s="2">
        <f t="shared" si="28"/>
        <v>88808081.536860257</v>
      </c>
      <c r="W270" s="2">
        <f t="shared" si="20"/>
        <v>641500.42857143283</v>
      </c>
      <c r="X270" s="2">
        <f t="shared" si="6"/>
        <v>8499.5714285671711</v>
      </c>
      <c r="Y270" s="2">
        <f t="shared" si="7"/>
        <v>56068263.932964027</v>
      </c>
      <c r="Z270" s="2" t="str">
        <f t="shared" si="8"/>
        <v>MEEP</v>
      </c>
      <c r="AA270" s="2">
        <f>IF(Z270="HERE",Y270,AA269+Graph!$G$1*1000)</f>
        <v>89426286.218678385</v>
      </c>
      <c r="AB270" s="2">
        <f t="shared" si="21"/>
        <v>650000</v>
      </c>
      <c r="AC270" s="2">
        <f t="shared" si="9"/>
        <v>54808558.822574466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6"/>
        <v>50160000</v>
      </c>
      <c r="AH270" s="3" t="e">
        <f t="shared" si="3"/>
        <v>#N/A</v>
      </c>
      <c r="AM270" s="6">
        <v>14600000</v>
      </c>
      <c r="AN270" s="6">
        <v>31800000</v>
      </c>
      <c r="AO270" s="6">
        <v>52800000</v>
      </c>
    </row>
    <row r="271" spans="1:41" ht="15.75" customHeight="1" x14ac:dyDescent="0.25">
      <c r="A271" s="1">
        <v>44447</v>
      </c>
      <c r="B271" s="2">
        <f t="shared" si="0"/>
        <v>202</v>
      </c>
      <c r="C271" s="7"/>
      <c r="D271" s="2" t="e">
        <f t="shared" si="12"/>
        <v>#N/A</v>
      </c>
      <c r="E271" s="2" t="e">
        <f t="shared" si="22"/>
        <v>#N/A</v>
      </c>
      <c r="F271" s="2">
        <v>1459613.7357397377</v>
      </c>
      <c r="G271" s="2">
        <f t="shared" si="23"/>
        <v>641500.42857142852</v>
      </c>
      <c r="H271" s="2">
        <f t="shared" si="13"/>
        <v>143335617.96543205</v>
      </c>
      <c r="I271" s="7"/>
      <c r="J271" s="2" t="e">
        <f t="shared" si="14"/>
        <v>#N/A</v>
      </c>
      <c r="K271" s="2" t="e">
        <f t="shared" si="24"/>
        <v>#N/A</v>
      </c>
      <c r="L271" s="2">
        <f t="array" ref="L271">IF(COUNT($C272)=0,IF(COUNT($C271)=1,I271,SUM(L270+LOOKUP(2,1/(ISNUMBER($K$1:$K$194)),$K$1:$K$194))),I271)</f>
        <v>2306504.4285714217</v>
      </c>
      <c r="M271" s="8" t="e">
        <f t="shared" si="27"/>
        <v>#N/A</v>
      </c>
      <c r="N271" s="2" t="e">
        <f t="shared" si="15"/>
        <v>#N/A</v>
      </c>
      <c r="O271" s="2" t="e">
        <f t="shared" si="25"/>
        <v>#N/A</v>
      </c>
      <c r="P271" s="2">
        <v>1473429.3481028676</v>
      </c>
      <c r="Q271" s="2">
        <f>IF(P271&gt;Graph!$G$1*1000,Graph!$G$1*1000,P271)</f>
        <v>650000</v>
      </c>
      <c r="R271" s="2">
        <f t="shared" si="16"/>
        <v>145526345.46982428</v>
      </c>
      <c r="S271" s="2">
        <f t="shared" si="17"/>
        <v>641500.42857143283</v>
      </c>
      <c r="T271" s="2">
        <f t="shared" si="18"/>
        <v>8499.571428571362</v>
      </c>
      <c r="U271" s="2">
        <f t="shared" si="19"/>
        <v>650000</v>
      </c>
      <c r="V271" s="2">
        <f t="shared" si="28"/>
        <v>89449581.96543169</v>
      </c>
      <c r="W271" s="2">
        <f t="shared" si="20"/>
        <v>641500.42857143283</v>
      </c>
      <c r="X271" s="2">
        <f t="shared" si="6"/>
        <v>8499.5714285671711</v>
      </c>
      <c r="Y271" s="2">
        <f t="shared" si="7"/>
        <v>56076763.504392594</v>
      </c>
      <c r="Z271" s="2" t="str">
        <f t="shared" si="8"/>
        <v>MEEP</v>
      </c>
      <c r="AA271" s="2">
        <f>IF(Z271="HERE",Y271,AA270+Graph!$G$1*1000)</f>
        <v>90076286.218678385</v>
      </c>
      <c r="AB271" s="2">
        <f t="shared" si="21"/>
        <v>650000</v>
      </c>
      <c r="AC271" s="2">
        <f t="shared" si="9"/>
        <v>54808558.822574466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6"/>
        <v>50160000</v>
      </c>
      <c r="AH271" s="3" t="e">
        <f t="shared" si="3"/>
        <v>#N/A</v>
      </c>
      <c r="AM271" s="6">
        <v>14600000</v>
      </c>
      <c r="AN271" s="6">
        <v>31800000</v>
      </c>
      <c r="AO271" s="6">
        <v>52800000</v>
      </c>
    </row>
    <row r="272" spans="1:41" ht="15.75" customHeight="1" x14ac:dyDescent="0.25">
      <c r="A272" s="1">
        <v>44448</v>
      </c>
      <c r="B272" s="2">
        <f t="shared" si="0"/>
        <v>203</v>
      </c>
      <c r="C272" s="7"/>
      <c r="D272" s="2" t="e">
        <f t="shared" si="12"/>
        <v>#N/A</v>
      </c>
      <c r="E272" s="2" t="e">
        <f t="shared" si="22"/>
        <v>#N/A</v>
      </c>
      <c r="F272" s="2">
        <v>1464544.8716259301</v>
      </c>
      <c r="G272" s="2">
        <f t="shared" si="23"/>
        <v>641500.42857142852</v>
      </c>
      <c r="H272" s="2">
        <f t="shared" si="13"/>
        <v>143977118.39400348</v>
      </c>
      <c r="I272" s="7"/>
      <c r="J272" s="2" t="e">
        <f t="shared" si="14"/>
        <v>#N/A</v>
      </c>
      <c r="K272" s="2" t="e">
        <f t="shared" si="24"/>
        <v>#N/A</v>
      </c>
      <c r="L272" s="2">
        <f t="array" ref="L272">IF(COUNT($C273)=0,IF(COUNT($C272)=1,I272,SUM(L271+LOOKUP(2,1/(ISNUMBER($K$1:$K$194)),$K$1:$K$194))),I272)</f>
        <v>2315003.999999993</v>
      </c>
      <c r="M272" s="8" t="e">
        <f t="shared" si="27"/>
        <v>#N/A</v>
      </c>
      <c r="N272" s="2" t="e">
        <f t="shared" si="15"/>
        <v>#N/A</v>
      </c>
      <c r="O272" s="2" t="e">
        <f t="shared" si="25"/>
        <v>#N/A</v>
      </c>
      <c r="P272" s="2">
        <v>1478406.9802648425</v>
      </c>
      <c r="Q272" s="2">
        <f>IF(P272&gt;Graph!$G$1*1000,Graph!$G$1*1000,P272)</f>
        <v>650000</v>
      </c>
      <c r="R272" s="2">
        <f t="shared" si="16"/>
        <v>146176345.46982428</v>
      </c>
      <c r="S272" s="2">
        <f t="shared" si="17"/>
        <v>641500.42857143283</v>
      </c>
      <c r="T272" s="2">
        <f t="shared" si="18"/>
        <v>8499.571428571362</v>
      </c>
      <c r="U272" s="2">
        <f t="shared" si="19"/>
        <v>650000</v>
      </c>
      <c r="V272" s="2">
        <f t="shared" si="28"/>
        <v>90091082.394003123</v>
      </c>
      <c r="W272" s="2">
        <f t="shared" si="20"/>
        <v>641500.42857143283</v>
      </c>
      <c r="X272" s="2">
        <f t="shared" si="6"/>
        <v>8499.5714285671711</v>
      </c>
      <c r="Y272" s="2">
        <f t="shared" si="7"/>
        <v>56085263.075821161</v>
      </c>
      <c r="Z272" s="2" t="str">
        <f t="shared" si="8"/>
        <v>MEEP</v>
      </c>
      <c r="AA272" s="2">
        <f>IF(Z272="HERE",Y272,AA271+Graph!$G$1*1000)</f>
        <v>90726286.218678385</v>
      </c>
      <c r="AB272" s="2">
        <f t="shared" si="21"/>
        <v>650000</v>
      </c>
      <c r="AC272" s="2">
        <f t="shared" si="9"/>
        <v>54808558.822574466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6"/>
        <v>50160000</v>
      </c>
      <c r="AH272" s="3" t="e">
        <f t="shared" si="3"/>
        <v>#N/A</v>
      </c>
      <c r="AM272" s="6">
        <v>14600000</v>
      </c>
      <c r="AN272" s="6">
        <v>31800000</v>
      </c>
      <c r="AO272" s="6">
        <v>52800000</v>
      </c>
    </row>
    <row r="273" spans="1:41" ht="15.75" customHeight="1" x14ac:dyDescent="0.25">
      <c r="A273" s="1">
        <v>44449</v>
      </c>
      <c r="B273" s="2">
        <f t="shared" si="0"/>
        <v>204</v>
      </c>
      <c r="C273" s="7"/>
      <c r="D273" s="2" t="e">
        <f t="shared" si="12"/>
        <v>#N/A</v>
      </c>
      <c r="E273" s="2" t="e">
        <f t="shared" si="22"/>
        <v>#N/A</v>
      </c>
      <c r="F273" s="2">
        <v>1469476.0075120926</v>
      </c>
      <c r="G273" s="2">
        <f t="shared" si="23"/>
        <v>641500.42857142852</v>
      </c>
      <c r="H273" s="2">
        <f t="shared" si="13"/>
        <v>144618618.82257491</v>
      </c>
      <c r="I273" s="7"/>
      <c r="J273" s="2" t="e">
        <f t="shared" si="14"/>
        <v>#N/A</v>
      </c>
      <c r="K273" s="2" t="e">
        <f t="shared" si="24"/>
        <v>#N/A</v>
      </c>
      <c r="L273" s="2">
        <f t="array" ref="L273">IF(COUNT($C274)=0,IF(COUNT($C273)=1,I273,SUM(L272+LOOKUP(2,1/(ISNUMBER($K$1:$K$194)),$K$1:$K$194))),I273)</f>
        <v>2323503.5714285644</v>
      </c>
      <c r="M273" s="8" t="e">
        <f t="shared" si="27"/>
        <v>#N/A</v>
      </c>
      <c r="N273" s="2" t="e">
        <f t="shared" si="15"/>
        <v>#N/A</v>
      </c>
      <c r="O273" s="2" t="e">
        <f t="shared" si="25"/>
        <v>#N/A</v>
      </c>
      <c r="P273" s="2">
        <v>1483384.6124267876</v>
      </c>
      <c r="Q273" s="2">
        <f>IF(P273&gt;Graph!$G$1*1000,Graph!$G$1*1000,P273)</f>
        <v>650000</v>
      </c>
      <c r="R273" s="2">
        <f t="shared" si="16"/>
        <v>146826345.46982428</v>
      </c>
      <c r="S273" s="2">
        <f t="shared" si="17"/>
        <v>641500.42857143283</v>
      </c>
      <c r="T273" s="2">
        <f t="shared" si="18"/>
        <v>8499.571428571362</v>
      </c>
      <c r="U273" s="2">
        <f t="shared" si="19"/>
        <v>650000</v>
      </c>
      <c r="V273" s="2">
        <f t="shared" si="28"/>
        <v>90732582.822574556</v>
      </c>
      <c r="W273" s="2">
        <f t="shared" si="20"/>
        <v>641500.42857143283</v>
      </c>
      <c r="X273" s="2">
        <f t="shared" si="6"/>
        <v>8499.5714285671711</v>
      </c>
      <c r="Y273" s="2">
        <f t="shared" si="7"/>
        <v>56093762.647249728</v>
      </c>
      <c r="Z273" s="2" t="str">
        <f t="shared" si="8"/>
        <v>MEEP</v>
      </c>
      <c r="AA273" s="2">
        <f>IF(Z273="HERE",Y273,AA272+Graph!$G$1*1000)</f>
        <v>91376286.218678385</v>
      </c>
      <c r="AB273" s="2">
        <f t="shared" si="21"/>
        <v>650000</v>
      </c>
      <c r="AC273" s="2">
        <f t="shared" si="9"/>
        <v>54808558.822574466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6"/>
        <v>50160000</v>
      </c>
      <c r="AH273" s="3" t="e">
        <f t="shared" si="3"/>
        <v>#N/A</v>
      </c>
      <c r="AM273" s="6">
        <v>14600000</v>
      </c>
      <c r="AN273" s="6">
        <v>31800000</v>
      </c>
      <c r="AO273" s="6">
        <v>52800000</v>
      </c>
    </row>
    <row r="274" spans="1:41" ht="15.75" customHeight="1" x14ac:dyDescent="0.25">
      <c r="A274" s="1">
        <v>44450</v>
      </c>
      <c r="B274" s="2">
        <f t="shared" si="0"/>
        <v>205</v>
      </c>
      <c r="C274" s="7"/>
      <c r="D274" s="2" t="e">
        <f t="shared" si="12"/>
        <v>#N/A</v>
      </c>
      <c r="E274" s="2" t="e">
        <f t="shared" si="22"/>
        <v>#N/A</v>
      </c>
      <c r="F274" s="2">
        <v>1474407.1433982551</v>
      </c>
      <c r="G274" s="2">
        <f t="shared" si="23"/>
        <v>641500.42857142852</v>
      </c>
      <c r="H274" s="2">
        <f t="shared" si="13"/>
        <v>145260119.25114635</v>
      </c>
      <c r="I274" s="7"/>
      <c r="J274" s="2" t="e">
        <f t="shared" si="14"/>
        <v>#N/A</v>
      </c>
      <c r="K274" s="2" t="e">
        <f t="shared" si="24"/>
        <v>#N/A</v>
      </c>
      <c r="L274" s="2">
        <f t="array" ref="L274">IF(COUNT($C275)=0,IF(COUNT($C274)=1,I274,SUM(L273+LOOKUP(2,1/(ISNUMBER($K$1:$K$194)),$K$1:$K$194))),I274)</f>
        <v>2332003.1428571357</v>
      </c>
      <c r="M274" s="8" t="e">
        <f t="shared" si="27"/>
        <v>#N/A</v>
      </c>
      <c r="N274" s="2" t="e">
        <f t="shared" si="15"/>
        <v>#N/A</v>
      </c>
      <c r="O274" s="2" t="e">
        <f t="shared" si="25"/>
        <v>#N/A</v>
      </c>
      <c r="P274" s="2">
        <v>1488362.2445887327</v>
      </c>
      <c r="Q274" s="2">
        <f>IF(P274&gt;Graph!$G$1*1000,Graph!$G$1*1000,P274)</f>
        <v>650000</v>
      </c>
      <c r="R274" s="2">
        <f t="shared" si="16"/>
        <v>147476345.46982428</v>
      </c>
      <c r="S274" s="2">
        <f t="shared" si="17"/>
        <v>641500.42857143283</v>
      </c>
      <c r="T274" s="2">
        <f t="shared" si="18"/>
        <v>8499.571428571362</v>
      </c>
      <c r="U274" s="2">
        <f t="shared" si="19"/>
        <v>650000</v>
      </c>
      <c r="V274" s="2">
        <f t="shared" si="28"/>
        <v>91374083.251145989</v>
      </c>
      <c r="W274" s="2">
        <f t="shared" si="20"/>
        <v>641500.42857143283</v>
      </c>
      <c r="X274" s="2">
        <f t="shared" si="6"/>
        <v>8499.5714285671711</v>
      </c>
      <c r="Y274" s="2">
        <f t="shared" si="7"/>
        <v>56102262.218678296</v>
      </c>
      <c r="Z274" s="2" t="str">
        <f t="shared" si="8"/>
        <v>MEEP</v>
      </c>
      <c r="AA274" s="2">
        <f>IF(Z274="HERE",Y274,AA273+Graph!$G$1*1000)</f>
        <v>92026286.218678385</v>
      </c>
      <c r="AB274" s="2">
        <f t="shared" si="21"/>
        <v>650000</v>
      </c>
      <c r="AC274" s="2">
        <f t="shared" si="9"/>
        <v>54808558.822574466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6"/>
        <v>50160000</v>
      </c>
      <c r="AH274" s="3" t="e">
        <f t="shared" si="3"/>
        <v>#N/A</v>
      </c>
      <c r="AM274" s="6">
        <v>14600000</v>
      </c>
      <c r="AN274" s="6">
        <v>31800000</v>
      </c>
      <c r="AO274" s="6">
        <v>52800000</v>
      </c>
    </row>
    <row r="275" spans="1:41" ht="15.75" customHeight="1" x14ac:dyDescent="0.25">
      <c r="A275" s="1">
        <v>44451</v>
      </c>
      <c r="B275" s="2">
        <f t="shared" si="0"/>
        <v>206</v>
      </c>
      <c r="C275" s="7"/>
      <c r="D275" s="2" t="e">
        <f t="shared" si="12"/>
        <v>#N/A</v>
      </c>
      <c r="E275" s="2" t="e">
        <f t="shared" si="22"/>
        <v>#N/A</v>
      </c>
      <c r="F275" s="2">
        <v>1479338.2792844474</v>
      </c>
      <c r="G275" s="2">
        <f t="shared" si="23"/>
        <v>641500.42857142852</v>
      </c>
      <c r="H275" s="2">
        <f t="shared" si="13"/>
        <v>145901619.67971778</v>
      </c>
      <c r="I275" s="7"/>
      <c r="J275" s="2" t="e">
        <f t="shared" si="14"/>
        <v>#N/A</v>
      </c>
      <c r="K275" s="2" t="e">
        <f t="shared" si="24"/>
        <v>#N/A</v>
      </c>
      <c r="L275" s="2">
        <f t="array" ref="L275">IF(COUNT($C276)=0,IF(COUNT($C275)=1,I275,SUM(L274+LOOKUP(2,1/(ISNUMBER($K$1:$K$194)),$K$1:$K$194))),I275)</f>
        <v>2340502.7142857071</v>
      </c>
      <c r="M275" s="8" t="e">
        <f t="shared" si="27"/>
        <v>#N/A</v>
      </c>
      <c r="N275" s="2" t="e">
        <f t="shared" si="15"/>
        <v>#N/A</v>
      </c>
      <c r="O275" s="2" t="e">
        <f t="shared" si="25"/>
        <v>#N/A</v>
      </c>
      <c r="P275" s="2">
        <v>1493339.8767507076</v>
      </c>
      <c r="Q275" s="2">
        <f>IF(P275&gt;Graph!$G$1*1000,Graph!$G$1*1000,P275)</f>
        <v>650000</v>
      </c>
      <c r="R275" s="2">
        <f t="shared" si="16"/>
        <v>148126345.46982428</v>
      </c>
      <c r="S275" s="2">
        <f t="shared" si="17"/>
        <v>641500.42857143283</v>
      </c>
      <c r="T275" s="2">
        <f t="shared" si="18"/>
        <v>8499.571428571362</v>
      </c>
      <c r="U275" s="2">
        <f t="shared" si="19"/>
        <v>650000</v>
      </c>
      <c r="V275" s="2">
        <f t="shared" si="28"/>
        <v>92015583.679717422</v>
      </c>
      <c r="W275" s="2">
        <f t="shared" si="20"/>
        <v>641500.42857143283</v>
      </c>
      <c r="X275" s="2">
        <f t="shared" si="6"/>
        <v>8499.5714285671711</v>
      </c>
      <c r="Y275" s="2">
        <f t="shared" si="7"/>
        <v>56110761.790106863</v>
      </c>
      <c r="Z275" s="2" t="str">
        <f t="shared" si="8"/>
        <v>MEEP</v>
      </c>
      <c r="AA275" s="2">
        <f>IF(Z275="HERE",Y275,AA274+Graph!$G$1*1000)</f>
        <v>92676286.218678385</v>
      </c>
      <c r="AB275" s="2">
        <f t="shared" si="21"/>
        <v>650000</v>
      </c>
      <c r="AC275" s="2">
        <f t="shared" si="9"/>
        <v>54808558.822574466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6"/>
        <v>50160000</v>
      </c>
      <c r="AH275" s="3" t="e">
        <f t="shared" si="3"/>
        <v>#N/A</v>
      </c>
      <c r="AM275" s="6">
        <v>14600000</v>
      </c>
      <c r="AN275" s="6">
        <v>31800000</v>
      </c>
      <c r="AO275" s="6">
        <v>52800000</v>
      </c>
    </row>
    <row r="276" spans="1:41" ht="15.75" customHeight="1" x14ac:dyDescent="0.25">
      <c r="A276" s="1">
        <v>44452</v>
      </c>
      <c r="B276" s="2">
        <f t="shared" si="0"/>
        <v>207</v>
      </c>
      <c r="C276" s="7"/>
      <c r="D276" s="2" t="e">
        <f t="shared" si="12"/>
        <v>#N/A</v>
      </c>
      <c r="E276" s="2" t="e">
        <f t="shared" si="22"/>
        <v>#N/A</v>
      </c>
      <c r="F276" s="2">
        <v>1484269.41517061</v>
      </c>
      <c r="G276" s="2">
        <f t="shared" si="23"/>
        <v>641500.42857142852</v>
      </c>
      <c r="H276" s="2">
        <f t="shared" si="13"/>
        <v>146543120.10828921</v>
      </c>
      <c r="I276" s="7"/>
      <c r="J276" s="2" t="e">
        <f t="shared" si="14"/>
        <v>#N/A</v>
      </c>
      <c r="K276" s="2" t="e">
        <f t="shared" si="24"/>
        <v>#N/A</v>
      </c>
      <c r="L276" s="2">
        <f t="array" ref="L276">IF(COUNT($C277)=0,IF(COUNT($C276)=1,I276,SUM(L275+LOOKUP(2,1/(ISNUMBER($K$1:$K$194)),$K$1:$K$194))),I276)</f>
        <v>2349002.2857142785</v>
      </c>
      <c r="M276" s="8" t="e">
        <f t="shared" si="27"/>
        <v>#N/A</v>
      </c>
      <c r="N276" s="2" t="e">
        <f t="shared" si="15"/>
        <v>#N/A</v>
      </c>
      <c r="O276" s="2" t="e">
        <f t="shared" si="25"/>
        <v>#N/A</v>
      </c>
      <c r="P276" s="2">
        <v>1498317.5089126527</v>
      </c>
      <c r="Q276" s="2">
        <f>IF(P276&gt;Graph!$G$1*1000,Graph!$G$1*1000,P276)</f>
        <v>650000</v>
      </c>
      <c r="R276" s="2">
        <f t="shared" si="16"/>
        <v>148776345.46982428</v>
      </c>
      <c r="S276" s="2">
        <f t="shared" si="17"/>
        <v>641500.42857143283</v>
      </c>
      <c r="T276" s="2">
        <f t="shared" si="18"/>
        <v>8499.571428571362</v>
      </c>
      <c r="U276" s="2">
        <f t="shared" si="19"/>
        <v>650000</v>
      </c>
      <c r="V276" s="2">
        <f t="shared" si="28"/>
        <v>92657084.108288854</v>
      </c>
      <c r="W276" s="2">
        <f t="shared" si="20"/>
        <v>641500.42857143283</v>
      </c>
      <c r="X276" s="2">
        <f t="shared" si="6"/>
        <v>8499.5714285671711</v>
      </c>
      <c r="Y276" s="2">
        <f t="shared" si="7"/>
        <v>56119261.36153543</v>
      </c>
      <c r="Z276" s="2" t="str">
        <f t="shared" si="8"/>
        <v>MEEP</v>
      </c>
      <c r="AA276" s="2">
        <f>IF(Z276="HERE",Y276,AA275+Graph!$G$1*1000)</f>
        <v>93326286.218678385</v>
      </c>
      <c r="AB276" s="2">
        <f t="shared" si="21"/>
        <v>650000</v>
      </c>
      <c r="AC276" s="2">
        <f t="shared" si="9"/>
        <v>54808558.822574466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6"/>
        <v>50160000</v>
      </c>
      <c r="AH276" s="3" t="e">
        <f t="shared" si="3"/>
        <v>#N/A</v>
      </c>
      <c r="AM276" s="6">
        <v>14600000</v>
      </c>
      <c r="AN276" s="6">
        <v>31800000</v>
      </c>
      <c r="AO276" s="6">
        <v>52800000</v>
      </c>
    </row>
    <row r="277" spans="1:41" ht="15.75" customHeight="1" x14ac:dyDescent="0.25">
      <c r="A277" s="1">
        <v>44453</v>
      </c>
      <c r="B277" s="2">
        <f t="shared" si="0"/>
        <v>208</v>
      </c>
      <c r="C277" s="7"/>
      <c r="D277" s="2" t="e">
        <f t="shared" si="12"/>
        <v>#N/A</v>
      </c>
      <c r="E277" s="2" t="e">
        <f t="shared" si="22"/>
        <v>#N/A</v>
      </c>
      <c r="F277" s="2">
        <v>1489200.5510568023</v>
      </c>
      <c r="G277" s="2">
        <f t="shared" si="23"/>
        <v>641500.42857142852</v>
      </c>
      <c r="H277" s="2">
        <f t="shared" si="13"/>
        <v>147184620.53686064</v>
      </c>
      <c r="I277" s="7"/>
      <c r="J277" s="2" t="e">
        <f t="shared" si="14"/>
        <v>#N/A</v>
      </c>
      <c r="K277" s="2" t="e">
        <f t="shared" si="24"/>
        <v>#N/A</v>
      </c>
      <c r="L277" s="2">
        <f t="array" ref="L277">IF(COUNT($C278)=0,IF(COUNT($C277)=1,I277,SUM(L276+LOOKUP(2,1/(ISNUMBER($K$1:$K$194)),$K$1:$K$194))),I277)</f>
        <v>2357501.8571428498</v>
      </c>
      <c r="M277" s="8" t="e">
        <f t="shared" si="27"/>
        <v>#N/A</v>
      </c>
      <c r="N277" s="2" t="e">
        <f t="shared" si="15"/>
        <v>#N/A</v>
      </c>
      <c r="O277" s="2" t="e">
        <f t="shared" si="25"/>
        <v>#N/A</v>
      </c>
      <c r="P277" s="2">
        <v>1503295.1410745978</v>
      </c>
      <c r="Q277" s="2">
        <f>IF(P277&gt;Graph!$G$1*1000,Graph!$G$1*1000,P277)</f>
        <v>650000</v>
      </c>
      <c r="R277" s="2">
        <f t="shared" si="16"/>
        <v>149426345.46982428</v>
      </c>
      <c r="S277" s="2">
        <f t="shared" si="17"/>
        <v>641500.42857143283</v>
      </c>
      <c r="T277" s="2">
        <f t="shared" si="18"/>
        <v>8499.571428571362</v>
      </c>
      <c r="U277" s="2">
        <f t="shared" si="19"/>
        <v>650000</v>
      </c>
      <c r="V277" s="2">
        <f t="shared" si="28"/>
        <v>93298584.536860287</v>
      </c>
      <c r="W277" s="2">
        <f t="shared" si="20"/>
        <v>641500.42857143283</v>
      </c>
      <c r="X277" s="2">
        <f t="shared" si="6"/>
        <v>8499.5714285671711</v>
      </c>
      <c r="Y277" s="2">
        <f t="shared" si="7"/>
        <v>56127760.932963997</v>
      </c>
      <c r="Z277" s="2" t="str">
        <f t="shared" si="8"/>
        <v>MEEP</v>
      </c>
      <c r="AA277" s="2">
        <f>IF(Z277="HERE",Y277,AA276+Graph!$G$1*1000)</f>
        <v>93976286.218678385</v>
      </c>
      <c r="AB277" s="2">
        <f t="shared" si="21"/>
        <v>650000</v>
      </c>
      <c r="AC277" s="2">
        <f t="shared" si="9"/>
        <v>54808558.822574466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6"/>
        <v>50160000</v>
      </c>
      <c r="AH277" s="3" t="e">
        <f t="shared" si="3"/>
        <v>#N/A</v>
      </c>
      <c r="AM277" s="6">
        <v>14600000</v>
      </c>
      <c r="AN277" s="6">
        <v>31800000</v>
      </c>
      <c r="AO277" s="6">
        <v>52800000</v>
      </c>
    </row>
    <row r="278" spans="1:41" ht="15.75" customHeight="1" x14ac:dyDescent="0.25">
      <c r="A278" s="1">
        <v>44454</v>
      </c>
      <c r="B278" s="2">
        <f t="shared" si="0"/>
        <v>209</v>
      </c>
      <c r="C278" s="7"/>
      <c r="D278" s="2" t="e">
        <f t="shared" si="12"/>
        <v>#N/A</v>
      </c>
      <c r="E278" s="2" t="e">
        <f t="shared" si="22"/>
        <v>#N/A</v>
      </c>
      <c r="F278" s="2">
        <v>1494131.6869429648</v>
      </c>
      <c r="G278" s="2">
        <f t="shared" si="23"/>
        <v>641500.42857142852</v>
      </c>
      <c r="H278" s="2">
        <f t="shared" si="13"/>
        <v>147826120.96543208</v>
      </c>
      <c r="I278" s="7"/>
      <c r="J278" s="2" t="e">
        <f t="shared" si="14"/>
        <v>#N/A</v>
      </c>
      <c r="K278" s="2" t="e">
        <f t="shared" si="24"/>
        <v>#N/A</v>
      </c>
      <c r="L278" s="2">
        <f t="array" ref="L278">IF(COUNT($C279)=0,IF(COUNT($C278)=1,I278,SUM(L277+LOOKUP(2,1/(ISNUMBER($K$1:$K$194)),$K$1:$K$194))),I278)</f>
        <v>2366001.4285714212</v>
      </c>
      <c r="M278" s="8" t="e">
        <f t="shared" si="27"/>
        <v>#N/A</v>
      </c>
      <c r="N278" s="2" t="e">
        <f t="shared" si="15"/>
        <v>#N/A</v>
      </c>
      <c r="O278" s="2" t="e">
        <f t="shared" si="25"/>
        <v>#N/A</v>
      </c>
      <c r="P278" s="2">
        <v>1508272.7732365727</v>
      </c>
      <c r="Q278" s="2">
        <f>IF(P278&gt;Graph!$G$1*1000,Graph!$G$1*1000,P278)</f>
        <v>650000</v>
      </c>
      <c r="R278" s="2">
        <f t="shared" si="16"/>
        <v>150076345.46982428</v>
      </c>
      <c r="S278" s="2">
        <f t="shared" si="17"/>
        <v>641500.42857143283</v>
      </c>
      <c r="T278" s="2">
        <f t="shared" si="18"/>
        <v>8499.571428571362</v>
      </c>
      <c r="U278" s="2">
        <f t="shared" si="19"/>
        <v>650000</v>
      </c>
      <c r="V278" s="2">
        <f t="shared" si="28"/>
        <v>93940084.96543172</v>
      </c>
      <c r="W278" s="2">
        <f t="shared" si="20"/>
        <v>641500.42857143283</v>
      </c>
      <c r="X278" s="2">
        <f t="shared" si="6"/>
        <v>8499.5714285671711</v>
      </c>
      <c r="Y278" s="2">
        <f t="shared" si="7"/>
        <v>56136260.504392564</v>
      </c>
      <c r="Z278" s="2" t="str">
        <f t="shared" si="8"/>
        <v>MEEP</v>
      </c>
      <c r="AA278" s="2">
        <f>IF(Z278="HERE",Y278,AA277+Graph!$G$1*1000)</f>
        <v>94626286.218678385</v>
      </c>
      <c r="AB278" s="2">
        <f t="shared" si="21"/>
        <v>650000</v>
      </c>
      <c r="AC278" s="2">
        <f t="shared" si="9"/>
        <v>54808558.822574466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6"/>
        <v>50160000</v>
      </c>
      <c r="AH278" s="3" t="e">
        <f t="shared" si="3"/>
        <v>#N/A</v>
      </c>
      <c r="AM278" s="6">
        <v>14600000</v>
      </c>
      <c r="AN278" s="6">
        <v>31800000</v>
      </c>
      <c r="AO278" s="6">
        <v>52800000</v>
      </c>
    </row>
    <row r="279" spans="1:41" ht="15.75" customHeight="1" x14ac:dyDescent="0.25">
      <c r="A279" s="1">
        <v>44455</v>
      </c>
      <c r="B279" s="2">
        <f t="shared" si="0"/>
        <v>210</v>
      </c>
      <c r="C279" s="7"/>
      <c r="D279" s="2" t="e">
        <f t="shared" si="12"/>
        <v>#N/A</v>
      </c>
      <c r="E279" s="2" t="e">
        <f t="shared" si="22"/>
        <v>#N/A</v>
      </c>
      <c r="F279" s="2">
        <v>1499062.8228291273</v>
      </c>
      <c r="G279" s="2">
        <f t="shared" si="23"/>
        <v>641500.42857142852</v>
      </c>
      <c r="H279" s="2">
        <f t="shared" si="13"/>
        <v>148467621.39400351</v>
      </c>
      <c r="I279" s="7"/>
      <c r="J279" s="2" t="e">
        <f t="shared" si="14"/>
        <v>#N/A</v>
      </c>
      <c r="K279" s="2" t="e">
        <f t="shared" si="24"/>
        <v>#N/A</v>
      </c>
      <c r="L279" s="2">
        <f t="array" ref="L279">IF(COUNT($C280)=0,IF(COUNT($C279)=1,I279,SUM(L278+LOOKUP(2,1/(ISNUMBER($K$1:$K$194)),$K$1:$K$194))),I279)</f>
        <v>2374500.9999999925</v>
      </c>
      <c r="M279" s="8" t="e">
        <f t="shared" si="27"/>
        <v>#N/A</v>
      </c>
      <c r="N279" s="2" t="e">
        <f t="shared" si="15"/>
        <v>#N/A</v>
      </c>
      <c r="O279" s="2" t="e">
        <f t="shared" si="25"/>
        <v>#N/A</v>
      </c>
      <c r="P279" s="2">
        <v>1513250.4053985178</v>
      </c>
      <c r="Q279" s="2">
        <f>IF(P279&gt;Graph!$G$1*1000,Graph!$G$1*1000,P279)</f>
        <v>650000</v>
      </c>
      <c r="R279" s="2">
        <f t="shared" si="16"/>
        <v>150726345.46982428</v>
      </c>
      <c r="S279" s="2">
        <f t="shared" si="17"/>
        <v>641500.42857143283</v>
      </c>
      <c r="T279" s="2">
        <f t="shared" si="18"/>
        <v>8499.571428571362</v>
      </c>
      <c r="U279" s="2">
        <f t="shared" si="19"/>
        <v>650000</v>
      </c>
      <c r="V279" s="2">
        <f t="shared" si="28"/>
        <v>94581585.394003153</v>
      </c>
      <c r="W279" s="2">
        <f t="shared" si="20"/>
        <v>641500.42857143283</v>
      </c>
      <c r="X279" s="2">
        <f t="shared" si="6"/>
        <v>8499.5714285671711</v>
      </c>
      <c r="Y279" s="2">
        <f t="shared" si="7"/>
        <v>56144760.075821131</v>
      </c>
      <c r="Z279" s="2" t="str">
        <f t="shared" si="8"/>
        <v>MEEP</v>
      </c>
      <c r="AA279" s="2">
        <f>IF(Z279="HERE",Y279,AA278+Graph!$G$1*1000)</f>
        <v>95276286.218678385</v>
      </c>
      <c r="AB279" s="2">
        <f t="shared" si="21"/>
        <v>650000</v>
      </c>
      <c r="AC279" s="2">
        <f t="shared" si="9"/>
        <v>54808558.822574466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6"/>
        <v>50160000</v>
      </c>
      <c r="AH279" s="3" t="e">
        <f t="shared" si="3"/>
        <v>#N/A</v>
      </c>
      <c r="AM279" s="6">
        <v>14600000</v>
      </c>
      <c r="AN279" s="6">
        <v>31800000</v>
      </c>
      <c r="AO279" s="6">
        <v>52800000</v>
      </c>
    </row>
    <row r="280" spans="1:41" ht="15.75" customHeight="1" x14ac:dyDescent="0.25">
      <c r="A280" s="1">
        <v>44456</v>
      </c>
      <c r="B280" s="2">
        <f t="shared" si="0"/>
        <v>211</v>
      </c>
      <c r="C280" s="7"/>
      <c r="D280" s="2" t="e">
        <f t="shared" si="12"/>
        <v>#N/A</v>
      </c>
      <c r="E280" s="2" t="e">
        <f t="shared" si="22"/>
        <v>#N/A</v>
      </c>
      <c r="F280" s="2">
        <v>1503993.9587153196</v>
      </c>
      <c r="G280" s="2">
        <f t="shared" si="23"/>
        <v>641500.42857142852</v>
      </c>
      <c r="H280" s="2">
        <f t="shared" si="13"/>
        <v>149109121.82257494</v>
      </c>
      <c r="I280" s="7"/>
      <c r="J280" s="2" t="e">
        <f t="shared" si="14"/>
        <v>#N/A</v>
      </c>
      <c r="K280" s="2" t="e">
        <f t="shared" si="24"/>
        <v>#N/A</v>
      </c>
      <c r="L280" s="2">
        <f t="array" ref="L280">IF(COUNT($C281)=0,IF(COUNT($C280)=1,I280,SUM(L279+LOOKUP(2,1/(ISNUMBER($K$1:$K$194)),$K$1:$K$194))),I280)</f>
        <v>2383000.5714285639</v>
      </c>
      <c r="M280" s="8" t="e">
        <f t="shared" si="27"/>
        <v>#N/A</v>
      </c>
      <c r="N280" s="2" t="e">
        <f t="shared" si="15"/>
        <v>#N/A</v>
      </c>
      <c r="O280" s="2" t="e">
        <f t="shared" si="25"/>
        <v>#N/A</v>
      </c>
      <c r="P280" s="2">
        <v>1518228.0375604928</v>
      </c>
      <c r="Q280" s="2">
        <f>IF(P280&gt;Graph!$G$1*1000,Graph!$G$1*1000,P280)</f>
        <v>650000</v>
      </c>
      <c r="R280" s="2">
        <f t="shared" si="16"/>
        <v>151376345.46982428</v>
      </c>
      <c r="S280" s="2">
        <f t="shared" si="17"/>
        <v>641500.42857143283</v>
      </c>
      <c r="T280" s="2">
        <f t="shared" si="18"/>
        <v>8499.571428571362</v>
      </c>
      <c r="U280" s="2">
        <f t="shared" si="19"/>
        <v>650000</v>
      </c>
      <c r="V280" s="2">
        <f t="shared" si="28"/>
        <v>95223085.822574586</v>
      </c>
      <c r="W280" s="2">
        <f t="shared" si="20"/>
        <v>641500.42857143283</v>
      </c>
      <c r="X280" s="2">
        <f t="shared" si="6"/>
        <v>8499.5714285671711</v>
      </c>
      <c r="Y280" s="2">
        <f t="shared" si="7"/>
        <v>56153259.647249699</v>
      </c>
      <c r="Z280" s="2" t="str">
        <f t="shared" si="8"/>
        <v>MEEP</v>
      </c>
      <c r="AA280" s="2">
        <f>IF(Z280="HERE",Y280,AA279+Graph!$G$1*1000)</f>
        <v>95926286.218678385</v>
      </c>
      <c r="AB280" s="2">
        <f t="shared" si="21"/>
        <v>650000</v>
      </c>
      <c r="AC280" s="2">
        <f t="shared" si="9"/>
        <v>54808558.822574466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6"/>
        <v>50160000</v>
      </c>
      <c r="AH280" s="3" t="e">
        <f t="shared" si="3"/>
        <v>#N/A</v>
      </c>
      <c r="AM280" s="6">
        <v>14600000</v>
      </c>
      <c r="AN280" s="6">
        <v>31800000</v>
      </c>
      <c r="AO280" s="6">
        <v>52800000</v>
      </c>
    </row>
    <row r="281" spans="1:41" ht="15.75" customHeight="1" x14ac:dyDescent="0.25">
      <c r="A281" s="1">
        <v>44457</v>
      </c>
      <c r="B281" s="2">
        <f t="shared" si="0"/>
        <v>212</v>
      </c>
      <c r="C281" s="7"/>
      <c r="D281" s="2" t="e">
        <f t="shared" si="12"/>
        <v>#N/A</v>
      </c>
      <c r="E281" s="2" t="e">
        <f t="shared" si="22"/>
        <v>#N/A</v>
      </c>
      <c r="F281" s="2">
        <v>1508925.0946014822</v>
      </c>
      <c r="G281" s="2">
        <f t="shared" si="23"/>
        <v>641500.42857142852</v>
      </c>
      <c r="H281" s="2">
        <f t="shared" si="13"/>
        <v>149750622.25114638</v>
      </c>
      <c r="I281" s="7"/>
      <c r="J281" s="2" t="e">
        <f t="shared" si="14"/>
        <v>#N/A</v>
      </c>
      <c r="K281" s="2" t="e">
        <f t="shared" si="24"/>
        <v>#N/A</v>
      </c>
      <c r="L281" s="2">
        <f t="array" ref="L281">IF(COUNT($C282)=0,IF(COUNT($C281)=1,I281,SUM(L280+LOOKUP(2,1/(ISNUMBER($K$1:$K$194)),$K$1:$K$194))),I281)</f>
        <v>2391500.1428571353</v>
      </c>
      <c r="M281" s="8" t="e">
        <f t="shared" si="27"/>
        <v>#N/A</v>
      </c>
      <c r="N281" s="2" t="e">
        <f t="shared" si="15"/>
        <v>#N/A</v>
      </c>
      <c r="O281" s="2" t="e">
        <f t="shared" si="25"/>
        <v>#N/A</v>
      </c>
      <c r="P281" s="2">
        <v>1523205.6697224379</v>
      </c>
      <c r="Q281" s="2">
        <f>IF(P281&gt;Graph!$G$1*1000,Graph!$G$1*1000,P281)</f>
        <v>650000</v>
      </c>
      <c r="R281" s="2">
        <f t="shared" si="16"/>
        <v>152026345.46982428</v>
      </c>
      <c r="S281" s="2">
        <f t="shared" si="17"/>
        <v>641500.42857143283</v>
      </c>
      <c r="T281" s="2">
        <f t="shared" si="18"/>
        <v>8499.571428571362</v>
      </c>
      <c r="U281" s="2">
        <f t="shared" si="19"/>
        <v>650000</v>
      </c>
      <c r="V281" s="2">
        <f t="shared" si="28"/>
        <v>95864586.251146019</v>
      </c>
      <c r="W281" s="2">
        <f t="shared" si="20"/>
        <v>641500.42857143283</v>
      </c>
      <c r="X281" s="2">
        <f t="shared" si="6"/>
        <v>8499.5714285671711</v>
      </c>
      <c r="Y281" s="2">
        <f t="shared" si="7"/>
        <v>56161759.218678266</v>
      </c>
      <c r="Z281" s="2" t="str">
        <f t="shared" si="8"/>
        <v>MEEP</v>
      </c>
      <c r="AA281" s="2">
        <f>IF(Z281="HERE",Y281,AA280+Graph!$G$1*1000)</f>
        <v>96576286.218678385</v>
      </c>
      <c r="AB281" s="2">
        <f t="shared" si="21"/>
        <v>650000</v>
      </c>
      <c r="AC281" s="2">
        <f t="shared" si="9"/>
        <v>54808558.822574466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6"/>
        <v>50160000</v>
      </c>
      <c r="AH281" s="3" t="e">
        <f t="shared" si="3"/>
        <v>#N/A</v>
      </c>
      <c r="AM281" s="6">
        <v>14600000</v>
      </c>
      <c r="AN281" s="6">
        <v>31800000</v>
      </c>
      <c r="AO281" s="6">
        <v>52800000</v>
      </c>
    </row>
    <row r="282" spans="1:41" ht="15.75" customHeight="1" x14ac:dyDescent="0.25">
      <c r="A282" s="1">
        <v>44458</v>
      </c>
      <c r="B282" s="2">
        <f t="shared" si="0"/>
        <v>213</v>
      </c>
      <c r="C282" s="7"/>
      <c r="D282" s="2" t="e">
        <f t="shared" si="12"/>
        <v>#N/A</v>
      </c>
      <c r="E282" s="2" t="e">
        <f t="shared" si="22"/>
        <v>#N/A</v>
      </c>
      <c r="F282" s="2">
        <v>1513856.2304876447</v>
      </c>
      <c r="G282" s="2">
        <f t="shared" si="23"/>
        <v>641500.42857142852</v>
      </c>
      <c r="H282" s="2">
        <f t="shared" si="13"/>
        <v>150392122.67971781</v>
      </c>
      <c r="I282" s="7"/>
      <c r="J282" s="2" t="e">
        <f t="shared" si="14"/>
        <v>#N/A</v>
      </c>
      <c r="K282" s="2" t="e">
        <f t="shared" si="24"/>
        <v>#N/A</v>
      </c>
      <c r="L282" s="2">
        <f t="array" ref="L282">IF(COUNT($C283)=0,IF(COUNT($C282)=1,I282,SUM(L281+LOOKUP(2,1/(ISNUMBER($K$1:$K$194)),$K$1:$K$194))),I282)</f>
        <v>2399999.7142857066</v>
      </c>
      <c r="M282" s="8" t="e">
        <f t="shared" si="27"/>
        <v>#N/A</v>
      </c>
      <c r="N282" s="2" t="e">
        <f t="shared" si="15"/>
        <v>#N/A</v>
      </c>
      <c r="O282" s="2" t="e">
        <f t="shared" si="25"/>
        <v>#N/A</v>
      </c>
      <c r="P282" s="2">
        <v>1528183.301884383</v>
      </c>
      <c r="Q282" s="2">
        <f>IF(P282&gt;Graph!$G$1*1000,Graph!$G$1*1000,P282)</f>
        <v>650000</v>
      </c>
      <c r="R282" s="2">
        <f t="shared" si="16"/>
        <v>152676345.46982428</v>
      </c>
      <c r="S282" s="2">
        <f t="shared" si="17"/>
        <v>641500.42857143283</v>
      </c>
      <c r="T282" s="2">
        <f t="shared" si="18"/>
        <v>8499.571428571362</v>
      </c>
      <c r="U282" s="2">
        <f t="shared" si="19"/>
        <v>650000</v>
      </c>
      <c r="V282" s="2">
        <f t="shared" si="28"/>
        <v>96506086.679717451</v>
      </c>
      <c r="W282" s="2">
        <f t="shared" si="20"/>
        <v>641500.42857143283</v>
      </c>
      <c r="X282" s="2">
        <f t="shared" si="6"/>
        <v>8499.5714285671711</v>
      </c>
      <c r="Y282" s="2">
        <f t="shared" si="7"/>
        <v>56170258.790106833</v>
      </c>
      <c r="Z282" s="2" t="str">
        <f t="shared" si="8"/>
        <v>MEEP</v>
      </c>
      <c r="AA282" s="2">
        <f>IF(Z282="HERE",Y282,AA281+Graph!$G$1*1000)</f>
        <v>97226286.218678385</v>
      </c>
      <c r="AB282" s="2">
        <f t="shared" si="21"/>
        <v>650000</v>
      </c>
      <c r="AC282" s="2">
        <f t="shared" si="9"/>
        <v>54808558.822574466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6"/>
        <v>50160000</v>
      </c>
      <c r="AH282" s="3" t="e">
        <f t="shared" si="3"/>
        <v>#N/A</v>
      </c>
      <c r="AM282" s="6">
        <v>14600000</v>
      </c>
      <c r="AN282" s="6">
        <v>31800000</v>
      </c>
      <c r="AO282" s="6">
        <v>52800000</v>
      </c>
    </row>
    <row r="283" spans="1:41" ht="15.75" customHeight="1" x14ac:dyDescent="0.25">
      <c r="A283" s="1">
        <v>44459</v>
      </c>
      <c r="B283" s="2">
        <f t="shared" si="0"/>
        <v>214</v>
      </c>
      <c r="C283" s="7"/>
      <c r="D283" s="2" t="e">
        <f t="shared" si="12"/>
        <v>#N/A</v>
      </c>
      <c r="E283" s="2" t="e">
        <f t="shared" si="22"/>
        <v>#N/A</v>
      </c>
      <c r="F283" s="2">
        <v>1518787.366373837</v>
      </c>
      <c r="G283" s="2">
        <f t="shared" si="23"/>
        <v>641500.42857142852</v>
      </c>
      <c r="H283" s="2">
        <f t="shared" si="13"/>
        <v>151033623.10828924</v>
      </c>
      <c r="I283" s="7"/>
      <c r="J283" s="2" t="e">
        <f t="shared" si="14"/>
        <v>#N/A</v>
      </c>
      <c r="K283" s="2" t="e">
        <f t="shared" si="24"/>
        <v>#N/A</v>
      </c>
      <c r="L283" s="2">
        <f t="array" ref="L283">IF(COUNT($C284)=0,IF(COUNT($C283)=1,I283,SUM(L282+LOOKUP(2,1/(ISNUMBER($K$1:$K$194)),$K$1:$K$194))),I283)</f>
        <v>2408499.285714278</v>
      </c>
      <c r="M283" s="8" t="e">
        <f t="shared" si="27"/>
        <v>#N/A</v>
      </c>
      <c r="N283" s="2" t="e">
        <f t="shared" si="15"/>
        <v>#N/A</v>
      </c>
      <c r="O283" s="2" t="e">
        <f t="shared" si="25"/>
        <v>#N/A</v>
      </c>
      <c r="P283" s="2">
        <v>1533160.9340463579</v>
      </c>
      <c r="Q283" s="2">
        <f>IF(P283&gt;Graph!$G$1*1000,Graph!$G$1*1000,P283)</f>
        <v>650000</v>
      </c>
      <c r="R283" s="2">
        <f t="shared" si="16"/>
        <v>153326345.46982428</v>
      </c>
      <c r="S283" s="2">
        <f t="shared" si="17"/>
        <v>641500.42857143283</v>
      </c>
      <c r="T283" s="2">
        <f t="shared" si="18"/>
        <v>8499.571428571362</v>
      </c>
      <c r="U283" s="2">
        <f t="shared" si="19"/>
        <v>650000</v>
      </c>
      <c r="V283" s="2">
        <f t="shared" si="28"/>
        <v>97147587.108288884</v>
      </c>
      <c r="W283" s="2">
        <f t="shared" si="20"/>
        <v>641500.42857143283</v>
      </c>
      <c r="X283" s="2">
        <f t="shared" si="6"/>
        <v>8499.5714285671711</v>
      </c>
      <c r="Y283" s="2">
        <f t="shared" si="7"/>
        <v>56178758.3615354</v>
      </c>
      <c r="Z283" s="2" t="str">
        <f t="shared" si="8"/>
        <v>MEEP</v>
      </c>
      <c r="AA283" s="2">
        <f>IF(Z283="HERE",Y283,AA282+Graph!$G$1*1000)</f>
        <v>97876286.218678385</v>
      </c>
      <c r="AB283" s="2">
        <f t="shared" si="21"/>
        <v>650000</v>
      </c>
      <c r="AC283" s="2">
        <f t="shared" si="9"/>
        <v>54808558.822574466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6"/>
        <v>50160000</v>
      </c>
      <c r="AH283" s="3" t="e">
        <f t="shared" si="3"/>
        <v>#N/A</v>
      </c>
      <c r="AM283" s="6">
        <v>14600000</v>
      </c>
      <c r="AN283" s="6">
        <v>31800000</v>
      </c>
      <c r="AO283" s="6">
        <v>52800000</v>
      </c>
    </row>
    <row r="284" spans="1:41" ht="15.75" customHeight="1" x14ac:dyDescent="0.25">
      <c r="A284" s="1">
        <v>44460</v>
      </c>
      <c r="B284" s="2">
        <f t="shared" si="0"/>
        <v>215</v>
      </c>
      <c r="C284" s="7"/>
      <c r="D284" s="2" t="e">
        <f t="shared" si="12"/>
        <v>#N/A</v>
      </c>
      <c r="E284" s="2" t="e">
        <f t="shared" si="22"/>
        <v>#N/A</v>
      </c>
      <c r="F284" s="2">
        <v>1523718.5022599995</v>
      </c>
      <c r="G284" s="2">
        <f t="shared" si="23"/>
        <v>641500.42857142852</v>
      </c>
      <c r="H284" s="2">
        <f t="shared" si="13"/>
        <v>151675123.53686067</v>
      </c>
      <c r="I284" s="7"/>
      <c r="J284" s="2" t="e">
        <f t="shared" si="14"/>
        <v>#N/A</v>
      </c>
      <c r="K284" s="2" t="e">
        <f t="shared" si="24"/>
        <v>#N/A</v>
      </c>
      <c r="L284" s="2">
        <f t="array" ref="L284">IF(COUNT($C285)=0,IF(COUNT($C284)=1,I284,SUM(L283+LOOKUP(2,1/(ISNUMBER($K$1:$K$194)),$K$1:$K$194))),I284)</f>
        <v>2416998.8571428494</v>
      </c>
      <c r="M284" s="8" t="e">
        <f t="shared" si="27"/>
        <v>#N/A</v>
      </c>
      <c r="N284" s="2" t="e">
        <f t="shared" si="15"/>
        <v>#N/A</v>
      </c>
      <c r="O284" s="2" t="e">
        <f t="shared" si="25"/>
        <v>#N/A</v>
      </c>
      <c r="P284" s="2">
        <v>1538138.566208303</v>
      </c>
      <c r="Q284" s="2">
        <f>IF(P284&gt;Graph!$G$1*1000,Graph!$G$1*1000,P284)</f>
        <v>650000</v>
      </c>
      <c r="R284" s="2">
        <f t="shared" si="16"/>
        <v>153976345.46982428</v>
      </c>
      <c r="S284" s="2">
        <f t="shared" si="17"/>
        <v>641500.42857143283</v>
      </c>
      <c r="T284" s="2">
        <f t="shared" si="18"/>
        <v>8499.571428571362</v>
      </c>
      <c r="U284" s="2">
        <f t="shared" si="19"/>
        <v>650000</v>
      </c>
      <c r="V284" s="2">
        <f t="shared" si="28"/>
        <v>97789087.536860317</v>
      </c>
      <c r="W284" s="2">
        <f t="shared" si="20"/>
        <v>641500.42857143283</v>
      </c>
      <c r="X284" s="2">
        <f t="shared" si="6"/>
        <v>8499.5714285671711</v>
      </c>
      <c r="Y284" s="2">
        <f t="shared" si="7"/>
        <v>56187257.932963967</v>
      </c>
      <c r="Z284" s="2" t="str">
        <f t="shared" si="8"/>
        <v>MEEP</v>
      </c>
      <c r="AA284" s="2">
        <f>IF(Z284="HERE",Y284,AA283+Graph!$G$1*1000)</f>
        <v>98526286.218678385</v>
      </c>
      <c r="AB284" s="2">
        <f t="shared" si="21"/>
        <v>650000</v>
      </c>
      <c r="AC284" s="2">
        <f t="shared" si="9"/>
        <v>54808558.822574466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6"/>
        <v>50160000</v>
      </c>
      <c r="AH284" s="3" t="e">
        <f t="shared" si="3"/>
        <v>#N/A</v>
      </c>
      <c r="AM284" s="6">
        <v>14600000</v>
      </c>
      <c r="AN284" s="6">
        <v>31800000</v>
      </c>
      <c r="AO284" s="6">
        <v>52800000</v>
      </c>
    </row>
    <row r="285" spans="1:41" ht="15.75" customHeight="1" x14ac:dyDescent="0.25">
      <c r="A285" s="1">
        <v>44461</v>
      </c>
      <c r="B285" s="2">
        <f t="shared" si="0"/>
        <v>216</v>
      </c>
      <c r="C285" s="7"/>
      <c r="D285" s="2" t="e">
        <f t="shared" si="12"/>
        <v>#N/A</v>
      </c>
      <c r="E285" s="2" t="e">
        <f t="shared" si="22"/>
        <v>#N/A</v>
      </c>
      <c r="F285" s="2">
        <v>1528649.638146162</v>
      </c>
      <c r="G285" s="2">
        <f t="shared" si="23"/>
        <v>641500.42857142852</v>
      </c>
      <c r="H285" s="2">
        <f t="shared" si="13"/>
        <v>152316623.96543211</v>
      </c>
      <c r="I285" s="7"/>
      <c r="J285" s="2" t="e">
        <f t="shared" si="14"/>
        <v>#N/A</v>
      </c>
      <c r="K285" s="2" t="e">
        <f t="shared" si="24"/>
        <v>#N/A</v>
      </c>
      <c r="L285" s="2">
        <f t="array" ref="L285">IF(COUNT($C286)=0,IF(COUNT($C285)=1,I285,SUM(L284+LOOKUP(2,1/(ISNUMBER($K$1:$K$194)),$K$1:$K$194))),I285)</f>
        <v>2425498.4285714207</v>
      </c>
      <c r="M285" s="8" t="e">
        <f t="shared" si="27"/>
        <v>#N/A</v>
      </c>
      <c r="N285" s="2" t="e">
        <f t="shared" si="15"/>
        <v>#N/A</v>
      </c>
      <c r="O285" s="2" t="e">
        <f t="shared" si="25"/>
        <v>#N/A</v>
      </c>
      <c r="P285" s="2">
        <v>1543116.1983702481</v>
      </c>
      <c r="Q285" s="2">
        <f>IF(P285&gt;Graph!$G$1*1000,Graph!$G$1*1000,P285)</f>
        <v>650000</v>
      </c>
      <c r="R285" s="2">
        <f t="shared" si="16"/>
        <v>154626345.46982428</v>
      </c>
      <c r="S285" s="2">
        <f t="shared" si="17"/>
        <v>641500.42857143283</v>
      </c>
      <c r="T285" s="2">
        <f t="shared" si="18"/>
        <v>8499.571428571362</v>
      </c>
      <c r="U285" s="2">
        <f t="shared" si="19"/>
        <v>650000</v>
      </c>
      <c r="V285" s="2">
        <f t="shared" si="28"/>
        <v>98430587.96543175</v>
      </c>
      <c r="W285" s="2">
        <f t="shared" si="20"/>
        <v>641500.42857143283</v>
      </c>
      <c r="X285" s="2">
        <f t="shared" si="6"/>
        <v>8499.5714285671711</v>
      </c>
      <c r="Y285" s="2">
        <f t="shared" si="7"/>
        <v>56195757.504392534</v>
      </c>
      <c r="Z285" s="2" t="str">
        <f t="shared" si="8"/>
        <v>MEEP</v>
      </c>
      <c r="AA285" s="2">
        <f>IF(Z285="HERE",Y285,AA284+Graph!$G$1*1000)</f>
        <v>99176286.218678385</v>
      </c>
      <c r="AB285" s="2">
        <f t="shared" si="21"/>
        <v>650000</v>
      </c>
      <c r="AC285" s="2">
        <f t="shared" si="9"/>
        <v>54808558.822574466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6"/>
        <v>50160000</v>
      </c>
      <c r="AH285" s="3" t="e">
        <f t="shared" si="3"/>
        <v>#N/A</v>
      </c>
      <c r="AM285" s="6">
        <v>14600000</v>
      </c>
      <c r="AN285" s="6">
        <v>31800000</v>
      </c>
      <c r="AO285" s="6">
        <v>52800000</v>
      </c>
    </row>
    <row r="286" spans="1:41" ht="15.75" customHeight="1" x14ac:dyDescent="0.25">
      <c r="A286" s="1">
        <v>44462</v>
      </c>
      <c r="B286" s="2">
        <f t="shared" si="0"/>
        <v>217</v>
      </c>
      <c r="C286" s="7"/>
      <c r="D286" s="2" t="e">
        <f t="shared" si="12"/>
        <v>#N/A</v>
      </c>
      <c r="E286" s="2" t="e">
        <f t="shared" si="22"/>
        <v>#N/A</v>
      </c>
      <c r="F286" s="2">
        <v>1533580.7740323544</v>
      </c>
      <c r="G286" s="2">
        <f t="shared" si="23"/>
        <v>641500.42857142852</v>
      </c>
      <c r="H286" s="2">
        <f t="shared" si="13"/>
        <v>152958124.39400354</v>
      </c>
      <c r="I286" s="7"/>
      <c r="J286" s="2" t="e">
        <f t="shared" si="14"/>
        <v>#N/A</v>
      </c>
      <c r="K286" s="2" t="e">
        <f t="shared" si="24"/>
        <v>#N/A</v>
      </c>
      <c r="L286" s="2">
        <f t="array" ref="L286">IF(COUNT($C287)=0,IF(COUNT($C286)=1,I286,SUM(L285+LOOKUP(2,1/(ISNUMBER($K$1:$K$194)),$K$1:$K$194))),I286)</f>
        <v>2433997.9999999921</v>
      </c>
      <c r="M286" s="8" t="e">
        <f t="shared" si="27"/>
        <v>#N/A</v>
      </c>
      <c r="N286" s="2" t="e">
        <f t="shared" si="15"/>
        <v>#N/A</v>
      </c>
      <c r="O286" s="2" t="e">
        <f t="shared" si="25"/>
        <v>#N/A</v>
      </c>
      <c r="P286" s="2">
        <v>1548093.830532223</v>
      </c>
      <c r="Q286" s="2">
        <f>IF(P286&gt;Graph!$G$1*1000,Graph!$G$1*1000,P286)</f>
        <v>650000</v>
      </c>
      <c r="R286" s="2">
        <f t="shared" si="16"/>
        <v>155276345.46982428</v>
      </c>
      <c r="S286" s="2">
        <f t="shared" si="17"/>
        <v>641500.42857143283</v>
      </c>
      <c r="T286" s="2">
        <f t="shared" si="18"/>
        <v>8499.571428571362</v>
      </c>
      <c r="U286" s="2">
        <f t="shared" si="19"/>
        <v>650000</v>
      </c>
      <c r="V286" s="2">
        <f t="shared" si="28"/>
        <v>99072088.394003183</v>
      </c>
      <c r="W286" s="2">
        <f t="shared" si="20"/>
        <v>641500.42857143283</v>
      </c>
      <c r="X286" s="2">
        <f t="shared" si="6"/>
        <v>8499.5714285671711</v>
      </c>
      <c r="Y286" s="2">
        <f t="shared" si="7"/>
        <v>56204257.075821102</v>
      </c>
      <c r="Z286" s="2" t="str">
        <f t="shared" si="8"/>
        <v>MEEP</v>
      </c>
      <c r="AA286" s="2">
        <f>IF(Z286="HERE",Y286,AA285+Graph!$G$1*1000)</f>
        <v>99826286.218678385</v>
      </c>
      <c r="AB286" s="2">
        <f t="shared" si="21"/>
        <v>650000</v>
      </c>
      <c r="AC286" s="2">
        <f t="shared" si="9"/>
        <v>54808558.822574466</v>
      </c>
      <c r="AD286" s="3">
        <f t="shared" si="10"/>
        <v>52800000</v>
      </c>
      <c r="AE286" s="2">
        <f>IF(AE284&gt;=52800000,52800000,IF(AB265=Graph!G$1*1000,AE285+Graph!G$1*1000,AC286))</f>
        <v>52800000</v>
      </c>
      <c r="AF286" s="3">
        <f t="shared" si="11"/>
        <v>52800000</v>
      </c>
      <c r="AG286" s="3">
        <f t="shared" si="26"/>
        <v>50160000</v>
      </c>
      <c r="AH286" s="3" t="e">
        <f t="shared" si="3"/>
        <v>#N/A</v>
      </c>
      <c r="AM286" s="6">
        <v>14600000</v>
      </c>
      <c r="AN286" s="6">
        <v>31800000</v>
      </c>
      <c r="AO286" s="6">
        <v>52800000</v>
      </c>
    </row>
    <row r="287" spans="1:41" ht="15.75" customHeight="1" x14ac:dyDescent="0.25">
      <c r="A287" s="1">
        <v>44463</v>
      </c>
      <c r="B287" s="2">
        <f t="shared" si="0"/>
        <v>218</v>
      </c>
      <c r="C287" s="7"/>
      <c r="D287" s="2" t="e">
        <f t="shared" si="12"/>
        <v>#N/A</v>
      </c>
      <c r="E287" s="2" t="e">
        <f t="shared" si="22"/>
        <v>#N/A</v>
      </c>
      <c r="F287" s="2">
        <v>1538511.9099185169</v>
      </c>
      <c r="G287" s="2">
        <f t="shared" si="23"/>
        <v>641500.42857142852</v>
      </c>
      <c r="H287" s="2">
        <f t="shared" si="13"/>
        <v>153599624.82257497</v>
      </c>
      <c r="I287" s="7"/>
      <c r="J287" s="2" t="e">
        <f t="shared" si="14"/>
        <v>#N/A</v>
      </c>
      <c r="K287" s="2" t="e">
        <f t="shared" si="24"/>
        <v>#N/A</v>
      </c>
      <c r="L287" s="2">
        <f t="array" ref="L287">IF(COUNT($C288)=0,IF(COUNT($C287)=1,I287,SUM(L286+LOOKUP(2,1/(ISNUMBER($K$1:$K$194)),$K$1:$K$194))),I287)</f>
        <v>2442497.5714285634</v>
      </c>
      <c r="M287" s="8" t="e">
        <f t="shared" si="27"/>
        <v>#N/A</v>
      </c>
      <c r="N287" s="2" t="e">
        <f t="shared" si="15"/>
        <v>#N/A</v>
      </c>
      <c r="O287" s="2" t="e">
        <f t="shared" si="25"/>
        <v>#N/A</v>
      </c>
      <c r="P287" s="2">
        <v>1553071.4626941681</v>
      </c>
      <c r="Q287" s="2">
        <f>IF(P287&gt;Graph!$G$1*1000,Graph!$G$1*1000,P287)</f>
        <v>650000</v>
      </c>
      <c r="R287" s="2">
        <f t="shared" si="16"/>
        <v>155926345.46982428</v>
      </c>
      <c r="S287" s="2">
        <f t="shared" si="17"/>
        <v>641500.42857143283</v>
      </c>
      <c r="T287" s="2">
        <f t="shared" si="18"/>
        <v>8499.571428571362</v>
      </c>
      <c r="U287" s="2">
        <f t="shared" si="19"/>
        <v>650000</v>
      </c>
      <c r="V287" s="2">
        <f t="shared" si="28"/>
        <v>99713588.822574615</v>
      </c>
      <c r="W287" s="2">
        <f t="shared" si="20"/>
        <v>641500.42857143283</v>
      </c>
      <c r="X287" s="2">
        <f t="shared" si="6"/>
        <v>8499.5714285671711</v>
      </c>
      <c r="Y287" s="2">
        <f t="shared" si="7"/>
        <v>56212756.647249669</v>
      </c>
      <c r="Z287" s="2" t="str">
        <f t="shared" si="8"/>
        <v>MEEP</v>
      </c>
      <c r="AA287" s="2">
        <f>IF(Z287="HERE",Y287,AA286+Graph!$G$1*1000)</f>
        <v>100476286.21867839</v>
      </c>
      <c r="AB287" s="2">
        <f t="shared" si="21"/>
        <v>650000</v>
      </c>
      <c r="AC287" s="2">
        <f t="shared" si="9"/>
        <v>54808558.822574466</v>
      </c>
      <c r="AD287" s="3">
        <f t="shared" si="10"/>
        <v>52800000</v>
      </c>
      <c r="AE287" s="2">
        <f>IF(AE285&gt;=52800000,52800000,IF(AB266=Graph!G$1*1000,AE286+Graph!G$1*1000,AC287))</f>
        <v>52800000</v>
      </c>
      <c r="AF287" s="3">
        <f t="shared" si="11"/>
        <v>52800000</v>
      </c>
      <c r="AG287" s="3">
        <f t="shared" si="26"/>
        <v>50160000</v>
      </c>
      <c r="AH287" s="3" t="e">
        <f t="shared" si="3"/>
        <v>#N/A</v>
      </c>
      <c r="AM287" s="6">
        <v>14600000</v>
      </c>
      <c r="AN287" s="6">
        <v>31800000</v>
      </c>
      <c r="AO287" s="6">
        <v>52800000</v>
      </c>
    </row>
    <row r="288" spans="1:41" ht="15.75" customHeight="1" x14ac:dyDescent="0.25">
      <c r="A288" s="1">
        <v>44464</v>
      </c>
      <c r="B288" s="2">
        <f t="shared" si="0"/>
        <v>219</v>
      </c>
      <c r="C288" s="7"/>
      <c r="D288" s="2" t="e">
        <f t="shared" si="12"/>
        <v>#N/A</v>
      </c>
      <c r="E288" s="2" t="e">
        <f t="shared" si="22"/>
        <v>#N/A</v>
      </c>
      <c r="F288" s="2">
        <v>1543443.0458046794</v>
      </c>
      <c r="G288" s="2">
        <f t="shared" si="23"/>
        <v>641500.42857142852</v>
      </c>
      <c r="H288" s="2">
        <f t="shared" si="13"/>
        <v>154241125.25114641</v>
      </c>
      <c r="I288" s="7"/>
      <c r="J288" s="2" t="e">
        <f t="shared" si="14"/>
        <v>#N/A</v>
      </c>
      <c r="K288" s="2" t="e">
        <f t="shared" si="24"/>
        <v>#N/A</v>
      </c>
      <c r="L288" s="2">
        <f t="array" ref="L288">IF(COUNT($C289)=0,IF(COUNT($C288)=1,I288,SUM(L287+LOOKUP(2,1/(ISNUMBER($K$1:$K$194)),$K$1:$K$194))),I288)</f>
        <v>2450997.1428571348</v>
      </c>
      <c r="M288" s="8" t="e">
        <f t="shared" si="27"/>
        <v>#N/A</v>
      </c>
      <c r="N288" s="2" t="e">
        <f t="shared" si="15"/>
        <v>#N/A</v>
      </c>
      <c r="O288" s="2" t="e">
        <f t="shared" si="25"/>
        <v>#N/A</v>
      </c>
      <c r="P288" s="2">
        <v>1558049.0948561132</v>
      </c>
      <c r="Q288" s="2">
        <f>IF(P288&gt;Graph!$G$1*1000,Graph!$G$1*1000,P288)</f>
        <v>650000</v>
      </c>
      <c r="R288" s="2">
        <f t="shared" si="16"/>
        <v>156576345.46982428</v>
      </c>
      <c r="S288" s="2">
        <f t="shared" si="17"/>
        <v>641500.42857143283</v>
      </c>
      <c r="T288" s="2">
        <f t="shared" si="18"/>
        <v>8499.571428571362</v>
      </c>
      <c r="U288" s="2">
        <f t="shared" si="19"/>
        <v>650000</v>
      </c>
      <c r="V288" s="2">
        <f t="shared" si="28"/>
        <v>100355089.25114605</v>
      </c>
      <c r="W288" s="2">
        <f t="shared" si="20"/>
        <v>641500.42857143283</v>
      </c>
      <c r="X288" s="2">
        <f t="shared" si="6"/>
        <v>8499.5714285671711</v>
      </c>
      <c r="Y288" s="2">
        <f t="shared" si="7"/>
        <v>56221256.218678236</v>
      </c>
      <c r="Z288" s="2" t="str">
        <f t="shared" si="8"/>
        <v>MEEP</v>
      </c>
      <c r="AA288" s="2">
        <f>IF(Z288="HERE",Y288,AA287+Graph!$G$1*1000)</f>
        <v>101126286.21867839</v>
      </c>
      <c r="AB288" s="2">
        <f t="shared" si="21"/>
        <v>650000</v>
      </c>
      <c r="AC288" s="2">
        <f t="shared" si="9"/>
        <v>54808558.822574466</v>
      </c>
      <c r="AD288" s="3">
        <f t="shared" si="10"/>
        <v>52800000</v>
      </c>
      <c r="AE288" s="2">
        <f>IF(AE286&gt;=52800000,52800000,IF(AB267=Graph!G$1*1000,AE287+Graph!G$1*1000,AC288))</f>
        <v>52800000</v>
      </c>
      <c r="AF288" s="3">
        <f t="shared" si="11"/>
        <v>52800000</v>
      </c>
      <c r="AG288" s="3">
        <f t="shared" si="26"/>
        <v>50160000</v>
      </c>
      <c r="AH288" s="3" t="e">
        <f t="shared" si="3"/>
        <v>#N/A</v>
      </c>
      <c r="AM288" s="6">
        <v>14600000</v>
      </c>
      <c r="AN288" s="6">
        <v>31800000</v>
      </c>
      <c r="AO288" s="6">
        <v>52800000</v>
      </c>
    </row>
    <row r="289" spans="1:41" ht="15.75" customHeight="1" x14ac:dyDescent="0.25">
      <c r="A289" s="1">
        <v>44465</v>
      </c>
      <c r="B289" s="2">
        <f t="shared" si="0"/>
        <v>220</v>
      </c>
      <c r="C289" s="7"/>
      <c r="D289" s="2" t="e">
        <f t="shared" si="12"/>
        <v>#N/A</v>
      </c>
      <c r="E289" s="2" t="e">
        <f t="shared" si="22"/>
        <v>#N/A</v>
      </c>
      <c r="F289" s="2">
        <v>1548374.1816908717</v>
      </c>
      <c r="G289" s="2">
        <f t="shared" si="23"/>
        <v>641500.42857142852</v>
      </c>
      <c r="H289" s="2">
        <f t="shared" si="13"/>
        <v>154882625.67971784</v>
      </c>
      <c r="I289" s="7"/>
      <c r="J289" s="2" t="e">
        <f t="shared" si="14"/>
        <v>#N/A</v>
      </c>
      <c r="K289" s="2" t="e">
        <f t="shared" si="24"/>
        <v>#N/A</v>
      </c>
      <c r="L289" s="2">
        <f t="array" ref="L289">IF(COUNT($C290)=0,IF(COUNT($C289)=1,I289,SUM(L288+LOOKUP(2,1/(ISNUMBER($K$1:$K$194)),$K$1:$K$194))),I289)</f>
        <v>2459496.7142857062</v>
      </c>
      <c r="M289" s="8" t="e">
        <f t="shared" si="27"/>
        <v>#N/A</v>
      </c>
      <c r="N289" s="2" t="e">
        <f t="shared" si="15"/>
        <v>#N/A</v>
      </c>
      <c r="O289" s="2" t="e">
        <f t="shared" si="25"/>
        <v>#N/A</v>
      </c>
      <c r="P289" s="2">
        <v>1563026.7270180881</v>
      </c>
      <c r="Q289" s="2">
        <f>IF(P289&gt;Graph!$G$1*1000,Graph!$G$1*1000,P289)</f>
        <v>650000</v>
      </c>
      <c r="R289" s="2">
        <f t="shared" si="16"/>
        <v>157226345.46982428</v>
      </c>
      <c r="S289" s="2">
        <f t="shared" si="17"/>
        <v>641500.42857143283</v>
      </c>
      <c r="T289" s="2">
        <f t="shared" si="18"/>
        <v>8499.571428571362</v>
      </c>
      <c r="U289" s="2">
        <f t="shared" si="19"/>
        <v>650000</v>
      </c>
      <c r="V289" s="2">
        <f t="shared" si="28"/>
        <v>100996589.67971748</v>
      </c>
      <c r="W289" s="2">
        <f t="shared" si="20"/>
        <v>641500.42857143283</v>
      </c>
      <c r="X289" s="2">
        <f t="shared" si="6"/>
        <v>8499.5714285671711</v>
      </c>
      <c r="Y289" s="2">
        <f t="shared" si="7"/>
        <v>56229755.790106803</v>
      </c>
      <c r="Z289" s="2" t="str">
        <f t="shared" si="8"/>
        <v>MEEP</v>
      </c>
      <c r="AA289" s="2">
        <f>IF(Z289="HERE",Y289,AA288+Graph!$G$1*1000)</f>
        <v>101776286.21867839</v>
      </c>
      <c r="AB289" s="2">
        <f t="shared" si="21"/>
        <v>650000</v>
      </c>
      <c r="AC289" s="2">
        <f t="shared" si="9"/>
        <v>54808558.822574466</v>
      </c>
      <c r="AD289" s="3">
        <f t="shared" si="10"/>
        <v>52800000</v>
      </c>
      <c r="AE289" s="2">
        <f>IF(AE287&gt;=52800000,52800000,IF(AB268=Graph!G$1*1000,AE288+Graph!G$1*1000,AC289))</f>
        <v>52800000</v>
      </c>
      <c r="AF289" s="3">
        <f t="shared" si="11"/>
        <v>52800000</v>
      </c>
      <c r="AG289" s="3">
        <f t="shared" si="26"/>
        <v>50160000</v>
      </c>
      <c r="AH289" s="3" t="e">
        <f t="shared" si="3"/>
        <v>#N/A</v>
      </c>
      <c r="AM289" s="6">
        <v>14600000</v>
      </c>
      <c r="AN289" s="6">
        <v>31800000</v>
      </c>
      <c r="AO289" s="6">
        <v>52800000</v>
      </c>
    </row>
    <row r="290" spans="1:41" ht="15.75" customHeight="1" x14ac:dyDescent="0.25">
      <c r="A290" s="1">
        <v>44466</v>
      </c>
      <c r="B290" s="2">
        <f t="shared" si="0"/>
        <v>221</v>
      </c>
      <c r="C290" s="7"/>
      <c r="D290" s="2" t="e">
        <f t="shared" si="12"/>
        <v>#N/A</v>
      </c>
      <c r="E290" s="2" t="e">
        <f t="shared" si="22"/>
        <v>#N/A</v>
      </c>
      <c r="F290" s="2">
        <v>1553305.3175770342</v>
      </c>
      <c r="G290" s="2">
        <f t="shared" si="23"/>
        <v>641500.42857142852</v>
      </c>
      <c r="H290" s="2">
        <f t="shared" si="13"/>
        <v>155524126.10828927</v>
      </c>
      <c r="I290" s="7"/>
      <c r="J290" s="2" t="e">
        <f t="shared" si="14"/>
        <v>#N/A</v>
      </c>
      <c r="K290" s="2" t="e">
        <f t="shared" si="24"/>
        <v>#N/A</v>
      </c>
      <c r="L290" s="2">
        <f t="array" ref="L290">IF(COUNT($C291)=0,IF(COUNT($C290)=1,I290,SUM(L289+LOOKUP(2,1/(ISNUMBER($K$1:$K$194)),$K$1:$K$194))),I290)</f>
        <v>2467996.2857142775</v>
      </c>
      <c r="M290" s="8" t="e">
        <f t="shared" si="27"/>
        <v>#N/A</v>
      </c>
      <c r="N290" s="2" t="e">
        <f t="shared" si="15"/>
        <v>#N/A</v>
      </c>
      <c r="O290" s="2" t="e">
        <f t="shared" si="25"/>
        <v>#N/A</v>
      </c>
      <c r="P290" s="2">
        <v>1568004.3591800332</v>
      </c>
      <c r="Q290" s="2">
        <f>IF(P290&gt;Graph!$G$1*1000,Graph!$G$1*1000,P290)</f>
        <v>650000</v>
      </c>
      <c r="R290" s="2">
        <f t="shared" si="16"/>
        <v>157876345.46982428</v>
      </c>
      <c r="S290" s="2">
        <f t="shared" si="17"/>
        <v>641500.42857143283</v>
      </c>
      <c r="T290" s="2">
        <f t="shared" si="18"/>
        <v>8499.571428571362</v>
      </c>
      <c r="U290" s="2">
        <f t="shared" si="19"/>
        <v>650000</v>
      </c>
      <c r="V290" s="2">
        <f t="shared" si="28"/>
        <v>101638090.10828891</v>
      </c>
      <c r="W290" s="2">
        <f t="shared" si="20"/>
        <v>641500.42857143283</v>
      </c>
      <c r="X290" s="2">
        <f t="shared" si="6"/>
        <v>8499.5714285671711</v>
      </c>
      <c r="Y290" s="2">
        <f t="shared" si="7"/>
        <v>56238255.36153537</v>
      </c>
      <c r="Z290" s="2" t="str">
        <f t="shared" si="8"/>
        <v>MEEP</v>
      </c>
      <c r="AA290" s="2">
        <f>IF(Z290="HERE",Y290,AA289+Graph!$G$1*1000)</f>
        <v>102426286.21867839</v>
      </c>
      <c r="AB290" s="2">
        <f t="shared" si="21"/>
        <v>650000</v>
      </c>
      <c r="AC290" s="2">
        <f t="shared" si="9"/>
        <v>54808558.822574466</v>
      </c>
      <c r="AD290" s="3">
        <f t="shared" si="10"/>
        <v>52800000</v>
      </c>
      <c r="AE290" s="2">
        <f>IF(AE288&gt;=52800000,52800000,IF(AB269=Graph!G$1*1000,AE289+Graph!G$1*1000,AC290))</f>
        <v>52800000</v>
      </c>
      <c r="AF290" s="3">
        <f t="shared" si="11"/>
        <v>52800000</v>
      </c>
      <c r="AG290" s="3">
        <f t="shared" si="26"/>
        <v>50160000</v>
      </c>
      <c r="AH290" s="3" t="e">
        <f t="shared" si="3"/>
        <v>#N/A</v>
      </c>
      <c r="AM290" s="6">
        <v>14600000</v>
      </c>
      <c r="AN290" s="6">
        <v>31800000</v>
      </c>
      <c r="AO290" s="6">
        <v>52800000</v>
      </c>
    </row>
    <row r="291" spans="1:41" ht="15.75" customHeight="1" x14ac:dyDescent="0.25">
      <c r="A291" s="1">
        <v>44467</v>
      </c>
      <c r="B291" s="2">
        <f t="shared" si="0"/>
        <v>222</v>
      </c>
      <c r="C291" s="7"/>
      <c r="D291" s="2" t="e">
        <f t="shared" si="12"/>
        <v>#N/A</v>
      </c>
      <c r="E291" s="2" t="e">
        <f t="shared" si="22"/>
        <v>#N/A</v>
      </c>
      <c r="F291" s="2">
        <v>1558236.4534631968</v>
      </c>
      <c r="G291" s="2">
        <f t="shared" si="23"/>
        <v>641500.42857142852</v>
      </c>
      <c r="H291" s="2">
        <f t="shared" si="13"/>
        <v>156165626.5368607</v>
      </c>
      <c r="I291" s="7"/>
      <c r="J291" s="2" t="e">
        <f t="shared" si="14"/>
        <v>#N/A</v>
      </c>
      <c r="K291" s="2" t="e">
        <f t="shared" si="24"/>
        <v>#N/A</v>
      </c>
      <c r="L291" s="2">
        <f t="array" ref="L291">IF(COUNT($C292)=0,IF(COUNT($C291)=1,I291,SUM(L290+LOOKUP(2,1/(ISNUMBER($K$1:$K$194)),$K$1:$K$194))),I291)</f>
        <v>2476495.8571428489</v>
      </c>
      <c r="M291" s="8" t="e">
        <f t="shared" si="27"/>
        <v>#N/A</v>
      </c>
      <c r="N291" s="2" t="e">
        <f t="shared" si="15"/>
        <v>#N/A</v>
      </c>
      <c r="O291" s="2" t="e">
        <f t="shared" si="25"/>
        <v>#N/A</v>
      </c>
      <c r="P291" s="2">
        <v>1572981.9913419783</v>
      </c>
      <c r="Q291" s="2">
        <f>IF(P291&gt;Graph!$G$1*1000,Graph!$G$1*1000,P291)</f>
        <v>650000</v>
      </c>
      <c r="R291" s="2">
        <f t="shared" si="16"/>
        <v>158526345.46982428</v>
      </c>
      <c r="S291" s="2">
        <f t="shared" si="17"/>
        <v>641500.42857143283</v>
      </c>
      <c r="T291" s="2">
        <f t="shared" si="18"/>
        <v>8499.571428571362</v>
      </c>
      <c r="U291" s="2">
        <f t="shared" si="19"/>
        <v>650000</v>
      </c>
      <c r="V291" s="2">
        <f t="shared" si="28"/>
        <v>102279590.53686035</v>
      </c>
      <c r="W291" s="2">
        <f t="shared" si="20"/>
        <v>641500.42857143283</v>
      </c>
      <c r="X291" s="2">
        <f t="shared" si="6"/>
        <v>8499.5714285671711</v>
      </c>
      <c r="Y291" s="2">
        <f t="shared" si="7"/>
        <v>56246754.932963938</v>
      </c>
      <c r="Z291" s="2" t="str">
        <f t="shared" si="8"/>
        <v>MEEP</v>
      </c>
      <c r="AA291" s="2">
        <f>IF(Z291="HERE",Y291,AA290+Graph!$G$1*1000)</f>
        <v>103076286.21867839</v>
      </c>
      <c r="AB291" s="2">
        <f t="shared" si="21"/>
        <v>650000</v>
      </c>
      <c r="AC291" s="2">
        <f t="shared" si="9"/>
        <v>54808558.822574466</v>
      </c>
      <c r="AD291" s="3">
        <f t="shared" si="10"/>
        <v>52800000</v>
      </c>
      <c r="AE291" s="2">
        <f>IF(AE289&gt;=52800000,52800000,IF(AB270=Graph!G$1*1000,AE290+Graph!G$1*1000,AC291))</f>
        <v>52800000</v>
      </c>
      <c r="AF291" s="3">
        <f t="shared" si="11"/>
        <v>52800000</v>
      </c>
      <c r="AG291" s="3">
        <f t="shared" si="26"/>
        <v>50160000</v>
      </c>
      <c r="AH291" s="3" t="e">
        <f t="shared" si="3"/>
        <v>#N/A</v>
      </c>
      <c r="AM291" s="6">
        <v>14600000</v>
      </c>
      <c r="AN291" s="6">
        <v>31800000</v>
      </c>
      <c r="AO291" s="6">
        <v>52800000</v>
      </c>
    </row>
    <row r="292" spans="1:41" ht="15.75" customHeight="1" x14ac:dyDescent="0.25">
      <c r="A292" s="1">
        <v>44468</v>
      </c>
      <c r="B292" s="2">
        <f t="shared" si="0"/>
        <v>223</v>
      </c>
      <c r="C292" s="7"/>
      <c r="D292" s="2" t="e">
        <f t="shared" si="12"/>
        <v>#N/A</v>
      </c>
      <c r="E292" s="2" t="e">
        <f t="shared" si="22"/>
        <v>#N/A</v>
      </c>
      <c r="F292" s="2">
        <v>1563167.5893493891</v>
      </c>
      <c r="G292" s="2">
        <f t="shared" si="23"/>
        <v>641500.42857142852</v>
      </c>
      <c r="H292" s="2">
        <f t="shared" si="13"/>
        <v>156807126.96543214</v>
      </c>
      <c r="I292" s="7"/>
      <c r="J292" s="2" t="e">
        <f t="shared" si="14"/>
        <v>#N/A</v>
      </c>
      <c r="K292" s="2" t="e">
        <f t="shared" si="24"/>
        <v>#N/A</v>
      </c>
      <c r="L292" s="2">
        <f t="array" ref="L292">IF(COUNT($C293)=0,IF(COUNT($C292)=1,I292,SUM(L291+LOOKUP(2,1/(ISNUMBER($K$1:$K$194)),$K$1:$K$194))),I292)</f>
        <v>2484995.4285714203</v>
      </c>
      <c r="M292" s="8" t="e">
        <f t="shared" si="27"/>
        <v>#N/A</v>
      </c>
      <c r="N292" s="2" t="e">
        <f t="shared" si="15"/>
        <v>#N/A</v>
      </c>
      <c r="O292" s="2" t="e">
        <f t="shared" si="25"/>
        <v>#N/A</v>
      </c>
      <c r="P292" s="2">
        <v>1577959.6235039532</v>
      </c>
      <c r="Q292" s="2">
        <f>IF(P292&gt;Graph!$G$1*1000,Graph!$G$1*1000,P292)</f>
        <v>650000</v>
      </c>
      <c r="R292" s="2">
        <f t="shared" si="16"/>
        <v>159176345.46982428</v>
      </c>
      <c r="S292" s="2">
        <f t="shared" si="17"/>
        <v>641500.42857143283</v>
      </c>
      <c r="T292" s="2">
        <f t="shared" si="18"/>
        <v>8499.571428571362</v>
      </c>
      <c r="U292" s="2">
        <f t="shared" si="19"/>
        <v>650000</v>
      </c>
      <c r="V292" s="2">
        <f t="shared" si="28"/>
        <v>102921090.96543178</v>
      </c>
      <c r="W292" s="2">
        <f t="shared" si="20"/>
        <v>641500.42857143283</v>
      </c>
      <c r="X292" s="2">
        <f t="shared" si="6"/>
        <v>8499.5714285671711</v>
      </c>
      <c r="Y292" s="2">
        <f t="shared" si="7"/>
        <v>56255254.504392505</v>
      </c>
      <c r="Z292" s="2" t="str">
        <f t="shared" si="8"/>
        <v>MEEP</v>
      </c>
      <c r="AA292" s="2">
        <f>IF(Z292="HERE",Y292,AA291+Graph!$G$1*1000)</f>
        <v>103726286.21867839</v>
      </c>
      <c r="AB292" s="2">
        <f t="shared" si="21"/>
        <v>650000</v>
      </c>
      <c r="AC292" s="2">
        <f t="shared" si="9"/>
        <v>54808558.822574466</v>
      </c>
      <c r="AD292" s="3">
        <f t="shared" si="10"/>
        <v>52800000</v>
      </c>
      <c r="AE292" s="2">
        <f>IF(AE290&gt;=52800000,52800000,IF(AB271=Graph!G$1*1000,AE291+Graph!G$1*1000,AC292))</f>
        <v>52800000</v>
      </c>
      <c r="AF292" s="3">
        <f t="shared" si="11"/>
        <v>52800000</v>
      </c>
      <c r="AG292" s="3">
        <f t="shared" si="26"/>
        <v>50160000</v>
      </c>
      <c r="AH292" s="3" t="e">
        <f t="shared" si="3"/>
        <v>#N/A</v>
      </c>
      <c r="AM292" s="6">
        <v>14600000</v>
      </c>
      <c r="AN292" s="6">
        <v>31800000</v>
      </c>
      <c r="AO292" s="6">
        <v>52800000</v>
      </c>
    </row>
    <row r="293" spans="1:41" ht="15.75" customHeight="1" x14ac:dyDescent="0.25">
      <c r="A293" s="1">
        <v>44469</v>
      </c>
      <c r="B293" s="2">
        <f t="shared" si="0"/>
        <v>224</v>
      </c>
      <c r="C293" s="7"/>
      <c r="D293" s="2" t="e">
        <f t="shared" si="12"/>
        <v>#N/A</v>
      </c>
      <c r="E293" s="2" t="e">
        <f t="shared" si="22"/>
        <v>#N/A</v>
      </c>
      <c r="F293" s="2">
        <v>1568098.7252355516</v>
      </c>
      <c r="G293" s="2">
        <f t="shared" si="23"/>
        <v>641500.42857142852</v>
      </c>
      <c r="H293" s="2">
        <f t="shared" si="13"/>
        <v>157448627.39400357</v>
      </c>
      <c r="I293" s="7"/>
      <c r="J293" s="2" t="e">
        <f t="shared" si="14"/>
        <v>#N/A</v>
      </c>
      <c r="K293" s="2" t="e">
        <f t="shared" si="24"/>
        <v>#N/A</v>
      </c>
      <c r="L293" s="2">
        <f t="array" ref="L293">IF(COUNT($C294)=0,IF(COUNT($C293)=1,I293,SUM(L292+LOOKUP(2,1/(ISNUMBER($K$1:$K$194)),$K$1:$K$194))),I293)</f>
        <v>2493494.9999999916</v>
      </c>
      <c r="M293" s="8" t="e">
        <f t="shared" si="27"/>
        <v>#N/A</v>
      </c>
      <c r="N293" s="2" t="e">
        <f t="shared" si="15"/>
        <v>#N/A</v>
      </c>
      <c r="O293" s="2" t="e">
        <f t="shared" si="25"/>
        <v>#N/A</v>
      </c>
      <c r="P293" s="2">
        <v>1582937.2556658983</v>
      </c>
      <c r="Q293" s="2">
        <f>IF(P293&gt;Graph!$G$1*1000,Graph!$G$1*1000,P293)</f>
        <v>650000</v>
      </c>
      <c r="R293" s="2">
        <f t="shared" si="16"/>
        <v>159826345.46982428</v>
      </c>
      <c r="S293" s="2">
        <f t="shared" si="17"/>
        <v>641500.42857143283</v>
      </c>
      <c r="T293" s="2">
        <f t="shared" si="18"/>
        <v>8499.571428571362</v>
      </c>
      <c r="U293" s="2">
        <f t="shared" si="19"/>
        <v>650000</v>
      </c>
      <c r="V293" s="2">
        <f t="shared" si="28"/>
        <v>103562591.39400321</v>
      </c>
      <c r="W293" s="2">
        <f t="shared" si="20"/>
        <v>641500.42857143283</v>
      </c>
      <c r="X293" s="2">
        <f t="shared" si="6"/>
        <v>8499.5714285671711</v>
      </c>
      <c r="Y293" s="2">
        <f t="shared" si="7"/>
        <v>56263754.075821072</v>
      </c>
      <c r="Z293" s="2" t="str">
        <f t="shared" si="8"/>
        <v>MEEP</v>
      </c>
      <c r="AA293" s="2">
        <f>IF(Z293="HERE",Y293,AA292+Graph!$G$1*1000)</f>
        <v>104376286.21867839</v>
      </c>
      <c r="AB293" s="2">
        <f t="shared" si="21"/>
        <v>650000</v>
      </c>
      <c r="AC293" s="2">
        <f t="shared" si="9"/>
        <v>54808558.822574466</v>
      </c>
      <c r="AD293" s="3">
        <f t="shared" si="10"/>
        <v>52800000</v>
      </c>
      <c r="AE293" s="2">
        <f>IF(AE291&gt;=52800000,52800000,IF(AB272=Graph!G$1*1000,AE292+Graph!G$1*1000,AC293))</f>
        <v>52800000</v>
      </c>
      <c r="AF293" s="3">
        <f t="shared" si="11"/>
        <v>52800000</v>
      </c>
      <c r="AG293" s="3">
        <f t="shared" si="26"/>
        <v>50160000</v>
      </c>
      <c r="AH293" s="3" t="e">
        <f t="shared" si="3"/>
        <v>#N/A</v>
      </c>
      <c r="AM293" s="6">
        <v>14600000</v>
      </c>
      <c r="AN293" s="6">
        <v>31800000</v>
      </c>
      <c r="AO293" s="6">
        <v>52800000</v>
      </c>
    </row>
    <row r="294" spans="1:41" ht="15.75" customHeight="1" x14ac:dyDescent="0.25">
      <c r="A294" s="1">
        <v>44470</v>
      </c>
      <c r="B294" s="2">
        <f t="shared" si="0"/>
        <v>225</v>
      </c>
      <c r="C294" s="7"/>
      <c r="D294" s="2" t="e">
        <f t="shared" si="12"/>
        <v>#N/A</v>
      </c>
      <c r="E294" s="2" t="e">
        <f t="shared" si="22"/>
        <v>#N/A</v>
      </c>
      <c r="F294" s="2">
        <v>1573029.8611217141</v>
      </c>
      <c r="G294" s="2">
        <f t="shared" si="23"/>
        <v>641500.42857142852</v>
      </c>
      <c r="H294" s="2">
        <f t="shared" si="13"/>
        <v>158090127.822575</v>
      </c>
      <c r="I294" s="7"/>
      <c r="J294" s="2" t="e">
        <f t="shared" si="14"/>
        <v>#N/A</v>
      </c>
      <c r="K294" s="2" t="e">
        <f t="shared" si="24"/>
        <v>#N/A</v>
      </c>
      <c r="L294" s="2">
        <f t="array" ref="L294">IF(COUNT($C295)=0,IF(COUNT($C294)=1,I294,SUM(L293+LOOKUP(2,1/(ISNUMBER($K$1:$K$194)),$K$1:$K$194))),I294)</f>
        <v>2501994.571428563</v>
      </c>
      <c r="M294" s="8" t="e">
        <f t="shared" si="27"/>
        <v>#N/A</v>
      </c>
      <c r="N294" s="2" t="e">
        <f t="shared" si="15"/>
        <v>#N/A</v>
      </c>
      <c r="O294" s="2" t="e">
        <f t="shared" si="25"/>
        <v>#N/A</v>
      </c>
      <c r="P294" s="2">
        <v>1587914.8878278434</v>
      </c>
      <c r="Q294" s="2">
        <f>IF(P294&gt;Graph!$G$1*1000,Graph!$G$1*1000,P294)</f>
        <v>650000</v>
      </c>
      <c r="R294" s="2">
        <f t="shared" si="16"/>
        <v>160476345.46982428</v>
      </c>
      <c r="S294" s="2">
        <f t="shared" si="17"/>
        <v>641500.42857143283</v>
      </c>
      <c r="T294" s="2">
        <f t="shared" si="18"/>
        <v>8499.571428571362</v>
      </c>
      <c r="U294" s="2">
        <f t="shared" si="19"/>
        <v>650000</v>
      </c>
      <c r="V294" s="2">
        <f t="shared" si="28"/>
        <v>104204091.82257465</v>
      </c>
      <c r="W294" s="2">
        <f t="shared" si="20"/>
        <v>641500.42857143283</v>
      </c>
      <c r="X294" s="2">
        <f t="shared" si="6"/>
        <v>8499.5714285671711</v>
      </c>
      <c r="Y294" s="2">
        <f t="shared" si="7"/>
        <v>56272253.647249639</v>
      </c>
      <c r="Z294" s="2" t="str">
        <f t="shared" si="8"/>
        <v>MEEP</v>
      </c>
      <c r="AA294" s="2">
        <f>IF(Z294="HERE",Y294,AA293+Graph!$G$1*1000)</f>
        <v>105026286.21867839</v>
      </c>
      <c r="AB294" s="2">
        <f t="shared" si="21"/>
        <v>650000</v>
      </c>
      <c r="AC294" s="2">
        <f t="shared" si="9"/>
        <v>54808558.822574466</v>
      </c>
      <c r="AD294" s="3">
        <f t="shared" si="10"/>
        <v>52800000</v>
      </c>
      <c r="AE294" s="2">
        <f>IF(AE292&gt;=52800000,52800000,IF(AB273=Graph!G$1*1000,AE293+Graph!G$1*1000,AC294))</f>
        <v>52800000</v>
      </c>
      <c r="AF294" s="3">
        <f t="shared" si="11"/>
        <v>52800000</v>
      </c>
      <c r="AG294" s="3">
        <f t="shared" si="26"/>
        <v>50160000</v>
      </c>
      <c r="AH294" s="3" t="e">
        <f t="shared" si="3"/>
        <v>#N/A</v>
      </c>
      <c r="AM294" s="6">
        <v>14600000</v>
      </c>
      <c r="AN294" s="6">
        <v>31800000</v>
      </c>
      <c r="AO294" s="6">
        <v>52800000</v>
      </c>
    </row>
    <row r="295" spans="1:41" ht="15.75" customHeight="1" x14ac:dyDescent="0.25">
      <c r="A295" s="1">
        <v>44471</v>
      </c>
      <c r="B295" s="2">
        <f t="shared" si="0"/>
        <v>226</v>
      </c>
      <c r="C295" s="7"/>
      <c r="D295" s="2" t="e">
        <f t="shared" si="12"/>
        <v>#N/A</v>
      </c>
      <c r="E295" s="2" t="e">
        <f t="shared" si="22"/>
        <v>#N/A</v>
      </c>
      <c r="F295" s="2">
        <v>1577960.9970079064</v>
      </c>
      <c r="G295" s="2">
        <f t="shared" si="23"/>
        <v>641500.42857142852</v>
      </c>
      <c r="H295" s="2">
        <f t="shared" si="13"/>
        <v>158731628.25114644</v>
      </c>
      <c r="I295" s="7"/>
      <c r="J295" s="2" t="e">
        <f t="shared" si="14"/>
        <v>#N/A</v>
      </c>
      <c r="K295" s="2" t="e">
        <f t="shared" si="24"/>
        <v>#N/A</v>
      </c>
      <c r="L295" s="2">
        <f t="array" ref="L295">IF(COUNT($C296)=0,IF(COUNT($C295)=1,I295,SUM(L294+LOOKUP(2,1/(ISNUMBER($K$1:$K$194)),$K$1:$K$194))),I295)</f>
        <v>2510494.1428571343</v>
      </c>
      <c r="M295" s="8" t="e">
        <f t="shared" si="27"/>
        <v>#N/A</v>
      </c>
      <c r="N295" s="2" t="e">
        <f t="shared" si="15"/>
        <v>#N/A</v>
      </c>
      <c r="O295" s="2" t="e">
        <f t="shared" si="25"/>
        <v>#N/A</v>
      </c>
      <c r="P295" s="2">
        <v>1592892.5199898183</v>
      </c>
      <c r="Q295" s="2">
        <f>IF(P295&gt;Graph!$G$1*1000,Graph!$G$1*1000,P295)</f>
        <v>650000</v>
      </c>
      <c r="R295" s="2">
        <f t="shared" si="16"/>
        <v>161126345.46982428</v>
      </c>
      <c r="S295" s="2">
        <f t="shared" si="17"/>
        <v>641500.42857143283</v>
      </c>
      <c r="T295" s="2">
        <f t="shared" si="18"/>
        <v>8499.571428571362</v>
      </c>
      <c r="U295" s="2">
        <f t="shared" si="19"/>
        <v>650000</v>
      </c>
      <c r="V295" s="2">
        <f t="shared" si="28"/>
        <v>104845592.25114608</v>
      </c>
      <c r="W295" s="2">
        <f t="shared" si="20"/>
        <v>641500.42857143283</v>
      </c>
      <c r="X295" s="2">
        <f t="shared" si="6"/>
        <v>8499.5714285671711</v>
      </c>
      <c r="Y295" s="2">
        <f t="shared" si="7"/>
        <v>56280753.218678206</v>
      </c>
      <c r="Z295" s="2" t="str">
        <f t="shared" si="8"/>
        <v>MEEP</v>
      </c>
      <c r="AA295" s="2">
        <f>IF(Z295="HERE",Y295,AA294+Graph!$G$1*1000)</f>
        <v>105676286.21867839</v>
      </c>
      <c r="AB295" s="2">
        <f t="shared" si="21"/>
        <v>650000</v>
      </c>
      <c r="AC295" s="2">
        <f t="shared" si="9"/>
        <v>54808558.822574466</v>
      </c>
      <c r="AD295" s="3">
        <f t="shared" si="10"/>
        <v>52800000</v>
      </c>
      <c r="AE295" s="2">
        <f>IF(AE293&gt;=52800000,52800000,IF(AB274=Graph!G$1*1000,AE294+Graph!G$1*1000,AC295))</f>
        <v>52800000</v>
      </c>
      <c r="AF295" s="3">
        <f t="shared" si="11"/>
        <v>52800000</v>
      </c>
      <c r="AG295" s="3">
        <f t="shared" si="26"/>
        <v>50160000</v>
      </c>
      <c r="AH295" s="3" t="e">
        <f t="shared" si="3"/>
        <v>#N/A</v>
      </c>
      <c r="AM295" s="6">
        <v>14600000</v>
      </c>
      <c r="AN295" s="6">
        <v>31800000</v>
      </c>
      <c r="AO295" s="6">
        <v>52800000</v>
      </c>
    </row>
    <row r="296" spans="1:41" ht="15.75" customHeight="1" x14ac:dyDescent="0.25">
      <c r="A296" s="1">
        <v>44472</v>
      </c>
      <c r="B296" s="2">
        <f t="shared" si="0"/>
        <v>227</v>
      </c>
      <c r="C296" s="7"/>
      <c r="D296" s="2" t="e">
        <f t="shared" si="12"/>
        <v>#N/A</v>
      </c>
      <c r="E296" s="2" t="e">
        <f t="shared" si="22"/>
        <v>#N/A</v>
      </c>
      <c r="F296" s="2">
        <v>1582892.132894069</v>
      </c>
      <c r="G296" s="2">
        <f t="shared" si="23"/>
        <v>641500.42857142852</v>
      </c>
      <c r="H296" s="2">
        <f t="shared" si="13"/>
        <v>159373128.67971787</v>
      </c>
      <c r="I296" s="7"/>
      <c r="J296" s="2" t="e">
        <f t="shared" si="14"/>
        <v>#N/A</v>
      </c>
      <c r="K296" s="2" t="e">
        <f t="shared" si="24"/>
        <v>#N/A</v>
      </c>
      <c r="L296" s="2">
        <f t="array" ref="L296">IF(COUNT($C297)=0,IF(COUNT($C296)=1,I296,SUM(L295+LOOKUP(2,1/(ISNUMBER($K$1:$K$194)),$K$1:$K$194))),I296)</f>
        <v>2518993.7142857057</v>
      </c>
      <c r="M296" s="8" t="e">
        <f t="shared" si="27"/>
        <v>#N/A</v>
      </c>
      <c r="N296" s="2" t="e">
        <f t="shared" si="15"/>
        <v>#N/A</v>
      </c>
      <c r="O296" s="2" t="e">
        <f t="shared" si="25"/>
        <v>#N/A</v>
      </c>
      <c r="P296" s="2">
        <v>1597870.1521517634</v>
      </c>
      <c r="Q296" s="2">
        <f>IF(P296&gt;Graph!$G$1*1000,Graph!$G$1*1000,P296)</f>
        <v>650000</v>
      </c>
      <c r="R296" s="2">
        <f t="shared" si="16"/>
        <v>161776345.46982428</v>
      </c>
      <c r="S296" s="2">
        <f t="shared" si="17"/>
        <v>641500.42857143283</v>
      </c>
      <c r="T296" s="2">
        <f t="shared" si="18"/>
        <v>8499.571428571362</v>
      </c>
      <c r="U296" s="2">
        <f t="shared" si="19"/>
        <v>650000</v>
      </c>
      <c r="V296" s="2">
        <f t="shared" si="28"/>
        <v>105487092.67971751</v>
      </c>
      <c r="W296" s="2">
        <f t="shared" si="20"/>
        <v>641500.42857143283</v>
      </c>
      <c r="X296" s="2">
        <f t="shared" si="6"/>
        <v>8499.5714285671711</v>
      </c>
      <c r="Y296" s="2">
        <f t="shared" si="7"/>
        <v>56289252.790106773</v>
      </c>
      <c r="Z296" s="2" t="str">
        <f t="shared" si="8"/>
        <v>MEEP</v>
      </c>
      <c r="AA296" s="2">
        <f>IF(Z296="HERE",Y296,AA295+Graph!$G$1*1000)</f>
        <v>106326286.21867839</v>
      </c>
      <c r="AB296" s="2">
        <f t="shared" si="21"/>
        <v>650000</v>
      </c>
      <c r="AC296" s="2">
        <f t="shared" si="9"/>
        <v>54808558.822574466</v>
      </c>
      <c r="AD296" s="3">
        <f t="shared" si="10"/>
        <v>52800000</v>
      </c>
      <c r="AE296" s="2">
        <f>IF(AE294&gt;=52800000,52800000,IF(AB275=Graph!G$1*1000,AE295+Graph!G$1*1000,AC296))</f>
        <v>52800000</v>
      </c>
      <c r="AF296" s="3">
        <f t="shared" si="11"/>
        <v>52800000</v>
      </c>
      <c r="AG296" s="3">
        <f t="shared" si="26"/>
        <v>50160000</v>
      </c>
      <c r="AH296" s="3" t="e">
        <f t="shared" si="3"/>
        <v>#N/A</v>
      </c>
      <c r="AM296" s="6">
        <v>14600000</v>
      </c>
      <c r="AN296" s="6">
        <v>31800000</v>
      </c>
      <c r="AO296" s="6">
        <v>52800000</v>
      </c>
    </row>
    <row r="297" spans="1:41" ht="15.75" customHeight="1" x14ac:dyDescent="0.25">
      <c r="A297" s="1">
        <v>44473</v>
      </c>
      <c r="B297" s="2">
        <f t="shared" si="0"/>
        <v>228</v>
      </c>
      <c r="C297" s="7"/>
      <c r="D297" s="2" t="e">
        <f t="shared" si="12"/>
        <v>#N/A</v>
      </c>
      <c r="E297" s="2" t="e">
        <f t="shared" si="22"/>
        <v>#N/A</v>
      </c>
      <c r="F297" s="2">
        <v>1587823.2687802315</v>
      </c>
      <c r="G297" s="2">
        <f t="shared" si="23"/>
        <v>641500.42857142852</v>
      </c>
      <c r="H297" s="2">
        <f t="shared" si="13"/>
        <v>160014629.1082893</v>
      </c>
      <c r="I297" s="7"/>
      <c r="J297" s="2" t="e">
        <f t="shared" si="14"/>
        <v>#N/A</v>
      </c>
      <c r="K297" s="2" t="e">
        <f t="shared" si="24"/>
        <v>#N/A</v>
      </c>
      <c r="L297" s="2">
        <f t="array" ref="L297">IF(COUNT($C298)=0,IF(COUNT($C297)=1,I297,SUM(L296+LOOKUP(2,1/(ISNUMBER($K$1:$K$194)),$K$1:$K$194))),I297)</f>
        <v>2527493.2857142771</v>
      </c>
      <c r="M297" s="8" t="e">
        <f t="shared" si="27"/>
        <v>#N/A</v>
      </c>
      <c r="N297" s="2" t="e">
        <f t="shared" si="15"/>
        <v>#N/A</v>
      </c>
      <c r="O297" s="2" t="e">
        <f t="shared" si="25"/>
        <v>#N/A</v>
      </c>
      <c r="P297" s="2">
        <v>1602847.7843137383</v>
      </c>
      <c r="Q297" s="2">
        <f>IF(P297&gt;Graph!$G$1*1000,Graph!$G$1*1000,P297)</f>
        <v>650000</v>
      </c>
      <c r="R297" s="2">
        <f t="shared" si="16"/>
        <v>162426345.46982428</v>
      </c>
      <c r="S297" s="2">
        <f t="shared" si="17"/>
        <v>641500.42857143283</v>
      </c>
      <c r="T297" s="2">
        <f t="shared" si="18"/>
        <v>8499.571428571362</v>
      </c>
      <c r="U297" s="2">
        <f t="shared" si="19"/>
        <v>650000</v>
      </c>
      <c r="V297" s="2">
        <f t="shared" si="28"/>
        <v>106128593.10828894</v>
      </c>
      <c r="W297" s="2">
        <f t="shared" si="20"/>
        <v>641500.42857143283</v>
      </c>
      <c r="X297" s="2">
        <f t="shared" si="6"/>
        <v>8499.5714285671711</v>
      </c>
      <c r="Y297" s="2">
        <f t="shared" si="7"/>
        <v>56297752.361535341</v>
      </c>
      <c r="Z297" s="2" t="str">
        <f t="shared" si="8"/>
        <v>MEEP</v>
      </c>
      <c r="AA297" s="2">
        <f>IF(Z297="HERE",Y297,AA296+Graph!$G$1*1000)</f>
        <v>106976286.21867839</v>
      </c>
      <c r="AB297" s="2">
        <f t="shared" si="21"/>
        <v>650000</v>
      </c>
      <c r="AC297" s="2">
        <f t="shared" si="9"/>
        <v>54808558.822574466</v>
      </c>
      <c r="AD297" s="3">
        <f t="shared" si="10"/>
        <v>52800000</v>
      </c>
      <c r="AE297" s="2">
        <f>IF(AE295&gt;=52800000,52800000,IF(AB276=Graph!G$1*1000,AE296+Graph!G$1*1000,AC297))</f>
        <v>52800000</v>
      </c>
      <c r="AF297" s="3">
        <f t="shared" si="11"/>
        <v>52800000</v>
      </c>
      <c r="AG297" s="3">
        <f t="shared" si="26"/>
        <v>50160000</v>
      </c>
      <c r="AH297" s="3" t="e">
        <f t="shared" si="3"/>
        <v>#N/A</v>
      </c>
      <c r="AM297" s="6">
        <v>14600000</v>
      </c>
      <c r="AN297" s="6">
        <v>31800000</v>
      </c>
      <c r="AO297" s="6">
        <v>52800000</v>
      </c>
    </row>
    <row r="298" spans="1:41" ht="15.75" customHeight="1" x14ac:dyDescent="0.25">
      <c r="A298" s="1">
        <v>44474</v>
      </c>
      <c r="B298" s="2">
        <f t="shared" si="0"/>
        <v>229</v>
      </c>
      <c r="C298" s="7"/>
      <c r="D298" s="2" t="e">
        <f t="shared" si="12"/>
        <v>#N/A</v>
      </c>
      <c r="E298" s="2" t="e">
        <f t="shared" si="22"/>
        <v>#N/A</v>
      </c>
      <c r="F298" s="2">
        <v>1592754.4046664238</v>
      </c>
      <c r="G298" s="2">
        <f t="shared" si="23"/>
        <v>641500.42857142852</v>
      </c>
      <c r="H298" s="2">
        <f t="shared" si="13"/>
        <v>160656129.53686073</v>
      </c>
      <c r="I298" s="7"/>
      <c r="J298" s="2" t="e">
        <f t="shared" si="14"/>
        <v>#N/A</v>
      </c>
      <c r="K298" s="2" t="e">
        <f t="shared" si="24"/>
        <v>#N/A</v>
      </c>
      <c r="L298" s="2">
        <f t="array" ref="L298">IF(COUNT($C299)=0,IF(COUNT($C298)=1,I298,SUM(L297+LOOKUP(2,1/(ISNUMBER($K$1:$K$194)),$K$1:$K$194))),I298)</f>
        <v>2535992.8571428484</v>
      </c>
      <c r="M298" s="8" t="e">
        <f t="shared" si="27"/>
        <v>#N/A</v>
      </c>
      <c r="N298" s="2" t="e">
        <f t="shared" si="15"/>
        <v>#N/A</v>
      </c>
      <c r="O298" s="2" t="e">
        <f t="shared" si="25"/>
        <v>#N/A</v>
      </c>
      <c r="P298" s="2">
        <v>1607825.4164756835</v>
      </c>
      <c r="Q298" s="2">
        <f>IF(P298&gt;Graph!$G$1*1000,Graph!$G$1*1000,P298)</f>
        <v>650000</v>
      </c>
      <c r="R298" s="2">
        <f t="shared" si="16"/>
        <v>163076345.46982428</v>
      </c>
      <c r="S298" s="2">
        <f t="shared" si="17"/>
        <v>641500.42857143283</v>
      </c>
      <c r="T298" s="2">
        <f t="shared" si="18"/>
        <v>8499.571428571362</v>
      </c>
      <c r="U298" s="2">
        <f t="shared" si="19"/>
        <v>650000</v>
      </c>
      <c r="V298" s="2">
        <f t="shared" si="28"/>
        <v>106770093.53686038</v>
      </c>
      <c r="W298" s="2">
        <f t="shared" si="20"/>
        <v>641500.42857143283</v>
      </c>
      <c r="X298" s="2">
        <f t="shared" si="6"/>
        <v>8499.5714285671711</v>
      </c>
      <c r="Y298" s="2">
        <f t="shared" si="7"/>
        <v>56306251.932963908</v>
      </c>
      <c r="Z298" s="2" t="str">
        <f t="shared" si="8"/>
        <v>MEEP</v>
      </c>
      <c r="AA298" s="2">
        <f>IF(Z298="HERE",Y298,AA297+Graph!$G$1*1000)</f>
        <v>107626286.21867839</v>
      </c>
      <c r="AB298" s="2">
        <f t="shared" si="21"/>
        <v>650000</v>
      </c>
      <c r="AC298" s="2">
        <f t="shared" si="9"/>
        <v>54808558.822574466</v>
      </c>
      <c r="AD298" s="3">
        <f t="shared" si="10"/>
        <v>52800000</v>
      </c>
      <c r="AE298" s="2">
        <f>IF(AE296&gt;=52800000,52800000,IF(AB277=Graph!G$1*1000,AE297+Graph!G$1*1000,AC298))</f>
        <v>52800000</v>
      </c>
      <c r="AF298" s="3">
        <f t="shared" si="11"/>
        <v>52800000</v>
      </c>
      <c r="AG298" s="3">
        <f t="shared" si="26"/>
        <v>50160000</v>
      </c>
      <c r="AH298" s="3" t="e">
        <f t="shared" si="3"/>
        <v>#N/A</v>
      </c>
      <c r="AM298" s="6">
        <v>14600000</v>
      </c>
      <c r="AN298" s="6">
        <v>31800000</v>
      </c>
      <c r="AO298" s="6">
        <v>52800000</v>
      </c>
    </row>
    <row r="299" spans="1:41" ht="15.75" customHeight="1" x14ac:dyDescent="0.25">
      <c r="A299" s="1">
        <v>44475</v>
      </c>
      <c r="B299" s="2">
        <f t="shared" si="0"/>
        <v>230</v>
      </c>
      <c r="C299" s="7"/>
      <c r="D299" s="2" t="e">
        <f t="shared" si="12"/>
        <v>#N/A</v>
      </c>
      <c r="E299" s="2" t="e">
        <f t="shared" si="22"/>
        <v>#N/A</v>
      </c>
      <c r="F299" s="2">
        <v>1597685.5405525863</v>
      </c>
      <c r="G299" s="2">
        <f t="shared" si="23"/>
        <v>641500.42857142852</v>
      </c>
      <c r="H299" s="2">
        <f t="shared" si="13"/>
        <v>161297629.96543217</v>
      </c>
      <c r="I299" s="7"/>
      <c r="J299" s="2" t="e">
        <f t="shared" si="14"/>
        <v>#N/A</v>
      </c>
      <c r="K299" s="2" t="e">
        <f t="shared" si="24"/>
        <v>#N/A</v>
      </c>
      <c r="L299" s="2">
        <f t="array" ref="L299">IF(COUNT($C300)=0,IF(COUNT($C299)=1,I299,SUM(L298+LOOKUP(2,1/(ISNUMBER($K$1:$K$194)),$K$1:$K$194))),I299)</f>
        <v>2544492.4285714198</v>
      </c>
      <c r="M299" s="8" t="e">
        <f t="shared" si="27"/>
        <v>#N/A</v>
      </c>
      <c r="N299" s="2" t="e">
        <f t="shared" si="15"/>
        <v>#N/A</v>
      </c>
      <c r="O299" s="2" t="e">
        <f t="shared" si="25"/>
        <v>#N/A</v>
      </c>
      <c r="P299" s="2">
        <v>1612803.0486376286</v>
      </c>
      <c r="Q299" s="2">
        <f>IF(P299&gt;Graph!$G$1*1000,Graph!$G$1*1000,P299)</f>
        <v>650000</v>
      </c>
      <c r="R299" s="2">
        <f t="shared" si="16"/>
        <v>163726345.46982428</v>
      </c>
      <c r="S299" s="2">
        <f t="shared" si="17"/>
        <v>641500.42857143283</v>
      </c>
      <c r="T299" s="2">
        <f t="shared" si="18"/>
        <v>8499.571428571362</v>
      </c>
      <c r="U299" s="2">
        <f t="shared" si="19"/>
        <v>650000</v>
      </c>
      <c r="V299" s="2">
        <f t="shared" si="28"/>
        <v>107411593.96543181</v>
      </c>
      <c r="W299" s="2">
        <f t="shared" si="20"/>
        <v>641500.42857143283</v>
      </c>
      <c r="X299" s="2">
        <f t="shared" si="6"/>
        <v>8499.5714285671711</v>
      </c>
      <c r="Y299" s="2">
        <f t="shared" si="7"/>
        <v>56314751.504392475</v>
      </c>
      <c r="Z299" s="2" t="str">
        <f t="shared" si="8"/>
        <v>MEEP</v>
      </c>
      <c r="AA299" s="2">
        <f>IF(Z299="HERE",Y299,AA298+Graph!$G$1*1000)</f>
        <v>108276286.21867839</v>
      </c>
      <c r="AB299" s="2">
        <f t="shared" si="21"/>
        <v>650000</v>
      </c>
      <c r="AC299" s="2">
        <f t="shared" si="9"/>
        <v>54808558.822574466</v>
      </c>
      <c r="AD299" s="3">
        <f t="shared" si="10"/>
        <v>52800000</v>
      </c>
      <c r="AE299" s="2">
        <f>IF(AE297&gt;=52800000,52800000,IF(AB278=Graph!G$1*1000,AE298+Graph!G$1*1000,AC299))</f>
        <v>52800000</v>
      </c>
      <c r="AF299" s="3">
        <f t="shared" si="11"/>
        <v>52800000</v>
      </c>
      <c r="AG299" s="3">
        <f t="shared" si="26"/>
        <v>50160000</v>
      </c>
      <c r="AH299" s="3" t="e">
        <f t="shared" si="3"/>
        <v>#N/A</v>
      </c>
      <c r="AM299" s="6">
        <v>14600000</v>
      </c>
      <c r="AN299" s="6">
        <v>31800000</v>
      </c>
      <c r="AO299" s="6">
        <v>52800000</v>
      </c>
    </row>
    <row r="300" spans="1:41" ht="15.75" customHeight="1" x14ac:dyDescent="0.25">
      <c r="A300" s="1">
        <v>44476</v>
      </c>
      <c r="B300" s="2">
        <f t="shared" si="0"/>
        <v>231</v>
      </c>
      <c r="C300" s="7"/>
      <c r="D300" s="2" t="e">
        <f t="shared" si="12"/>
        <v>#N/A</v>
      </c>
      <c r="E300" s="2" t="e">
        <f t="shared" si="22"/>
        <v>#N/A</v>
      </c>
      <c r="F300" s="2">
        <v>1602616.6764387488</v>
      </c>
      <c r="G300" s="2">
        <f t="shared" si="23"/>
        <v>641500.42857142852</v>
      </c>
      <c r="H300" s="2">
        <f t="shared" si="13"/>
        <v>161939130.3940036</v>
      </c>
      <c r="I300" s="7"/>
      <c r="J300" s="2" t="e">
        <f t="shared" si="14"/>
        <v>#N/A</v>
      </c>
      <c r="K300" s="2" t="e">
        <f t="shared" si="24"/>
        <v>#N/A</v>
      </c>
      <c r="L300" s="2">
        <f t="array" ref="L300">IF(COUNT($C301)=0,IF(COUNT($C300)=1,I300,SUM(L299+LOOKUP(2,1/(ISNUMBER($K$1:$K$194)),$K$1:$K$194))),I300)</f>
        <v>2552991.9999999912</v>
      </c>
      <c r="M300" s="8" t="e">
        <f t="shared" si="27"/>
        <v>#N/A</v>
      </c>
      <c r="N300" s="2" t="e">
        <f t="shared" si="15"/>
        <v>#N/A</v>
      </c>
      <c r="O300" s="2" t="e">
        <f t="shared" si="25"/>
        <v>#N/A</v>
      </c>
      <c r="P300" s="2">
        <v>1617780.6807996035</v>
      </c>
      <c r="Q300" s="2">
        <f>IF(P300&gt;Graph!$G$1*1000,Graph!$G$1*1000,P300)</f>
        <v>650000</v>
      </c>
      <c r="R300" s="2">
        <f t="shared" si="16"/>
        <v>164376345.46982428</v>
      </c>
      <c r="S300" s="2">
        <f t="shared" si="17"/>
        <v>641500.42857143283</v>
      </c>
      <c r="T300" s="2">
        <f t="shared" si="18"/>
        <v>8499.571428571362</v>
      </c>
      <c r="U300" s="2">
        <f t="shared" si="19"/>
        <v>650000</v>
      </c>
      <c r="V300" s="2">
        <f t="shared" si="28"/>
        <v>108053094.39400324</v>
      </c>
      <c r="W300" s="2">
        <f t="shared" si="20"/>
        <v>641500.42857143283</v>
      </c>
      <c r="X300" s="2">
        <f t="shared" si="6"/>
        <v>8499.5714285671711</v>
      </c>
      <c r="Y300" s="2">
        <f t="shared" si="7"/>
        <v>56323251.075821042</v>
      </c>
      <c r="Z300" s="2" t="str">
        <f t="shared" si="8"/>
        <v>MEEP</v>
      </c>
      <c r="AA300" s="2">
        <f>IF(Z300="HERE",Y300,AA299+Graph!$G$1*1000)</f>
        <v>108926286.21867839</v>
      </c>
      <c r="AB300" s="2">
        <f t="shared" si="21"/>
        <v>650000</v>
      </c>
      <c r="AC300" s="2">
        <f t="shared" si="9"/>
        <v>54808558.822574466</v>
      </c>
      <c r="AD300" s="3">
        <f t="shared" si="10"/>
        <v>52800000</v>
      </c>
      <c r="AE300" s="2">
        <f>IF(AE298&gt;=52800000,52800000,IF(AB279=Graph!G$1*1000,AE299+Graph!G$1*1000,AC300))</f>
        <v>52800000</v>
      </c>
      <c r="AF300" s="3">
        <f t="shared" si="11"/>
        <v>52800000</v>
      </c>
      <c r="AG300" s="3">
        <f t="shared" si="26"/>
        <v>50160000</v>
      </c>
      <c r="AH300" s="3" t="e">
        <f t="shared" si="3"/>
        <v>#N/A</v>
      </c>
      <c r="AM300" s="6">
        <v>14600000</v>
      </c>
      <c r="AN300" s="6">
        <v>31800000</v>
      </c>
      <c r="AO300" s="6">
        <v>52800000</v>
      </c>
    </row>
    <row r="301" spans="1:41" ht="15.75" customHeight="1" x14ac:dyDescent="0.25">
      <c r="A301" s="1">
        <v>44477</v>
      </c>
      <c r="B301" s="2">
        <f t="shared" si="0"/>
        <v>232</v>
      </c>
      <c r="C301" s="7"/>
      <c r="D301" s="2" t="e">
        <f t="shared" si="12"/>
        <v>#N/A</v>
      </c>
      <c r="E301" s="2" t="e">
        <f t="shared" si="22"/>
        <v>#N/A</v>
      </c>
      <c r="F301" s="2">
        <v>1607547.8123249412</v>
      </c>
      <c r="G301" s="2">
        <f t="shared" si="23"/>
        <v>641500.42857142852</v>
      </c>
      <c r="H301" s="2">
        <f t="shared" si="13"/>
        <v>162580630.82257503</v>
      </c>
      <c r="I301" s="7"/>
      <c r="J301" s="2" t="e">
        <f t="shared" si="14"/>
        <v>#N/A</v>
      </c>
      <c r="K301" s="2" t="e">
        <f t="shared" si="24"/>
        <v>#N/A</v>
      </c>
      <c r="L301" s="2">
        <f t="array" ref="L301">IF(COUNT($C302)=0,IF(COUNT($C301)=1,I301,SUM(L300+LOOKUP(2,1/(ISNUMBER($K$1:$K$194)),$K$1:$K$194))),I301)</f>
        <v>2561491.5714285625</v>
      </c>
      <c r="M301" s="8" t="e">
        <f t="shared" si="27"/>
        <v>#N/A</v>
      </c>
      <c r="N301" s="2" t="e">
        <f t="shared" si="15"/>
        <v>#N/A</v>
      </c>
      <c r="O301" s="2" t="e">
        <f t="shared" si="25"/>
        <v>#N/A</v>
      </c>
      <c r="P301" s="2">
        <v>1622758.3129615486</v>
      </c>
      <c r="Q301" s="2">
        <f>IF(P301&gt;Graph!$G$1*1000,Graph!$G$1*1000,P301)</f>
        <v>650000</v>
      </c>
      <c r="R301" s="2">
        <f t="shared" si="16"/>
        <v>165026345.46982428</v>
      </c>
      <c r="S301" s="2">
        <f t="shared" si="17"/>
        <v>641500.42857143283</v>
      </c>
      <c r="T301" s="2">
        <f t="shared" si="18"/>
        <v>8499.571428571362</v>
      </c>
      <c r="U301" s="2">
        <f t="shared" si="19"/>
        <v>650000</v>
      </c>
      <c r="V301" s="2">
        <f t="shared" si="28"/>
        <v>108694594.82257468</v>
      </c>
      <c r="W301" s="2">
        <f t="shared" si="20"/>
        <v>641500.42857143283</v>
      </c>
      <c r="X301" s="2">
        <f t="shared" si="6"/>
        <v>8499.5714285671711</v>
      </c>
      <c r="Y301" s="2">
        <f t="shared" si="7"/>
        <v>56331750.647249609</v>
      </c>
      <c r="Z301" s="2" t="str">
        <f t="shared" si="8"/>
        <v>MEEP</v>
      </c>
      <c r="AA301" s="2">
        <f>IF(Z301="HERE",Y301,AA300+Graph!$G$1*1000)</f>
        <v>109576286.21867839</v>
      </c>
      <c r="AB301" s="2">
        <f t="shared" si="21"/>
        <v>650000</v>
      </c>
      <c r="AC301" s="2">
        <f t="shared" si="9"/>
        <v>54808558.822574466</v>
      </c>
      <c r="AD301" s="3">
        <f t="shared" si="10"/>
        <v>52800000</v>
      </c>
      <c r="AE301" s="2">
        <f>IF(AE299&gt;=52800000,52800000,IF(AB280=Graph!G$1*1000,AE300+Graph!G$1*1000,AC301))</f>
        <v>52800000</v>
      </c>
      <c r="AF301" s="3">
        <f t="shared" si="11"/>
        <v>52800000</v>
      </c>
      <c r="AG301" s="3">
        <f t="shared" si="26"/>
        <v>50160000</v>
      </c>
      <c r="AH301" s="3" t="e">
        <f t="shared" si="3"/>
        <v>#N/A</v>
      </c>
      <c r="AM301" s="6">
        <v>14600000</v>
      </c>
      <c r="AN301" s="6">
        <v>31800000</v>
      </c>
      <c r="AO301" s="6">
        <v>52800000</v>
      </c>
    </row>
    <row r="302" spans="1:41" ht="15.75" customHeight="1" x14ac:dyDescent="0.25">
      <c r="A302" s="1">
        <v>44478</v>
      </c>
      <c r="B302" s="2">
        <f t="shared" si="0"/>
        <v>233</v>
      </c>
      <c r="C302" s="7"/>
      <c r="D302" s="2" t="e">
        <f t="shared" si="12"/>
        <v>#N/A</v>
      </c>
      <c r="E302" s="2" t="e">
        <f t="shared" si="22"/>
        <v>#N/A</v>
      </c>
      <c r="F302" s="2">
        <v>1612478.9482111037</v>
      </c>
      <c r="G302" s="2">
        <f t="shared" si="23"/>
        <v>641500.42857142852</v>
      </c>
      <c r="H302" s="2">
        <f t="shared" si="13"/>
        <v>163222131.25114647</v>
      </c>
      <c r="I302" s="7"/>
      <c r="J302" s="2" t="e">
        <f t="shared" si="14"/>
        <v>#N/A</v>
      </c>
      <c r="K302" s="2" t="e">
        <f t="shared" si="24"/>
        <v>#N/A</v>
      </c>
      <c r="L302" s="2">
        <f t="array" ref="L302">IF(COUNT($C303)=0,IF(COUNT($C302)=1,I302,SUM(L301+LOOKUP(2,1/(ISNUMBER($K$1:$K$194)),$K$1:$K$194))),I302)</f>
        <v>2569991.1428571339</v>
      </c>
      <c r="M302" s="8" t="e">
        <f t="shared" si="27"/>
        <v>#N/A</v>
      </c>
      <c r="N302" s="2" t="e">
        <f t="shared" si="15"/>
        <v>#N/A</v>
      </c>
      <c r="O302" s="2" t="e">
        <f t="shared" si="25"/>
        <v>#N/A</v>
      </c>
      <c r="P302" s="2">
        <v>1627735.9451234937</v>
      </c>
      <c r="Q302" s="2">
        <f>IF(P302&gt;Graph!$G$1*1000,Graph!$G$1*1000,P302)</f>
        <v>650000</v>
      </c>
      <c r="R302" s="2">
        <f t="shared" si="16"/>
        <v>165676345.46982428</v>
      </c>
      <c r="S302" s="2">
        <f t="shared" si="17"/>
        <v>641500.42857143283</v>
      </c>
      <c r="T302" s="2">
        <f t="shared" si="18"/>
        <v>8499.571428571362</v>
      </c>
      <c r="U302" s="2">
        <f t="shared" si="19"/>
        <v>650000</v>
      </c>
      <c r="V302" s="2">
        <f t="shared" si="28"/>
        <v>109336095.25114611</v>
      </c>
      <c r="W302" s="2">
        <f t="shared" si="20"/>
        <v>641500.42857143283</v>
      </c>
      <c r="X302" s="2">
        <f t="shared" si="6"/>
        <v>8499.5714285671711</v>
      </c>
      <c r="Y302" s="2">
        <f t="shared" si="7"/>
        <v>56340250.218678176</v>
      </c>
      <c r="Z302" s="2" t="str">
        <f t="shared" si="8"/>
        <v>MEEP</v>
      </c>
      <c r="AA302" s="2">
        <f>IF(Z302="HERE",Y302,AA301+Graph!$G$1*1000)</f>
        <v>110226286.21867839</v>
      </c>
      <c r="AB302" s="2">
        <f t="shared" si="21"/>
        <v>650000</v>
      </c>
      <c r="AC302" s="2">
        <f t="shared" si="9"/>
        <v>54808558.822574466</v>
      </c>
      <c r="AD302" s="3">
        <f t="shared" si="10"/>
        <v>52800000</v>
      </c>
      <c r="AE302" s="2">
        <f>IF(AE300&gt;=52800000,52800000,IF(AB281=Graph!G$1*1000,AE301+Graph!G$1*1000,AC302))</f>
        <v>52800000</v>
      </c>
      <c r="AF302" s="3">
        <f t="shared" si="11"/>
        <v>52800000</v>
      </c>
      <c r="AG302" s="3">
        <f t="shared" si="26"/>
        <v>50160000</v>
      </c>
      <c r="AH302" s="3" t="e">
        <f t="shared" si="3"/>
        <v>#N/A</v>
      </c>
      <c r="AM302" s="6">
        <v>14600000</v>
      </c>
      <c r="AN302" s="6">
        <v>31800000</v>
      </c>
      <c r="AO302" s="6">
        <v>52800000</v>
      </c>
    </row>
    <row r="303" spans="1:41" ht="15.75" customHeight="1" x14ac:dyDescent="0.25">
      <c r="A303" s="1">
        <v>44479</v>
      </c>
      <c r="B303" s="2">
        <f t="shared" si="0"/>
        <v>234</v>
      </c>
      <c r="C303" s="7"/>
      <c r="D303" s="2" t="e">
        <f t="shared" si="12"/>
        <v>#N/A</v>
      </c>
      <c r="E303" s="2" t="e">
        <f t="shared" si="22"/>
        <v>#N/A</v>
      </c>
      <c r="F303" s="2">
        <v>1617410.0840972662</v>
      </c>
      <c r="G303" s="2">
        <f t="shared" si="23"/>
        <v>641500.42857142852</v>
      </c>
      <c r="H303" s="2">
        <f t="shared" si="13"/>
        <v>163863631.6797179</v>
      </c>
      <c r="I303" s="7"/>
      <c r="J303" s="2" t="e">
        <f t="shared" si="14"/>
        <v>#N/A</v>
      </c>
      <c r="K303" s="2" t="e">
        <f t="shared" si="24"/>
        <v>#N/A</v>
      </c>
      <c r="L303" s="2">
        <f t="array" ref="L303">IF(COUNT($C304)=0,IF(COUNT($C303)=1,I303,SUM(L302+LOOKUP(2,1/(ISNUMBER($K$1:$K$194)),$K$1:$K$194))),I303)</f>
        <v>2578490.7142857052</v>
      </c>
      <c r="M303" s="8" t="e">
        <f t="shared" si="27"/>
        <v>#N/A</v>
      </c>
      <c r="N303" s="2" t="e">
        <f t="shared" si="15"/>
        <v>#N/A</v>
      </c>
      <c r="O303" s="2" t="e">
        <f t="shared" si="25"/>
        <v>#N/A</v>
      </c>
      <c r="P303" s="2">
        <v>1632713.5772854686</v>
      </c>
      <c r="Q303" s="2">
        <f>IF(P303&gt;Graph!$G$1*1000,Graph!$G$1*1000,P303)</f>
        <v>650000</v>
      </c>
      <c r="R303" s="2">
        <f t="shared" si="16"/>
        <v>166326345.46982428</v>
      </c>
      <c r="S303" s="2">
        <f t="shared" si="17"/>
        <v>641500.42857143283</v>
      </c>
      <c r="T303" s="2">
        <f t="shared" si="18"/>
        <v>8499.571428571362</v>
      </c>
      <c r="U303" s="2">
        <f t="shared" si="19"/>
        <v>650000</v>
      </c>
      <c r="V303" s="2">
        <f t="shared" si="28"/>
        <v>109977595.67971754</v>
      </c>
      <c r="W303" s="2">
        <f t="shared" si="20"/>
        <v>641500.42857143283</v>
      </c>
      <c r="X303" s="2">
        <f t="shared" si="6"/>
        <v>8499.5714285671711</v>
      </c>
      <c r="Y303" s="2">
        <f t="shared" si="7"/>
        <v>56348749.790106744</v>
      </c>
      <c r="Z303" s="2" t="str">
        <f t="shared" si="8"/>
        <v>MEEP</v>
      </c>
      <c r="AA303" s="2">
        <f>IF(Z303="HERE",Y303,AA302+Graph!$G$1*1000)</f>
        <v>110876286.21867839</v>
      </c>
      <c r="AB303" s="2">
        <f t="shared" si="21"/>
        <v>650000</v>
      </c>
      <c r="AC303" s="2">
        <f t="shared" si="9"/>
        <v>54808558.822574466</v>
      </c>
      <c r="AD303" s="3">
        <f t="shared" si="10"/>
        <v>52800000</v>
      </c>
      <c r="AE303" s="2">
        <f>IF(AE301&gt;=52800000,52800000,IF(AB282=Graph!G$1*1000,AE302+Graph!G$1*1000,AC303))</f>
        <v>52800000</v>
      </c>
      <c r="AF303" s="3">
        <f t="shared" si="11"/>
        <v>52800000</v>
      </c>
      <c r="AG303" s="3">
        <f t="shared" si="26"/>
        <v>50160000</v>
      </c>
      <c r="AH303" s="3" t="e">
        <f t="shared" si="3"/>
        <v>#N/A</v>
      </c>
      <c r="AM303" s="6">
        <v>14600000</v>
      </c>
      <c r="AN303" s="6">
        <v>31800000</v>
      </c>
      <c r="AO303" s="6">
        <v>52800000</v>
      </c>
    </row>
    <row r="304" spans="1:41" ht="15.75" customHeight="1" x14ac:dyDescent="0.25">
      <c r="A304" s="1">
        <v>44480</v>
      </c>
      <c r="B304" s="2">
        <f t="shared" si="0"/>
        <v>235</v>
      </c>
      <c r="C304" s="7"/>
      <c r="D304" s="2" t="e">
        <f t="shared" si="12"/>
        <v>#N/A</v>
      </c>
      <c r="E304" s="2" t="e">
        <f t="shared" si="22"/>
        <v>#N/A</v>
      </c>
      <c r="F304" s="2">
        <v>1622341.2199834585</v>
      </c>
      <c r="G304" s="2">
        <f t="shared" si="23"/>
        <v>641500.42857142852</v>
      </c>
      <c r="H304" s="2">
        <f t="shared" si="13"/>
        <v>164505132.10828933</v>
      </c>
      <c r="I304" s="7"/>
      <c r="J304" s="2" t="e">
        <f t="shared" si="14"/>
        <v>#N/A</v>
      </c>
      <c r="K304" s="2" t="e">
        <f t="shared" si="24"/>
        <v>#N/A</v>
      </c>
      <c r="L304" s="2">
        <f t="array" ref="L304">IF(COUNT($C305)=0,IF(COUNT($C304)=1,I304,SUM(L303+LOOKUP(2,1/(ISNUMBER($K$1:$K$194)),$K$1:$K$194))),I304)</f>
        <v>2586990.2857142766</v>
      </c>
      <c r="M304" s="8" t="e">
        <f t="shared" si="27"/>
        <v>#N/A</v>
      </c>
      <c r="N304" s="2" t="e">
        <f t="shared" si="15"/>
        <v>#N/A</v>
      </c>
      <c r="O304" s="2" t="e">
        <f t="shared" si="25"/>
        <v>#N/A</v>
      </c>
      <c r="P304" s="2">
        <v>1637691.2094474137</v>
      </c>
      <c r="Q304" s="2">
        <f>IF(P304&gt;Graph!$G$1*1000,Graph!$G$1*1000,P304)</f>
        <v>650000</v>
      </c>
      <c r="R304" s="2">
        <f t="shared" si="16"/>
        <v>166976345.46982428</v>
      </c>
      <c r="S304" s="2">
        <f t="shared" si="17"/>
        <v>641500.42857143283</v>
      </c>
      <c r="T304" s="2">
        <f t="shared" si="18"/>
        <v>8499.571428571362</v>
      </c>
      <c r="U304" s="2">
        <f t="shared" si="19"/>
        <v>650000</v>
      </c>
      <c r="V304" s="2">
        <f t="shared" si="28"/>
        <v>110619096.10828897</v>
      </c>
      <c r="W304" s="2">
        <f t="shared" si="20"/>
        <v>641500.42857143283</v>
      </c>
      <c r="X304" s="2">
        <f t="shared" si="6"/>
        <v>8499.5714285671711</v>
      </c>
      <c r="Y304" s="2">
        <f t="shared" si="7"/>
        <v>56357249.361535311</v>
      </c>
      <c r="Z304" s="2" t="str">
        <f t="shared" si="8"/>
        <v>MEEP</v>
      </c>
      <c r="AA304" s="2">
        <f>IF(Z304="HERE",Y304,AA303+Graph!$G$1*1000)</f>
        <v>111526286.21867839</v>
      </c>
      <c r="AB304" s="2">
        <f t="shared" si="21"/>
        <v>650000</v>
      </c>
      <c r="AC304" s="2">
        <f t="shared" si="9"/>
        <v>54808558.822574466</v>
      </c>
      <c r="AD304" s="3">
        <f t="shared" si="10"/>
        <v>52800000</v>
      </c>
      <c r="AE304" s="2">
        <f>IF(AE302&gt;=52800000,52800000,IF(AB283=Graph!G$1*1000,AE303+Graph!G$1*1000,AC304))</f>
        <v>52800000</v>
      </c>
      <c r="AF304" s="3">
        <f t="shared" si="11"/>
        <v>52800000</v>
      </c>
      <c r="AG304" s="3">
        <f t="shared" si="26"/>
        <v>50160000</v>
      </c>
      <c r="AH304" s="3" t="e">
        <f t="shared" si="3"/>
        <v>#N/A</v>
      </c>
      <c r="AM304" s="6">
        <v>14600000</v>
      </c>
      <c r="AN304" s="6">
        <v>31800000</v>
      </c>
      <c r="AO304" s="6">
        <v>52800000</v>
      </c>
    </row>
    <row r="305" spans="1:41" ht="15.75" customHeight="1" x14ac:dyDescent="0.25">
      <c r="A305" s="1">
        <v>44481</v>
      </c>
      <c r="B305" s="2">
        <f t="shared" si="0"/>
        <v>236</v>
      </c>
      <c r="C305" s="7"/>
      <c r="D305" s="2" t="e">
        <f t="shared" si="12"/>
        <v>#N/A</v>
      </c>
      <c r="E305" s="2" t="e">
        <f t="shared" si="22"/>
        <v>#N/A</v>
      </c>
      <c r="F305" s="2">
        <v>1627272.355869621</v>
      </c>
      <c r="G305" s="2">
        <f t="shared" si="23"/>
        <v>641500.42857142852</v>
      </c>
      <c r="H305" s="2">
        <f t="shared" si="13"/>
        <v>165146632.53686076</v>
      </c>
      <c r="I305" s="7"/>
      <c r="J305" s="2" t="e">
        <f t="shared" si="14"/>
        <v>#N/A</v>
      </c>
      <c r="K305" s="2" t="e">
        <f t="shared" si="24"/>
        <v>#N/A</v>
      </c>
      <c r="L305" s="2">
        <f t="array" ref="L305">IF(COUNT($C306)=0,IF(COUNT($C305)=1,I305,SUM(L304+LOOKUP(2,1/(ISNUMBER($K$1:$K$194)),$K$1:$K$194))),I305)</f>
        <v>2595489.857142848</v>
      </c>
      <c r="M305" s="8" t="e">
        <f t="shared" si="27"/>
        <v>#N/A</v>
      </c>
      <c r="N305" s="2" t="e">
        <f t="shared" si="15"/>
        <v>#N/A</v>
      </c>
      <c r="O305" s="2" t="e">
        <f t="shared" si="25"/>
        <v>#N/A</v>
      </c>
      <c r="P305" s="2">
        <v>1642668.8416093588</v>
      </c>
      <c r="Q305" s="2">
        <f>IF(P305&gt;Graph!$G$1*1000,Graph!$G$1*1000,P305)</f>
        <v>650000</v>
      </c>
      <c r="R305" s="2">
        <f t="shared" si="16"/>
        <v>167626345.46982428</v>
      </c>
      <c r="S305" s="2">
        <f t="shared" si="17"/>
        <v>641500.42857143283</v>
      </c>
      <c r="T305" s="2">
        <f t="shared" si="18"/>
        <v>8499.571428571362</v>
      </c>
      <c r="U305" s="2">
        <f t="shared" si="19"/>
        <v>650000</v>
      </c>
      <c r="V305" s="2">
        <f t="shared" si="28"/>
        <v>111260596.53686041</v>
      </c>
      <c r="W305" s="2">
        <f t="shared" si="20"/>
        <v>641500.42857143283</v>
      </c>
      <c r="X305" s="2">
        <f t="shared" si="6"/>
        <v>8499.5714285671711</v>
      </c>
      <c r="Y305" s="2">
        <f t="shared" si="7"/>
        <v>56365748.932963878</v>
      </c>
      <c r="Z305" s="2" t="str">
        <f t="shared" si="8"/>
        <v>MEEP</v>
      </c>
      <c r="AA305" s="2">
        <f>IF(Z305="HERE",Y305,AA304+Graph!$G$1*1000)</f>
        <v>112176286.21867839</v>
      </c>
      <c r="AB305" s="2">
        <f t="shared" si="21"/>
        <v>650000</v>
      </c>
      <c r="AC305" s="2">
        <f t="shared" si="9"/>
        <v>54808558.822574466</v>
      </c>
      <c r="AD305" s="3">
        <f t="shared" si="10"/>
        <v>52800000</v>
      </c>
      <c r="AE305" s="2">
        <f>IF(AE303&gt;=52800000,52800000,IF(AB284=Graph!G$1*1000,AE304+Graph!G$1*1000,AC305))</f>
        <v>52800000</v>
      </c>
      <c r="AF305" s="3">
        <f t="shared" si="11"/>
        <v>52800000</v>
      </c>
      <c r="AG305" s="3">
        <f t="shared" si="26"/>
        <v>50160000</v>
      </c>
      <c r="AH305" s="3" t="e">
        <f t="shared" si="3"/>
        <v>#N/A</v>
      </c>
      <c r="AM305" s="6">
        <v>14600000</v>
      </c>
      <c r="AN305" s="6">
        <v>31800000</v>
      </c>
      <c r="AO305" s="6">
        <v>52800000</v>
      </c>
    </row>
    <row r="306" spans="1:41" ht="15.75" customHeight="1" x14ac:dyDescent="0.25">
      <c r="A306" s="1">
        <v>44482</v>
      </c>
      <c r="B306" s="2">
        <f t="shared" si="0"/>
        <v>237</v>
      </c>
      <c r="C306" s="7"/>
      <c r="D306" s="2" t="e">
        <f t="shared" si="12"/>
        <v>#N/A</v>
      </c>
      <c r="E306" s="2" t="e">
        <f t="shared" si="22"/>
        <v>#N/A</v>
      </c>
      <c r="F306" s="2">
        <v>1632203.4917557836</v>
      </c>
      <c r="G306" s="2">
        <f t="shared" si="23"/>
        <v>641500.42857142852</v>
      </c>
      <c r="H306" s="2">
        <f t="shared" si="13"/>
        <v>165788132.9654322</v>
      </c>
      <c r="I306" s="7"/>
      <c r="J306" s="2" t="e">
        <f t="shared" si="14"/>
        <v>#N/A</v>
      </c>
      <c r="K306" s="2" t="e">
        <f t="shared" si="24"/>
        <v>#N/A</v>
      </c>
      <c r="L306" s="2">
        <f t="array" ref="L306">IF(COUNT($C307)=0,IF(COUNT($C306)=1,I306,SUM(L305+LOOKUP(2,1/(ISNUMBER($K$1:$K$194)),$K$1:$K$194))),I306)</f>
        <v>2603989.4285714193</v>
      </c>
      <c r="M306" s="8" t="e">
        <f t="shared" si="27"/>
        <v>#N/A</v>
      </c>
      <c r="N306" s="2" t="e">
        <f t="shared" si="15"/>
        <v>#N/A</v>
      </c>
      <c r="O306" s="2" t="e">
        <f t="shared" si="25"/>
        <v>#N/A</v>
      </c>
      <c r="P306" s="2">
        <v>1647646.4737713337</v>
      </c>
      <c r="Q306" s="2">
        <f>IF(P306&gt;Graph!$G$1*1000,Graph!$G$1*1000,P306)</f>
        <v>650000</v>
      </c>
      <c r="R306" s="2">
        <f t="shared" si="16"/>
        <v>168276345.46982428</v>
      </c>
      <c r="S306" s="2">
        <f t="shared" si="17"/>
        <v>641500.42857143283</v>
      </c>
      <c r="T306" s="2">
        <f t="shared" si="18"/>
        <v>8499.571428571362</v>
      </c>
      <c r="U306" s="2">
        <f t="shared" si="19"/>
        <v>650000</v>
      </c>
      <c r="V306" s="2">
        <f t="shared" si="28"/>
        <v>111902096.96543184</v>
      </c>
      <c r="W306" s="2">
        <f t="shared" si="20"/>
        <v>641500.42857143283</v>
      </c>
      <c r="X306" s="2">
        <f t="shared" si="6"/>
        <v>8499.5714285671711</v>
      </c>
      <c r="Y306" s="2">
        <f t="shared" si="7"/>
        <v>56374248.504392445</v>
      </c>
      <c r="Z306" s="2" t="str">
        <f t="shared" si="8"/>
        <v>MEEP</v>
      </c>
      <c r="AA306" s="2">
        <f>IF(Z306="HERE",Y306,AA305+Graph!$G$1*1000)</f>
        <v>112826286.21867839</v>
      </c>
      <c r="AB306" s="2">
        <f t="shared" si="21"/>
        <v>650000</v>
      </c>
      <c r="AC306" s="2">
        <f t="shared" si="9"/>
        <v>54808558.822574466</v>
      </c>
      <c r="AD306" s="3">
        <f t="shared" si="10"/>
        <v>52800000</v>
      </c>
      <c r="AE306" s="2">
        <f>IF(AE304&gt;=52800000,52800000,IF(AB285=Graph!G$1*1000,AE305+Graph!G$1*1000,AC306))</f>
        <v>52800000</v>
      </c>
      <c r="AF306" s="3">
        <f t="shared" si="11"/>
        <v>52800000</v>
      </c>
      <c r="AG306" s="3">
        <f t="shared" si="26"/>
        <v>50160000</v>
      </c>
      <c r="AH306" s="3" t="e">
        <f t="shared" si="3"/>
        <v>#N/A</v>
      </c>
      <c r="AM306" s="6">
        <v>14600000</v>
      </c>
      <c r="AN306" s="6">
        <v>31800000</v>
      </c>
      <c r="AO306" s="6">
        <v>52800000</v>
      </c>
    </row>
    <row r="307" spans="1:41" ht="15.75" customHeight="1" x14ac:dyDescent="0.25">
      <c r="A307" s="1">
        <v>44483</v>
      </c>
      <c r="B307" s="2">
        <f t="shared" si="0"/>
        <v>238</v>
      </c>
      <c r="C307" s="7"/>
      <c r="D307" s="2" t="e">
        <f t="shared" si="12"/>
        <v>#N/A</v>
      </c>
      <c r="E307" s="2" t="e">
        <f t="shared" si="22"/>
        <v>#N/A</v>
      </c>
      <c r="F307" s="2">
        <v>1637134.6276419759</v>
      </c>
      <c r="G307" s="2">
        <f t="shared" si="23"/>
        <v>641500.42857142852</v>
      </c>
      <c r="H307" s="2">
        <f t="shared" si="13"/>
        <v>166429633.39400363</v>
      </c>
      <c r="I307" s="7"/>
      <c r="J307" s="2" t="e">
        <f t="shared" si="14"/>
        <v>#N/A</v>
      </c>
      <c r="K307" s="2" t="e">
        <f t="shared" si="24"/>
        <v>#N/A</v>
      </c>
      <c r="L307" s="2">
        <f t="array" ref="L307">IF(COUNT($C308)=0,IF(COUNT($C307)=1,I307,SUM(L306+LOOKUP(2,1/(ISNUMBER($K$1:$K$194)),$K$1:$K$194))),I307)</f>
        <v>2612488.9999999907</v>
      </c>
      <c r="M307" s="8" t="e">
        <f t="shared" si="27"/>
        <v>#N/A</v>
      </c>
      <c r="N307" s="2" t="e">
        <f t="shared" si="15"/>
        <v>#N/A</v>
      </c>
      <c r="O307" s="2" t="e">
        <f t="shared" si="25"/>
        <v>#N/A</v>
      </c>
      <c r="P307" s="2">
        <v>1652624.1059332788</v>
      </c>
      <c r="Q307" s="2">
        <f>IF(P307&gt;Graph!$G$1*1000,Graph!$G$1*1000,P307)</f>
        <v>650000</v>
      </c>
      <c r="R307" s="2">
        <f t="shared" si="16"/>
        <v>168926345.46982428</v>
      </c>
      <c r="S307" s="2">
        <f t="shared" si="17"/>
        <v>641500.42857143283</v>
      </c>
      <c r="T307" s="2">
        <f t="shared" si="18"/>
        <v>8499.571428571362</v>
      </c>
      <c r="U307" s="2">
        <f t="shared" si="19"/>
        <v>650000</v>
      </c>
      <c r="V307" s="2">
        <f t="shared" si="28"/>
        <v>112543597.39400327</v>
      </c>
      <c r="W307" s="2">
        <f t="shared" si="20"/>
        <v>641500.42857143283</v>
      </c>
      <c r="X307" s="2">
        <f t="shared" si="6"/>
        <v>8499.5714285671711</v>
      </c>
      <c r="Y307" s="2">
        <f t="shared" si="7"/>
        <v>56382748.075821012</v>
      </c>
      <c r="Z307" s="2" t="str">
        <f t="shared" si="8"/>
        <v>MEEP</v>
      </c>
      <c r="AA307" s="2">
        <f>IF(Z307="HERE",Y307,AA306+Graph!$G$1*1000)</f>
        <v>113476286.21867839</v>
      </c>
      <c r="AB307" s="2">
        <f t="shared" si="21"/>
        <v>650000</v>
      </c>
      <c r="AC307" s="2">
        <f t="shared" si="9"/>
        <v>54808558.822574466</v>
      </c>
      <c r="AD307" s="3">
        <f t="shared" si="10"/>
        <v>52800000</v>
      </c>
      <c r="AE307" s="2">
        <f>IF(AE305&gt;=52800000,52800000,IF(AB286=Graph!G$1*1000,AE306+Graph!G$1*1000,AC307))</f>
        <v>52800000</v>
      </c>
      <c r="AF307" s="3">
        <f t="shared" si="11"/>
        <v>52800000</v>
      </c>
      <c r="AG307" s="3">
        <f t="shared" si="26"/>
        <v>50160000</v>
      </c>
      <c r="AH307" s="3" t="e">
        <f t="shared" si="3"/>
        <v>#N/A</v>
      </c>
      <c r="AM307" s="6">
        <v>14600000</v>
      </c>
      <c r="AN307" s="6">
        <v>31800000</v>
      </c>
      <c r="AO307" s="6">
        <v>52800000</v>
      </c>
    </row>
    <row r="308" spans="1:41" ht="15.75" customHeight="1" x14ac:dyDescent="0.25">
      <c r="A308" s="1">
        <v>44484</v>
      </c>
      <c r="B308" s="2">
        <f t="shared" si="0"/>
        <v>239</v>
      </c>
      <c r="C308" s="7"/>
      <c r="D308" s="2" t="e">
        <f t="shared" si="12"/>
        <v>#N/A</v>
      </c>
      <c r="E308" s="2" t="e">
        <f t="shared" si="22"/>
        <v>#N/A</v>
      </c>
      <c r="F308" s="2">
        <v>1642065.7635281384</v>
      </c>
      <c r="G308" s="2">
        <f t="shared" si="23"/>
        <v>641500.42857142852</v>
      </c>
      <c r="H308" s="2">
        <f t="shared" si="13"/>
        <v>167071133.82257506</v>
      </c>
      <c r="I308" s="7"/>
      <c r="J308" s="2" t="e">
        <f t="shared" si="14"/>
        <v>#N/A</v>
      </c>
      <c r="K308" s="2" t="e">
        <f t="shared" si="24"/>
        <v>#N/A</v>
      </c>
      <c r="L308" s="2">
        <f t="array" ref="L308">IF(COUNT($C309)=0,IF(COUNT($C308)=1,I308,SUM(L307+LOOKUP(2,1/(ISNUMBER($K$1:$K$194)),$K$1:$K$194))),I308)</f>
        <v>2620988.571428562</v>
      </c>
      <c r="M308" s="8" t="e">
        <f t="shared" si="27"/>
        <v>#N/A</v>
      </c>
      <c r="N308" s="2" t="e">
        <f t="shared" si="15"/>
        <v>#N/A</v>
      </c>
      <c r="O308" s="2" t="e">
        <f t="shared" si="25"/>
        <v>#N/A</v>
      </c>
      <c r="P308" s="2">
        <v>1657601.7380952239</v>
      </c>
      <c r="Q308" s="2">
        <f>IF(P308&gt;Graph!$G$1*1000,Graph!$G$1*1000,P308)</f>
        <v>650000</v>
      </c>
      <c r="R308" s="2">
        <f t="shared" si="16"/>
        <v>169576345.46982428</v>
      </c>
      <c r="S308" s="2">
        <f t="shared" si="17"/>
        <v>641500.42857143283</v>
      </c>
      <c r="T308" s="2">
        <f t="shared" si="18"/>
        <v>8499.571428571362</v>
      </c>
      <c r="U308" s="2">
        <f t="shared" si="19"/>
        <v>650000</v>
      </c>
      <c r="V308" s="2">
        <f t="shared" si="28"/>
        <v>113185097.8225747</v>
      </c>
      <c r="W308" s="2">
        <f t="shared" si="20"/>
        <v>641500.42857143283</v>
      </c>
      <c r="X308" s="2">
        <f t="shared" si="6"/>
        <v>8499.5714285671711</v>
      </c>
      <c r="Y308" s="2">
        <f t="shared" si="7"/>
        <v>56391247.647249579</v>
      </c>
      <c r="Z308" s="2" t="str">
        <f t="shared" si="8"/>
        <v>MEEP</v>
      </c>
      <c r="AA308" s="2">
        <f>IF(Z308="HERE",Y308,AA307+Graph!$G$1*1000)</f>
        <v>114126286.21867839</v>
      </c>
      <c r="AB308" s="2">
        <f t="shared" si="21"/>
        <v>650000</v>
      </c>
      <c r="AC308" s="2">
        <f t="shared" si="9"/>
        <v>54808558.822574466</v>
      </c>
      <c r="AD308" s="3">
        <f t="shared" si="10"/>
        <v>52800000</v>
      </c>
      <c r="AE308" s="2">
        <f>IF(AE306&gt;=52800000,52800000,IF(AB287=Graph!G$1*1000,AE307+Graph!G$1*1000,AC308))</f>
        <v>52800000</v>
      </c>
      <c r="AF308" s="3">
        <f t="shared" si="11"/>
        <v>52800000</v>
      </c>
      <c r="AG308" s="3">
        <f t="shared" si="26"/>
        <v>50160000</v>
      </c>
      <c r="AH308" s="3" t="e">
        <f t="shared" si="3"/>
        <v>#N/A</v>
      </c>
      <c r="AM308" s="6">
        <v>14600000</v>
      </c>
      <c r="AN308" s="6">
        <v>31800000</v>
      </c>
      <c r="AO308" s="6">
        <v>52800000</v>
      </c>
    </row>
    <row r="309" spans="1:41" ht="15.75" customHeight="1" x14ac:dyDescent="0.25">
      <c r="A309" s="1">
        <v>44485</v>
      </c>
      <c r="B309" s="2">
        <f t="shared" si="0"/>
        <v>240</v>
      </c>
      <c r="C309" s="7"/>
      <c r="D309" s="2" t="e">
        <f t="shared" si="12"/>
        <v>#N/A</v>
      </c>
      <c r="E309" s="2" t="e">
        <f t="shared" si="22"/>
        <v>#N/A</v>
      </c>
      <c r="F309" s="2">
        <v>1646996.8994143009</v>
      </c>
      <c r="G309" s="2">
        <f t="shared" si="23"/>
        <v>641500.42857142852</v>
      </c>
      <c r="H309" s="2">
        <f t="shared" si="13"/>
        <v>167712634.2511465</v>
      </c>
      <c r="I309" s="7"/>
      <c r="J309" s="2" t="e">
        <f t="shared" si="14"/>
        <v>#N/A</v>
      </c>
      <c r="K309" s="2" t="e">
        <f t="shared" si="24"/>
        <v>#N/A</v>
      </c>
      <c r="L309" s="2">
        <f t="array" ref="L309">IF(COUNT($C310)=0,IF(COUNT($C309)=1,I309,SUM(L308+LOOKUP(2,1/(ISNUMBER($K$1:$K$194)),$K$1:$K$194))),I309)</f>
        <v>2629488.1428571334</v>
      </c>
      <c r="M309" s="8" t="e">
        <f t="shared" si="27"/>
        <v>#N/A</v>
      </c>
      <c r="N309" s="2" t="e">
        <f t="shared" si="15"/>
        <v>#N/A</v>
      </c>
      <c r="O309" s="2" t="e">
        <f t="shared" si="25"/>
        <v>#N/A</v>
      </c>
      <c r="P309" s="2">
        <v>1662579.3702571988</v>
      </c>
      <c r="Q309" s="2">
        <f>IF(P309&gt;Graph!$G$1*1000,Graph!$G$1*1000,P309)</f>
        <v>650000</v>
      </c>
      <c r="R309" s="2">
        <f t="shared" si="16"/>
        <v>170226345.46982428</v>
      </c>
      <c r="S309" s="2">
        <f t="shared" si="17"/>
        <v>641500.42857143283</v>
      </c>
      <c r="T309" s="2">
        <f t="shared" si="18"/>
        <v>8499.571428571362</v>
      </c>
      <c r="U309" s="2">
        <f t="shared" si="19"/>
        <v>650000</v>
      </c>
      <c r="V309" s="2">
        <f t="shared" si="28"/>
        <v>113826598.25114614</v>
      </c>
      <c r="W309" s="2">
        <f t="shared" si="20"/>
        <v>641500.42857143283</v>
      </c>
      <c r="X309" s="2">
        <f t="shared" si="6"/>
        <v>8499.5714285671711</v>
      </c>
      <c r="Y309" s="2">
        <f t="shared" si="7"/>
        <v>56399747.218678147</v>
      </c>
      <c r="Z309" s="2" t="str">
        <f t="shared" si="8"/>
        <v>MEEP</v>
      </c>
      <c r="AA309" s="2">
        <f>IF(Z309="HERE",Y309,AA308+Graph!$G$1*1000)</f>
        <v>114776286.21867839</v>
      </c>
      <c r="AB309" s="2">
        <f t="shared" si="21"/>
        <v>650000</v>
      </c>
      <c r="AC309" s="2">
        <f t="shared" si="9"/>
        <v>54808558.822574466</v>
      </c>
      <c r="AD309" s="3">
        <f t="shared" si="10"/>
        <v>52800000</v>
      </c>
      <c r="AE309" s="2">
        <f>IF(AE307&gt;=52800000,52800000,IF(AB288=Graph!G$1*1000,AE308+Graph!G$1*1000,AC309))</f>
        <v>52800000</v>
      </c>
      <c r="AF309" s="3">
        <f t="shared" si="11"/>
        <v>52800000</v>
      </c>
      <c r="AG309" s="3">
        <f t="shared" si="26"/>
        <v>50160000</v>
      </c>
      <c r="AH309" s="3" t="e">
        <f t="shared" si="3"/>
        <v>#N/A</v>
      </c>
      <c r="AM309" s="6">
        <v>14600000</v>
      </c>
      <c r="AN309" s="6">
        <v>31800000</v>
      </c>
      <c r="AO309" s="6">
        <v>52800000</v>
      </c>
    </row>
    <row r="310" spans="1:41" ht="15.75" customHeight="1" x14ac:dyDescent="0.25">
      <c r="A310" s="1">
        <v>44486</v>
      </c>
      <c r="B310" s="2">
        <f t="shared" si="0"/>
        <v>241</v>
      </c>
      <c r="C310" s="7"/>
      <c r="D310" s="2" t="e">
        <f t="shared" si="12"/>
        <v>#N/A</v>
      </c>
      <c r="E310" s="2" t="e">
        <f t="shared" si="22"/>
        <v>#N/A</v>
      </c>
      <c r="F310" s="2">
        <v>1651928.0353004932</v>
      </c>
      <c r="G310" s="2">
        <f t="shared" si="23"/>
        <v>641500.42857142852</v>
      </c>
      <c r="H310" s="2">
        <f t="shared" si="13"/>
        <v>168354134.67971793</v>
      </c>
      <c r="I310" s="7"/>
      <c r="J310" s="2" t="e">
        <f t="shared" si="14"/>
        <v>#N/A</v>
      </c>
      <c r="K310" s="2" t="e">
        <f t="shared" si="24"/>
        <v>#N/A</v>
      </c>
      <c r="L310" s="2">
        <f t="array" ref="L310">IF(COUNT($C311)=0,IF(COUNT($C310)=1,I310,SUM(L309+LOOKUP(2,1/(ISNUMBER($K$1:$K$194)),$K$1:$K$194))),I310)</f>
        <v>2637987.7142857048</v>
      </c>
      <c r="M310" s="8" t="e">
        <f t="shared" si="27"/>
        <v>#N/A</v>
      </c>
      <c r="N310" s="2" t="e">
        <f t="shared" si="15"/>
        <v>#N/A</v>
      </c>
      <c r="O310" s="2" t="e">
        <f t="shared" si="25"/>
        <v>#N/A</v>
      </c>
      <c r="P310" s="2">
        <v>1667557.0024191439</v>
      </c>
      <c r="Q310" s="2">
        <f>IF(P310&gt;Graph!$G$1*1000,Graph!$G$1*1000,P310)</f>
        <v>650000</v>
      </c>
      <c r="R310" s="2">
        <f t="shared" si="16"/>
        <v>170876345.46982428</v>
      </c>
      <c r="S310" s="2">
        <f t="shared" si="17"/>
        <v>641500.42857143283</v>
      </c>
      <c r="T310" s="2">
        <f t="shared" si="18"/>
        <v>8499.571428571362</v>
      </c>
      <c r="U310" s="2">
        <f t="shared" si="19"/>
        <v>650000</v>
      </c>
      <c r="V310" s="2">
        <f t="shared" si="28"/>
        <v>114468098.67971757</v>
      </c>
      <c r="W310" s="2">
        <f t="shared" si="20"/>
        <v>641500.42857143283</v>
      </c>
      <c r="X310" s="2">
        <f t="shared" si="6"/>
        <v>8499.5714285671711</v>
      </c>
      <c r="Y310" s="2">
        <f t="shared" si="7"/>
        <v>56408246.790106714</v>
      </c>
      <c r="Z310" s="2" t="str">
        <f t="shared" si="8"/>
        <v>MEEP</v>
      </c>
      <c r="AA310" s="2">
        <f>IF(Z310="HERE",Y310,AA309+Graph!$G$1*1000)</f>
        <v>115426286.21867839</v>
      </c>
      <c r="AB310" s="2">
        <f t="shared" si="21"/>
        <v>650000</v>
      </c>
      <c r="AC310" s="2">
        <f t="shared" si="9"/>
        <v>54808558.822574466</v>
      </c>
      <c r="AD310" s="3">
        <f t="shared" si="10"/>
        <v>52800000</v>
      </c>
      <c r="AE310" s="2">
        <f>IF(AE308&gt;=52800000,52800000,IF(AB289=Graph!G$1*1000,AE309+Graph!G$1*1000,AC310))</f>
        <v>52800000</v>
      </c>
      <c r="AF310" s="3">
        <f t="shared" si="11"/>
        <v>52800000</v>
      </c>
      <c r="AG310" s="3">
        <f t="shared" si="26"/>
        <v>50160000</v>
      </c>
      <c r="AH310" s="3" t="e">
        <f t="shared" si="3"/>
        <v>#N/A</v>
      </c>
      <c r="AM310" s="6">
        <v>14600000</v>
      </c>
      <c r="AN310" s="6">
        <v>31800000</v>
      </c>
      <c r="AO310" s="6">
        <v>52800000</v>
      </c>
    </row>
    <row r="311" spans="1:41" ht="15.75" customHeight="1" x14ac:dyDescent="0.25">
      <c r="A311" s="1">
        <v>44487</v>
      </c>
      <c r="B311" s="2">
        <f t="shared" si="0"/>
        <v>242</v>
      </c>
      <c r="C311" s="7"/>
      <c r="D311" s="2" t="e">
        <f t="shared" si="12"/>
        <v>#N/A</v>
      </c>
      <c r="E311" s="2" t="e">
        <f t="shared" si="22"/>
        <v>#N/A</v>
      </c>
      <c r="F311" s="2">
        <v>1656859.1711866558</v>
      </c>
      <c r="G311" s="2">
        <f t="shared" si="23"/>
        <v>641500.42857142852</v>
      </c>
      <c r="H311" s="2">
        <f t="shared" si="13"/>
        <v>168995635.10828936</v>
      </c>
      <c r="I311" s="7"/>
      <c r="J311" s="2" t="e">
        <f t="shared" si="14"/>
        <v>#N/A</v>
      </c>
      <c r="K311" s="2" t="e">
        <f t="shared" si="24"/>
        <v>#N/A</v>
      </c>
      <c r="L311" s="2">
        <f t="array" ref="L311">IF(COUNT($C312)=0,IF(COUNT($C311)=1,I311,SUM(L310+LOOKUP(2,1/(ISNUMBER($K$1:$K$194)),$K$1:$K$194))),I311)</f>
        <v>2646487.2857142761</v>
      </c>
      <c r="M311" s="8" t="e">
        <f t="shared" si="27"/>
        <v>#N/A</v>
      </c>
      <c r="N311" s="2" t="e">
        <f t="shared" si="15"/>
        <v>#N/A</v>
      </c>
      <c r="O311" s="2" t="e">
        <f t="shared" si="25"/>
        <v>#N/A</v>
      </c>
      <c r="P311" s="2">
        <v>1672534.6345811188</v>
      </c>
      <c r="Q311" s="2">
        <f>IF(P311&gt;Graph!$G$1*1000,Graph!$G$1*1000,P311)</f>
        <v>650000</v>
      </c>
      <c r="R311" s="2">
        <f t="shared" si="16"/>
        <v>171526345.46982428</v>
      </c>
      <c r="S311" s="2">
        <f t="shared" si="17"/>
        <v>641500.42857143283</v>
      </c>
      <c r="T311" s="2">
        <f t="shared" si="18"/>
        <v>8499.571428571362</v>
      </c>
      <c r="U311" s="2">
        <f t="shared" si="19"/>
        <v>650000</v>
      </c>
      <c r="V311" s="2">
        <f t="shared" si="28"/>
        <v>115109599.108289</v>
      </c>
      <c r="W311" s="2">
        <f t="shared" si="20"/>
        <v>641500.42857143283</v>
      </c>
      <c r="X311" s="2">
        <f t="shared" si="6"/>
        <v>8499.5714285671711</v>
      </c>
      <c r="Y311" s="2">
        <f t="shared" si="7"/>
        <v>56416746.361535281</v>
      </c>
      <c r="Z311" s="2" t="str">
        <f t="shared" si="8"/>
        <v>MEEP</v>
      </c>
      <c r="AA311" s="2">
        <f>IF(Z311="HERE",Y311,AA310+Graph!$G$1*1000)</f>
        <v>116076286.21867839</v>
      </c>
      <c r="AB311" s="2">
        <f t="shared" si="21"/>
        <v>650000</v>
      </c>
      <c r="AC311" s="2">
        <f t="shared" si="9"/>
        <v>54808558.822574466</v>
      </c>
      <c r="AD311" s="3">
        <f t="shared" si="10"/>
        <v>52800000</v>
      </c>
      <c r="AE311" s="2">
        <f>IF(AE309&gt;=52800000,52800000,IF(AB290=Graph!G$1*1000,AE310+Graph!G$1*1000,AC311))</f>
        <v>52800000</v>
      </c>
      <c r="AF311" s="3">
        <f t="shared" si="11"/>
        <v>52800000</v>
      </c>
      <c r="AG311" s="3">
        <f t="shared" si="26"/>
        <v>50160000</v>
      </c>
      <c r="AH311" s="3" t="e">
        <f t="shared" si="3"/>
        <v>#N/A</v>
      </c>
      <c r="AM311" s="6">
        <v>14600000</v>
      </c>
      <c r="AN311" s="6">
        <v>31800000</v>
      </c>
      <c r="AO311" s="6">
        <v>52800000</v>
      </c>
    </row>
    <row r="312" spans="1:41" ht="15.75" customHeight="1" x14ac:dyDescent="0.25">
      <c r="A312" s="1">
        <v>44488</v>
      </c>
      <c r="B312" s="2">
        <f t="shared" si="0"/>
        <v>243</v>
      </c>
      <c r="C312" s="7"/>
      <c r="D312" s="2" t="e">
        <f t="shared" si="12"/>
        <v>#N/A</v>
      </c>
      <c r="E312" s="2" t="e">
        <f t="shared" si="22"/>
        <v>#N/A</v>
      </c>
      <c r="F312" s="2">
        <v>1661790.3070728183</v>
      </c>
      <c r="G312" s="2">
        <f t="shared" si="23"/>
        <v>641500.42857142852</v>
      </c>
      <c r="H312" s="2">
        <f t="shared" si="13"/>
        <v>169637135.53686079</v>
      </c>
      <c r="I312" s="7"/>
      <c r="J312" s="2" t="e">
        <f t="shared" si="14"/>
        <v>#N/A</v>
      </c>
      <c r="K312" s="2" t="e">
        <f t="shared" si="24"/>
        <v>#N/A</v>
      </c>
      <c r="L312" s="2">
        <f t="array" ref="L312">IF(COUNT($C313)=0,IF(COUNT($C312)=1,I312,SUM(L311+LOOKUP(2,1/(ISNUMBER($K$1:$K$194)),$K$1:$K$194))),I312)</f>
        <v>2654986.8571428475</v>
      </c>
      <c r="M312" s="8" t="e">
        <f t="shared" si="27"/>
        <v>#N/A</v>
      </c>
      <c r="N312" s="2" t="e">
        <f t="shared" si="15"/>
        <v>#N/A</v>
      </c>
      <c r="O312" s="2" t="e">
        <f t="shared" si="25"/>
        <v>#N/A</v>
      </c>
      <c r="P312" s="2">
        <v>1677512.2667430639</v>
      </c>
      <c r="Q312" s="2">
        <f>IF(P312&gt;Graph!$G$1*1000,Graph!$G$1*1000,P312)</f>
        <v>650000</v>
      </c>
      <c r="R312" s="2">
        <f t="shared" si="16"/>
        <v>172176345.46982428</v>
      </c>
      <c r="S312" s="2">
        <f t="shared" si="17"/>
        <v>641500.42857143283</v>
      </c>
      <c r="T312" s="2">
        <f t="shared" si="18"/>
        <v>8499.571428571362</v>
      </c>
      <c r="U312" s="2">
        <f t="shared" si="19"/>
        <v>650000</v>
      </c>
      <c r="V312" s="2">
        <f t="shared" si="28"/>
        <v>115751099.53686044</v>
      </c>
      <c r="W312" s="2">
        <f t="shared" si="20"/>
        <v>641500.42857143283</v>
      </c>
      <c r="X312" s="2">
        <f t="shared" si="6"/>
        <v>8499.5714285671711</v>
      </c>
      <c r="Y312" s="2">
        <f t="shared" si="7"/>
        <v>56425245.932963848</v>
      </c>
      <c r="Z312" s="2" t="str">
        <f t="shared" si="8"/>
        <v>MEEP</v>
      </c>
      <c r="AA312" s="2">
        <f>IF(Z312="HERE",Y312,AA311+Graph!$G$1*1000)</f>
        <v>116726286.21867839</v>
      </c>
      <c r="AB312" s="2">
        <f t="shared" si="21"/>
        <v>650000</v>
      </c>
      <c r="AC312" s="2">
        <f t="shared" si="9"/>
        <v>54808558.822574466</v>
      </c>
      <c r="AD312" s="3">
        <f t="shared" si="10"/>
        <v>52800000</v>
      </c>
      <c r="AE312" s="2">
        <f>IF(AE310&gt;=52800000,52800000,IF(AB291=Graph!G$1*1000,AE311+Graph!G$1*1000,AC312))</f>
        <v>52800000</v>
      </c>
      <c r="AF312" s="3">
        <f t="shared" si="11"/>
        <v>52800000</v>
      </c>
      <c r="AG312" s="3">
        <f t="shared" si="26"/>
        <v>50160000</v>
      </c>
      <c r="AH312" s="3" t="e">
        <f t="shared" si="3"/>
        <v>#N/A</v>
      </c>
      <c r="AM312" s="6">
        <v>14600000</v>
      </c>
      <c r="AN312" s="6">
        <v>31800000</v>
      </c>
      <c r="AO312" s="6">
        <v>52800000</v>
      </c>
    </row>
    <row r="313" spans="1:41" ht="15.75" customHeight="1" x14ac:dyDescent="0.25">
      <c r="A313" s="1">
        <v>44489</v>
      </c>
      <c r="B313" s="2">
        <f t="shared" si="0"/>
        <v>244</v>
      </c>
      <c r="C313" s="7"/>
      <c r="D313" s="2" t="e">
        <f t="shared" si="12"/>
        <v>#N/A</v>
      </c>
      <c r="E313" s="2" t="e">
        <f t="shared" si="22"/>
        <v>#N/A</v>
      </c>
      <c r="F313" s="2">
        <v>1666721.4429590106</v>
      </c>
      <c r="G313" s="2">
        <f t="shared" si="23"/>
        <v>641500.42857142852</v>
      </c>
      <c r="H313" s="2">
        <f t="shared" si="13"/>
        <v>170278635.96543223</v>
      </c>
      <c r="I313" s="7"/>
      <c r="J313" s="2" t="e">
        <f t="shared" si="14"/>
        <v>#N/A</v>
      </c>
      <c r="K313" s="2" t="e">
        <f t="shared" si="24"/>
        <v>#N/A</v>
      </c>
      <c r="L313" s="2">
        <f t="array" ref="L313">IF(COUNT($C314)=0,IF(COUNT($C313)=1,I313,SUM(L312+LOOKUP(2,1/(ISNUMBER($K$1:$K$194)),$K$1:$K$194))),I313)</f>
        <v>2663486.4285714189</v>
      </c>
      <c r="M313" s="8" t="e">
        <f t="shared" si="27"/>
        <v>#N/A</v>
      </c>
      <c r="N313" s="2" t="e">
        <f t="shared" si="15"/>
        <v>#N/A</v>
      </c>
      <c r="O313" s="2" t="e">
        <f t="shared" si="25"/>
        <v>#N/A</v>
      </c>
      <c r="P313" s="2">
        <v>1682489.898905009</v>
      </c>
      <c r="Q313" s="2">
        <f>IF(P313&gt;Graph!$G$1*1000,Graph!$G$1*1000,P313)</f>
        <v>650000</v>
      </c>
      <c r="R313" s="2">
        <f t="shared" si="16"/>
        <v>172826345.46982428</v>
      </c>
      <c r="S313" s="2">
        <f t="shared" si="17"/>
        <v>641500.42857143283</v>
      </c>
      <c r="T313" s="2">
        <f t="shared" si="18"/>
        <v>8499.571428571362</v>
      </c>
      <c r="U313" s="2">
        <f t="shared" si="19"/>
        <v>650000</v>
      </c>
      <c r="V313" s="2">
        <f t="shared" si="28"/>
        <v>116392599.96543187</v>
      </c>
      <c r="W313" s="2">
        <f t="shared" si="20"/>
        <v>641500.42857143283</v>
      </c>
      <c r="X313" s="2">
        <f t="shared" si="6"/>
        <v>8499.5714285671711</v>
      </c>
      <c r="Y313" s="2">
        <f t="shared" si="7"/>
        <v>56433745.504392415</v>
      </c>
      <c r="Z313" s="2" t="str">
        <f t="shared" si="8"/>
        <v>MEEP</v>
      </c>
      <c r="AA313" s="2">
        <f>IF(Z313="HERE",Y313,AA312+Graph!$G$1*1000)</f>
        <v>117376286.21867839</v>
      </c>
      <c r="AB313" s="2">
        <f t="shared" si="21"/>
        <v>650000</v>
      </c>
      <c r="AC313" s="2">
        <f t="shared" si="9"/>
        <v>54808558.822574466</v>
      </c>
      <c r="AD313" s="3">
        <f t="shared" si="10"/>
        <v>52800000</v>
      </c>
      <c r="AE313" s="2">
        <f>IF(AE311&gt;=52800000,52800000,IF(AB292=Graph!G$1*1000,AE312+Graph!G$1*1000,AC313))</f>
        <v>52800000</v>
      </c>
      <c r="AF313" s="3">
        <f t="shared" si="11"/>
        <v>52800000</v>
      </c>
      <c r="AG313" s="3">
        <f t="shared" si="26"/>
        <v>50160000</v>
      </c>
      <c r="AH313" s="3" t="e">
        <f t="shared" si="3"/>
        <v>#N/A</v>
      </c>
      <c r="AM313" s="6">
        <v>14600000</v>
      </c>
      <c r="AN313" s="6">
        <v>31800000</v>
      </c>
      <c r="AO313" s="6">
        <v>52800000</v>
      </c>
    </row>
    <row r="314" spans="1:41" ht="15.75" customHeight="1" x14ac:dyDescent="0.25">
      <c r="A314" s="1">
        <v>44490</v>
      </c>
      <c r="B314" s="2">
        <f t="shared" si="0"/>
        <v>245</v>
      </c>
      <c r="C314" s="7"/>
      <c r="D314" s="2" t="e">
        <f t="shared" si="12"/>
        <v>#N/A</v>
      </c>
      <c r="E314" s="2" t="e">
        <f t="shared" si="22"/>
        <v>#N/A</v>
      </c>
      <c r="F314" s="2">
        <v>1671652.5788451731</v>
      </c>
      <c r="G314" s="2">
        <f t="shared" si="23"/>
        <v>641500.42857142852</v>
      </c>
      <c r="H314" s="2">
        <f t="shared" si="13"/>
        <v>170920136.39400366</v>
      </c>
      <c r="I314" s="7"/>
      <c r="J314" s="2" t="e">
        <f t="shared" si="14"/>
        <v>#N/A</v>
      </c>
      <c r="K314" s="2" t="e">
        <f t="shared" si="24"/>
        <v>#N/A</v>
      </c>
      <c r="L314" s="2">
        <f t="array" ref="L314">IF(COUNT($C315)=0,IF(COUNT($C314)=1,I314,SUM(L313+LOOKUP(2,1/(ISNUMBER($K$1:$K$194)),$K$1:$K$194))),I314)</f>
        <v>2671985.9999999902</v>
      </c>
      <c r="M314" s="8" t="e">
        <f t="shared" si="27"/>
        <v>#N/A</v>
      </c>
      <c r="N314" s="2" t="e">
        <f t="shared" si="15"/>
        <v>#N/A</v>
      </c>
      <c r="O314" s="2" t="e">
        <f t="shared" si="25"/>
        <v>#N/A</v>
      </c>
      <c r="P314" s="2">
        <v>1687467.5310669839</v>
      </c>
      <c r="Q314" s="2">
        <f>IF(P314&gt;Graph!$G$1*1000,Graph!$G$1*1000,P314)</f>
        <v>650000</v>
      </c>
      <c r="R314" s="2">
        <f t="shared" si="16"/>
        <v>173476345.46982428</v>
      </c>
      <c r="S314" s="2">
        <f t="shared" si="17"/>
        <v>641500.42857143283</v>
      </c>
      <c r="T314" s="2">
        <f t="shared" si="18"/>
        <v>8499.571428571362</v>
      </c>
      <c r="U314" s="2">
        <f t="shared" si="19"/>
        <v>650000</v>
      </c>
      <c r="V314" s="2">
        <f t="shared" si="28"/>
        <v>117034100.3940033</v>
      </c>
      <c r="W314" s="2">
        <f t="shared" si="20"/>
        <v>641500.42857143283</v>
      </c>
      <c r="X314" s="2">
        <f t="shared" si="6"/>
        <v>8499.5714285671711</v>
      </c>
      <c r="Y314" s="2">
        <f t="shared" si="7"/>
        <v>56442245.075820982</v>
      </c>
      <c r="Z314" s="2" t="str">
        <f t="shared" si="8"/>
        <v>MEEP</v>
      </c>
      <c r="AA314" s="2">
        <f>IF(Z314="HERE",Y314,AA313+Graph!$G$1*1000)</f>
        <v>118026286.21867839</v>
      </c>
      <c r="AB314" s="2">
        <f t="shared" si="21"/>
        <v>650000</v>
      </c>
      <c r="AC314" s="2">
        <f t="shared" si="9"/>
        <v>54808558.822574466</v>
      </c>
      <c r="AD314" s="3">
        <f t="shared" si="10"/>
        <v>52800000</v>
      </c>
      <c r="AE314" s="2">
        <f>IF(AE312&gt;=52800000,52800000,IF(AB293=Graph!G$1*1000,AE313+Graph!G$1*1000,AC314))</f>
        <v>52800000</v>
      </c>
      <c r="AF314" s="3">
        <f t="shared" si="11"/>
        <v>52800000</v>
      </c>
      <c r="AG314" s="3">
        <f t="shared" si="26"/>
        <v>50160000</v>
      </c>
      <c r="AH314" s="3" t="e">
        <f t="shared" si="3"/>
        <v>#N/A</v>
      </c>
      <c r="AM314" s="6">
        <v>14600000</v>
      </c>
      <c r="AN314" s="6">
        <v>31800000</v>
      </c>
      <c r="AO314" s="6">
        <v>52800000</v>
      </c>
    </row>
    <row r="315" spans="1:41" ht="15.75" customHeight="1" x14ac:dyDescent="0.25">
      <c r="A315" s="1">
        <v>44491</v>
      </c>
      <c r="B315" s="2">
        <f t="shared" si="0"/>
        <v>246</v>
      </c>
      <c r="C315" s="7"/>
      <c r="D315" s="2" t="e">
        <f t="shared" si="12"/>
        <v>#N/A</v>
      </c>
      <c r="E315" s="2" t="e">
        <f t="shared" si="22"/>
        <v>#N/A</v>
      </c>
      <c r="F315" s="2">
        <v>1676583.7147313356</v>
      </c>
      <c r="G315" s="2">
        <f t="shared" si="23"/>
        <v>641500.42857142852</v>
      </c>
      <c r="H315" s="2">
        <f t="shared" si="13"/>
        <v>171561636.82257509</v>
      </c>
      <c r="I315" s="7"/>
      <c r="J315" s="2" t="e">
        <f t="shared" si="14"/>
        <v>#N/A</v>
      </c>
      <c r="K315" s="2" t="e">
        <f t="shared" si="24"/>
        <v>#N/A</v>
      </c>
      <c r="L315" s="2">
        <f t="array" ref="L315">IF(COUNT($C316)=0,IF(COUNT($C315)=1,I315,SUM(L314+LOOKUP(2,1/(ISNUMBER($K$1:$K$194)),$K$1:$K$194))),I315)</f>
        <v>2680485.5714285616</v>
      </c>
      <c r="M315" s="8" t="e">
        <f t="shared" si="27"/>
        <v>#N/A</v>
      </c>
      <c r="N315" s="2" t="e">
        <f t="shared" si="15"/>
        <v>#N/A</v>
      </c>
      <c r="O315" s="2" t="e">
        <f t="shared" si="25"/>
        <v>#N/A</v>
      </c>
      <c r="P315" s="2">
        <v>1692445.163228929</v>
      </c>
      <c r="Q315" s="2">
        <f>IF(P315&gt;Graph!$G$1*1000,Graph!$G$1*1000,P315)</f>
        <v>650000</v>
      </c>
      <c r="R315" s="2">
        <f t="shared" si="16"/>
        <v>174126345.46982428</v>
      </c>
      <c r="S315" s="2">
        <f t="shared" si="17"/>
        <v>641500.42857143283</v>
      </c>
      <c r="T315" s="2">
        <f t="shared" si="18"/>
        <v>8499.571428571362</v>
      </c>
      <c r="U315" s="2">
        <f t="shared" si="19"/>
        <v>650000</v>
      </c>
      <c r="V315" s="2">
        <f t="shared" si="28"/>
        <v>117675600.82257473</v>
      </c>
      <c r="W315" s="2">
        <f t="shared" si="20"/>
        <v>641500.42857143283</v>
      </c>
      <c r="X315" s="2">
        <f t="shared" si="6"/>
        <v>8499.5714285671711</v>
      </c>
      <c r="Y315" s="2">
        <f t="shared" si="7"/>
        <v>56450744.64724955</v>
      </c>
      <c r="Z315" s="2" t="str">
        <f t="shared" si="8"/>
        <v>MEEP</v>
      </c>
      <c r="AA315" s="2">
        <f>IF(Z315="HERE",Y315,AA314+Graph!$G$1*1000)</f>
        <v>118676286.21867839</v>
      </c>
      <c r="AB315" s="2">
        <f t="shared" si="21"/>
        <v>650000</v>
      </c>
      <c r="AC315" s="2">
        <f t="shared" si="9"/>
        <v>54808558.822574466</v>
      </c>
      <c r="AD315" s="3">
        <f t="shared" si="10"/>
        <v>52800000</v>
      </c>
      <c r="AE315" s="2">
        <f>IF(AE313&gt;=52800000,52800000,IF(AB294=Graph!G$1*1000,AE314+Graph!G$1*1000,AC315))</f>
        <v>52800000</v>
      </c>
      <c r="AF315" s="3">
        <f t="shared" si="11"/>
        <v>52800000</v>
      </c>
      <c r="AG315" s="3">
        <f t="shared" si="26"/>
        <v>50160000</v>
      </c>
      <c r="AH315" s="3" t="e">
        <f t="shared" si="3"/>
        <v>#N/A</v>
      </c>
      <c r="AM315" s="6">
        <v>14600000</v>
      </c>
      <c r="AN315" s="6">
        <v>31800000</v>
      </c>
      <c r="AO315" s="6">
        <v>52800000</v>
      </c>
    </row>
    <row r="316" spans="1:41" ht="15.75" customHeight="1" x14ac:dyDescent="0.25">
      <c r="A316" s="1">
        <v>44492</v>
      </c>
      <c r="B316" s="2">
        <f t="shared" si="0"/>
        <v>247</v>
      </c>
      <c r="C316" s="7"/>
      <c r="D316" s="2" t="e">
        <f t="shared" si="12"/>
        <v>#N/A</v>
      </c>
      <c r="E316" s="2" t="e">
        <f t="shared" si="22"/>
        <v>#N/A</v>
      </c>
      <c r="F316" s="2">
        <v>1681514.850617528</v>
      </c>
      <c r="G316" s="2">
        <f t="shared" si="23"/>
        <v>641500.42857142852</v>
      </c>
      <c r="H316" s="2">
        <f t="shared" si="13"/>
        <v>172203137.25114653</v>
      </c>
      <c r="I316" s="7"/>
      <c r="J316" s="2" t="e">
        <f t="shared" si="14"/>
        <v>#N/A</v>
      </c>
      <c r="K316" s="2" t="e">
        <f t="shared" si="24"/>
        <v>#N/A</v>
      </c>
      <c r="L316" s="2">
        <f t="array" ref="L316">IF(COUNT($C317)=0,IF(COUNT($C316)=1,I316,SUM(L315+LOOKUP(2,1/(ISNUMBER($K$1:$K$194)),$K$1:$K$194))),I316)</f>
        <v>2688985.1428571329</v>
      </c>
      <c r="M316" s="8" t="e">
        <f t="shared" si="27"/>
        <v>#N/A</v>
      </c>
      <c r="N316" s="2" t="e">
        <f t="shared" si="15"/>
        <v>#N/A</v>
      </c>
      <c r="O316" s="2" t="e">
        <f t="shared" si="25"/>
        <v>#N/A</v>
      </c>
      <c r="P316" s="2">
        <v>1697422.7953908741</v>
      </c>
      <c r="Q316" s="2">
        <f>IF(P316&gt;Graph!$G$1*1000,Graph!$G$1*1000,P316)</f>
        <v>650000</v>
      </c>
      <c r="R316" s="2">
        <f t="shared" si="16"/>
        <v>174776345.46982428</v>
      </c>
      <c r="S316" s="2">
        <f t="shared" si="17"/>
        <v>641500.42857143283</v>
      </c>
      <c r="T316" s="2">
        <f t="shared" si="18"/>
        <v>8499.571428571362</v>
      </c>
      <c r="U316" s="2">
        <f t="shared" si="19"/>
        <v>650000</v>
      </c>
      <c r="V316" s="2">
        <f t="shared" si="28"/>
        <v>118317101.25114617</v>
      </c>
      <c r="W316" s="2">
        <f t="shared" si="20"/>
        <v>641500.42857143283</v>
      </c>
      <c r="X316" s="2">
        <f t="shared" si="6"/>
        <v>8499.5714285671711</v>
      </c>
      <c r="Y316" s="2">
        <f t="shared" si="7"/>
        <v>56459244.218678117</v>
      </c>
      <c r="Z316" s="2" t="str">
        <f t="shared" si="8"/>
        <v>MEEP</v>
      </c>
      <c r="AA316" s="2">
        <f>IF(Z316="HERE",Y316,AA315+Graph!$G$1*1000)</f>
        <v>119326286.21867839</v>
      </c>
      <c r="AB316" s="2">
        <f t="shared" si="21"/>
        <v>650000</v>
      </c>
      <c r="AC316" s="2">
        <f t="shared" si="9"/>
        <v>54808558.822574466</v>
      </c>
      <c r="AD316" s="3">
        <f t="shared" si="10"/>
        <v>52800000</v>
      </c>
      <c r="AE316" s="2">
        <f>IF(AE314&gt;=52800000,52800000,IF(AB295=Graph!G$1*1000,AE315+Graph!G$1*1000,AC316))</f>
        <v>52800000</v>
      </c>
      <c r="AF316" s="3">
        <f t="shared" si="11"/>
        <v>52800000</v>
      </c>
      <c r="AG316" s="3">
        <f t="shared" si="26"/>
        <v>50160000</v>
      </c>
      <c r="AH316" s="3" t="e">
        <f t="shared" si="3"/>
        <v>#N/A</v>
      </c>
      <c r="AM316" s="6">
        <v>14600000</v>
      </c>
      <c r="AN316" s="6">
        <v>31800000</v>
      </c>
      <c r="AO316" s="6">
        <v>52800000</v>
      </c>
    </row>
    <row r="317" spans="1:41" ht="15.75" customHeight="1" x14ac:dyDescent="0.25">
      <c r="A317" s="1">
        <v>44493</v>
      </c>
      <c r="B317" s="2">
        <f t="shared" si="0"/>
        <v>248</v>
      </c>
      <c r="C317" s="7"/>
      <c r="D317" s="2" t="e">
        <f t="shared" si="12"/>
        <v>#N/A</v>
      </c>
      <c r="E317" s="2" t="e">
        <f t="shared" si="22"/>
        <v>#N/A</v>
      </c>
      <c r="F317" s="2">
        <v>1686445.9865036905</v>
      </c>
      <c r="G317" s="2">
        <f t="shared" si="23"/>
        <v>641500.42857142852</v>
      </c>
      <c r="H317" s="2">
        <f t="shared" si="13"/>
        <v>172844637.67971796</v>
      </c>
      <c r="I317" s="7"/>
      <c r="J317" s="2" t="e">
        <f t="shared" si="14"/>
        <v>#N/A</v>
      </c>
      <c r="K317" s="2" t="e">
        <f t="shared" si="24"/>
        <v>#N/A</v>
      </c>
      <c r="L317" s="2">
        <f t="array" ref="L317">IF(COUNT($C318)=0,IF(COUNT($C317)=1,I317,SUM(L316+LOOKUP(2,1/(ISNUMBER($K$1:$K$194)),$K$1:$K$194))),I317)</f>
        <v>2697484.7142857043</v>
      </c>
      <c r="M317" s="8" t="e">
        <f t="shared" si="27"/>
        <v>#N/A</v>
      </c>
      <c r="N317" s="2" t="e">
        <f t="shared" si="15"/>
        <v>#N/A</v>
      </c>
      <c r="O317" s="2" t="e">
        <f t="shared" si="25"/>
        <v>#N/A</v>
      </c>
      <c r="P317" s="2">
        <v>1702400.4275528491</v>
      </c>
      <c r="Q317" s="2">
        <f>IF(P317&gt;Graph!$G$1*1000,Graph!$G$1*1000,P317)</f>
        <v>650000</v>
      </c>
      <c r="R317" s="2">
        <f t="shared" si="16"/>
        <v>175426345.46982428</v>
      </c>
      <c r="S317" s="2">
        <f t="shared" si="17"/>
        <v>641500.42857143283</v>
      </c>
      <c r="T317" s="2">
        <f t="shared" si="18"/>
        <v>8499.571428571362</v>
      </c>
      <c r="U317" s="2">
        <f t="shared" si="19"/>
        <v>650000</v>
      </c>
      <c r="V317" s="2">
        <f t="shared" si="28"/>
        <v>118958601.6797176</v>
      </c>
      <c r="W317" s="2">
        <f t="shared" si="20"/>
        <v>641500.42857143283</v>
      </c>
      <c r="X317" s="2">
        <f t="shared" si="6"/>
        <v>8499.5714285671711</v>
      </c>
      <c r="Y317" s="2">
        <f t="shared" si="7"/>
        <v>56467743.790106684</v>
      </c>
      <c r="Z317" s="2" t="str">
        <f t="shared" si="8"/>
        <v>MEEP</v>
      </c>
      <c r="AA317" s="2">
        <f>IF(Z317="HERE",Y317,AA316+Graph!$G$1*1000)</f>
        <v>119976286.21867839</v>
      </c>
      <c r="AB317" s="2">
        <f t="shared" si="21"/>
        <v>650000</v>
      </c>
      <c r="AC317" s="2">
        <f t="shared" si="9"/>
        <v>54808558.822574466</v>
      </c>
      <c r="AD317" s="3">
        <f t="shared" si="10"/>
        <v>52800000</v>
      </c>
      <c r="AE317" s="2">
        <f>IF(AE315&gt;=52800000,52800000,IF(AB296=Graph!G$1*1000,AE316+Graph!G$1*1000,AC317))</f>
        <v>52800000</v>
      </c>
      <c r="AF317" s="3">
        <f t="shared" si="11"/>
        <v>52800000</v>
      </c>
      <c r="AG317" s="3">
        <f t="shared" si="26"/>
        <v>50160000</v>
      </c>
      <c r="AH317" s="3" t="e">
        <f t="shared" si="3"/>
        <v>#N/A</v>
      </c>
      <c r="AM317" s="6">
        <v>14600000</v>
      </c>
      <c r="AN317" s="6">
        <v>31800000</v>
      </c>
      <c r="AO317" s="6">
        <v>52800000</v>
      </c>
    </row>
    <row r="318" spans="1:41" ht="15.75" customHeight="1" x14ac:dyDescent="0.25">
      <c r="A318" s="1">
        <v>44494</v>
      </c>
      <c r="B318" s="2">
        <f t="shared" si="0"/>
        <v>249</v>
      </c>
      <c r="C318" s="7"/>
      <c r="D318" s="2" t="e">
        <f t="shared" si="12"/>
        <v>#N/A</v>
      </c>
      <c r="E318" s="2" t="e">
        <f t="shared" si="22"/>
        <v>#N/A</v>
      </c>
      <c r="F318" s="2">
        <v>1691377.122389853</v>
      </c>
      <c r="G318" s="2">
        <f t="shared" si="23"/>
        <v>641500.42857142852</v>
      </c>
      <c r="H318" s="2">
        <f t="shared" si="13"/>
        <v>173486138.10828939</v>
      </c>
      <c r="I318" s="7"/>
      <c r="J318" s="2" t="e">
        <f t="shared" si="14"/>
        <v>#N/A</v>
      </c>
      <c r="K318" s="2" t="e">
        <f t="shared" si="24"/>
        <v>#N/A</v>
      </c>
      <c r="L318" s="2">
        <f t="array" ref="L318">IF(COUNT($C319)=0,IF(COUNT($C318)=1,I318,SUM(L317+LOOKUP(2,1/(ISNUMBER($K$1:$K$194)),$K$1:$K$194))),I318)</f>
        <v>2705984.2857142757</v>
      </c>
      <c r="M318" s="8" t="e">
        <f t="shared" si="27"/>
        <v>#N/A</v>
      </c>
      <c r="N318" s="2" t="e">
        <f t="shared" si="15"/>
        <v>#N/A</v>
      </c>
      <c r="O318" s="2" t="e">
        <f t="shared" si="25"/>
        <v>#N/A</v>
      </c>
      <c r="P318" s="2">
        <v>1707378.0597147942</v>
      </c>
      <c r="Q318" s="2">
        <f>IF(P318&gt;Graph!$G$1*1000,Graph!$G$1*1000,P318)</f>
        <v>650000</v>
      </c>
      <c r="R318" s="2">
        <f t="shared" si="16"/>
        <v>176076345.46982428</v>
      </c>
      <c r="S318" s="2">
        <f t="shared" si="17"/>
        <v>641500.42857143283</v>
      </c>
      <c r="T318" s="2">
        <f t="shared" si="18"/>
        <v>8499.571428571362</v>
      </c>
      <c r="U318" s="2">
        <f t="shared" si="19"/>
        <v>650000</v>
      </c>
      <c r="V318" s="2">
        <f t="shared" si="28"/>
        <v>119600102.10828903</v>
      </c>
      <c r="W318" s="2">
        <f t="shared" si="20"/>
        <v>641500.42857143283</v>
      </c>
      <c r="X318" s="2">
        <f t="shared" si="6"/>
        <v>8499.5714285671711</v>
      </c>
      <c r="Y318" s="2">
        <f t="shared" si="7"/>
        <v>56476243.361535251</v>
      </c>
      <c r="Z318" s="2" t="str">
        <f t="shared" si="8"/>
        <v>MEEP</v>
      </c>
      <c r="AA318" s="2">
        <f>IF(Z318="HERE",Y318,AA317+Graph!$G$1*1000)</f>
        <v>120626286.21867839</v>
      </c>
      <c r="AB318" s="2">
        <f t="shared" si="21"/>
        <v>650000</v>
      </c>
      <c r="AC318" s="2">
        <f t="shared" si="9"/>
        <v>54808558.822574466</v>
      </c>
      <c r="AD318" s="3">
        <f t="shared" si="10"/>
        <v>52800000</v>
      </c>
      <c r="AE318" s="2">
        <f>IF(AE316&gt;=52800000,52800000,IF(AB297=Graph!G$1*1000,AE317+Graph!G$1*1000,AC318))</f>
        <v>52800000</v>
      </c>
      <c r="AF318" s="3">
        <f t="shared" si="11"/>
        <v>52800000</v>
      </c>
      <c r="AG318" s="3">
        <f t="shared" si="26"/>
        <v>50160000</v>
      </c>
      <c r="AH318" s="3" t="e">
        <f t="shared" si="3"/>
        <v>#N/A</v>
      </c>
      <c r="AM318" s="6">
        <v>14600000</v>
      </c>
      <c r="AN318" s="6">
        <v>31800000</v>
      </c>
      <c r="AO318" s="6">
        <v>52800000</v>
      </c>
    </row>
    <row r="319" spans="1:41" ht="15.75" customHeight="1" x14ac:dyDescent="0.25">
      <c r="A319" s="1">
        <v>44495</v>
      </c>
      <c r="B319" s="2">
        <f t="shared" si="0"/>
        <v>250</v>
      </c>
      <c r="C319" s="7"/>
      <c r="D319" s="2" t="e">
        <f t="shared" si="12"/>
        <v>#N/A</v>
      </c>
      <c r="E319" s="2" t="e">
        <f t="shared" si="22"/>
        <v>#N/A</v>
      </c>
      <c r="F319" s="2">
        <v>1696308.2582760453</v>
      </c>
      <c r="G319" s="2">
        <f t="shared" si="23"/>
        <v>641500.42857142852</v>
      </c>
      <c r="H319" s="2">
        <f t="shared" si="13"/>
        <v>174127638.53686082</v>
      </c>
      <c r="I319" s="7"/>
      <c r="J319" s="2" t="e">
        <f t="shared" si="14"/>
        <v>#N/A</v>
      </c>
      <c r="K319" s="2" t="e">
        <f t="shared" si="24"/>
        <v>#N/A</v>
      </c>
      <c r="L319" s="2">
        <f t="array" ref="L319">IF(COUNT($C320)=0,IF(COUNT($C319)=1,I319,SUM(L318+LOOKUP(2,1/(ISNUMBER($K$1:$K$194)),$K$1:$K$194))),I319)</f>
        <v>2714483.857142847</v>
      </c>
      <c r="M319" s="8" t="e">
        <f t="shared" si="27"/>
        <v>#N/A</v>
      </c>
      <c r="N319" s="2" t="e">
        <f t="shared" si="15"/>
        <v>#N/A</v>
      </c>
      <c r="O319" s="2" t="e">
        <f t="shared" si="25"/>
        <v>#N/A</v>
      </c>
      <c r="P319" s="2">
        <v>1712355.6918767393</v>
      </c>
      <c r="Q319" s="2">
        <f>IF(P319&gt;Graph!$G$1*1000,Graph!$G$1*1000,P319)</f>
        <v>650000</v>
      </c>
      <c r="R319" s="2">
        <f t="shared" si="16"/>
        <v>176726345.46982428</v>
      </c>
      <c r="S319" s="2">
        <f t="shared" si="17"/>
        <v>641500.42857143283</v>
      </c>
      <c r="T319" s="2">
        <f t="shared" si="18"/>
        <v>8499.571428571362</v>
      </c>
      <c r="U319" s="2">
        <f t="shared" si="19"/>
        <v>650000</v>
      </c>
      <c r="V319" s="2">
        <f t="shared" si="28"/>
        <v>120241602.53686047</v>
      </c>
      <c r="W319" s="2">
        <f t="shared" si="20"/>
        <v>641500.42857143283</v>
      </c>
      <c r="X319" s="2">
        <f t="shared" si="6"/>
        <v>8499.5714285671711</v>
      </c>
      <c r="Y319" s="2">
        <f t="shared" si="7"/>
        <v>56484742.932963818</v>
      </c>
      <c r="Z319" s="2" t="str">
        <f t="shared" si="8"/>
        <v>MEEP</v>
      </c>
      <c r="AA319" s="2">
        <f>IF(Z319="HERE",Y319,AA318+Graph!$G$1*1000)</f>
        <v>121276286.21867839</v>
      </c>
      <c r="AB319" s="2">
        <f t="shared" si="21"/>
        <v>650000</v>
      </c>
      <c r="AC319" s="2">
        <f t="shared" si="9"/>
        <v>54808558.822574466</v>
      </c>
      <c r="AD319" s="3">
        <f t="shared" si="10"/>
        <v>52800000</v>
      </c>
      <c r="AE319" s="2">
        <f>IF(AE317&gt;=52800000,52800000,IF(AB298=Graph!G$1*1000,AE318+Graph!G$1*1000,AC319))</f>
        <v>52800000</v>
      </c>
      <c r="AF319" s="3">
        <f t="shared" si="11"/>
        <v>52800000</v>
      </c>
      <c r="AG319" s="3">
        <f t="shared" si="26"/>
        <v>50160000</v>
      </c>
      <c r="AH319" s="3" t="e">
        <f t="shared" si="3"/>
        <v>#N/A</v>
      </c>
      <c r="AM319" s="6">
        <v>14600000</v>
      </c>
      <c r="AN319" s="6">
        <v>31800000</v>
      </c>
      <c r="AO319" s="6">
        <v>52800000</v>
      </c>
    </row>
    <row r="320" spans="1:41" ht="15.75" customHeight="1" x14ac:dyDescent="0.25">
      <c r="A320" s="1">
        <v>44496</v>
      </c>
      <c r="B320" s="2">
        <f t="shared" si="0"/>
        <v>251</v>
      </c>
      <c r="C320" s="7"/>
      <c r="D320" s="2" t="e">
        <f t="shared" si="12"/>
        <v>#N/A</v>
      </c>
      <c r="E320" s="2" t="e">
        <f t="shared" si="22"/>
        <v>#N/A</v>
      </c>
      <c r="F320" s="2">
        <v>1701239.3941622078</v>
      </c>
      <c r="G320" s="2">
        <f t="shared" si="23"/>
        <v>641500.42857142852</v>
      </c>
      <c r="H320" s="2">
        <f t="shared" si="13"/>
        <v>174769138.96543226</v>
      </c>
      <c r="I320" s="7"/>
      <c r="J320" s="2" t="e">
        <f t="shared" si="14"/>
        <v>#N/A</v>
      </c>
      <c r="K320" s="2" t="e">
        <f t="shared" si="24"/>
        <v>#N/A</v>
      </c>
      <c r="L320" s="2">
        <f t="array" ref="L320">IF(COUNT($C321)=0,IF(COUNT($C320)=1,I320,SUM(L319+LOOKUP(2,1/(ISNUMBER($K$1:$K$194)),$K$1:$K$194))),I320)</f>
        <v>2722983.4285714184</v>
      </c>
      <c r="M320" s="8" t="e">
        <f t="shared" si="27"/>
        <v>#N/A</v>
      </c>
      <c r="N320" s="2" t="e">
        <f t="shared" si="15"/>
        <v>#N/A</v>
      </c>
      <c r="O320" s="2" t="e">
        <f t="shared" si="25"/>
        <v>#N/A</v>
      </c>
      <c r="P320" s="2">
        <v>1717333.3240387142</v>
      </c>
      <c r="Q320" s="2">
        <f>IF(P320&gt;Graph!$G$1*1000,Graph!$G$1*1000,P320)</f>
        <v>650000</v>
      </c>
      <c r="R320" s="2">
        <f t="shared" si="16"/>
        <v>177376345.46982428</v>
      </c>
      <c r="S320" s="2">
        <f t="shared" si="17"/>
        <v>641500.42857143283</v>
      </c>
      <c r="T320" s="2">
        <f t="shared" si="18"/>
        <v>8499.571428571362</v>
      </c>
      <c r="U320" s="2">
        <f t="shared" si="19"/>
        <v>650000</v>
      </c>
      <c r="V320" s="2">
        <f t="shared" si="28"/>
        <v>120883102.9654319</v>
      </c>
      <c r="W320" s="2">
        <f t="shared" si="20"/>
        <v>641500.42857143283</v>
      </c>
      <c r="X320" s="2">
        <f t="shared" si="6"/>
        <v>8499.5714285671711</v>
      </c>
      <c r="Y320" s="2">
        <f t="shared" si="7"/>
        <v>56493242.504392385</v>
      </c>
      <c r="Z320" s="2" t="str">
        <f t="shared" si="8"/>
        <v>MEEP</v>
      </c>
      <c r="AA320" s="2">
        <f>IF(Z320="HERE",Y320,AA319+Graph!$G$1*1000)</f>
        <v>121926286.21867839</v>
      </c>
      <c r="AB320" s="2">
        <f t="shared" si="21"/>
        <v>650000</v>
      </c>
      <c r="AC320" s="2">
        <f t="shared" si="9"/>
        <v>54808558.822574466</v>
      </c>
      <c r="AD320" s="3">
        <f t="shared" si="10"/>
        <v>52800000</v>
      </c>
      <c r="AE320" s="2">
        <f>IF(AE318&gt;=52800000,52800000,IF(AB299=Graph!G$1*1000,AE319+Graph!G$1*1000,AC320))</f>
        <v>52800000</v>
      </c>
      <c r="AF320" s="3">
        <f t="shared" si="11"/>
        <v>52800000</v>
      </c>
      <c r="AG320" s="3">
        <f t="shared" si="26"/>
        <v>50160000</v>
      </c>
      <c r="AH320" s="3" t="e">
        <f t="shared" si="3"/>
        <v>#N/A</v>
      </c>
      <c r="AM320" s="6">
        <v>14600000</v>
      </c>
      <c r="AN320" s="6">
        <v>31800000</v>
      </c>
      <c r="AO320" s="6">
        <v>52800000</v>
      </c>
    </row>
    <row r="321" spans="1:41" ht="15.75" customHeight="1" x14ac:dyDescent="0.25">
      <c r="A321" s="1">
        <v>44497</v>
      </c>
      <c r="B321" s="2">
        <f t="shared" si="0"/>
        <v>252</v>
      </c>
      <c r="C321" s="7"/>
      <c r="D321" s="2" t="e">
        <f t="shared" si="12"/>
        <v>#N/A</v>
      </c>
      <c r="E321" s="2" t="e">
        <f t="shared" si="22"/>
        <v>#N/A</v>
      </c>
      <c r="F321" s="2">
        <v>1706170.5300483704</v>
      </c>
      <c r="G321" s="2">
        <f t="shared" si="23"/>
        <v>641500.42857142852</v>
      </c>
      <c r="H321" s="2">
        <f t="shared" si="13"/>
        <v>175410639.39400369</v>
      </c>
      <c r="I321" s="7"/>
      <c r="J321" s="2" t="e">
        <f t="shared" si="14"/>
        <v>#N/A</v>
      </c>
      <c r="K321" s="2" t="e">
        <f t="shared" si="24"/>
        <v>#N/A</v>
      </c>
      <c r="L321" s="2">
        <f t="array" ref="L321">IF(COUNT($C322)=0,IF(COUNT($C321)=1,I321,SUM(L320+LOOKUP(2,1/(ISNUMBER($K$1:$K$194)),$K$1:$K$194))),I321)</f>
        <v>2731482.9999999898</v>
      </c>
      <c r="M321" s="8" t="e">
        <f t="shared" si="27"/>
        <v>#N/A</v>
      </c>
      <c r="N321" s="2" t="e">
        <f t="shared" si="15"/>
        <v>#N/A</v>
      </c>
      <c r="O321" s="2" t="e">
        <f t="shared" si="25"/>
        <v>#N/A</v>
      </c>
      <c r="P321" s="2">
        <v>1722310.9562006593</v>
      </c>
      <c r="Q321" s="2">
        <f>IF(P321&gt;Graph!$G$1*1000,Graph!$G$1*1000,P321)</f>
        <v>650000</v>
      </c>
      <c r="R321" s="2">
        <f t="shared" si="16"/>
        <v>178026345.46982428</v>
      </c>
      <c r="S321" s="2">
        <f t="shared" si="17"/>
        <v>641500.42857143283</v>
      </c>
      <c r="T321" s="2">
        <f t="shared" si="18"/>
        <v>8499.571428571362</v>
      </c>
      <c r="U321" s="2">
        <f t="shared" si="19"/>
        <v>650000</v>
      </c>
      <c r="V321" s="2">
        <f t="shared" si="28"/>
        <v>121524603.39400333</v>
      </c>
      <c r="W321" s="2">
        <f t="shared" si="20"/>
        <v>641500.42857143283</v>
      </c>
      <c r="X321" s="2">
        <f t="shared" si="6"/>
        <v>8499.5714285671711</v>
      </c>
      <c r="Y321" s="2">
        <f t="shared" si="7"/>
        <v>56501742.075820953</v>
      </c>
      <c r="Z321" s="2" t="str">
        <f t="shared" si="8"/>
        <v>MEEP</v>
      </c>
      <c r="AA321" s="2">
        <f>IF(Z321="HERE",Y321,AA320+Graph!$G$1*1000)</f>
        <v>122576286.21867839</v>
      </c>
      <c r="AB321" s="2">
        <f t="shared" si="21"/>
        <v>650000</v>
      </c>
      <c r="AC321" s="2">
        <f t="shared" si="9"/>
        <v>54808558.822574466</v>
      </c>
      <c r="AD321" s="3">
        <f t="shared" si="10"/>
        <v>52800000</v>
      </c>
      <c r="AE321" s="2">
        <f>IF(AE319&gt;=52800000,52800000,IF(AB300=Graph!G$1*1000,AE320+Graph!G$1*1000,AC321))</f>
        <v>52800000</v>
      </c>
      <c r="AF321" s="3">
        <f t="shared" si="11"/>
        <v>52800000</v>
      </c>
      <c r="AG321" s="3">
        <f t="shared" si="26"/>
        <v>50160000</v>
      </c>
      <c r="AH321" s="3" t="e">
        <f t="shared" si="3"/>
        <v>#N/A</v>
      </c>
      <c r="AM321" s="6">
        <v>14600000</v>
      </c>
      <c r="AN321" s="6">
        <v>31800000</v>
      </c>
      <c r="AO321" s="6">
        <v>52800000</v>
      </c>
    </row>
    <row r="322" spans="1:41" ht="15.75" customHeight="1" x14ac:dyDescent="0.25">
      <c r="A322" s="1">
        <v>44498</v>
      </c>
      <c r="B322" s="2">
        <f t="shared" si="0"/>
        <v>253</v>
      </c>
      <c r="C322" s="7"/>
      <c r="D322" s="2" t="e">
        <f t="shared" si="12"/>
        <v>#N/A</v>
      </c>
      <c r="E322" s="2" t="e">
        <f t="shared" si="22"/>
        <v>#N/A</v>
      </c>
      <c r="F322" s="2">
        <v>1711101.6659345627</v>
      </c>
      <c r="G322" s="2">
        <f t="shared" si="23"/>
        <v>641500.42857142852</v>
      </c>
      <c r="H322" s="2">
        <f t="shared" si="13"/>
        <v>176052139.82257512</v>
      </c>
      <c r="I322" s="7"/>
      <c r="J322" s="2" t="e">
        <f t="shared" si="14"/>
        <v>#N/A</v>
      </c>
      <c r="K322" s="2" t="e">
        <f t="shared" si="24"/>
        <v>#N/A</v>
      </c>
      <c r="L322" s="2">
        <f t="array" ref="L322">IF(COUNT($C323)=0,IF(COUNT($C322)=1,I322,SUM(L321+LOOKUP(2,1/(ISNUMBER($K$1:$K$194)),$K$1:$K$194))),I322)</f>
        <v>2739982.5714285611</v>
      </c>
      <c r="M322" s="8" t="e">
        <f t="shared" si="27"/>
        <v>#N/A</v>
      </c>
      <c r="N322" s="2" t="e">
        <f t="shared" si="15"/>
        <v>#N/A</v>
      </c>
      <c r="O322" s="2" t="e">
        <f t="shared" si="25"/>
        <v>#N/A</v>
      </c>
      <c r="P322" s="2">
        <v>1727288.5883626044</v>
      </c>
      <c r="Q322" s="2">
        <f>IF(P322&gt;Graph!$G$1*1000,Graph!$G$1*1000,P322)</f>
        <v>650000</v>
      </c>
      <c r="R322" s="2">
        <f t="shared" si="16"/>
        <v>178676345.46982428</v>
      </c>
      <c r="S322" s="2">
        <f t="shared" si="17"/>
        <v>641500.42857143283</v>
      </c>
      <c r="T322" s="2">
        <f t="shared" si="18"/>
        <v>8499.571428571362</v>
      </c>
      <c r="U322" s="2">
        <f t="shared" si="19"/>
        <v>650000</v>
      </c>
      <c r="V322" s="2">
        <f t="shared" si="28"/>
        <v>122166103.82257476</v>
      </c>
      <c r="W322" s="2">
        <f t="shared" si="20"/>
        <v>641500.42857143283</v>
      </c>
      <c r="X322" s="2">
        <f t="shared" si="6"/>
        <v>8499.5714285671711</v>
      </c>
      <c r="Y322" s="2">
        <f t="shared" si="7"/>
        <v>56510241.64724952</v>
      </c>
      <c r="Z322" s="2" t="str">
        <f t="shared" si="8"/>
        <v>MEEP</v>
      </c>
      <c r="AA322" s="2">
        <f>IF(Z322="HERE",Y322,AA321+Graph!$G$1*1000)</f>
        <v>123226286.21867839</v>
      </c>
      <c r="AB322" s="2">
        <f t="shared" si="21"/>
        <v>650000</v>
      </c>
      <c r="AC322" s="2">
        <f t="shared" si="9"/>
        <v>54808558.822574466</v>
      </c>
      <c r="AD322" s="3">
        <f t="shared" si="10"/>
        <v>52800000</v>
      </c>
      <c r="AE322" s="2">
        <f>IF(AE320&gt;=52800000,52800000,IF(AB301=Graph!G$1*1000,AE321+Graph!G$1*1000,AC322))</f>
        <v>52800000</v>
      </c>
      <c r="AF322" s="3">
        <f t="shared" si="11"/>
        <v>52800000</v>
      </c>
      <c r="AG322" s="3">
        <f t="shared" si="26"/>
        <v>50160000</v>
      </c>
      <c r="AH322" s="3" t="e">
        <f t="shared" si="3"/>
        <v>#N/A</v>
      </c>
      <c r="AM322" s="6">
        <v>14600000</v>
      </c>
      <c r="AN322" s="6">
        <v>31800000</v>
      </c>
      <c r="AO322" s="6">
        <v>52800000</v>
      </c>
    </row>
    <row r="323" spans="1:41" ht="15.75" customHeight="1" x14ac:dyDescent="0.25">
      <c r="A323" s="1">
        <v>44499</v>
      </c>
      <c r="B323" s="2">
        <f t="shared" si="0"/>
        <v>254</v>
      </c>
      <c r="C323" s="7"/>
      <c r="D323" s="2" t="e">
        <f t="shared" si="12"/>
        <v>#N/A</v>
      </c>
      <c r="E323" s="2" t="e">
        <f t="shared" si="22"/>
        <v>#N/A</v>
      </c>
      <c r="F323" s="2">
        <v>1716032.8018207252</v>
      </c>
      <c r="G323" s="2">
        <f t="shared" si="23"/>
        <v>641500.42857142852</v>
      </c>
      <c r="H323" s="2">
        <f t="shared" si="13"/>
        <v>176693640.25114655</v>
      </c>
      <c r="I323" s="7"/>
      <c r="J323" s="2" t="e">
        <f t="shared" si="14"/>
        <v>#N/A</v>
      </c>
      <c r="K323" s="2" t="e">
        <f t="shared" si="24"/>
        <v>#N/A</v>
      </c>
      <c r="L323" s="2">
        <f t="array" ref="L323">IF(COUNT($C324)=0,IF(COUNT($C323)=1,I323,SUM(L322+LOOKUP(2,1/(ISNUMBER($K$1:$K$194)),$K$1:$K$194))),I323)</f>
        <v>2748482.1428571325</v>
      </c>
      <c r="M323" s="8" t="e">
        <f t="shared" si="27"/>
        <v>#N/A</v>
      </c>
      <c r="N323" s="2" t="e">
        <f t="shared" si="15"/>
        <v>#N/A</v>
      </c>
      <c r="O323" s="2" t="e">
        <f t="shared" si="25"/>
        <v>#N/A</v>
      </c>
      <c r="P323" s="2">
        <v>1732266.2205245793</v>
      </c>
      <c r="Q323" s="2">
        <f>IF(P323&gt;Graph!$G$1*1000,Graph!$G$1*1000,P323)</f>
        <v>650000</v>
      </c>
      <c r="R323" s="2">
        <f t="shared" si="16"/>
        <v>179326345.46982428</v>
      </c>
      <c r="S323" s="2">
        <f t="shared" si="17"/>
        <v>641500.42857143283</v>
      </c>
      <c r="T323" s="2">
        <f t="shared" si="18"/>
        <v>8499.571428571362</v>
      </c>
      <c r="U323" s="2">
        <f t="shared" si="19"/>
        <v>650000</v>
      </c>
      <c r="V323" s="2">
        <f t="shared" si="28"/>
        <v>122807604.2511462</v>
      </c>
      <c r="W323" s="2">
        <f t="shared" si="20"/>
        <v>641500.42857143283</v>
      </c>
      <c r="X323" s="2">
        <f t="shared" si="6"/>
        <v>8499.5714285671711</v>
      </c>
      <c r="Y323" s="2">
        <f t="shared" si="7"/>
        <v>56518741.218678087</v>
      </c>
      <c r="Z323" s="2" t="str">
        <f t="shared" si="8"/>
        <v>MEEP</v>
      </c>
      <c r="AA323" s="2">
        <f>IF(Z323="HERE",Y323,AA322+Graph!$G$1*1000)</f>
        <v>123876286.21867839</v>
      </c>
      <c r="AB323" s="2">
        <f t="shared" si="21"/>
        <v>650000</v>
      </c>
      <c r="AC323" s="2">
        <f t="shared" si="9"/>
        <v>54808558.822574466</v>
      </c>
      <c r="AD323" s="3">
        <f t="shared" si="10"/>
        <v>52800000</v>
      </c>
      <c r="AE323" s="2">
        <f>IF(AE321&gt;=52800000,52800000,IF(AB302=Graph!G$1*1000,AE322+Graph!G$1*1000,AC323))</f>
        <v>52800000</v>
      </c>
      <c r="AF323" s="3">
        <f t="shared" si="11"/>
        <v>52800000</v>
      </c>
      <c r="AG323" s="3">
        <f t="shared" si="26"/>
        <v>50160000</v>
      </c>
      <c r="AH323" s="3" t="e">
        <f t="shared" si="3"/>
        <v>#N/A</v>
      </c>
      <c r="AM323" s="6">
        <v>14600000</v>
      </c>
      <c r="AN323" s="6">
        <v>31800000</v>
      </c>
      <c r="AO323" s="6">
        <v>52800000</v>
      </c>
    </row>
    <row r="324" spans="1:41" ht="15.75" customHeight="1" x14ac:dyDescent="0.25">
      <c r="A324" s="1">
        <v>44500</v>
      </c>
      <c r="B324" s="2">
        <f t="shared" si="0"/>
        <v>255</v>
      </c>
      <c r="C324" s="7"/>
      <c r="D324" s="2" t="e">
        <f t="shared" si="12"/>
        <v>#N/A</v>
      </c>
      <c r="E324" s="2" t="e">
        <f t="shared" si="22"/>
        <v>#N/A</v>
      </c>
      <c r="F324" s="2">
        <v>1720963.9377068877</v>
      </c>
      <c r="G324" s="2">
        <f t="shared" si="23"/>
        <v>641500.42857142852</v>
      </c>
      <c r="H324" s="2">
        <f t="shared" si="13"/>
        <v>177335140.67971799</v>
      </c>
      <c r="I324" s="7"/>
      <c r="J324" s="2" t="e">
        <f t="shared" si="14"/>
        <v>#N/A</v>
      </c>
      <c r="K324" s="2" t="e">
        <f t="shared" si="24"/>
        <v>#N/A</v>
      </c>
      <c r="L324" s="2">
        <f t="array" ref="L324">IF(COUNT($C325)=0,IF(COUNT($C324)=1,I324,SUM(L323+LOOKUP(2,1/(ISNUMBER($K$1:$K$194)),$K$1:$K$194))),I324)</f>
        <v>2756981.7142857038</v>
      </c>
      <c r="M324" s="8" t="e">
        <f t="shared" si="27"/>
        <v>#N/A</v>
      </c>
      <c r="N324" s="2" t="e">
        <f t="shared" si="15"/>
        <v>#N/A</v>
      </c>
      <c r="O324" s="2" t="e">
        <f t="shared" si="25"/>
        <v>#N/A</v>
      </c>
      <c r="P324" s="2">
        <v>1737243.8526865244</v>
      </c>
      <c r="Q324" s="2">
        <f>IF(P324&gt;Graph!$G$1*1000,Graph!$G$1*1000,P324)</f>
        <v>650000</v>
      </c>
      <c r="R324" s="2">
        <f t="shared" si="16"/>
        <v>179976345.46982428</v>
      </c>
      <c r="S324" s="2">
        <f t="shared" si="17"/>
        <v>641500.42857143283</v>
      </c>
      <c r="T324" s="2">
        <f t="shared" si="18"/>
        <v>8499.571428571362</v>
      </c>
      <c r="U324" s="2">
        <f t="shared" si="19"/>
        <v>650000</v>
      </c>
      <c r="V324" s="2">
        <f t="shared" si="28"/>
        <v>123449104.67971763</v>
      </c>
      <c r="W324" s="2">
        <f t="shared" si="20"/>
        <v>641500.42857143283</v>
      </c>
      <c r="X324" s="2">
        <f t="shared" si="6"/>
        <v>8499.5714285671711</v>
      </c>
      <c r="Y324" s="2">
        <f t="shared" si="7"/>
        <v>56527240.790106654</v>
      </c>
      <c r="Z324" s="2" t="str">
        <f t="shared" si="8"/>
        <v>MEEP</v>
      </c>
      <c r="AA324" s="2">
        <f>IF(Z324="HERE",Y324,AA323+Graph!$G$1*1000)</f>
        <v>124526286.21867839</v>
      </c>
      <c r="AB324" s="2">
        <f t="shared" si="21"/>
        <v>650000</v>
      </c>
      <c r="AC324" s="2">
        <f t="shared" si="9"/>
        <v>54808558.822574466</v>
      </c>
      <c r="AD324" s="3">
        <f t="shared" si="10"/>
        <v>52800000</v>
      </c>
      <c r="AE324" s="2">
        <f>IF(AE322&gt;=52800000,52800000,IF(AB303=Graph!G$1*1000,AE323+Graph!G$1*1000,AC324))</f>
        <v>52800000</v>
      </c>
      <c r="AF324" s="3">
        <f t="shared" si="11"/>
        <v>52800000</v>
      </c>
      <c r="AG324" s="3">
        <f t="shared" si="26"/>
        <v>50160000</v>
      </c>
      <c r="AH324" s="3" t="e">
        <f t="shared" si="3"/>
        <v>#N/A</v>
      </c>
      <c r="AM324" s="6">
        <v>14600000</v>
      </c>
      <c r="AN324" s="6">
        <v>31800000</v>
      </c>
      <c r="AO324" s="6">
        <v>52800000</v>
      </c>
    </row>
    <row r="325" spans="1:41" ht="15.75" customHeight="1" x14ac:dyDescent="0.25">
      <c r="A325" s="1">
        <v>44501</v>
      </c>
      <c r="B325" s="2">
        <f t="shared" si="0"/>
        <v>256</v>
      </c>
      <c r="C325" s="7"/>
      <c r="D325" s="2" t="e">
        <f t="shared" si="12"/>
        <v>#N/A</v>
      </c>
      <c r="E325" s="2" t="e">
        <f t="shared" si="22"/>
        <v>#N/A</v>
      </c>
      <c r="F325" s="2">
        <v>1725895.07359308</v>
      </c>
      <c r="G325" s="2">
        <f t="shared" si="23"/>
        <v>641500.42857142852</v>
      </c>
      <c r="H325" s="2">
        <f t="shared" si="13"/>
        <v>177976641.10828942</v>
      </c>
      <c r="I325" s="7"/>
      <c r="J325" s="2" t="e">
        <f t="shared" si="14"/>
        <v>#N/A</v>
      </c>
      <c r="K325" s="2" t="e">
        <f t="shared" si="24"/>
        <v>#N/A</v>
      </c>
      <c r="L325" s="2">
        <f t="array" ref="L325">IF(COUNT($C326)=0,IF(COUNT($C325)=1,I325,SUM(L324+LOOKUP(2,1/(ISNUMBER($K$1:$K$194)),$K$1:$K$194))),I325)</f>
        <v>2765481.2857142752</v>
      </c>
      <c r="M325" s="8" t="e">
        <f t="shared" si="27"/>
        <v>#N/A</v>
      </c>
      <c r="N325" s="2" t="e">
        <f t="shared" si="15"/>
        <v>#N/A</v>
      </c>
      <c r="O325" s="2" t="e">
        <f t="shared" si="25"/>
        <v>#N/A</v>
      </c>
      <c r="P325" s="2">
        <v>1742221.4848484695</v>
      </c>
      <c r="Q325" s="2">
        <f>IF(P325&gt;Graph!$G$1*1000,Graph!$G$1*1000,P325)</f>
        <v>650000</v>
      </c>
      <c r="R325" s="2">
        <f t="shared" si="16"/>
        <v>180626345.46982428</v>
      </c>
      <c r="S325" s="2">
        <f t="shared" si="17"/>
        <v>641500.42857143283</v>
      </c>
      <c r="T325" s="2">
        <f t="shared" si="18"/>
        <v>8499.571428571362</v>
      </c>
      <c r="U325" s="2">
        <f t="shared" si="19"/>
        <v>650000</v>
      </c>
      <c r="V325" s="2">
        <f t="shared" si="28"/>
        <v>124090605.10828906</v>
      </c>
      <c r="W325" s="2">
        <f t="shared" si="20"/>
        <v>641500.42857143283</v>
      </c>
      <c r="X325" s="2">
        <f t="shared" si="6"/>
        <v>8499.5714285671711</v>
      </c>
      <c r="Y325" s="2">
        <f t="shared" si="7"/>
        <v>56535740.361535221</v>
      </c>
      <c r="Z325" s="2" t="str">
        <f t="shared" si="8"/>
        <v>MEEP</v>
      </c>
      <c r="AA325" s="2">
        <f>IF(Z325="HERE",Y325,AA324+Graph!$G$1*1000)</f>
        <v>125176286.21867839</v>
      </c>
      <c r="AB325" s="2">
        <f t="shared" si="21"/>
        <v>650000</v>
      </c>
      <c r="AC325" s="2">
        <f t="shared" si="9"/>
        <v>54808558.822574466</v>
      </c>
      <c r="AD325" s="3">
        <f t="shared" si="10"/>
        <v>52800000</v>
      </c>
      <c r="AE325" s="2">
        <f>IF(AE323&gt;=52800000,52800000,IF(AB304=Graph!G$1*1000,AE324+Graph!G$1*1000,AC325))</f>
        <v>52800000</v>
      </c>
      <c r="AF325" s="3">
        <f t="shared" si="11"/>
        <v>52800000</v>
      </c>
      <c r="AG325" s="3">
        <f t="shared" si="26"/>
        <v>50160000</v>
      </c>
      <c r="AH325" s="3" t="e">
        <f t="shared" si="3"/>
        <v>#N/A</v>
      </c>
      <c r="AM325" s="6">
        <v>14600000</v>
      </c>
      <c r="AN325" s="6">
        <v>31800000</v>
      </c>
      <c r="AO325" s="6">
        <v>52800000</v>
      </c>
    </row>
    <row r="326" spans="1:41" ht="15.75" customHeight="1" x14ac:dyDescent="0.25">
      <c r="A326" s="1">
        <v>44502</v>
      </c>
      <c r="B326" s="2">
        <f t="shared" si="0"/>
        <v>257</v>
      </c>
      <c r="C326" s="7"/>
      <c r="D326" s="2" t="e">
        <f t="shared" si="12"/>
        <v>#N/A</v>
      </c>
      <c r="E326" s="2" t="e">
        <f t="shared" si="22"/>
        <v>#N/A</v>
      </c>
      <c r="F326" s="2">
        <v>1730826.2094792426</v>
      </c>
      <c r="G326" s="2">
        <f t="shared" si="23"/>
        <v>641500.42857142852</v>
      </c>
      <c r="H326" s="2">
        <f t="shared" si="13"/>
        <v>178618141.53686085</v>
      </c>
      <c r="I326" s="7"/>
      <c r="J326" s="2" t="e">
        <f t="shared" si="14"/>
        <v>#N/A</v>
      </c>
      <c r="K326" s="2" t="e">
        <f t="shared" si="24"/>
        <v>#N/A</v>
      </c>
      <c r="L326" s="2">
        <f t="array" ref="L326">IF(COUNT($C327)=0,IF(COUNT($C326)=1,I326,SUM(L325+LOOKUP(2,1/(ISNUMBER($K$1:$K$194)),$K$1:$K$194))),I326)</f>
        <v>2773980.8571428466</v>
      </c>
      <c r="M326" s="8" t="e">
        <f t="shared" si="27"/>
        <v>#N/A</v>
      </c>
      <c r="N326" s="2" t="e">
        <f t="shared" si="15"/>
        <v>#N/A</v>
      </c>
      <c r="O326" s="2" t="e">
        <f t="shared" si="25"/>
        <v>#N/A</v>
      </c>
      <c r="P326" s="2">
        <v>1747199.1170104444</v>
      </c>
      <c r="Q326" s="2">
        <f>IF(P326&gt;Graph!$G$1*1000,Graph!$G$1*1000,P326)</f>
        <v>650000</v>
      </c>
      <c r="R326" s="2">
        <f t="shared" si="16"/>
        <v>181276345.46982428</v>
      </c>
      <c r="S326" s="2">
        <f t="shared" si="17"/>
        <v>641500.42857143283</v>
      </c>
      <c r="T326" s="2">
        <f t="shared" si="18"/>
        <v>8499.571428571362</v>
      </c>
      <c r="U326" s="2">
        <f t="shared" si="19"/>
        <v>650000</v>
      </c>
      <c r="V326" s="2">
        <f t="shared" si="28"/>
        <v>124732105.5368605</v>
      </c>
      <c r="W326" s="2">
        <f t="shared" si="20"/>
        <v>641500.42857143283</v>
      </c>
      <c r="X326" s="2">
        <f t="shared" si="6"/>
        <v>8499.5714285671711</v>
      </c>
      <c r="Y326" s="2">
        <f t="shared" si="7"/>
        <v>56544239.932963789</v>
      </c>
      <c r="Z326" s="2" t="str">
        <f t="shared" si="8"/>
        <v>MEEP</v>
      </c>
      <c r="AA326" s="2">
        <f>IF(Z326="HERE",Y326,AA325+Graph!$G$1*1000)</f>
        <v>125826286.21867839</v>
      </c>
      <c r="AB326" s="2">
        <f t="shared" si="21"/>
        <v>650000</v>
      </c>
      <c r="AC326" s="2">
        <f t="shared" si="9"/>
        <v>54808558.822574466</v>
      </c>
      <c r="AD326" s="3">
        <f t="shared" si="10"/>
        <v>52800000</v>
      </c>
      <c r="AE326" s="2">
        <f>IF(AE324&gt;=52800000,52800000,IF(AB305=Graph!G$1*1000,AE325+Graph!G$1*1000,AC326))</f>
        <v>52800000</v>
      </c>
      <c r="AF326" s="3">
        <f t="shared" si="11"/>
        <v>52800000</v>
      </c>
      <c r="AG326" s="3">
        <f t="shared" si="26"/>
        <v>50160000</v>
      </c>
      <c r="AH326" s="3" t="e">
        <f t="shared" si="3"/>
        <v>#N/A</v>
      </c>
      <c r="AM326" s="6">
        <v>14600000</v>
      </c>
      <c r="AN326" s="6">
        <v>31800000</v>
      </c>
      <c r="AO326" s="6">
        <v>52800000</v>
      </c>
    </row>
    <row r="327" spans="1:41" ht="15.75" customHeight="1" x14ac:dyDescent="0.25">
      <c r="A327" s="1">
        <v>44503</v>
      </c>
      <c r="B327" s="2">
        <f t="shared" si="0"/>
        <v>258</v>
      </c>
      <c r="C327" s="7"/>
      <c r="D327" s="2" t="e">
        <f t="shared" si="12"/>
        <v>#N/A</v>
      </c>
      <c r="E327" s="2" t="e">
        <f t="shared" si="22"/>
        <v>#N/A</v>
      </c>
      <c r="F327" s="2">
        <v>1735757.3453654051</v>
      </c>
      <c r="G327" s="2">
        <f t="shared" si="23"/>
        <v>641500.42857142852</v>
      </c>
      <c r="H327" s="2">
        <f t="shared" si="13"/>
        <v>179259641.96543229</v>
      </c>
      <c r="I327" s="7"/>
      <c r="J327" s="2" t="e">
        <f t="shared" si="14"/>
        <v>#N/A</v>
      </c>
      <c r="K327" s="2" t="e">
        <f t="shared" si="24"/>
        <v>#N/A</v>
      </c>
      <c r="L327" s="2">
        <f t="array" ref="L327">IF(COUNT($C328)=0,IF(COUNT($C327)=1,I327,SUM(L326+LOOKUP(2,1/(ISNUMBER($K$1:$K$194)),$K$1:$K$194))),I327)</f>
        <v>2782480.4285714179</v>
      </c>
      <c r="M327" s="8" t="e">
        <f t="shared" si="27"/>
        <v>#N/A</v>
      </c>
      <c r="N327" s="2" t="e">
        <f t="shared" si="15"/>
        <v>#N/A</v>
      </c>
      <c r="O327" s="2" t="e">
        <f t="shared" si="25"/>
        <v>#N/A</v>
      </c>
      <c r="P327" s="2">
        <v>1752176.7491723895</v>
      </c>
      <c r="Q327" s="2">
        <f>IF(P327&gt;Graph!$G$1*1000,Graph!$G$1*1000,P327)</f>
        <v>650000</v>
      </c>
      <c r="R327" s="2">
        <f t="shared" si="16"/>
        <v>181926345.46982428</v>
      </c>
      <c r="S327" s="2">
        <f t="shared" si="17"/>
        <v>641500.42857143283</v>
      </c>
      <c r="T327" s="2">
        <f t="shared" si="18"/>
        <v>8499.571428571362</v>
      </c>
      <c r="U327" s="2">
        <f t="shared" si="19"/>
        <v>650000</v>
      </c>
      <c r="V327" s="2">
        <f t="shared" si="28"/>
        <v>125373605.96543193</v>
      </c>
      <c r="W327" s="2">
        <f t="shared" si="20"/>
        <v>641500.42857143283</v>
      </c>
      <c r="X327" s="2">
        <f t="shared" si="6"/>
        <v>8499.5714285671711</v>
      </c>
      <c r="Y327" s="2">
        <f t="shared" si="7"/>
        <v>56552739.504392356</v>
      </c>
      <c r="Z327" s="2" t="str">
        <f t="shared" si="8"/>
        <v>MEEP</v>
      </c>
      <c r="AA327" s="2">
        <f>IF(Z327="HERE",Y327,AA326+Graph!$G$1*1000)</f>
        <v>126476286.21867839</v>
      </c>
      <c r="AB327" s="2">
        <f t="shared" si="21"/>
        <v>650000</v>
      </c>
      <c r="AC327" s="2">
        <f t="shared" si="9"/>
        <v>54808558.822574466</v>
      </c>
      <c r="AD327" s="3">
        <f t="shared" si="10"/>
        <v>52800000</v>
      </c>
      <c r="AE327" s="2">
        <f>IF(AE325&gt;=52800000,52800000,IF(AB306=Graph!G$1*1000,AE326+Graph!G$1*1000,AC327))</f>
        <v>52800000</v>
      </c>
      <c r="AF327" s="3">
        <f t="shared" si="11"/>
        <v>52800000</v>
      </c>
      <c r="AG327" s="3">
        <f t="shared" si="26"/>
        <v>50160000</v>
      </c>
      <c r="AH327" s="3" t="e">
        <f t="shared" si="3"/>
        <v>#N/A</v>
      </c>
      <c r="AM327" s="6">
        <v>14600000</v>
      </c>
      <c r="AN327" s="6">
        <v>31800000</v>
      </c>
      <c r="AO327" s="6">
        <v>52800000</v>
      </c>
    </row>
    <row r="328" spans="1:41" ht="15.75" customHeight="1" x14ac:dyDescent="0.25">
      <c r="A328" s="1">
        <v>44504</v>
      </c>
      <c r="B328" s="2">
        <f t="shared" si="0"/>
        <v>259</v>
      </c>
      <c r="C328" s="7"/>
      <c r="D328" s="2" t="e">
        <f t="shared" si="12"/>
        <v>#N/A</v>
      </c>
      <c r="E328" s="2" t="e">
        <f t="shared" si="22"/>
        <v>#N/A</v>
      </c>
      <c r="F328" s="2">
        <v>1740688.4812515974</v>
      </c>
      <c r="G328" s="2">
        <f t="shared" si="23"/>
        <v>641500.42857142852</v>
      </c>
      <c r="H328" s="2">
        <f t="shared" si="13"/>
        <v>179901142.39400372</v>
      </c>
      <c r="I328" s="7"/>
      <c r="J328" s="2" t="e">
        <f t="shared" si="14"/>
        <v>#N/A</v>
      </c>
      <c r="K328" s="2" t="e">
        <f t="shared" si="24"/>
        <v>#N/A</v>
      </c>
      <c r="L328" s="2">
        <f t="array" ref="L328">IF(COUNT($C329)=0,IF(COUNT($C328)=1,I328,SUM(L327+LOOKUP(2,1/(ISNUMBER($K$1:$K$194)),$K$1:$K$194))),I328)</f>
        <v>2790979.9999999893</v>
      </c>
      <c r="M328" s="8" t="e">
        <f t="shared" si="27"/>
        <v>#N/A</v>
      </c>
      <c r="N328" s="2" t="e">
        <f t="shared" si="15"/>
        <v>#N/A</v>
      </c>
      <c r="O328" s="2" t="e">
        <f t="shared" si="25"/>
        <v>#N/A</v>
      </c>
      <c r="P328" s="2">
        <v>1757154.3813343644</v>
      </c>
      <c r="Q328" s="2">
        <f>IF(P328&gt;Graph!$G$1*1000,Graph!$G$1*1000,P328)</f>
        <v>650000</v>
      </c>
      <c r="R328" s="2">
        <f t="shared" si="16"/>
        <v>182576345.46982428</v>
      </c>
      <c r="S328" s="2">
        <f t="shared" si="17"/>
        <v>641500.42857143283</v>
      </c>
      <c r="T328" s="2">
        <f t="shared" si="18"/>
        <v>8499.571428571362</v>
      </c>
      <c r="U328" s="2">
        <f t="shared" si="19"/>
        <v>650000</v>
      </c>
      <c r="V328" s="2">
        <f t="shared" si="28"/>
        <v>126015106.39400336</v>
      </c>
      <c r="W328" s="2">
        <f t="shared" si="20"/>
        <v>641500.42857143283</v>
      </c>
      <c r="X328" s="2">
        <f t="shared" si="6"/>
        <v>8499.5714285671711</v>
      </c>
      <c r="Y328" s="2">
        <f t="shared" si="7"/>
        <v>56561239.075820923</v>
      </c>
      <c r="Z328" s="2" t="str">
        <f t="shared" si="8"/>
        <v>MEEP</v>
      </c>
      <c r="AA328" s="2">
        <f>IF(Z328="HERE",Y328,AA327+Graph!$G$1*1000)</f>
        <v>127126286.21867839</v>
      </c>
      <c r="AB328" s="2">
        <f t="shared" si="21"/>
        <v>650000</v>
      </c>
      <c r="AC328" s="2">
        <f t="shared" si="9"/>
        <v>54808558.822574466</v>
      </c>
      <c r="AD328" s="3">
        <f t="shared" si="10"/>
        <v>52800000</v>
      </c>
      <c r="AE328" s="2">
        <f>IF(AE326&gt;=52800000,52800000,IF(AB307=Graph!G$1*1000,AE327+Graph!G$1*1000,AC328))</f>
        <v>52800000</v>
      </c>
      <c r="AF328" s="3">
        <f t="shared" si="11"/>
        <v>52800000</v>
      </c>
      <c r="AG328" s="3">
        <f t="shared" si="26"/>
        <v>50160000</v>
      </c>
      <c r="AH328" s="3" t="e">
        <f t="shared" si="3"/>
        <v>#N/A</v>
      </c>
      <c r="AM328" s="6">
        <v>14600000</v>
      </c>
      <c r="AN328" s="6">
        <v>31800000</v>
      </c>
      <c r="AO328" s="6">
        <v>52800000</v>
      </c>
    </row>
    <row r="329" spans="1:41" ht="15.75" customHeight="1" x14ac:dyDescent="0.25">
      <c r="A329" s="1">
        <v>44505</v>
      </c>
      <c r="B329" s="2">
        <f t="shared" si="0"/>
        <v>260</v>
      </c>
      <c r="C329" s="7"/>
      <c r="D329" s="2" t="e">
        <f t="shared" si="12"/>
        <v>#N/A</v>
      </c>
      <c r="E329" s="2" t="e">
        <f t="shared" si="22"/>
        <v>#N/A</v>
      </c>
      <c r="F329" s="2">
        <v>1745619.6171377599</v>
      </c>
      <c r="G329" s="2">
        <f t="shared" si="23"/>
        <v>641500.42857142852</v>
      </c>
      <c r="H329" s="2">
        <f t="shared" si="13"/>
        <v>180542642.82257515</v>
      </c>
      <c r="I329" s="7"/>
      <c r="J329" s="2" t="e">
        <f t="shared" si="14"/>
        <v>#N/A</v>
      </c>
      <c r="K329" s="2" t="e">
        <f t="shared" si="24"/>
        <v>#N/A</v>
      </c>
      <c r="L329" s="2">
        <f t="array" ref="L329">IF(COUNT($C330)=0,IF(COUNT($C329)=1,I329,SUM(L328+LOOKUP(2,1/(ISNUMBER($K$1:$K$194)),$K$1:$K$194))),I329)</f>
        <v>2799479.5714285607</v>
      </c>
      <c r="M329" s="8" t="e">
        <f t="shared" si="27"/>
        <v>#N/A</v>
      </c>
      <c r="N329" s="2" t="e">
        <f t="shared" si="15"/>
        <v>#N/A</v>
      </c>
      <c r="O329" s="2" t="e">
        <f t="shared" si="25"/>
        <v>#N/A</v>
      </c>
      <c r="P329" s="2">
        <v>1762132.0134963095</v>
      </c>
      <c r="Q329" s="2">
        <f>IF(P329&gt;Graph!$G$1*1000,Graph!$G$1*1000,P329)</f>
        <v>650000</v>
      </c>
      <c r="R329" s="2">
        <f t="shared" si="16"/>
        <v>183226345.46982428</v>
      </c>
      <c r="S329" s="2">
        <f t="shared" si="17"/>
        <v>641500.42857143283</v>
      </c>
      <c r="T329" s="2">
        <f t="shared" si="18"/>
        <v>8499.571428571362</v>
      </c>
      <c r="U329" s="2">
        <f t="shared" si="19"/>
        <v>650000</v>
      </c>
      <c r="V329" s="2">
        <f t="shared" si="28"/>
        <v>126656606.82257479</v>
      </c>
      <c r="W329" s="2">
        <f t="shared" si="20"/>
        <v>641500.42857143283</v>
      </c>
      <c r="X329" s="2">
        <f t="shared" si="6"/>
        <v>8499.5714285671711</v>
      </c>
      <c r="Y329" s="2">
        <f t="shared" si="7"/>
        <v>56569738.64724949</v>
      </c>
      <c r="Z329" s="2" t="str">
        <f t="shared" si="8"/>
        <v>MEEP</v>
      </c>
      <c r="AA329" s="2">
        <f>IF(Z329="HERE",Y329,AA328+Graph!$G$1*1000)</f>
        <v>127776286.21867839</v>
      </c>
      <c r="AB329" s="2">
        <f t="shared" si="21"/>
        <v>650000</v>
      </c>
      <c r="AC329" s="2">
        <f t="shared" si="9"/>
        <v>54808558.822574466</v>
      </c>
      <c r="AD329" s="3">
        <f t="shared" si="10"/>
        <v>52800000</v>
      </c>
      <c r="AE329" s="2">
        <f>IF(AE327&gt;=52800000,52800000,IF(AB308=Graph!G$1*1000,AE328+Graph!G$1*1000,AC329))</f>
        <v>52800000</v>
      </c>
      <c r="AF329" s="3">
        <f t="shared" si="11"/>
        <v>52800000</v>
      </c>
      <c r="AG329" s="3">
        <f t="shared" si="26"/>
        <v>50160000</v>
      </c>
      <c r="AH329" s="3" t="e">
        <f t="shared" si="3"/>
        <v>#N/A</v>
      </c>
      <c r="AM329" s="6">
        <v>14600000</v>
      </c>
      <c r="AN329" s="6">
        <v>31800000</v>
      </c>
      <c r="AO329" s="6">
        <v>52800000</v>
      </c>
    </row>
    <row r="330" spans="1:41" ht="15.75" customHeight="1" x14ac:dyDescent="0.25">
      <c r="A330" s="1">
        <v>44506</v>
      </c>
      <c r="B330" s="2">
        <f t="shared" si="0"/>
        <v>261</v>
      </c>
      <c r="C330" s="7"/>
      <c r="D330" s="2" t="e">
        <f t="shared" si="12"/>
        <v>#N/A</v>
      </c>
      <c r="E330" s="2" t="e">
        <f t="shared" si="22"/>
        <v>#N/A</v>
      </c>
      <c r="F330" s="2">
        <v>1750550.7530239522</v>
      </c>
      <c r="G330" s="2">
        <f t="shared" si="23"/>
        <v>641500.42857142852</v>
      </c>
      <c r="H330" s="2">
        <f t="shared" si="13"/>
        <v>181184143.25114658</v>
      </c>
      <c r="I330" s="7"/>
      <c r="J330" s="2" t="e">
        <f t="shared" si="14"/>
        <v>#N/A</v>
      </c>
      <c r="K330" s="2" t="e">
        <f t="shared" si="24"/>
        <v>#N/A</v>
      </c>
      <c r="L330" s="2">
        <f t="array" ref="L330">IF(COUNT($C331)=0,IF(COUNT($C330)=1,I330,SUM(L329+LOOKUP(2,1/(ISNUMBER($K$1:$K$194)),$K$1:$K$194))),I330)</f>
        <v>2807979.142857132</v>
      </c>
      <c r="M330" s="8" t="e">
        <f t="shared" si="27"/>
        <v>#N/A</v>
      </c>
      <c r="N330" s="2" t="e">
        <f t="shared" si="15"/>
        <v>#N/A</v>
      </c>
      <c r="O330" s="2" t="e">
        <f t="shared" si="25"/>
        <v>#N/A</v>
      </c>
      <c r="P330" s="2">
        <v>1767109.6456582546</v>
      </c>
      <c r="Q330" s="2">
        <f>IF(P330&gt;Graph!$G$1*1000,Graph!$G$1*1000,P330)</f>
        <v>650000</v>
      </c>
      <c r="R330" s="2">
        <f t="shared" si="16"/>
        <v>183876345.46982428</v>
      </c>
      <c r="S330" s="2">
        <f t="shared" si="17"/>
        <v>641500.42857143283</v>
      </c>
      <c r="T330" s="2">
        <f t="shared" si="18"/>
        <v>8499.571428571362</v>
      </c>
      <c r="U330" s="2">
        <f t="shared" si="19"/>
        <v>650000</v>
      </c>
      <c r="V330" s="2">
        <f t="shared" si="28"/>
        <v>127298107.25114623</v>
      </c>
      <c r="W330" s="2">
        <f t="shared" si="20"/>
        <v>641500.42857143283</v>
      </c>
      <c r="X330" s="2">
        <f t="shared" si="6"/>
        <v>8499.5714285671711</v>
      </c>
      <c r="Y330" s="2">
        <f t="shared" si="7"/>
        <v>56578238.218678057</v>
      </c>
      <c r="Z330" s="2" t="str">
        <f t="shared" si="8"/>
        <v>MEEP</v>
      </c>
      <c r="AA330" s="2">
        <f>IF(Z330="HERE",Y330,AA329+Graph!$G$1*1000)</f>
        <v>128426286.21867839</v>
      </c>
      <c r="AB330" s="2">
        <f t="shared" si="21"/>
        <v>650000</v>
      </c>
      <c r="AC330" s="2">
        <f t="shared" si="9"/>
        <v>54808558.822574466</v>
      </c>
      <c r="AD330" s="3">
        <f t="shared" si="10"/>
        <v>52800000</v>
      </c>
      <c r="AE330" s="2">
        <f>IF(AE328&gt;=52800000,52800000,IF(AB309=Graph!G$1*1000,AE329+Graph!G$1*1000,AC330))</f>
        <v>52800000</v>
      </c>
      <c r="AF330" s="3">
        <f t="shared" si="11"/>
        <v>52800000</v>
      </c>
      <c r="AG330" s="3">
        <f t="shared" si="26"/>
        <v>50160000</v>
      </c>
      <c r="AH330" s="3" t="e">
        <f t="shared" si="3"/>
        <v>#N/A</v>
      </c>
      <c r="AM330" s="6">
        <v>14600000</v>
      </c>
      <c r="AN330" s="6">
        <v>31800000</v>
      </c>
      <c r="AO330" s="6">
        <v>52800000</v>
      </c>
    </row>
    <row r="331" spans="1:41" ht="15.75" customHeight="1" x14ac:dyDescent="0.25">
      <c r="A331" s="1">
        <v>44507</v>
      </c>
      <c r="B331" s="2">
        <f t="shared" si="0"/>
        <v>262</v>
      </c>
      <c r="C331" s="7"/>
      <c r="D331" s="2" t="e">
        <f t="shared" si="12"/>
        <v>#N/A</v>
      </c>
      <c r="E331" s="2" t="e">
        <f t="shared" si="22"/>
        <v>#N/A</v>
      </c>
      <c r="F331" s="2">
        <v>1755481.8889101148</v>
      </c>
      <c r="G331" s="2">
        <f t="shared" si="23"/>
        <v>641500.42857142852</v>
      </c>
      <c r="H331" s="2">
        <f t="shared" si="13"/>
        <v>181825643.67971802</v>
      </c>
      <c r="I331" s="7"/>
      <c r="J331" s="2" t="e">
        <f t="shared" si="14"/>
        <v>#N/A</v>
      </c>
      <c r="K331" s="2" t="e">
        <f t="shared" si="24"/>
        <v>#N/A</v>
      </c>
      <c r="L331" s="2">
        <f t="array" ref="L331">IF(COUNT($C332)=0,IF(COUNT($C331)=1,I331,SUM(L330+LOOKUP(2,1/(ISNUMBER($K$1:$K$194)),$K$1:$K$194))),I331)</f>
        <v>2816478.7142857034</v>
      </c>
      <c r="M331" s="8" t="e">
        <f t="shared" si="27"/>
        <v>#N/A</v>
      </c>
      <c r="N331" s="2" t="e">
        <f t="shared" si="15"/>
        <v>#N/A</v>
      </c>
      <c r="O331" s="2" t="e">
        <f t="shared" si="25"/>
        <v>#N/A</v>
      </c>
      <c r="P331" s="2">
        <v>1772087.2778202295</v>
      </c>
      <c r="Q331" s="2">
        <f>IF(P331&gt;Graph!$G$1*1000,Graph!$G$1*1000,P331)</f>
        <v>650000</v>
      </c>
      <c r="R331" s="2">
        <f t="shared" si="16"/>
        <v>184526345.46982428</v>
      </c>
      <c r="S331" s="2">
        <f t="shared" si="17"/>
        <v>641500.42857143283</v>
      </c>
      <c r="T331" s="2">
        <f t="shared" si="18"/>
        <v>8499.571428571362</v>
      </c>
      <c r="U331" s="2">
        <f t="shared" si="19"/>
        <v>650000</v>
      </c>
      <c r="V331" s="2">
        <f t="shared" si="28"/>
        <v>127939607.67971766</v>
      </c>
      <c r="W331" s="2">
        <f t="shared" si="20"/>
        <v>641500.42857143283</v>
      </c>
      <c r="X331" s="2">
        <f t="shared" si="6"/>
        <v>8499.5714285671711</v>
      </c>
      <c r="Y331" s="2">
        <f t="shared" si="7"/>
        <v>56586737.790106624</v>
      </c>
      <c r="Z331" s="2" t="str">
        <f t="shared" si="8"/>
        <v>MEEP</v>
      </c>
      <c r="AA331" s="2">
        <f>IF(Z331="HERE",Y331,AA330+Graph!$G$1*1000)</f>
        <v>129076286.21867839</v>
      </c>
      <c r="AB331" s="2">
        <f t="shared" si="21"/>
        <v>650000</v>
      </c>
      <c r="AC331" s="2">
        <f t="shared" si="9"/>
        <v>54808558.822574466</v>
      </c>
      <c r="AD331" s="3">
        <f t="shared" si="10"/>
        <v>52800000</v>
      </c>
      <c r="AE331" s="2">
        <f>IF(AE329&gt;=52800000,52800000,IF(AB310=Graph!G$1*1000,AE330+Graph!G$1*1000,AC331))</f>
        <v>52800000</v>
      </c>
      <c r="AF331" s="3">
        <f t="shared" si="11"/>
        <v>52800000</v>
      </c>
      <c r="AG331" s="3">
        <f t="shared" si="26"/>
        <v>50160000</v>
      </c>
      <c r="AH331" s="3" t="e">
        <f t="shared" si="3"/>
        <v>#N/A</v>
      </c>
      <c r="AM331" s="6">
        <v>14600000</v>
      </c>
      <c r="AN331" s="6">
        <v>31800000</v>
      </c>
      <c r="AO331" s="6">
        <v>52800000</v>
      </c>
    </row>
    <row r="332" spans="1:41" ht="15.75" customHeight="1" x14ac:dyDescent="0.25">
      <c r="A332" s="1">
        <v>44508</v>
      </c>
      <c r="B332" s="2">
        <f t="shared" si="0"/>
        <v>263</v>
      </c>
      <c r="C332" s="7"/>
      <c r="D332" s="2" t="e">
        <f t="shared" si="12"/>
        <v>#N/A</v>
      </c>
      <c r="E332" s="2" t="e">
        <f t="shared" si="22"/>
        <v>#N/A</v>
      </c>
      <c r="F332" s="2">
        <v>1760413.0247962773</v>
      </c>
      <c r="G332" s="2">
        <f t="shared" si="23"/>
        <v>641500.42857142852</v>
      </c>
      <c r="H332" s="2">
        <f t="shared" si="13"/>
        <v>182467144.10828945</v>
      </c>
      <c r="I332" s="7"/>
      <c r="J332" s="2" t="e">
        <f t="shared" si="14"/>
        <v>#N/A</v>
      </c>
      <c r="K332" s="2" t="e">
        <f t="shared" si="24"/>
        <v>#N/A</v>
      </c>
      <c r="L332" s="2">
        <f t="array" ref="L332">IF(COUNT($C333)=0,IF(COUNT($C332)=1,I332,SUM(L331+LOOKUP(2,1/(ISNUMBER($K$1:$K$194)),$K$1:$K$194))),I332)</f>
        <v>2824978.2857142747</v>
      </c>
      <c r="M332" s="8" t="e">
        <f t="shared" si="27"/>
        <v>#N/A</v>
      </c>
      <c r="N332" s="2" t="e">
        <f t="shared" si="15"/>
        <v>#N/A</v>
      </c>
      <c r="O332" s="2" t="e">
        <f t="shared" si="25"/>
        <v>#N/A</v>
      </c>
      <c r="P332" s="2">
        <v>1777064.9099821746</v>
      </c>
      <c r="Q332" s="2">
        <f>IF(P332&gt;Graph!$G$1*1000,Graph!$G$1*1000,P332)</f>
        <v>650000</v>
      </c>
      <c r="R332" s="2">
        <f t="shared" si="16"/>
        <v>185176345.46982428</v>
      </c>
      <c r="S332" s="2">
        <f t="shared" si="17"/>
        <v>641500.42857143283</v>
      </c>
      <c r="T332" s="2">
        <f t="shared" si="18"/>
        <v>8499.571428571362</v>
      </c>
      <c r="U332" s="2">
        <f t="shared" si="19"/>
        <v>650000</v>
      </c>
      <c r="V332" s="2">
        <f t="shared" si="28"/>
        <v>128581108.10828909</v>
      </c>
      <c r="W332" s="2">
        <f t="shared" si="20"/>
        <v>641500.42857143283</v>
      </c>
      <c r="X332" s="2">
        <f t="shared" si="6"/>
        <v>8499.5714285671711</v>
      </c>
      <c r="Y332" s="2">
        <f t="shared" si="7"/>
        <v>56595237.361535192</v>
      </c>
      <c r="Z332" s="2" t="str">
        <f t="shared" si="8"/>
        <v>MEEP</v>
      </c>
      <c r="AA332" s="2">
        <f>IF(Z332="HERE",Y332,AA331+Graph!$G$1*1000)</f>
        <v>129726286.21867839</v>
      </c>
      <c r="AB332" s="2">
        <f t="shared" si="21"/>
        <v>650000</v>
      </c>
      <c r="AC332" s="2">
        <f t="shared" si="9"/>
        <v>54808558.822574466</v>
      </c>
      <c r="AD332" s="3">
        <f t="shared" si="10"/>
        <v>52800000</v>
      </c>
      <c r="AE332" s="2">
        <f>IF(AE330&gt;=52800000,52800000,IF(AB311=Graph!G$1*1000,AE331+Graph!G$1*1000,AC332))</f>
        <v>52800000</v>
      </c>
      <c r="AF332" s="3">
        <f t="shared" si="11"/>
        <v>52800000</v>
      </c>
      <c r="AG332" s="3">
        <f t="shared" si="26"/>
        <v>50160000</v>
      </c>
      <c r="AH332" s="3" t="e">
        <f t="shared" si="3"/>
        <v>#N/A</v>
      </c>
      <c r="AM332" s="6">
        <v>14600000</v>
      </c>
      <c r="AN332" s="6">
        <v>31800000</v>
      </c>
      <c r="AO332" s="6">
        <v>52800000</v>
      </c>
    </row>
    <row r="333" spans="1:41" ht="15.75" customHeight="1" x14ac:dyDescent="0.25">
      <c r="A333" s="1">
        <v>44509</v>
      </c>
      <c r="B333" s="2">
        <f t="shared" si="0"/>
        <v>264</v>
      </c>
      <c r="C333" s="7"/>
      <c r="D333" s="2" t="e">
        <f t="shared" si="12"/>
        <v>#N/A</v>
      </c>
      <c r="E333" s="2" t="e">
        <f t="shared" si="22"/>
        <v>#N/A</v>
      </c>
      <c r="F333" s="2">
        <v>1765344.1606824696</v>
      </c>
      <c r="G333" s="2">
        <f t="shared" si="23"/>
        <v>641500.42857142852</v>
      </c>
      <c r="H333" s="2">
        <f t="shared" si="13"/>
        <v>183108644.53686088</v>
      </c>
      <c r="I333" s="7"/>
      <c r="J333" s="2" t="e">
        <f t="shared" si="14"/>
        <v>#N/A</v>
      </c>
      <c r="K333" s="2" t="e">
        <f t="shared" si="24"/>
        <v>#N/A</v>
      </c>
      <c r="L333" s="2">
        <f t="array" ref="L333">IF(COUNT($C334)=0,IF(COUNT($C333)=1,I333,SUM(L332+LOOKUP(2,1/(ISNUMBER($K$1:$K$194)),$K$1:$K$194))),I333)</f>
        <v>2833477.8571428461</v>
      </c>
      <c r="M333" s="8" t="e">
        <f t="shared" si="27"/>
        <v>#N/A</v>
      </c>
      <c r="N333" s="2" t="e">
        <f t="shared" si="15"/>
        <v>#N/A</v>
      </c>
      <c r="O333" s="2" t="e">
        <f t="shared" si="25"/>
        <v>#N/A</v>
      </c>
      <c r="P333" s="2">
        <v>1782042.5421441197</v>
      </c>
      <c r="Q333" s="2">
        <f>IF(P333&gt;Graph!$G$1*1000,Graph!$G$1*1000,P333)</f>
        <v>650000</v>
      </c>
      <c r="R333" s="2">
        <f t="shared" si="16"/>
        <v>185826345.46982428</v>
      </c>
      <c r="S333" s="2">
        <f t="shared" si="17"/>
        <v>641500.42857143283</v>
      </c>
      <c r="T333" s="2">
        <f t="shared" si="18"/>
        <v>8499.571428571362</v>
      </c>
      <c r="U333" s="2">
        <f t="shared" si="19"/>
        <v>650000</v>
      </c>
      <c r="V333" s="2">
        <f t="shared" si="28"/>
        <v>129222608.53686053</v>
      </c>
      <c r="W333" s="2">
        <f t="shared" si="20"/>
        <v>641500.42857143283</v>
      </c>
      <c r="X333" s="2">
        <f t="shared" si="6"/>
        <v>8499.5714285671711</v>
      </c>
      <c r="Y333" s="2">
        <f t="shared" si="7"/>
        <v>56603736.932963759</v>
      </c>
      <c r="Z333" s="2" t="str">
        <f t="shared" si="8"/>
        <v>MEEP</v>
      </c>
      <c r="AA333" s="2">
        <f>IF(Z333="HERE",Y333,AA332+Graph!$G$1*1000)</f>
        <v>130376286.21867839</v>
      </c>
      <c r="AB333" s="2">
        <f t="shared" si="21"/>
        <v>650000</v>
      </c>
      <c r="AC333" s="2">
        <f t="shared" si="9"/>
        <v>54808558.822574466</v>
      </c>
      <c r="AD333" s="3">
        <f t="shared" si="10"/>
        <v>52800000</v>
      </c>
      <c r="AE333" s="2">
        <f>IF(AE331&gt;=52800000,52800000,IF(AB312=Graph!G$1*1000,AE332+Graph!G$1*1000,AC333))</f>
        <v>52800000</v>
      </c>
      <c r="AF333" s="3">
        <f t="shared" si="11"/>
        <v>52800000</v>
      </c>
      <c r="AG333" s="3">
        <f t="shared" si="26"/>
        <v>50160000</v>
      </c>
      <c r="AH333" s="3" t="e">
        <f t="shared" si="3"/>
        <v>#N/A</v>
      </c>
      <c r="AM333" s="6">
        <v>14600000</v>
      </c>
      <c r="AN333" s="6">
        <v>31800000</v>
      </c>
      <c r="AO333" s="6">
        <v>52800000</v>
      </c>
    </row>
    <row r="334" spans="1:41" ht="15.75" customHeight="1" x14ac:dyDescent="0.25">
      <c r="A334" s="1">
        <v>44510</v>
      </c>
      <c r="B334" s="2">
        <f t="shared" si="0"/>
        <v>265</v>
      </c>
      <c r="C334" s="7"/>
      <c r="D334" s="2" t="e">
        <f t="shared" si="12"/>
        <v>#N/A</v>
      </c>
      <c r="E334" s="2" t="e">
        <f t="shared" si="22"/>
        <v>#N/A</v>
      </c>
      <c r="F334" s="2">
        <v>1770275.2965686321</v>
      </c>
      <c r="G334" s="2">
        <f t="shared" si="23"/>
        <v>641500.42857142852</v>
      </c>
      <c r="H334" s="2">
        <f t="shared" si="13"/>
        <v>183750144.96543232</v>
      </c>
      <c r="I334" s="7"/>
      <c r="J334" s="2" t="e">
        <f t="shared" si="14"/>
        <v>#N/A</v>
      </c>
      <c r="K334" s="2" t="e">
        <f t="shared" si="24"/>
        <v>#N/A</v>
      </c>
      <c r="L334" s="2">
        <f t="array" ref="L334">IF(COUNT($C335)=0,IF(COUNT($C334)=1,I334,SUM(L333+LOOKUP(2,1/(ISNUMBER($K$1:$K$194)),$K$1:$K$194))),I334)</f>
        <v>2841977.4285714175</v>
      </c>
      <c r="M334" s="8" t="e">
        <f t="shared" si="27"/>
        <v>#N/A</v>
      </c>
      <c r="N334" s="2" t="e">
        <f t="shared" si="15"/>
        <v>#N/A</v>
      </c>
      <c r="O334" s="2" t="e">
        <f t="shared" si="25"/>
        <v>#N/A</v>
      </c>
      <c r="P334" s="2">
        <v>1787020.1743060946</v>
      </c>
      <c r="Q334" s="2">
        <f>IF(P334&gt;Graph!$G$1*1000,Graph!$G$1*1000,P334)</f>
        <v>650000</v>
      </c>
      <c r="R334" s="2">
        <f t="shared" si="16"/>
        <v>186476345.46982428</v>
      </c>
      <c r="S334" s="2">
        <f t="shared" si="17"/>
        <v>641500.42857143283</v>
      </c>
      <c r="T334" s="2">
        <f t="shared" si="18"/>
        <v>8499.571428571362</v>
      </c>
      <c r="U334" s="2">
        <f t="shared" si="19"/>
        <v>650000</v>
      </c>
      <c r="V334" s="2">
        <f t="shared" si="28"/>
        <v>129864108.96543196</v>
      </c>
      <c r="W334" s="2">
        <f t="shared" si="20"/>
        <v>641500.42857143283</v>
      </c>
      <c r="X334" s="2">
        <f t="shared" si="6"/>
        <v>8499.5714285671711</v>
      </c>
      <c r="Y334" s="2">
        <f t="shared" si="7"/>
        <v>56612236.504392326</v>
      </c>
      <c r="Z334" s="2" t="str">
        <f t="shared" si="8"/>
        <v>MEEP</v>
      </c>
      <c r="AA334" s="2">
        <f>IF(Z334="HERE",Y334,AA333+Graph!$G$1*1000)</f>
        <v>131026286.21867839</v>
      </c>
      <c r="AB334" s="2">
        <f t="shared" si="21"/>
        <v>650000</v>
      </c>
      <c r="AC334" s="2">
        <f t="shared" si="9"/>
        <v>54808558.822574466</v>
      </c>
      <c r="AD334" s="3">
        <f t="shared" si="10"/>
        <v>52800000</v>
      </c>
      <c r="AE334" s="2">
        <f>IF(AE332&gt;=52800000,52800000,IF(AB313=Graph!G$1*1000,AE333+Graph!G$1*1000,AC334))</f>
        <v>52800000</v>
      </c>
      <c r="AF334" s="3">
        <f t="shared" si="11"/>
        <v>52800000</v>
      </c>
      <c r="AG334" s="3">
        <f t="shared" si="26"/>
        <v>50160000</v>
      </c>
      <c r="AH334" s="3" t="e">
        <f t="shared" si="3"/>
        <v>#N/A</v>
      </c>
      <c r="AM334" s="6">
        <v>14600000</v>
      </c>
      <c r="AN334" s="6">
        <v>31800000</v>
      </c>
      <c r="AO334" s="6">
        <v>52800000</v>
      </c>
    </row>
    <row r="335" spans="1:41" ht="15.75" customHeight="1" x14ac:dyDescent="0.25">
      <c r="A335" s="1">
        <v>44511</v>
      </c>
      <c r="B335" s="2">
        <f t="shared" si="0"/>
        <v>266</v>
      </c>
      <c r="C335" s="7"/>
      <c r="D335" s="2" t="e">
        <f t="shared" si="12"/>
        <v>#N/A</v>
      </c>
      <c r="E335" s="2" t="e">
        <f t="shared" si="22"/>
        <v>#N/A</v>
      </c>
      <c r="F335" s="2">
        <v>1775206.4324547946</v>
      </c>
      <c r="G335" s="2">
        <f t="shared" si="23"/>
        <v>641500.42857142852</v>
      </c>
      <c r="H335" s="2">
        <f t="shared" si="13"/>
        <v>184391645.39400375</v>
      </c>
      <c r="I335" s="7"/>
      <c r="J335" s="2" t="e">
        <f t="shared" si="14"/>
        <v>#N/A</v>
      </c>
      <c r="K335" s="2" t="e">
        <f t="shared" si="24"/>
        <v>#N/A</v>
      </c>
      <c r="L335" s="2">
        <f t="array" ref="L335">IF(COUNT($C336)=0,IF(COUNT($C335)=1,I335,SUM(L334+LOOKUP(2,1/(ISNUMBER($K$1:$K$194)),$K$1:$K$194))),I335)</f>
        <v>2850476.9999999888</v>
      </c>
      <c r="M335" s="8" t="e">
        <f t="shared" si="27"/>
        <v>#N/A</v>
      </c>
      <c r="N335" s="2" t="e">
        <f t="shared" si="15"/>
        <v>#N/A</v>
      </c>
      <c r="O335" s="2" t="e">
        <f t="shared" si="25"/>
        <v>#N/A</v>
      </c>
      <c r="P335" s="2">
        <v>1791997.8064680398</v>
      </c>
      <c r="Q335" s="2">
        <f>IF(P335&gt;Graph!$G$1*1000,Graph!$G$1*1000,P335)</f>
        <v>650000</v>
      </c>
      <c r="R335" s="2">
        <f t="shared" si="16"/>
        <v>187126345.46982428</v>
      </c>
      <c r="S335" s="2">
        <f t="shared" si="17"/>
        <v>641500.42857143283</v>
      </c>
      <c r="T335" s="2">
        <f t="shared" si="18"/>
        <v>8499.571428571362</v>
      </c>
      <c r="U335" s="2">
        <f t="shared" si="19"/>
        <v>650000</v>
      </c>
      <c r="V335" s="2">
        <f t="shared" si="28"/>
        <v>130505609.39400339</v>
      </c>
      <c r="W335" s="2">
        <f t="shared" si="20"/>
        <v>641500.42857143283</v>
      </c>
      <c r="X335" s="2">
        <f t="shared" si="6"/>
        <v>8499.5714285671711</v>
      </c>
      <c r="Y335" s="2">
        <f t="shared" si="7"/>
        <v>56620736.075820893</v>
      </c>
      <c r="Z335" s="2" t="str">
        <f t="shared" si="8"/>
        <v>MEEP</v>
      </c>
      <c r="AA335" s="2">
        <f>IF(Z335="HERE",Y335,AA334+Graph!$G$1*1000)</f>
        <v>131676286.21867839</v>
      </c>
      <c r="AB335" s="2">
        <f t="shared" si="21"/>
        <v>650000</v>
      </c>
      <c r="AC335" s="2">
        <f t="shared" si="9"/>
        <v>54808558.822574466</v>
      </c>
      <c r="AD335" s="3">
        <f t="shared" si="10"/>
        <v>52800000</v>
      </c>
      <c r="AE335" s="2">
        <f>IF(AE333&gt;=52800000,52800000,IF(AB314=Graph!G$1*1000,AE334+Graph!G$1*1000,AC335))</f>
        <v>52800000</v>
      </c>
      <c r="AF335" s="3">
        <f t="shared" si="11"/>
        <v>52800000</v>
      </c>
      <c r="AG335" s="3">
        <f t="shared" si="26"/>
        <v>50160000</v>
      </c>
      <c r="AH335" s="3" t="e">
        <f t="shared" si="3"/>
        <v>#N/A</v>
      </c>
      <c r="AM335" s="6">
        <v>14600000</v>
      </c>
      <c r="AN335" s="6">
        <v>31800000</v>
      </c>
      <c r="AO335" s="6">
        <v>52800000</v>
      </c>
    </row>
    <row r="336" spans="1:41" ht="15.75" customHeight="1" x14ac:dyDescent="0.25">
      <c r="A336" s="1">
        <v>44512</v>
      </c>
      <c r="B336" s="2">
        <f t="shared" si="0"/>
        <v>267</v>
      </c>
      <c r="C336" s="7"/>
      <c r="D336" s="2" t="e">
        <f t="shared" si="12"/>
        <v>#N/A</v>
      </c>
      <c r="E336" s="2" t="e">
        <f t="shared" si="22"/>
        <v>#N/A</v>
      </c>
      <c r="F336" s="2">
        <v>1780137.568340987</v>
      </c>
      <c r="G336" s="2">
        <f t="shared" si="23"/>
        <v>641500.42857142852</v>
      </c>
      <c r="H336" s="2">
        <f t="shared" si="13"/>
        <v>185033145.82257518</v>
      </c>
      <c r="I336" s="7"/>
      <c r="J336" s="2" t="e">
        <f t="shared" si="14"/>
        <v>#N/A</v>
      </c>
      <c r="K336" s="2" t="e">
        <f t="shared" si="24"/>
        <v>#N/A</v>
      </c>
      <c r="L336" s="2">
        <f t="array" ref="L336">IF(COUNT($C337)=0,IF(COUNT($C336)=1,I336,SUM(L335+LOOKUP(2,1/(ISNUMBER($K$1:$K$194)),$K$1:$K$194))),I336)</f>
        <v>2858976.5714285602</v>
      </c>
      <c r="M336" s="8" t="e">
        <f t="shared" si="27"/>
        <v>#N/A</v>
      </c>
      <c r="N336" s="2" t="e">
        <f t="shared" si="15"/>
        <v>#N/A</v>
      </c>
      <c r="O336" s="2" t="e">
        <f t="shared" si="25"/>
        <v>#N/A</v>
      </c>
      <c r="P336" s="2">
        <v>1796975.4386299849</v>
      </c>
      <c r="Q336" s="2">
        <f>IF(P336&gt;Graph!$G$1*1000,Graph!$G$1*1000,P336)</f>
        <v>650000</v>
      </c>
      <c r="R336" s="2">
        <f t="shared" si="16"/>
        <v>187776345.46982428</v>
      </c>
      <c r="S336" s="2">
        <f t="shared" si="17"/>
        <v>641500.42857143283</v>
      </c>
      <c r="T336" s="2">
        <f t="shared" si="18"/>
        <v>8499.571428571362</v>
      </c>
      <c r="U336" s="2">
        <f t="shared" si="19"/>
        <v>650000</v>
      </c>
      <c r="V336" s="2">
        <f t="shared" si="28"/>
        <v>131147109.82257482</v>
      </c>
      <c r="W336" s="2">
        <f t="shared" si="20"/>
        <v>641500.42857143283</v>
      </c>
      <c r="X336" s="2">
        <f t="shared" si="6"/>
        <v>8499.5714285671711</v>
      </c>
      <c r="Y336" s="2">
        <f t="shared" si="7"/>
        <v>56629235.64724946</v>
      </c>
      <c r="Z336" s="2" t="str">
        <f t="shared" si="8"/>
        <v>MEEP</v>
      </c>
      <c r="AA336" s="2">
        <f>IF(Z336="HERE",Y336,AA335+Graph!$G$1*1000)</f>
        <v>132326286.21867839</v>
      </c>
      <c r="AB336" s="2">
        <f t="shared" si="21"/>
        <v>650000</v>
      </c>
      <c r="AC336" s="2">
        <f t="shared" si="9"/>
        <v>54808558.822574466</v>
      </c>
      <c r="AD336" s="3">
        <f t="shared" si="10"/>
        <v>52800000</v>
      </c>
      <c r="AE336" s="2">
        <f>IF(AE334&gt;=52800000,52800000,IF(AB315=Graph!G$1*1000,AE335+Graph!G$1*1000,AC336))</f>
        <v>52800000</v>
      </c>
      <c r="AF336" s="3">
        <f t="shared" si="11"/>
        <v>52800000</v>
      </c>
      <c r="AG336" s="3">
        <f t="shared" si="26"/>
        <v>50160000</v>
      </c>
      <c r="AH336" s="3" t="e">
        <f t="shared" si="3"/>
        <v>#N/A</v>
      </c>
      <c r="AM336" s="6">
        <v>14600000</v>
      </c>
      <c r="AN336" s="6">
        <v>31800000</v>
      </c>
      <c r="AO336" s="6">
        <v>52800000</v>
      </c>
    </row>
    <row r="337" spans="1:41" ht="15.75" customHeight="1" x14ac:dyDescent="0.25">
      <c r="A337" s="1">
        <v>44513</v>
      </c>
      <c r="B337" s="2">
        <f t="shared" si="0"/>
        <v>268</v>
      </c>
      <c r="C337" s="7"/>
      <c r="D337" s="2" t="e">
        <f t="shared" si="12"/>
        <v>#N/A</v>
      </c>
      <c r="E337" s="2" t="e">
        <f t="shared" si="22"/>
        <v>#N/A</v>
      </c>
      <c r="F337" s="2">
        <v>1785068.7042271495</v>
      </c>
      <c r="G337" s="2">
        <f t="shared" si="23"/>
        <v>641500.42857142852</v>
      </c>
      <c r="H337" s="2">
        <f t="shared" si="13"/>
        <v>185674646.25114661</v>
      </c>
      <c r="I337" s="7"/>
      <c r="J337" s="2" t="e">
        <f t="shared" si="14"/>
        <v>#N/A</v>
      </c>
      <c r="K337" s="2" t="e">
        <f t="shared" si="24"/>
        <v>#N/A</v>
      </c>
      <c r="L337" s="2">
        <f t="array" ref="L337">IF(COUNT($C338)=0,IF(COUNT($C337)=1,I337,SUM(L336+LOOKUP(2,1/(ISNUMBER($K$1:$K$194)),$K$1:$K$194))),I337)</f>
        <v>2867476.1428571315</v>
      </c>
      <c r="M337" s="8" t="e">
        <f t="shared" si="27"/>
        <v>#N/A</v>
      </c>
      <c r="N337" s="2" t="e">
        <f t="shared" si="15"/>
        <v>#N/A</v>
      </c>
      <c r="O337" s="2" t="e">
        <f t="shared" si="25"/>
        <v>#N/A</v>
      </c>
      <c r="P337" s="2">
        <v>1801953.0707919598</v>
      </c>
      <c r="Q337" s="2">
        <f>IF(P337&gt;Graph!$G$1*1000,Graph!$G$1*1000,P337)</f>
        <v>650000</v>
      </c>
      <c r="R337" s="2">
        <f t="shared" si="16"/>
        <v>188426345.46982428</v>
      </c>
      <c r="S337" s="2">
        <f t="shared" si="17"/>
        <v>641500.42857143283</v>
      </c>
      <c r="T337" s="2">
        <f t="shared" si="18"/>
        <v>8499.571428571362</v>
      </c>
      <c r="U337" s="2">
        <f t="shared" si="19"/>
        <v>650000</v>
      </c>
      <c r="V337" s="2">
        <f t="shared" si="28"/>
        <v>131788610.25114626</v>
      </c>
      <c r="W337" s="2">
        <f t="shared" si="20"/>
        <v>641500.42857143283</v>
      </c>
      <c r="X337" s="2">
        <f t="shared" si="6"/>
        <v>8499.5714285671711</v>
      </c>
      <c r="Y337" s="2">
        <f t="shared" si="7"/>
        <v>56637735.218678027</v>
      </c>
      <c r="Z337" s="2" t="str">
        <f t="shared" si="8"/>
        <v>MEEP</v>
      </c>
      <c r="AA337" s="2">
        <f>IF(Z337="HERE",Y337,AA336+Graph!$G$1*1000)</f>
        <v>132976286.21867839</v>
      </c>
      <c r="AB337" s="2">
        <f t="shared" si="21"/>
        <v>650000</v>
      </c>
      <c r="AC337" s="2">
        <f t="shared" si="9"/>
        <v>54808558.822574466</v>
      </c>
      <c r="AD337" s="3">
        <f t="shared" si="10"/>
        <v>52800000</v>
      </c>
      <c r="AE337" s="2">
        <f>IF(AE335&gt;=52800000,52800000,IF(AB316=Graph!G$1*1000,AE336+Graph!G$1*1000,AC337))</f>
        <v>52800000</v>
      </c>
      <c r="AF337" s="3">
        <f t="shared" si="11"/>
        <v>52800000</v>
      </c>
      <c r="AG337" s="3">
        <f t="shared" si="26"/>
        <v>50160000</v>
      </c>
      <c r="AH337" s="3" t="e">
        <f t="shared" si="3"/>
        <v>#N/A</v>
      </c>
      <c r="AM337" s="6">
        <v>14600000</v>
      </c>
      <c r="AN337" s="6">
        <v>31800000</v>
      </c>
      <c r="AO337" s="6">
        <v>52800000</v>
      </c>
    </row>
    <row r="338" spans="1:41" ht="15.75" customHeight="1" x14ac:dyDescent="0.25">
      <c r="A338" s="1">
        <v>44514</v>
      </c>
      <c r="B338" s="2">
        <f t="shared" si="0"/>
        <v>269</v>
      </c>
      <c r="C338" s="7"/>
      <c r="D338" s="2" t="e">
        <f t="shared" si="12"/>
        <v>#N/A</v>
      </c>
      <c r="E338" s="2" t="e">
        <f t="shared" si="22"/>
        <v>#N/A</v>
      </c>
      <c r="F338" s="2">
        <v>1789999.840113312</v>
      </c>
      <c r="G338" s="2">
        <f t="shared" si="23"/>
        <v>641500.42857142852</v>
      </c>
      <c r="H338" s="2">
        <f t="shared" si="13"/>
        <v>186316146.67971805</v>
      </c>
      <c r="I338" s="7"/>
      <c r="J338" s="2" t="e">
        <f t="shared" si="14"/>
        <v>#N/A</v>
      </c>
      <c r="K338" s="2" t="e">
        <f t="shared" si="24"/>
        <v>#N/A</v>
      </c>
      <c r="L338" s="2">
        <f t="array" ref="L338">IF(COUNT($C339)=0,IF(COUNT($C338)=1,I338,SUM(L337+LOOKUP(2,1/(ISNUMBER($K$1:$K$194)),$K$1:$K$194))),I338)</f>
        <v>2875975.7142857029</v>
      </c>
      <c r="M338" s="8" t="e">
        <f t="shared" si="27"/>
        <v>#N/A</v>
      </c>
      <c r="N338" s="2" t="e">
        <f t="shared" si="15"/>
        <v>#N/A</v>
      </c>
      <c r="O338" s="2" t="e">
        <f t="shared" si="25"/>
        <v>#N/A</v>
      </c>
      <c r="P338" s="2">
        <v>1806930.7029539049</v>
      </c>
      <c r="Q338" s="2">
        <f>IF(P338&gt;Graph!$G$1*1000,Graph!$G$1*1000,P338)</f>
        <v>650000</v>
      </c>
      <c r="R338" s="2">
        <f t="shared" si="16"/>
        <v>189076345.46982428</v>
      </c>
      <c r="S338" s="2">
        <f t="shared" si="17"/>
        <v>641500.42857143283</v>
      </c>
      <c r="T338" s="2">
        <f t="shared" si="18"/>
        <v>8499.571428571362</v>
      </c>
      <c r="U338" s="2">
        <f t="shared" si="19"/>
        <v>650000</v>
      </c>
      <c r="V338" s="2">
        <f t="shared" si="28"/>
        <v>132430110.67971769</v>
      </c>
      <c r="W338" s="2">
        <f t="shared" si="20"/>
        <v>641500.42857143283</v>
      </c>
      <c r="X338" s="2">
        <f t="shared" si="6"/>
        <v>8499.5714285671711</v>
      </c>
      <c r="Y338" s="2">
        <f t="shared" si="7"/>
        <v>56646234.790106595</v>
      </c>
      <c r="Z338" s="2" t="str">
        <f t="shared" si="8"/>
        <v>MEEP</v>
      </c>
      <c r="AA338" s="2">
        <f>IF(Z338="HERE",Y338,AA337+Graph!$G$1*1000)</f>
        <v>133626286.21867839</v>
      </c>
      <c r="AB338" s="2">
        <f t="shared" si="21"/>
        <v>650000</v>
      </c>
      <c r="AC338" s="2">
        <f t="shared" si="9"/>
        <v>54808558.822574466</v>
      </c>
      <c r="AD338" s="3">
        <f t="shared" si="10"/>
        <v>52800000</v>
      </c>
      <c r="AE338" s="2">
        <f>IF(AE336&gt;=52800000,52800000,IF(AB317=Graph!G$1*1000,AE337+Graph!G$1*1000,AC338))</f>
        <v>52800000</v>
      </c>
      <c r="AF338" s="3">
        <f t="shared" si="11"/>
        <v>52800000</v>
      </c>
      <c r="AG338" s="3">
        <f t="shared" si="26"/>
        <v>50160000</v>
      </c>
      <c r="AH338" s="3" t="e">
        <f t="shared" si="3"/>
        <v>#N/A</v>
      </c>
      <c r="AM338" s="6">
        <v>14600000</v>
      </c>
      <c r="AN338" s="6">
        <v>31800000</v>
      </c>
      <c r="AO338" s="6">
        <v>52800000</v>
      </c>
    </row>
    <row r="339" spans="1:41" ht="15.75" customHeight="1" x14ac:dyDescent="0.25">
      <c r="A339" s="1">
        <v>44515</v>
      </c>
      <c r="B339" s="2">
        <f t="shared" si="0"/>
        <v>270</v>
      </c>
      <c r="C339" s="7"/>
      <c r="D339" s="2" t="e">
        <f t="shared" si="12"/>
        <v>#N/A</v>
      </c>
      <c r="E339" s="2" t="e">
        <f t="shared" si="22"/>
        <v>#N/A</v>
      </c>
      <c r="F339" s="2">
        <v>1794930.9759995043</v>
      </c>
      <c r="G339" s="2">
        <f t="shared" si="23"/>
        <v>641500.42857142852</v>
      </c>
      <c r="H339" s="2">
        <f t="shared" si="13"/>
        <v>186957647.10828948</v>
      </c>
      <c r="I339" s="7"/>
      <c r="J339" s="2" t="e">
        <f t="shared" si="14"/>
        <v>#N/A</v>
      </c>
      <c r="K339" s="2" t="e">
        <f t="shared" si="24"/>
        <v>#N/A</v>
      </c>
      <c r="L339" s="2">
        <f t="array" ref="L339">IF(COUNT($C340)=0,IF(COUNT($C339)=1,I339,SUM(L338+LOOKUP(2,1/(ISNUMBER($K$1:$K$194)),$K$1:$K$194))),I339)</f>
        <v>2884475.2857142743</v>
      </c>
      <c r="M339" s="8" t="e">
        <f t="shared" si="27"/>
        <v>#N/A</v>
      </c>
      <c r="N339" s="2" t="e">
        <f t="shared" si="15"/>
        <v>#N/A</v>
      </c>
      <c r="O339" s="2" t="e">
        <f t="shared" si="25"/>
        <v>#N/A</v>
      </c>
      <c r="P339" s="2">
        <v>1811908.33511585</v>
      </c>
      <c r="Q339" s="2">
        <f>IF(P339&gt;Graph!$G$1*1000,Graph!$G$1*1000,P339)</f>
        <v>650000</v>
      </c>
      <c r="R339" s="2">
        <f t="shared" si="16"/>
        <v>189726345.46982428</v>
      </c>
      <c r="S339" s="2">
        <f t="shared" si="17"/>
        <v>641500.42857143283</v>
      </c>
      <c r="T339" s="2">
        <f t="shared" si="18"/>
        <v>8499.571428571362</v>
      </c>
      <c r="U339" s="2">
        <f t="shared" si="19"/>
        <v>650000</v>
      </c>
      <c r="V339" s="2">
        <f t="shared" si="28"/>
        <v>133071611.10828912</v>
      </c>
      <c r="W339" s="2">
        <f t="shared" si="20"/>
        <v>641500.42857143283</v>
      </c>
      <c r="X339" s="2">
        <f t="shared" si="6"/>
        <v>8499.5714285671711</v>
      </c>
      <c r="Y339" s="2">
        <f t="shared" si="7"/>
        <v>56654734.361535162</v>
      </c>
      <c r="Z339" s="2" t="str">
        <f t="shared" si="8"/>
        <v>MEEP</v>
      </c>
      <c r="AA339" s="2">
        <f>IF(Z339="HERE",Y339,AA338+Graph!$G$1*1000)</f>
        <v>134276286.21867839</v>
      </c>
      <c r="AB339" s="2">
        <f t="shared" si="21"/>
        <v>650000</v>
      </c>
      <c r="AC339" s="2">
        <f t="shared" si="9"/>
        <v>54808558.822574466</v>
      </c>
      <c r="AD339" s="3">
        <f t="shared" si="10"/>
        <v>52800000</v>
      </c>
      <c r="AE339" s="2">
        <f>IF(AE337&gt;=52800000,52800000,IF(AB318=Graph!G$1*1000,AE338+Graph!G$1*1000,AC339))</f>
        <v>52800000</v>
      </c>
      <c r="AF339" s="3">
        <f t="shared" si="11"/>
        <v>52800000</v>
      </c>
      <c r="AG339" s="3">
        <f t="shared" si="26"/>
        <v>50160000</v>
      </c>
      <c r="AH339" s="3" t="e">
        <f t="shared" si="3"/>
        <v>#N/A</v>
      </c>
      <c r="AM339" s="6">
        <v>14600000</v>
      </c>
      <c r="AN339" s="6">
        <v>31800000</v>
      </c>
      <c r="AO339" s="6">
        <v>52800000</v>
      </c>
    </row>
    <row r="340" spans="1:41" ht="15.75" customHeight="1" x14ac:dyDescent="0.25">
      <c r="A340" s="1">
        <v>44516</v>
      </c>
      <c r="B340" s="2">
        <f t="shared" si="0"/>
        <v>271</v>
      </c>
      <c r="C340" s="7"/>
      <c r="D340" s="2" t="e">
        <f t="shared" si="12"/>
        <v>#N/A</v>
      </c>
      <c r="E340" s="2" t="e">
        <f t="shared" si="22"/>
        <v>#N/A</v>
      </c>
      <c r="F340" s="2">
        <v>1799862.1118856668</v>
      </c>
      <c r="G340" s="2">
        <f t="shared" si="23"/>
        <v>641500.42857142852</v>
      </c>
      <c r="H340" s="2">
        <f t="shared" si="13"/>
        <v>187599147.53686091</v>
      </c>
      <c r="I340" s="7"/>
      <c r="J340" s="2" t="e">
        <f t="shared" si="14"/>
        <v>#N/A</v>
      </c>
      <c r="K340" s="2" t="e">
        <f t="shared" si="24"/>
        <v>#N/A</v>
      </c>
      <c r="L340" s="2">
        <f t="array" ref="L340">IF(COUNT($C341)=0,IF(COUNT($C340)=1,I340,SUM(L339+LOOKUP(2,1/(ISNUMBER($K$1:$K$194)),$K$1:$K$194))),I340)</f>
        <v>2892974.8571428456</v>
      </c>
      <c r="M340" s="8" t="e">
        <f t="shared" si="27"/>
        <v>#N/A</v>
      </c>
      <c r="N340" s="2" t="e">
        <f t="shared" si="15"/>
        <v>#N/A</v>
      </c>
      <c r="O340" s="2" t="e">
        <f t="shared" si="25"/>
        <v>#N/A</v>
      </c>
      <c r="P340" s="2">
        <v>1816885.9672778249</v>
      </c>
      <c r="Q340" s="2">
        <f>IF(P340&gt;Graph!$G$1*1000,Graph!$G$1*1000,P340)</f>
        <v>650000</v>
      </c>
      <c r="R340" s="2">
        <f t="shared" si="16"/>
        <v>190376345.46982428</v>
      </c>
      <c r="S340" s="2">
        <f t="shared" si="17"/>
        <v>641500.42857143283</v>
      </c>
      <c r="T340" s="2">
        <f t="shared" si="18"/>
        <v>8499.571428571362</v>
      </c>
      <c r="U340" s="2">
        <f t="shared" si="19"/>
        <v>650000</v>
      </c>
      <c r="V340" s="2">
        <f t="shared" si="28"/>
        <v>133713111.53686056</v>
      </c>
      <c r="W340" s="2">
        <f t="shared" si="20"/>
        <v>641500.42857143283</v>
      </c>
      <c r="X340" s="2">
        <f t="shared" si="6"/>
        <v>8499.5714285671711</v>
      </c>
      <c r="Y340" s="2">
        <f t="shared" si="7"/>
        <v>56663233.932963729</v>
      </c>
      <c r="Z340" s="2" t="str">
        <f t="shared" si="8"/>
        <v>MEEP</v>
      </c>
      <c r="AA340" s="2">
        <f>IF(Z340="HERE",Y340,AA339+Graph!$G$1*1000)</f>
        <v>134926286.21867839</v>
      </c>
      <c r="AB340" s="2">
        <f t="shared" si="21"/>
        <v>650000</v>
      </c>
      <c r="AC340" s="2">
        <f t="shared" si="9"/>
        <v>54808558.822574466</v>
      </c>
      <c r="AD340" s="3">
        <f t="shared" si="10"/>
        <v>52800000</v>
      </c>
      <c r="AE340" s="2">
        <f>IF(AE338&gt;=52800000,52800000,IF(AB319=Graph!G$1*1000,AE339+Graph!G$1*1000,AC340))</f>
        <v>52800000</v>
      </c>
      <c r="AF340" s="3">
        <f t="shared" si="11"/>
        <v>52800000</v>
      </c>
      <c r="AG340" s="3">
        <f t="shared" si="26"/>
        <v>50160000</v>
      </c>
      <c r="AH340" s="3" t="e">
        <f t="shared" si="3"/>
        <v>#N/A</v>
      </c>
      <c r="AM340" s="6">
        <v>14600000</v>
      </c>
      <c r="AN340" s="6">
        <v>31800000</v>
      </c>
      <c r="AO340" s="6">
        <v>52800000</v>
      </c>
    </row>
    <row r="341" spans="1:41" ht="15.75" customHeight="1" x14ac:dyDescent="0.25">
      <c r="A341" s="1">
        <v>44517</v>
      </c>
      <c r="B341" s="2">
        <f t="shared" si="0"/>
        <v>272</v>
      </c>
      <c r="C341" s="7"/>
      <c r="D341" s="2" t="e">
        <f t="shared" si="12"/>
        <v>#N/A</v>
      </c>
      <c r="E341" s="2" t="e">
        <f t="shared" si="22"/>
        <v>#N/A</v>
      </c>
      <c r="F341" s="2">
        <v>1804793.2477718294</v>
      </c>
      <c r="G341" s="2">
        <f t="shared" si="23"/>
        <v>641500.42857142852</v>
      </c>
      <c r="H341" s="2">
        <f t="shared" si="13"/>
        <v>188240647.96543235</v>
      </c>
      <c r="I341" s="7"/>
      <c r="J341" s="2" t="e">
        <f t="shared" si="14"/>
        <v>#N/A</v>
      </c>
      <c r="K341" s="2" t="e">
        <f t="shared" si="24"/>
        <v>#N/A</v>
      </c>
      <c r="L341" s="2">
        <f t="array" ref="L341">IF(COUNT($C342)=0,IF(COUNT($C341)=1,I341,SUM(L340+LOOKUP(2,1/(ISNUMBER($K$1:$K$194)),$K$1:$K$194))),I341)</f>
        <v>2901474.428571417</v>
      </c>
      <c r="M341" s="8" t="e">
        <f t="shared" si="27"/>
        <v>#N/A</v>
      </c>
      <c r="N341" s="2" t="e">
        <f t="shared" si="15"/>
        <v>#N/A</v>
      </c>
      <c r="O341" s="2" t="e">
        <f t="shared" si="25"/>
        <v>#N/A</v>
      </c>
      <c r="P341" s="2">
        <v>1821863.59943977</v>
      </c>
      <c r="Q341" s="2">
        <f>IF(P341&gt;Graph!$G$1*1000,Graph!$G$1*1000,P341)</f>
        <v>650000</v>
      </c>
      <c r="R341" s="2">
        <f t="shared" si="16"/>
        <v>191026345.46982428</v>
      </c>
      <c r="S341" s="2">
        <f t="shared" si="17"/>
        <v>641500.42857143283</v>
      </c>
      <c r="T341" s="2">
        <f t="shared" si="18"/>
        <v>8499.571428571362</v>
      </c>
      <c r="U341" s="2">
        <f t="shared" si="19"/>
        <v>650000</v>
      </c>
      <c r="V341" s="2">
        <f t="shared" si="28"/>
        <v>134354611.96543199</v>
      </c>
      <c r="W341" s="2">
        <f t="shared" si="20"/>
        <v>641500.42857143283</v>
      </c>
      <c r="X341" s="2">
        <f t="shared" si="6"/>
        <v>8499.5714285671711</v>
      </c>
      <c r="Y341" s="2">
        <f t="shared" si="7"/>
        <v>56671733.504392296</v>
      </c>
      <c r="Z341" s="2" t="str">
        <f t="shared" si="8"/>
        <v>MEEP</v>
      </c>
      <c r="AA341" s="2">
        <f>IF(Z341="HERE",Y341,AA340+Graph!$G$1*1000)</f>
        <v>135576286.21867839</v>
      </c>
      <c r="AB341" s="2">
        <f t="shared" si="21"/>
        <v>650000</v>
      </c>
      <c r="AC341" s="2">
        <f t="shared" si="9"/>
        <v>54808558.822574466</v>
      </c>
      <c r="AD341" s="3">
        <f t="shared" si="10"/>
        <v>52800000</v>
      </c>
      <c r="AE341" s="2">
        <f>IF(AE339&gt;=52800000,52800000,IF(AB320=Graph!G$1*1000,AE340+Graph!G$1*1000,AC341))</f>
        <v>52800000</v>
      </c>
      <c r="AF341" s="3">
        <f t="shared" si="11"/>
        <v>52800000</v>
      </c>
      <c r="AG341" s="3">
        <f t="shared" si="26"/>
        <v>50160000</v>
      </c>
      <c r="AH341" s="3" t="e">
        <f t="shared" si="3"/>
        <v>#N/A</v>
      </c>
      <c r="AM341" s="6">
        <v>14600000</v>
      </c>
      <c r="AN341" s="6">
        <v>31800000</v>
      </c>
      <c r="AO341" s="6">
        <v>52800000</v>
      </c>
    </row>
    <row r="342" spans="1:41" ht="15.75" customHeight="1" x14ac:dyDescent="0.25">
      <c r="A342" s="1">
        <v>44518</v>
      </c>
      <c r="B342" s="2">
        <f t="shared" si="0"/>
        <v>273</v>
      </c>
      <c r="C342" s="7"/>
      <c r="D342" s="2" t="e">
        <f t="shared" si="12"/>
        <v>#N/A</v>
      </c>
      <c r="E342" s="2" t="e">
        <f t="shared" si="22"/>
        <v>#N/A</v>
      </c>
      <c r="F342" s="2">
        <v>1809724.3836580217</v>
      </c>
      <c r="G342" s="2">
        <f t="shared" si="23"/>
        <v>641500.42857142852</v>
      </c>
      <c r="H342" s="2">
        <f t="shared" si="13"/>
        <v>188882148.39400378</v>
      </c>
      <c r="I342" s="7"/>
      <c r="J342" s="2" t="e">
        <f t="shared" si="14"/>
        <v>#N/A</v>
      </c>
      <c r="K342" s="2" t="e">
        <f t="shared" si="24"/>
        <v>#N/A</v>
      </c>
      <c r="L342" s="2">
        <f t="array" ref="L342">IF(COUNT($C343)=0,IF(COUNT($C342)=1,I342,SUM(L341+LOOKUP(2,1/(ISNUMBER($K$1:$K$194)),$K$1:$K$194))),I342)</f>
        <v>2909973.9999999884</v>
      </c>
      <c r="M342" s="8" t="e">
        <f t="shared" si="27"/>
        <v>#N/A</v>
      </c>
      <c r="N342" s="2" t="e">
        <f t="shared" si="15"/>
        <v>#N/A</v>
      </c>
      <c r="O342" s="2" t="e">
        <f t="shared" si="25"/>
        <v>#N/A</v>
      </c>
      <c r="P342" s="2">
        <v>1826841.2316017449</v>
      </c>
      <c r="Q342" s="2">
        <f>IF(P342&gt;Graph!$G$1*1000,Graph!$G$1*1000,P342)</f>
        <v>650000</v>
      </c>
      <c r="R342" s="2">
        <f t="shared" si="16"/>
        <v>191676345.46982428</v>
      </c>
      <c r="S342" s="2">
        <f t="shared" si="17"/>
        <v>641500.42857143283</v>
      </c>
      <c r="T342" s="2">
        <f t="shared" si="18"/>
        <v>8499.571428571362</v>
      </c>
      <c r="U342" s="2">
        <f t="shared" si="19"/>
        <v>650000</v>
      </c>
      <c r="V342" s="2">
        <f t="shared" si="28"/>
        <v>134996112.39400342</v>
      </c>
      <c r="W342" s="2">
        <f t="shared" si="20"/>
        <v>641500.42857143283</v>
      </c>
      <c r="X342" s="2">
        <f t="shared" si="6"/>
        <v>8499.5714285671711</v>
      </c>
      <c r="Y342" s="2">
        <f t="shared" si="7"/>
        <v>56680233.075820863</v>
      </c>
      <c r="Z342" s="2" t="str">
        <f t="shared" si="8"/>
        <v>MEEP</v>
      </c>
      <c r="AA342" s="2">
        <f>IF(Z342="HERE",Y342,AA341+Graph!$G$1*1000)</f>
        <v>136226286.21867839</v>
      </c>
      <c r="AB342" s="2">
        <f t="shared" si="21"/>
        <v>650000</v>
      </c>
      <c r="AC342" s="2">
        <f t="shared" si="9"/>
        <v>54808558.822574466</v>
      </c>
      <c r="AD342" s="3">
        <f t="shared" si="10"/>
        <v>52800000</v>
      </c>
      <c r="AE342" s="2">
        <f>IF(AE340&gt;=52800000,52800000,IF(AB321=Graph!G$1*1000,AE341+Graph!G$1*1000,AC342))</f>
        <v>52800000</v>
      </c>
      <c r="AF342" s="3">
        <f t="shared" si="11"/>
        <v>52800000</v>
      </c>
      <c r="AG342" s="3">
        <f t="shared" si="26"/>
        <v>50160000</v>
      </c>
      <c r="AH342" s="3" t="e">
        <f t="shared" si="3"/>
        <v>#N/A</v>
      </c>
      <c r="AM342" s="6">
        <v>14600000</v>
      </c>
      <c r="AN342" s="6">
        <v>31800000</v>
      </c>
      <c r="AO342" s="6">
        <v>52800000</v>
      </c>
    </row>
    <row r="343" spans="1:41" ht="15.75" customHeight="1" x14ac:dyDescent="0.25">
      <c r="A343" s="1">
        <v>44519</v>
      </c>
      <c r="B343" s="2">
        <f t="shared" si="0"/>
        <v>274</v>
      </c>
      <c r="C343" s="7"/>
      <c r="D343" s="2" t="e">
        <f t="shared" si="12"/>
        <v>#N/A</v>
      </c>
      <c r="E343" s="2" t="e">
        <f t="shared" si="22"/>
        <v>#N/A</v>
      </c>
      <c r="F343" s="2">
        <v>1814655.5195441842</v>
      </c>
      <c r="G343" s="2">
        <f t="shared" si="23"/>
        <v>641500.42857142852</v>
      </c>
      <c r="H343" s="2">
        <f t="shared" si="13"/>
        <v>189523648.82257521</v>
      </c>
      <c r="I343" s="7"/>
      <c r="J343" s="2" t="e">
        <f t="shared" si="14"/>
        <v>#N/A</v>
      </c>
      <c r="K343" s="2" t="e">
        <f t="shared" si="24"/>
        <v>#N/A</v>
      </c>
      <c r="L343" s="2">
        <f t="array" ref="L343">IF(COUNT($C344)=0,IF(COUNT($C343)=1,I343,SUM(L342+LOOKUP(2,1/(ISNUMBER($K$1:$K$194)),$K$1:$K$194))),I343)</f>
        <v>2918473.5714285597</v>
      </c>
      <c r="M343" s="8" t="e">
        <f t="shared" si="27"/>
        <v>#N/A</v>
      </c>
      <c r="N343" s="2" t="e">
        <f t="shared" si="15"/>
        <v>#N/A</v>
      </c>
      <c r="O343" s="2" t="e">
        <f t="shared" si="25"/>
        <v>#N/A</v>
      </c>
      <c r="P343" s="2">
        <v>1831818.86376369</v>
      </c>
      <c r="Q343" s="2">
        <f>IF(P343&gt;Graph!$G$1*1000,Graph!$G$1*1000,P343)</f>
        <v>650000</v>
      </c>
      <c r="R343" s="2">
        <f t="shared" si="16"/>
        <v>192326345.46982428</v>
      </c>
      <c r="S343" s="2">
        <f t="shared" si="17"/>
        <v>641500.42857143283</v>
      </c>
      <c r="T343" s="2">
        <f t="shared" si="18"/>
        <v>8499.571428571362</v>
      </c>
      <c r="U343" s="2">
        <f t="shared" si="19"/>
        <v>650000</v>
      </c>
      <c r="V343" s="2">
        <f t="shared" si="28"/>
        <v>135637612.82257485</v>
      </c>
      <c r="W343" s="2">
        <f t="shared" si="20"/>
        <v>641500.42857143283</v>
      </c>
      <c r="X343" s="2">
        <f t="shared" si="6"/>
        <v>8499.5714285671711</v>
      </c>
      <c r="Y343" s="2">
        <f t="shared" si="7"/>
        <v>56688732.64724943</v>
      </c>
      <c r="Z343" s="2" t="str">
        <f t="shared" si="8"/>
        <v>MEEP</v>
      </c>
      <c r="AA343" s="2">
        <f>IF(Z343="HERE",Y343,AA342+Graph!$G$1*1000)</f>
        <v>136876286.21867839</v>
      </c>
      <c r="AB343" s="2">
        <f t="shared" si="21"/>
        <v>650000</v>
      </c>
      <c r="AC343" s="2">
        <f t="shared" si="9"/>
        <v>54808558.822574466</v>
      </c>
      <c r="AD343" s="3">
        <f t="shared" si="10"/>
        <v>52800000</v>
      </c>
      <c r="AE343" s="2">
        <f>IF(AE341&gt;=52800000,52800000,IF(AB322=Graph!G$1*1000,AE342+Graph!G$1*1000,AC343))</f>
        <v>52800000</v>
      </c>
      <c r="AF343" s="3">
        <f t="shared" si="11"/>
        <v>52800000</v>
      </c>
      <c r="AG343" s="3">
        <f t="shared" si="26"/>
        <v>50160000</v>
      </c>
      <c r="AH343" s="3" t="e">
        <f t="shared" si="3"/>
        <v>#N/A</v>
      </c>
      <c r="AM343" s="6">
        <v>14600000</v>
      </c>
      <c r="AN343" s="6">
        <v>31800000</v>
      </c>
      <c r="AO343" s="6">
        <v>52800000</v>
      </c>
    </row>
    <row r="344" spans="1:41" ht="15.75" customHeight="1" x14ac:dyDescent="0.25">
      <c r="A344" s="1">
        <v>44520</v>
      </c>
      <c r="B344" s="2">
        <f t="shared" si="0"/>
        <v>275</v>
      </c>
      <c r="C344" s="7"/>
      <c r="D344" s="2" t="e">
        <f t="shared" si="12"/>
        <v>#N/A</v>
      </c>
      <c r="E344" s="2" t="e">
        <f t="shared" si="22"/>
        <v>#N/A</v>
      </c>
      <c r="F344" s="2">
        <v>1819586.6554303467</v>
      </c>
      <c r="G344" s="2">
        <f t="shared" si="23"/>
        <v>641500.42857142852</v>
      </c>
      <c r="H344" s="2">
        <f t="shared" si="13"/>
        <v>190165149.25114664</v>
      </c>
      <c r="I344" s="7"/>
      <c r="J344" s="2" t="e">
        <f t="shared" si="14"/>
        <v>#N/A</v>
      </c>
      <c r="K344" s="2" t="e">
        <f t="shared" si="24"/>
        <v>#N/A</v>
      </c>
      <c r="L344" s="2">
        <f t="array" ref="L344">IF(COUNT($C345)=0,IF(COUNT($C344)=1,I344,SUM(L343+LOOKUP(2,1/(ISNUMBER($K$1:$K$194)),$K$1:$K$194))),I344)</f>
        <v>2926973.1428571311</v>
      </c>
      <c r="M344" s="8" t="e">
        <f t="shared" si="27"/>
        <v>#N/A</v>
      </c>
      <c r="N344" s="2" t="e">
        <f t="shared" si="15"/>
        <v>#N/A</v>
      </c>
      <c r="O344" s="2" t="e">
        <f t="shared" si="25"/>
        <v>#N/A</v>
      </c>
      <c r="P344" s="2">
        <v>1836796.4959256351</v>
      </c>
      <c r="Q344" s="2">
        <f>IF(P344&gt;Graph!$G$1*1000,Graph!$G$1*1000,P344)</f>
        <v>650000</v>
      </c>
      <c r="R344" s="2">
        <f t="shared" si="16"/>
        <v>192976345.46982428</v>
      </c>
      <c r="S344" s="2">
        <f t="shared" si="17"/>
        <v>641500.42857143283</v>
      </c>
      <c r="T344" s="2">
        <f t="shared" si="18"/>
        <v>8499.571428571362</v>
      </c>
      <c r="U344" s="2">
        <f t="shared" si="19"/>
        <v>650000</v>
      </c>
      <c r="V344" s="2">
        <f t="shared" si="28"/>
        <v>136279113.25114629</v>
      </c>
      <c r="W344" s="2">
        <f t="shared" si="20"/>
        <v>641500.42857143283</v>
      </c>
      <c r="X344" s="2">
        <f t="shared" si="6"/>
        <v>8499.5714285671711</v>
      </c>
      <c r="Y344" s="2">
        <f t="shared" si="7"/>
        <v>56697232.218677998</v>
      </c>
      <c r="Z344" s="2" t="str">
        <f t="shared" si="8"/>
        <v>MEEP</v>
      </c>
      <c r="AA344" s="2">
        <f>IF(Z344="HERE",Y344,AA343+Graph!$G$1*1000)</f>
        <v>137526286.21867839</v>
      </c>
      <c r="AB344" s="2">
        <f t="shared" si="21"/>
        <v>650000</v>
      </c>
      <c r="AC344" s="2">
        <f t="shared" si="9"/>
        <v>54808558.822574466</v>
      </c>
      <c r="AD344" s="3">
        <f t="shared" si="10"/>
        <v>52800000</v>
      </c>
      <c r="AE344" s="2">
        <f>IF(AE342&gt;=52800000,52800000,IF(AB323=Graph!G$1*1000,AE343+Graph!G$1*1000,AC344))</f>
        <v>52800000</v>
      </c>
      <c r="AF344" s="3">
        <f t="shared" si="11"/>
        <v>52800000</v>
      </c>
      <c r="AG344" s="3">
        <f t="shared" si="26"/>
        <v>50160000</v>
      </c>
      <c r="AH344" s="3" t="e">
        <f t="shared" si="3"/>
        <v>#N/A</v>
      </c>
      <c r="AM344" s="6">
        <v>14600000</v>
      </c>
      <c r="AN344" s="6">
        <v>31800000</v>
      </c>
      <c r="AO344" s="6">
        <v>52800000</v>
      </c>
    </row>
    <row r="345" spans="1:41" ht="15.75" customHeight="1" x14ac:dyDescent="0.25">
      <c r="A345" s="1">
        <v>44521</v>
      </c>
      <c r="B345" s="2">
        <f t="shared" si="0"/>
        <v>276</v>
      </c>
      <c r="C345" s="7"/>
      <c r="D345" s="2" t="e">
        <f t="shared" si="12"/>
        <v>#N/A</v>
      </c>
      <c r="E345" s="2" t="e">
        <f t="shared" si="22"/>
        <v>#N/A</v>
      </c>
      <c r="F345" s="2">
        <v>1824517.791316539</v>
      </c>
      <c r="G345" s="2">
        <f t="shared" si="23"/>
        <v>641500.42857142852</v>
      </c>
      <c r="H345" s="2">
        <f t="shared" si="13"/>
        <v>190806649.67971808</v>
      </c>
      <c r="I345" s="7"/>
      <c r="J345" s="2" t="e">
        <f t="shared" si="14"/>
        <v>#N/A</v>
      </c>
      <c r="K345" s="2" t="e">
        <f t="shared" si="24"/>
        <v>#N/A</v>
      </c>
      <c r="L345" s="2">
        <f t="array" ref="L345">IF(COUNT($C346)=0,IF(COUNT($C345)=1,I345,SUM(L344+LOOKUP(2,1/(ISNUMBER($K$1:$K$194)),$K$1:$K$194))),I345)</f>
        <v>2935472.7142857024</v>
      </c>
      <c r="M345" s="8" t="e">
        <f t="shared" si="27"/>
        <v>#N/A</v>
      </c>
      <c r="N345" s="2" t="e">
        <f t="shared" si="15"/>
        <v>#N/A</v>
      </c>
      <c r="O345" s="2" t="e">
        <f t="shared" si="25"/>
        <v>#N/A</v>
      </c>
      <c r="P345" s="2">
        <v>1841774.12808761</v>
      </c>
      <c r="Q345" s="2">
        <f>IF(P345&gt;Graph!$G$1*1000,Graph!$G$1*1000,P345)</f>
        <v>650000</v>
      </c>
      <c r="R345" s="2">
        <f t="shared" si="16"/>
        <v>193626345.46982428</v>
      </c>
      <c r="S345" s="2">
        <f t="shared" si="17"/>
        <v>641500.42857143283</v>
      </c>
      <c r="T345" s="2">
        <f t="shared" si="18"/>
        <v>8499.571428571362</v>
      </c>
      <c r="U345" s="2">
        <f t="shared" si="19"/>
        <v>650000</v>
      </c>
      <c r="V345" s="2">
        <f t="shared" si="28"/>
        <v>136920613.67971772</v>
      </c>
      <c r="W345" s="2">
        <f t="shared" si="20"/>
        <v>641500.42857143283</v>
      </c>
      <c r="X345" s="2">
        <f t="shared" si="6"/>
        <v>8499.5714285671711</v>
      </c>
      <c r="Y345" s="2">
        <f t="shared" si="7"/>
        <v>56705731.790106565</v>
      </c>
      <c r="Z345" s="2" t="str">
        <f t="shared" si="8"/>
        <v>MEEP</v>
      </c>
      <c r="AA345" s="2">
        <f>IF(Z345="HERE",Y345,AA344+Graph!$G$1*1000)</f>
        <v>138176286.21867839</v>
      </c>
      <c r="AB345" s="2">
        <f t="shared" si="21"/>
        <v>650000</v>
      </c>
      <c r="AC345" s="2">
        <f t="shared" si="9"/>
        <v>54808558.822574466</v>
      </c>
      <c r="AD345" s="3">
        <f t="shared" si="10"/>
        <v>52800000</v>
      </c>
      <c r="AE345" s="2">
        <f>IF(AE343&gt;=52800000,52800000,IF(AB324=Graph!G$1*1000,AE344+Graph!G$1*1000,AC345))</f>
        <v>52800000</v>
      </c>
      <c r="AF345" s="3">
        <f t="shared" si="11"/>
        <v>52800000</v>
      </c>
      <c r="AG345" s="3">
        <f t="shared" si="26"/>
        <v>50160000</v>
      </c>
      <c r="AH345" s="3" t="e">
        <f t="shared" si="3"/>
        <v>#N/A</v>
      </c>
      <c r="AM345" s="6">
        <v>14600000</v>
      </c>
      <c r="AN345" s="6">
        <v>31800000</v>
      </c>
      <c r="AO345" s="6">
        <v>52800000</v>
      </c>
    </row>
    <row r="346" spans="1:41" ht="15.75" customHeight="1" x14ac:dyDescent="0.25">
      <c r="A346" s="1">
        <v>44522</v>
      </c>
      <c r="B346" s="2">
        <f t="shared" si="0"/>
        <v>277</v>
      </c>
      <c r="C346" s="7"/>
      <c r="D346" s="2" t="e">
        <f t="shared" si="12"/>
        <v>#N/A</v>
      </c>
      <c r="E346" s="2" t="e">
        <f t="shared" si="22"/>
        <v>#N/A</v>
      </c>
      <c r="F346" s="2">
        <v>1829448.9272027016</v>
      </c>
      <c r="G346" s="2">
        <f t="shared" si="23"/>
        <v>641500.42857142852</v>
      </c>
      <c r="H346" s="2">
        <f t="shared" si="13"/>
        <v>191448150.10828951</v>
      </c>
      <c r="I346" s="7"/>
      <c r="J346" s="2" t="e">
        <f t="shared" si="14"/>
        <v>#N/A</v>
      </c>
      <c r="K346" s="2" t="e">
        <f t="shared" si="24"/>
        <v>#N/A</v>
      </c>
      <c r="L346" s="2">
        <f t="array" ref="L346">IF(COUNT($C347)=0,IF(COUNT($C346)=1,I346,SUM(L345+LOOKUP(2,1/(ISNUMBER($K$1:$K$194)),$K$1:$K$194))),I346)</f>
        <v>2943972.2857142738</v>
      </c>
      <c r="M346" s="8" t="e">
        <f t="shared" si="27"/>
        <v>#N/A</v>
      </c>
      <c r="N346" s="2" t="e">
        <f t="shared" si="15"/>
        <v>#N/A</v>
      </c>
      <c r="O346" s="2" t="e">
        <f t="shared" si="25"/>
        <v>#N/A</v>
      </c>
      <c r="P346" s="2">
        <v>1846751.7602495551</v>
      </c>
      <c r="Q346" s="2">
        <f>IF(P346&gt;Graph!$G$1*1000,Graph!$G$1*1000,P346)</f>
        <v>650000</v>
      </c>
      <c r="R346" s="2">
        <f t="shared" si="16"/>
        <v>194276345.46982428</v>
      </c>
      <c r="S346" s="2">
        <f t="shared" si="17"/>
        <v>641500.42857143283</v>
      </c>
      <c r="T346" s="2">
        <f t="shared" si="18"/>
        <v>8499.571428571362</v>
      </c>
      <c r="U346" s="2">
        <f t="shared" si="19"/>
        <v>650000</v>
      </c>
      <c r="V346" s="2">
        <f t="shared" si="28"/>
        <v>137562114.10828915</v>
      </c>
      <c r="W346" s="2">
        <f t="shared" si="20"/>
        <v>641500.42857143283</v>
      </c>
      <c r="X346" s="2">
        <f t="shared" si="6"/>
        <v>8499.5714285671711</v>
      </c>
      <c r="Y346" s="2">
        <f t="shared" si="7"/>
        <v>56714231.361535132</v>
      </c>
      <c r="Z346" s="2" t="str">
        <f t="shared" si="8"/>
        <v>MEEP</v>
      </c>
      <c r="AA346" s="2">
        <f>IF(Z346="HERE",Y346,AA345+Graph!$G$1*1000)</f>
        <v>138826286.21867839</v>
      </c>
      <c r="AB346" s="2">
        <f t="shared" si="21"/>
        <v>650000</v>
      </c>
      <c r="AC346" s="2">
        <f t="shared" si="9"/>
        <v>54808558.822574466</v>
      </c>
      <c r="AD346" s="3">
        <f t="shared" si="10"/>
        <v>52800000</v>
      </c>
      <c r="AE346" s="2">
        <f>IF(AE344&gt;=52800000,52800000,IF(AB325=Graph!G$1*1000,AE345+Graph!G$1*1000,AC346))</f>
        <v>52800000</v>
      </c>
      <c r="AF346" s="3">
        <f t="shared" si="11"/>
        <v>52800000</v>
      </c>
      <c r="AG346" s="3">
        <f t="shared" si="26"/>
        <v>50160000</v>
      </c>
      <c r="AH346" s="3" t="e">
        <f t="shared" si="3"/>
        <v>#N/A</v>
      </c>
      <c r="AM346" s="6">
        <v>14600000</v>
      </c>
      <c r="AN346" s="6">
        <v>31800000</v>
      </c>
      <c r="AO346" s="6">
        <v>52800000</v>
      </c>
    </row>
    <row r="347" spans="1:41" ht="15.75" customHeight="1" x14ac:dyDescent="0.25">
      <c r="A347" s="1">
        <v>44523</v>
      </c>
      <c r="B347" s="2">
        <f t="shared" si="0"/>
        <v>278</v>
      </c>
      <c r="C347" s="7"/>
      <c r="D347" s="2" t="e">
        <f t="shared" si="12"/>
        <v>#N/A</v>
      </c>
      <c r="E347" s="2" t="e">
        <f t="shared" si="22"/>
        <v>#N/A</v>
      </c>
      <c r="F347" s="2">
        <v>1834380.0630888641</v>
      </c>
      <c r="G347" s="2">
        <f t="shared" si="23"/>
        <v>641500.42857142852</v>
      </c>
      <c r="H347" s="2">
        <f t="shared" si="13"/>
        <v>192089650.53686094</v>
      </c>
      <c r="I347" s="7"/>
      <c r="J347" s="2" t="e">
        <f t="shared" si="14"/>
        <v>#N/A</v>
      </c>
      <c r="K347" s="2" t="e">
        <f t="shared" si="24"/>
        <v>#N/A</v>
      </c>
      <c r="L347" s="2">
        <f t="array" ref="L347">IF(COUNT($C348)=0,IF(COUNT($C347)=1,I347,SUM(L346+LOOKUP(2,1/(ISNUMBER($K$1:$K$194)),$K$1:$K$194))),I347)</f>
        <v>2952471.8571428452</v>
      </c>
      <c r="M347" s="8" t="e">
        <f t="shared" si="27"/>
        <v>#N/A</v>
      </c>
      <c r="N347" s="2" t="e">
        <f t="shared" si="15"/>
        <v>#N/A</v>
      </c>
      <c r="O347" s="2" t="e">
        <f t="shared" si="25"/>
        <v>#N/A</v>
      </c>
      <c r="P347" s="2">
        <v>1851729.3924115002</v>
      </c>
      <c r="Q347" s="2">
        <f>IF(P347&gt;Graph!$G$1*1000,Graph!$G$1*1000,P347)</f>
        <v>650000</v>
      </c>
      <c r="R347" s="2">
        <f t="shared" si="16"/>
        <v>194926345.46982428</v>
      </c>
      <c r="S347" s="2">
        <f t="shared" si="17"/>
        <v>641500.42857143283</v>
      </c>
      <c r="T347" s="2">
        <f t="shared" si="18"/>
        <v>8499.571428571362</v>
      </c>
      <c r="U347" s="2">
        <f t="shared" si="19"/>
        <v>650000</v>
      </c>
      <c r="V347" s="2">
        <f t="shared" si="28"/>
        <v>138203614.53686059</v>
      </c>
      <c r="W347" s="2">
        <f t="shared" si="20"/>
        <v>641500.42857143283</v>
      </c>
      <c r="X347" s="2">
        <f t="shared" si="6"/>
        <v>8499.5714285671711</v>
      </c>
      <c r="Y347" s="2">
        <f t="shared" si="7"/>
        <v>56722730.932963699</v>
      </c>
      <c r="Z347" s="2" t="str">
        <f t="shared" si="8"/>
        <v>MEEP</v>
      </c>
      <c r="AA347" s="2">
        <f>IF(Z347="HERE",Y347,AA346+Graph!$G$1*1000)</f>
        <v>139476286.21867839</v>
      </c>
      <c r="AB347" s="2">
        <f t="shared" si="21"/>
        <v>650000</v>
      </c>
      <c r="AC347" s="2">
        <f t="shared" si="9"/>
        <v>54808558.822574466</v>
      </c>
      <c r="AD347" s="3">
        <f t="shared" si="10"/>
        <v>52800000</v>
      </c>
      <c r="AE347" s="2">
        <f>IF(AE345&gt;=52800000,52800000,IF(AB326=Graph!G$1*1000,AE346+Graph!G$1*1000,AC347))</f>
        <v>52800000</v>
      </c>
      <c r="AF347" s="3">
        <f t="shared" si="11"/>
        <v>52800000</v>
      </c>
      <c r="AG347" s="3">
        <f t="shared" si="26"/>
        <v>50160000</v>
      </c>
      <c r="AH347" s="3" t="e">
        <f t="shared" si="3"/>
        <v>#N/A</v>
      </c>
      <c r="AM347" s="6">
        <v>14600000</v>
      </c>
      <c r="AN347" s="6">
        <v>31800000</v>
      </c>
      <c r="AO347" s="6">
        <v>52800000</v>
      </c>
    </row>
    <row r="348" spans="1:41" ht="15.75" customHeight="1" x14ac:dyDescent="0.25">
      <c r="A348" s="1">
        <v>44524</v>
      </c>
      <c r="B348" s="2">
        <f t="shared" si="0"/>
        <v>279</v>
      </c>
      <c r="C348" s="7"/>
      <c r="D348" s="2" t="e">
        <f t="shared" si="12"/>
        <v>#N/A</v>
      </c>
      <c r="E348" s="2" t="e">
        <f t="shared" si="22"/>
        <v>#N/A</v>
      </c>
      <c r="F348" s="2">
        <v>1839311.1989750564</v>
      </c>
      <c r="G348" s="2">
        <f t="shared" si="23"/>
        <v>641500.42857142852</v>
      </c>
      <c r="H348" s="2">
        <f t="shared" si="13"/>
        <v>192731150.96543238</v>
      </c>
      <c r="I348" s="7"/>
      <c r="J348" s="2" t="e">
        <f t="shared" si="14"/>
        <v>#N/A</v>
      </c>
      <c r="K348" s="2" t="e">
        <f t="shared" si="24"/>
        <v>#N/A</v>
      </c>
      <c r="L348" s="2">
        <f t="array" ref="L348">IF(COUNT($C349)=0,IF(COUNT($C348)=1,I348,SUM(L347+LOOKUP(2,1/(ISNUMBER($K$1:$K$194)),$K$1:$K$194))),I348)</f>
        <v>2960971.4285714165</v>
      </c>
      <c r="M348" s="8" t="e">
        <f t="shared" si="27"/>
        <v>#N/A</v>
      </c>
      <c r="N348" s="2" t="e">
        <f t="shared" si="15"/>
        <v>#N/A</v>
      </c>
      <c r="O348" s="2" t="e">
        <f t="shared" si="25"/>
        <v>#N/A</v>
      </c>
      <c r="P348" s="2">
        <v>1856707.0245734751</v>
      </c>
      <c r="Q348" s="2">
        <f>IF(P348&gt;Graph!$G$1*1000,Graph!$G$1*1000,P348)</f>
        <v>650000</v>
      </c>
      <c r="R348" s="2">
        <f t="shared" si="16"/>
        <v>195576345.46982428</v>
      </c>
      <c r="S348" s="2">
        <f t="shared" si="17"/>
        <v>641500.42857143283</v>
      </c>
      <c r="T348" s="2">
        <f t="shared" si="18"/>
        <v>8499.571428571362</v>
      </c>
      <c r="U348" s="2">
        <f t="shared" si="19"/>
        <v>650000</v>
      </c>
      <c r="V348" s="2">
        <f t="shared" si="28"/>
        <v>138845114.96543202</v>
      </c>
      <c r="W348" s="2">
        <f t="shared" si="20"/>
        <v>641500.42857143283</v>
      </c>
      <c r="X348" s="2">
        <f t="shared" si="6"/>
        <v>8499.5714285671711</v>
      </c>
      <c r="Y348" s="2">
        <f t="shared" si="7"/>
        <v>56731230.504392266</v>
      </c>
      <c r="Z348" s="2" t="str">
        <f t="shared" si="8"/>
        <v>MEEP</v>
      </c>
      <c r="AA348" s="2">
        <f>IF(Z348="HERE",Y348,AA347+Graph!$G$1*1000)</f>
        <v>140126286.21867839</v>
      </c>
      <c r="AB348" s="2">
        <f t="shared" si="21"/>
        <v>650000</v>
      </c>
      <c r="AC348" s="2">
        <f t="shared" si="9"/>
        <v>54808558.822574466</v>
      </c>
      <c r="AD348" s="3">
        <f t="shared" si="10"/>
        <v>52800000</v>
      </c>
      <c r="AE348" s="2">
        <f>IF(AE346&gt;=52800000,52800000,IF(AB327=Graph!G$1*1000,AE347+Graph!G$1*1000,AC348))</f>
        <v>52800000</v>
      </c>
      <c r="AF348" s="3">
        <f t="shared" si="11"/>
        <v>52800000</v>
      </c>
      <c r="AG348" s="3">
        <f t="shared" si="26"/>
        <v>50160000</v>
      </c>
      <c r="AH348" s="3" t="e">
        <f t="shared" si="3"/>
        <v>#N/A</v>
      </c>
      <c r="AM348" s="6">
        <v>14600000</v>
      </c>
      <c r="AN348" s="6">
        <v>31800000</v>
      </c>
      <c r="AO348" s="6">
        <v>52800000</v>
      </c>
    </row>
    <row r="349" spans="1:41" ht="15.75" customHeight="1" x14ac:dyDescent="0.25">
      <c r="A349" s="1">
        <v>44525</v>
      </c>
      <c r="B349" s="2">
        <f t="shared" si="0"/>
        <v>280</v>
      </c>
      <c r="C349" s="7"/>
      <c r="D349" s="2" t="e">
        <f t="shared" si="12"/>
        <v>#N/A</v>
      </c>
      <c r="E349" s="2" t="e">
        <f t="shared" si="22"/>
        <v>#N/A</v>
      </c>
      <c r="F349" s="2">
        <v>1844242.3348612189</v>
      </c>
      <c r="G349" s="2">
        <f t="shared" si="23"/>
        <v>641500.42857142852</v>
      </c>
      <c r="H349" s="2">
        <f t="shared" si="13"/>
        <v>193372651.39400381</v>
      </c>
      <c r="I349" s="7"/>
      <c r="J349" s="2" t="e">
        <f t="shared" si="14"/>
        <v>#N/A</v>
      </c>
      <c r="K349" s="2" t="e">
        <f t="shared" si="24"/>
        <v>#N/A</v>
      </c>
      <c r="L349" s="2">
        <f t="array" ref="L349">IF(COUNT($C350)=0,IF(COUNT($C349)=1,I349,SUM(L348+LOOKUP(2,1/(ISNUMBER($K$1:$K$194)),$K$1:$K$194))),I349)</f>
        <v>2969470.9999999879</v>
      </c>
      <c r="M349" s="8" t="e">
        <f t="shared" si="27"/>
        <v>#N/A</v>
      </c>
      <c r="N349" s="2" t="e">
        <f t="shared" si="15"/>
        <v>#N/A</v>
      </c>
      <c r="O349" s="2" t="e">
        <f t="shared" si="25"/>
        <v>#N/A</v>
      </c>
      <c r="P349" s="2">
        <v>1861684.6567354202</v>
      </c>
      <c r="Q349" s="2">
        <f>IF(P349&gt;Graph!$G$1*1000,Graph!$G$1*1000,P349)</f>
        <v>650000</v>
      </c>
      <c r="R349" s="2">
        <f t="shared" si="16"/>
        <v>196226345.46982428</v>
      </c>
      <c r="S349" s="2">
        <f t="shared" si="17"/>
        <v>641500.42857143283</v>
      </c>
      <c r="T349" s="2">
        <f t="shared" si="18"/>
        <v>8499.571428571362</v>
      </c>
      <c r="U349" s="2">
        <f t="shared" si="19"/>
        <v>650000</v>
      </c>
      <c r="V349" s="2">
        <f t="shared" si="28"/>
        <v>139486615.39400345</v>
      </c>
      <c r="W349" s="2">
        <f t="shared" si="20"/>
        <v>641500.42857143283</v>
      </c>
      <c r="X349" s="2">
        <f t="shared" si="6"/>
        <v>8499.5714285671711</v>
      </c>
      <c r="Y349" s="2">
        <f t="shared" si="7"/>
        <v>56739730.075820833</v>
      </c>
      <c r="Z349" s="2" t="str">
        <f t="shared" si="8"/>
        <v>MEEP</v>
      </c>
      <c r="AA349" s="2">
        <f>IF(Z349="HERE",Y349,AA348+Graph!$G$1*1000)</f>
        <v>140776286.21867839</v>
      </c>
      <c r="AB349" s="2">
        <f t="shared" si="21"/>
        <v>650000</v>
      </c>
      <c r="AC349" s="2">
        <f t="shared" si="9"/>
        <v>54808558.822574466</v>
      </c>
      <c r="AD349" s="3">
        <f t="shared" si="10"/>
        <v>52800000</v>
      </c>
      <c r="AE349" s="2">
        <f>IF(AE347&gt;=52800000,52800000,IF(AB328=Graph!G$1*1000,AE348+Graph!G$1*1000,AC349))</f>
        <v>52800000</v>
      </c>
      <c r="AF349" s="3">
        <f t="shared" si="11"/>
        <v>52800000</v>
      </c>
      <c r="AG349" s="3">
        <f t="shared" si="26"/>
        <v>50160000</v>
      </c>
      <c r="AH349" s="3" t="e">
        <f t="shared" si="3"/>
        <v>#N/A</v>
      </c>
      <c r="AM349" s="6">
        <v>14600000</v>
      </c>
      <c r="AN349" s="6">
        <v>31800000</v>
      </c>
      <c r="AO349" s="6">
        <v>52800000</v>
      </c>
    </row>
    <row r="350" spans="1:41" ht="15.75" customHeight="1" x14ac:dyDescent="0.25">
      <c r="A350" s="1">
        <v>44526</v>
      </c>
      <c r="B350" s="2">
        <f t="shared" si="0"/>
        <v>281</v>
      </c>
      <c r="C350" s="7"/>
      <c r="D350" s="2" t="e">
        <f t="shared" si="12"/>
        <v>#N/A</v>
      </c>
      <c r="E350" s="2" t="e">
        <f t="shared" si="22"/>
        <v>#N/A</v>
      </c>
      <c r="F350" s="2">
        <v>1849173.4707473814</v>
      </c>
      <c r="G350" s="2">
        <f t="shared" si="23"/>
        <v>641500.42857142852</v>
      </c>
      <c r="H350" s="2">
        <f t="shared" si="13"/>
        <v>194014151.82257524</v>
      </c>
      <c r="I350" s="7"/>
      <c r="J350" s="2" t="e">
        <f t="shared" si="14"/>
        <v>#N/A</v>
      </c>
      <c r="K350" s="2" t="e">
        <f t="shared" si="24"/>
        <v>#N/A</v>
      </c>
      <c r="L350" s="2">
        <f t="array" ref="L350">IF(COUNT($C351)=0,IF(COUNT($C350)=1,I350,SUM(L349+LOOKUP(2,1/(ISNUMBER($K$1:$K$194)),$K$1:$K$194))),I350)</f>
        <v>2977970.5714285593</v>
      </c>
      <c r="M350" s="8" t="e">
        <f t="shared" si="27"/>
        <v>#N/A</v>
      </c>
      <c r="N350" s="2" t="e">
        <f t="shared" si="15"/>
        <v>#N/A</v>
      </c>
      <c r="O350" s="2" t="e">
        <f t="shared" si="25"/>
        <v>#N/A</v>
      </c>
      <c r="P350" s="2">
        <v>1866662.2888973653</v>
      </c>
      <c r="Q350" s="2">
        <f>IF(P350&gt;Graph!$G$1*1000,Graph!$G$1*1000,P350)</f>
        <v>650000</v>
      </c>
      <c r="R350" s="2">
        <f t="shared" si="16"/>
        <v>196876345.46982428</v>
      </c>
      <c r="S350" s="2">
        <f t="shared" si="17"/>
        <v>641500.42857143283</v>
      </c>
      <c r="T350" s="2">
        <f t="shared" si="18"/>
        <v>8499.571428571362</v>
      </c>
      <c r="U350" s="2">
        <f t="shared" si="19"/>
        <v>650000</v>
      </c>
      <c r="V350" s="2">
        <f t="shared" si="28"/>
        <v>140128115.82257488</v>
      </c>
      <c r="W350" s="2">
        <f t="shared" si="20"/>
        <v>641500.42857143283</v>
      </c>
      <c r="X350" s="2">
        <f t="shared" si="6"/>
        <v>8499.5714285671711</v>
      </c>
      <c r="Y350" s="2">
        <f t="shared" si="7"/>
        <v>56748229.647249401</v>
      </c>
      <c r="Z350" s="2" t="str">
        <f t="shared" si="8"/>
        <v>MEEP</v>
      </c>
      <c r="AA350" s="2">
        <f>IF(Z350="HERE",Y350,AA349+Graph!$G$1*1000)</f>
        <v>141426286.21867839</v>
      </c>
      <c r="AB350" s="2">
        <f t="shared" si="21"/>
        <v>650000</v>
      </c>
      <c r="AC350" s="2">
        <f t="shared" si="9"/>
        <v>54808558.822574466</v>
      </c>
      <c r="AD350" s="3">
        <f t="shared" si="10"/>
        <v>52800000</v>
      </c>
      <c r="AE350" s="2">
        <f>IF(AE348&gt;=52800000,52800000,IF(AB329=Graph!G$1*1000,AE349+Graph!G$1*1000,AC350))</f>
        <v>52800000</v>
      </c>
      <c r="AF350" s="3">
        <f t="shared" si="11"/>
        <v>52800000</v>
      </c>
      <c r="AG350" s="3">
        <f t="shared" si="26"/>
        <v>50160000</v>
      </c>
      <c r="AH350" s="3" t="e">
        <f t="shared" si="3"/>
        <v>#N/A</v>
      </c>
      <c r="AM350" s="6">
        <v>14600000</v>
      </c>
      <c r="AN350" s="6">
        <v>31800000</v>
      </c>
      <c r="AO350" s="6">
        <v>52800000</v>
      </c>
    </row>
    <row r="351" spans="1:41" ht="15.75" customHeight="1" x14ac:dyDescent="0.25">
      <c r="A351" s="1">
        <v>44527</v>
      </c>
      <c r="B351" s="2">
        <f t="shared" si="0"/>
        <v>282</v>
      </c>
      <c r="C351" s="7"/>
      <c r="D351" s="2" t="e">
        <f t="shared" si="12"/>
        <v>#N/A</v>
      </c>
      <c r="E351" s="2" t="e">
        <f t="shared" si="22"/>
        <v>#N/A</v>
      </c>
      <c r="F351" s="2">
        <v>1854104.6066335738</v>
      </c>
      <c r="G351" s="2">
        <f t="shared" si="23"/>
        <v>641500.42857142852</v>
      </c>
      <c r="H351" s="2">
        <f t="shared" si="13"/>
        <v>194655652.25114667</v>
      </c>
      <c r="I351" s="7"/>
      <c r="J351" s="2" t="e">
        <f t="shared" si="14"/>
        <v>#N/A</v>
      </c>
      <c r="K351" s="2" t="e">
        <f t="shared" si="24"/>
        <v>#N/A</v>
      </c>
      <c r="L351" s="2">
        <f t="array" ref="L351">IF(COUNT($C352)=0,IF(COUNT($C351)=1,I351,SUM(L350+LOOKUP(2,1/(ISNUMBER($K$1:$K$194)),$K$1:$K$194))),I351)</f>
        <v>2986470.1428571306</v>
      </c>
      <c r="M351" s="8" t="e">
        <f t="shared" si="27"/>
        <v>#N/A</v>
      </c>
      <c r="N351" s="2" t="e">
        <f t="shared" si="15"/>
        <v>#N/A</v>
      </c>
      <c r="O351" s="2" t="e">
        <f t="shared" si="25"/>
        <v>#N/A</v>
      </c>
      <c r="P351" s="2">
        <v>1871639.9210593402</v>
      </c>
      <c r="Q351" s="2">
        <f>IF(P351&gt;Graph!$G$1*1000,Graph!$G$1*1000,P351)</f>
        <v>650000</v>
      </c>
      <c r="R351" s="2">
        <f t="shared" si="16"/>
        <v>197526345.46982428</v>
      </c>
      <c r="S351" s="2">
        <f t="shared" si="17"/>
        <v>641500.42857143283</v>
      </c>
      <c r="T351" s="2">
        <f t="shared" si="18"/>
        <v>8499.571428571362</v>
      </c>
      <c r="U351" s="2">
        <f t="shared" si="19"/>
        <v>650000</v>
      </c>
      <c r="V351" s="2">
        <f t="shared" si="28"/>
        <v>140769616.25114632</v>
      </c>
      <c r="W351" s="2">
        <f t="shared" si="20"/>
        <v>641500.42857143283</v>
      </c>
      <c r="X351" s="2">
        <f t="shared" si="6"/>
        <v>8499.5714285671711</v>
      </c>
      <c r="Y351" s="2">
        <f t="shared" si="7"/>
        <v>56756729.218677968</v>
      </c>
      <c r="Z351" s="2" t="str">
        <f t="shared" si="8"/>
        <v>MEEP</v>
      </c>
      <c r="AA351" s="2">
        <f>IF(Z351="HERE",Y351,AA350+Graph!$G$1*1000)</f>
        <v>142076286.21867839</v>
      </c>
      <c r="AB351" s="2">
        <f t="shared" si="21"/>
        <v>650000</v>
      </c>
      <c r="AC351" s="2">
        <f t="shared" si="9"/>
        <v>54808558.822574466</v>
      </c>
      <c r="AD351" s="3">
        <f t="shared" si="10"/>
        <v>52800000</v>
      </c>
      <c r="AE351" s="2">
        <f>IF(AE349&gt;=52800000,52800000,IF(AB330=Graph!G$1*1000,AE350+Graph!G$1*1000,AC351))</f>
        <v>52800000</v>
      </c>
      <c r="AF351" s="3">
        <f t="shared" si="11"/>
        <v>52800000</v>
      </c>
      <c r="AG351" s="3">
        <f t="shared" si="26"/>
        <v>50160000</v>
      </c>
      <c r="AH351" s="3" t="e">
        <f t="shared" si="3"/>
        <v>#N/A</v>
      </c>
      <c r="AM351" s="6">
        <v>14600000</v>
      </c>
      <c r="AN351" s="6">
        <v>31800000</v>
      </c>
      <c r="AO351" s="6">
        <v>52800000</v>
      </c>
    </row>
    <row r="352" spans="1:41" ht="15.75" customHeight="1" x14ac:dyDescent="0.25">
      <c r="A352" s="1">
        <v>44528</v>
      </c>
      <c r="B352" s="2">
        <f t="shared" si="0"/>
        <v>283</v>
      </c>
      <c r="C352" s="7"/>
      <c r="D352" s="2" t="e">
        <f t="shared" si="12"/>
        <v>#N/A</v>
      </c>
      <c r="E352" s="2" t="e">
        <f t="shared" si="22"/>
        <v>#N/A</v>
      </c>
      <c r="F352" s="2">
        <v>1859035.7425197363</v>
      </c>
      <c r="G352" s="2">
        <f t="shared" si="23"/>
        <v>641500.42857142852</v>
      </c>
      <c r="H352" s="2">
        <f t="shared" si="13"/>
        <v>195297152.67971811</v>
      </c>
      <c r="I352" s="7"/>
      <c r="J352" s="2" t="e">
        <f t="shared" si="14"/>
        <v>#N/A</v>
      </c>
      <c r="K352" s="2" t="e">
        <f t="shared" si="24"/>
        <v>#N/A</v>
      </c>
      <c r="L352" s="2">
        <f t="array" ref="L352">IF(COUNT($C353)=0,IF(COUNT($C352)=1,I352,SUM(L351+LOOKUP(2,1/(ISNUMBER($K$1:$K$194)),$K$1:$K$194))),I352)</f>
        <v>2994969.714285702</v>
      </c>
      <c r="M352" s="8" t="e">
        <f t="shared" si="27"/>
        <v>#N/A</v>
      </c>
      <c r="N352" s="2" t="e">
        <f t="shared" si="15"/>
        <v>#N/A</v>
      </c>
      <c r="O352" s="2" t="e">
        <f t="shared" si="25"/>
        <v>#N/A</v>
      </c>
      <c r="P352" s="2">
        <v>1876617.5532212853</v>
      </c>
      <c r="Q352" s="2">
        <f>IF(P352&gt;Graph!$G$1*1000,Graph!$G$1*1000,P352)</f>
        <v>650000</v>
      </c>
      <c r="R352" s="2">
        <f t="shared" si="16"/>
        <v>198176345.46982428</v>
      </c>
      <c r="S352" s="2">
        <f t="shared" si="17"/>
        <v>641500.42857143283</v>
      </c>
      <c r="T352" s="2">
        <f t="shared" si="18"/>
        <v>8499.571428571362</v>
      </c>
      <c r="U352" s="2">
        <f t="shared" si="19"/>
        <v>650000</v>
      </c>
      <c r="V352" s="2">
        <f t="shared" si="28"/>
        <v>141411116.67971775</v>
      </c>
      <c r="W352" s="2">
        <f t="shared" si="20"/>
        <v>641500.42857143283</v>
      </c>
      <c r="X352" s="2">
        <f t="shared" si="6"/>
        <v>8499.5714285671711</v>
      </c>
      <c r="Y352" s="2">
        <f t="shared" si="7"/>
        <v>56765228.790106535</v>
      </c>
      <c r="Z352" s="2" t="str">
        <f t="shared" si="8"/>
        <v>MEEP</v>
      </c>
      <c r="AA352" s="2">
        <f>IF(Z352="HERE",Y352,AA351+Graph!$G$1*1000)</f>
        <v>142726286.21867839</v>
      </c>
      <c r="AB352" s="2">
        <f t="shared" si="21"/>
        <v>650000</v>
      </c>
      <c r="AC352" s="2">
        <f t="shared" si="9"/>
        <v>54808558.822574466</v>
      </c>
      <c r="AD352" s="3">
        <f t="shared" si="10"/>
        <v>52800000</v>
      </c>
      <c r="AE352" s="2">
        <f>IF(AE350&gt;=52800000,52800000,IF(AB331=Graph!G$1*1000,AE351+Graph!G$1*1000,AC352))</f>
        <v>52800000</v>
      </c>
      <c r="AF352" s="3">
        <f t="shared" si="11"/>
        <v>52800000</v>
      </c>
      <c r="AG352" s="3">
        <f t="shared" si="26"/>
        <v>50160000</v>
      </c>
      <c r="AH352" s="3" t="e">
        <f t="shared" si="3"/>
        <v>#N/A</v>
      </c>
      <c r="AM352" s="6">
        <v>14600000</v>
      </c>
      <c r="AN352" s="6">
        <v>31800000</v>
      </c>
      <c r="AO352" s="6">
        <v>52800000</v>
      </c>
    </row>
    <row r="353" spans="1:41" ht="15.75" customHeight="1" x14ac:dyDescent="0.25">
      <c r="A353" s="1">
        <v>44529</v>
      </c>
      <c r="B353" s="2">
        <f t="shared" si="0"/>
        <v>284</v>
      </c>
      <c r="C353" s="7"/>
      <c r="D353" s="2" t="e">
        <f t="shared" si="12"/>
        <v>#N/A</v>
      </c>
      <c r="E353" s="2" t="e">
        <f t="shared" si="22"/>
        <v>#N/A</v>
      </c>
      <c r="F353" s="2">
        <v>1863966.8784058988</v>
      </c>
      <c r="G353" s="2">
        <f t="shared" si="23"/>
        <v>641500.42857142852</v>
      </c>
      <c r="H353" s="2">
        <f t="shared" si="13"/>
        <v>195938653.10828954</v>
      </c>
      <c r="I353" s="7"/>
      <c r="J353" s="2" t="e">
        <f t="shared" si="14"/>
        <v>#N/A</v>
      </c>
      <c r="K353" s="2" t="e">
        <f t="shared" si="24"/>
        <v>#N/A</v>
      </c>
      <c r="L353" s="2">
        <f t="array" ref="L353">IF(COUNT($C354)=0,IF(COUNT($C353)=1,I353,SUM(L352+LOOKUP(2,1/(ISNUMBER($K$1:$K$194)),$K$1:$K$194))),I353)</f>
        <v>3003469.2857142733</v>
      </c>
      <c r="M353" s="8" t="e">
        <f t="shared" si="27"/>
        <v>#N/A</v>
      </c>
      <c r="N353" s="2" t="e">
        <f t="shared" si="15"/>
        <v>#N/A</v>
      </c>
      <c r="O353" s="2" t="e">
        <f t="shared" si="25"/>
        <v>#N/A</v>
      </c>
      <c r="P353" s="2">
        <v>1881595.1853832304</v>
      </c>
      <c r="Q353" s="2">
        <f>IF(P353&gt;Graph!$G$1*1000,Graph!$G$1*1000,P353)</f>
        <v>650000</v>
      </c>
      <c r="R353" s="2">
        <f t="shared" si="16"/>
        <v>198826345.46982428</v>
      </c>
      <c r="S353" s="2">
        <f t="shared" si="17"/>
        <v>641500.42857143283</v>
      </c>
      <c r="T353" s="2">
        <f t="shared" si="18"/>
        <v>8499.571428571362</v>
      </c>
      <c r="U353" s="2">
        <f t="shared" si="19"/>
        <v>650000</v>
      </c>
      <c r="V353" s="2">
        <f t="shared" si="28"/>
        <v>142052617.10828918</v>
      </c>
      <c r="W353" s="2">
        <f t="shared" si="20"/>
        <v>641500.42857143283</v>
      </c>
      <c r="X353" s="2">
        <f t="shared" si="6"/>
        <v>8499.5714285671711</v>
      </c>
      <c r="Y353" s="2">
        <f t="shared" si="7"/>
        <v>56773728.361535102</v>
      </c>
      <c r="Z353" s="2" t="str">
        <f t="shared" si="8"/>
        <v>MEEP</v>
      </c>
      <c r="AA353" s="2">
        <f>IF(Z353="HERE",Y353,AA352+Graph!$G$1*1000)</f>
        <v>143376286.21867839</v>
      </c>
      <c r="AB353" s="2">
        <f t="shared" si="21"/>
        <v>650000</v>
      </c>
      <c r="AC353" s="2">
        <f t="shared" si="9"/>
        <v>54808558.822574466</v>
      </c>
      <c r="AD353" s="3">
        <f t="shared" si="10"/>
        <v>52800000</v>
      </c>
      <c r="AE353" s="2">
        <f>IF(AE351&gt;=52800000,52800000,IF(AB332=Graph!G$1*1000,AE352+Graph!G$1*1000,AC353))</f>
        <v>52800000</v>
      </c>
      <c r="AF353" s="3">
        <f t="shared" si="11"/>
        <v>52800000</v>
      </c>
      <c r="AG353" s="3">
        <f t="shared" si="26"/>
        <v>50160000</v>
      </c>
      <c r="AH353" s="3" t="e">
        <f t="shared" si="3"/>
        <v>#N/A</v>
      </c>
      <c r="AM353" s="6">
        <v>14600000</v>
      </c>
      <c r="AN353" s="6">
        <v>31800000</v>
      </c>
      <c r="AO353" s="6">
        <v>52800000</v>
      </c>
    </row>
    <row r="354" spans="1:41" ht="15.75" customHeight="1" x14ac:dyDescent="0.25">
      <c r="A354" s="1">
        <v>44530</v>
      </c>
      <c r="B354" s="2">
        <f t="shared" si="0"/>
        <v>285</v>
      </c>
      <c r="C354" s="7"/>
      <c r="D354" s="2" t="e">
        <f t="shared" si="12"/>
        <v>#N/A</v>
      </c>
      <c r="E354" s="2" t="e">
        <f t="shared" si="22"/>
        <v>#N/A</v>
      </c>
      <c r="F354" s="2">
        <v>1868898.0142920911</v>
      </c>
      <c r="G354" s="2">
        <f t="shared" si="23"/>
        <v>641500.42857142852</v>
      </c>
      <c r="H354" s="2">
        <f t="shared" si="13"/>
        <v>196580153.53686097</v>
      </c>
      <c r="I354" s="7"/>
      <c r="J354" s="2" t="e">
        <f t="shared" si="14"/>
        <v>#N/A</v>
      </c>
      <c r="K354" s="2" t="e">
        <f t="shared" si="24"/>
        <v>#N/A</v>
      </c>
      <c r="L354" s="2">
        <f t="array" ref="L354">IF(COUNT($C355)=0,IF(COUNT($C354)=1,I354,SUM(L353+LOOKUP(2,1/(ISNUMBER($K$1:$K$194)),$K$1:$K$194))),I354)</f>
        <v>3011968.8571428447</v>
      </c>
      <c r="M354" s="8" t="e">
        <f t="shared" si="27"/>
        <v>#N/A</v>
      </c>
      <c r="N354" s="2" t="e">
        <f t="shared" si="15"/>
        <v>#N/A</v>
      </c>
      <c r="O354" s="2" t="e">
        <f t="shared" si="25"/>
        <v>#N/A</v>
      </c>
      <c r="P354" s="2">
        <v>1886572.8175452054</v>
      </c>
      <c r="Q354" s="2">
        <f>IF(P354&gt;Graph!$G$1*1000,Graph!$G$1*1000,P354)</f>
        <v>650000</v>
      </c>
      <c r="R354" s="2">
        <f t="shared" si="16"/>
        <v>199476345.46982428</v>
      </c>
      <c r="S354" s="2">
        <f t="shared" si="17"/>
        <v>641500.42857143283</v>
      </c>
      <c r="T354" s="2">
        <f t="shared" si="18"/>
        <v>8499.571428571362</v>
      </c>
      <c r="U354" s="2">
        <f t="shared" si="19"/>
        <v>650000</v>
      </c>
      <c r="V354" s="2">
        <f t="shared" si="28"/>
        <v>142694117.53686062</v>
      </c>
      <c r="W354" s="2">
        <f t="shared" si="20"/>
        <v>641500.42857143283</v>
      </c>
      <c r="X354" s="2">
        <f t="shared" si="6"/>
        <v>8499.5714285671711</v>
      </c>
      <c r="Y354" s="2">
        <f t="shared" si="7"/>
        <v>56782227.932963669</v>
      </c>
      <c r="Z354" s="2" t="str">
        <f t="shared" si="8"/>
        <v>MEEP</v>
      </c>
      <c r="AA354" s="2">
        <f>IF(Z354="HERE",Y354,AA353+Graph!$G$1*1000)</f>
        <v>144026286.21867839</v>
      </c>
      <c r="AB354" s="2">
        <f t="shared" si="21"/>
        <v>650000</v>
      </c>
      <c r="AC354" s="2">
        <f t="shared" si="9"/>
        <v>54808558.822574466</v>
      </c>
      <c r="AD354" s="3">
        <f t="shared" si="10"/>
        <v>52800000</v>
      </c>
      <c r="AE354" s="2">
        <f>IF(AE352&gt;=52800000,52800000,IF(AB333=Graph!G$1*1000,AE353+Graph!G$1*1000,AC354))</f>
        <v>52800000</v>
      </c>
      <c r="AF354" s="3">
        <f t="shared" si="11"/>
        <v>52800000</v>
      </c>
      <c r="AG354" s="3">
        <f t="shared" si="26"/>
        <v>50160000</v>
      </c>
      <c r="AH354" s="3" t="e">
        <f t="shared" si="3"/>
        <v>#N/A</v>
      </c>
      <c r="AM354" s="6">
        <v>14600000</v>
      </c>
      <c r="AN354" s="6">
        <v>31800000</v>
      </c>
      <c r="AO354" s="6">
        <v>52800000</v>
      </c>
    </row>
    <row r="355" spans="1:41" ht="15.75" customHeight="1" x14ac:dyDescent="0.25">
      <c r="A355" s="1">
        <v>44531</v>
      </c>
      <c r="B355" s="2">
        <f t="shared" si="0"/>
        <v>286</v>
      </c>
      <c r="C355" s="7"/>
      <c r="D355" s="2" t="e">
        <f t="shared" si="12"/>
        <v>#N/A</v>
      </c>
      <c r="E355" s="2" t="e">
        <f t="shared" si="22"/>
        <v>#N/A</v>
      </c>
      <c r="F355" s="2">
        <v>1873829.1501782537</v>
      </c>
      <c r="G355" s="2">
        <f t="shared" si="23"/>
        <v>641500.42857142852</v>
      </c>
      <c r="H355" s="2">
        <f t="shared" si="13"/>
        <v>197221653.96543241</v>
      </c>
      <c r="I355" s="7"/>
      <c r="J355" s="2" t="e">
        <f t="shared" si="14"/>
        <v>#N/A</v>
      </c>
      <c r="K355" s="2" t="e">
        <f t="shared" si="24"/>
        <v>#N/A</v>
      </c>
      <c r="L355" s="2">
        <f t="array" ref="L355">IF(COUNT($C356)=0,IF(COUNT($C355)=1,I355,SUM(L354+LOOKUP(2,1/(ISNUMBER($K$1:$K$194)),$K$1:$K$194))),I355)</f>
        <v>3020468.4285714161</v>
      </c>
      <c r="M355" s="8" t="e">
        <f t="shared" si="27"/>
        <v>#N/A</v>
      </c>
      <c r="N355" s="2" t="e">
        <f t="shared" si="15"/>
        <v>#N/A</v>
      </c>
      <c r="O355" s="2" t="e">
        <f t="shared" si="25"/>
        <v>#N/A</v>
      </c>
      <c r="P355" s="2">
        <v>1891550.4497071505</v>
      </c>
      <c r="Q355" s="2">
        <f>IF(P355&gt;Graph!$G$1*1000,Graph!$G$1*1000,P355)</f>
        <v>650000</v>
      </c>
      <c r="R355" s="2">
        <f t="shared" si="16"/>
        <v>200126345.46982428</v>
      </c>
      <c r="S355" s="2">
        <f t="shared" si="17"/>
        <v>641500.42857143283</v>
      </c>
      <c r="T355" s="2">
        <f t="shared" si="18"/>
        <v>8499.571428571362</v>
      </c>
      <c r="U355" s="2">
        <f t="shared" si="19"/>
        <v>650000</v>
      </c>
      <c r="V355" s="2">
        <f t="shared" si="28"/>
        <v>143335617.96543205</v>
      </c>
      <c r="W355" s="2">
        <f t="shared" si="20"/>
        <v>641500.42857143283</v>
      </c>
      <c r="X355" s="2">
        <f t="shared" si="6"/>
        <v>8499.5714285671711</v>
      </c>
      <c r="Y355" s="2">
        <f t="shared" si="7"/>
        <v>56790727.504392236</v>
      </c>
      <c r="Z355" s="2" t="str">
        <f t="shared" si="8"/>
        <v>MEEP</v>
      </c>
      <c r="AA355" s="2">
        <f>IF(Z355="HERE",Y355,AA354+Graph!$G$1*1000)</f>
        <v>144676286.21867839</v>
      </c>
      <c r="AB355" s="2">
        <f t="shared" si="21"/>
        <v>650000</v>
      </c>
      <c r="AC355" s="2">
        <f t="shared" si="9"/>
        <v>54808558.822574466</v>
      </c>
      <c r="AD355" s="3">
        <f t="shared" si="10"/>
        <v>52800000</v>
      </c>
      <c r="AE355" s="2">
        <f>IF(AE353&gt;=52800000,52800000,IF(AB334=Graph!G$1*1000,AE354+Graph!G$1*1000,AC355))</f>
        <v>52800000</v>
      </c>
      <c r="AF355" s="3">
        <f t="shared" si="11"/>
        <v>52800000</v>
      </c>
      <c r="AG355" s="3">
        <f t="shared" si="26"/>
        <v>50160000</v>
      </c>
      <c r="AH355" s="3" t="e">
        <f t="shared" si="3"/>
        <v>#N/A</v>
      </c>
      <c r="AM355" s="6">
        <v>14600000</v>
      </c>
      <c r="AN355" s="6">
        <v>31800000</v>
      </c>
      <c r="AO355" s="6">
        <v>52800000</v>
      </c>
    </row>
    <row r="356" spans="1:41" ht="15.75" customHeight="1" x14ac:dyDescent="0.25">
      <c r="A356" s="1">
        <v>44532</v>
      </c>
      <c r="B356" s="2">
        <f t="shared" si="0"/>
        <v>287</v>
      </c>
      <c r="C356" s="7"/>
      <c r="D356" s="2" t="e">
        <f t="shared" si="12"/>
        <v>#N/A</v>
      </c>
      <c r="E356" s="2" t="e">
        <f t="shared" si="22"/>
        <v>#N/A</v>
      </c>
      <c r="F356" s="2">
        <v>1878760.2860644162</v>
      </c>
      <c r="G356" s="2">
        <f t="shared" si="23"/>
        <v>641500.42857142852</v>
      </c>
      <c r="H356" s="2">
        <f t="shared" si="13"/>
        <v>197863154.39400384</v>
      </c>
      <c r="I356" s="7"/>
      <c r="J356" s="2" t="e">
        <f t="shared" si="14"/>
        <v>#N/A</v>
      </c>
      <c r="K356" s="2" t="e">
        <f t="shared" si="24"/>
        <v>#N/A</v>
      </c>
      <c r="L356" s="2">
        <f t="array" ref="L356">IF(COUNT($C357)=0,IF(COUNT($C356)=1,I356,SUM(L355+LOOKUP(2,1/(ISNUMBER($K$1:$K$194)),$K$1:$K$194))),I356)</f>
        <v>3028967.9999999874</v>
      </c>
      <c r="M356" s="8" t="e">
        <f t="shared" si="27"/>
        <v>#N/A</v>
      </c>
      <c r="N356" s="2" t="e">
        <f t="shared" si="15"/>
        <v>#N/A</v>
      </c>
      <c r="O356" s="2" t="e">
        <f t="shared" si="25"/>
        <v>#N/A</v>
      </c>
      <c r="P356" s="2">
        <v>1896528.0818691254</v>
      </c>
      <c r="Q356" s="2">
        <f>IF(P356&gt;Graph!$G$1*1000,Graph!$G$1*1000,P356)</f>
        <v>650000</v>
      </c>
      <c r="R356" s="2">
        <f t="shared" si="16"/>
        <v>200776345.46982428</v>
      </c>
      <c r="S356" s="2">
        <f t="shared" si="17"/>
        <v>641500.42857143283</v>
      </c>
      <c r="T356" s="2">
        <f t="shared" si="18"/>
        <v>8499.571428571362</v>
      </c>
      <c r="U356" s="2">
        <f t="shared" si="19"/>
        <v>650000</v>
      </c>
      <c r="V356" s="2">
        <f t="shared" si="28"/>
        <v>143977118.39400348</v>
      </c>
      <c r="W356" s="2">
        <f t="shared" si="20"/>
        <v>641500.42857143283</v>
      </c>
      <c r="X356" s="2">
        <f t="shared" si="6"/>
        <v>8499.5714285671711</v>
      </c>
      <c r="Y356" s="2">
        <f t="shared" si="7"/>
        <v>56799227.075820804</v>
      </c>
      <c r="Z356" s="2" t="str">
        <f t="shared" si="8"/>
        <v>MEEP</v>
      </c>
      <c r="AA356" s="2">
        <f>IF(Z356="HERE",Y356,AA355+Graph!$G$1*1000)</f>
        <v>145326286.21867839</v>
      </c>
      <c r="AB356" s="2">
        <f t="shared" si="21"/>
        <v>650000</v>
      </c>
      <c r="AC356" s="2">
        <f t="shared" si="9"/>
        <v>54808558.822574466</v>
      </c>
      <c r="AD356" s="3">
        <f t="shared" si="10"/>
        <v>52800000</v>
      </c>
      <c r="AE356" s="2">
        <f>IF(AE354&gt;=52800000,52800000,IF(AB335=Graph!G$1*1000,AE355+Graph!G$1*1000,AC356))</f>
        <v>52800000</v>
      </c>
      <c r="AF356" s="3">
        <f t="shared" si="11"/>
        <v>52800000</v>
      </c>
      <c r="AG356" s="3">
        <f t="shared" si="26"/>
        <v>50160000</v>
      </c>
      <c r="AH356" s="3" t="e">
        <f t="shared" si="3"/>
        <v>#N/A</v>
      </c>
      <c r="AM356" s="6">
        <v>14600000</v>
      </c>
      <c r="AN356" s="6">
        <v>31800000</v>
      </c>
      <c r="AO356" s="6">
        <v>52800000</v>
      </c>
    </row>
    <row r="357" spans="1:41" ht="15.75" customHeight="1" x14ac:dyDescent="0.25">
      <c r="A357" s="1">
        <v>44533</v>
      </c>
      <c r="B357" s="2">
        <f t="shared" si="0"/>
        <v>288</v>
      </c>
      <c r="C357" s="7"/>
      <c r="D357" s="2" t="e">
        <f t="shared" si="12"/>
        <v>#N/A</v>
      </c>
      <c r="E357" s="2" t="e">
        <f t="shared" si="22"/>
        <v>#N/A</v>
      </c>
      <c r="F357" s="2">
        <v>1883691.4219506085</v>
      </c>
      <c r="G357" s="2">
        <f t="shared" si="23"/>
        <v>641500.42857142852</v>
      </c>
      <c r="H357" s="2">
        <f t="shared" si="13"/>
        <v>198504654.82257527</v>
      </c>
      <c r="I357" s="7"/>
      <c r="J357" s="2" t="e">
        <f t="shared" si="14"/>
        <v>#N/A</v>
      </c>
      <c r="K357" s="2" t="e">
        <f t="shared" si="24"/>
        <v>#N/A</v>
      </c>
      <c r="L357" s="2">
        <f t="array" ref="L357">IF(COUNT($C358)=0,IF(COUNT($C357)=1,I357,SUM(L356+LOOKUP(2,1/(ISNUMBER($K$1:$K$194)),$K$1:$K$194))),I357)</f>
        <v>3037467.5714285588</v>
      </c>
      <c r="M357" s="8" t="e">
        <f t="shared" si="27"/>
        <v>#N/A</v>
      </c>
      <c r="N357" s="2" t="e">
        <f t="shared" si="15"/>
        <v>#N/A</v>
      </c>
      <c r="O357" s="2" t="e">
        <f t="shared" si="25"/>
        <v>#N/A</v>
      </c>
      <c r="P357" s="2">
        <v>1901505.7140310705</v>
      </c>
      <c r="Q357" s="2">
        <f>IF(P357&gt;Graph!$G$1*1000,Graph!$G$1*1000,P357)</f>
        <v>650000</v>
      </c>
      <c r="R357" s="2">
        <f t="shared" si="16"/>
        <v>201426345.46982428</v>
      </c>
      <c r="S357" s="2">
        <f t="shared" si="17"/>
        <v>641500.42857143283</v>
      </c>
      <c r="T357" s="2">
        <f t="shared" si="18"/>
        <v>8499.571428571362</v>
      </c>
      <c r="U357" s="2">
        <f t="shared" si="19"/>
        <v>650000</v>
      </c>
      <c r="V357" s="2">
        <f t="shared" si="28"/>
        <v>144618618.82257491</v>
      </c>
      <c r="W357" s="2">
        <f t="shared" si="20"/>
        <v>641500.42857143283</v>
      </c>
      <c r="X357" s="2">
        <f t="shared" si="6"/>
        <v>8499.5714285671711</v>
      </c>
      <c r="Y357" s="2">
        <f t="shared" si="7"/>
        <v>56807726.647249371</v>
      </c>
      <c r="Z357" s="2" t="str">
        <f t="shared" si="8"/>
        <v>MEEP</v>
      </c>
      <c r="AA357" s="2">
        <f>IF(Z357="HERE",Y357,AA356+Graph!$G$1*1000)</f>
        <v>145976286.21867839</v>
      </c>
      <c r="AB357" s="2">
        <f t="shared" si="21"/>
        <v>650000</v>
      </c>
      <c r="AC357" s="2">
        <f t="shared" si="9"/>
        <v>54808558.822574466</v>
      </c>
      <c r="AD357" s="3">
        <f t="shared" si="10"/>
        <v>52800000</v>
      </c>
      <c r="AE357" s="2">
        <f>IF(AE355&gt;=52800000,52800000,IF(AB336=Graph!G$1*1000,AE356+Graph!G$1*1000,AC357))</f>
        <v>52800000</v>
      </c>
      <c r="AF357" s="3">
        <f t="shared" si="11"/>
        <v>52800000</v>
      </c>
      <c r="AG357" s="3">
        <f t="shared" si="26"/>
        <v>50160000</v>
      </c>
      <c r="AH357" s="3" t="e">
        <f t="shared" si="3"/>
        <v>#N/A</v>
      </c>
      <c r="AM357" s="6">
        <v>14600000</v>
      </c>
      <c r="AN357" s="6">
        <v>31800000</v>
      </c>
      <c r="AO357" s="6">
        <v>52800000</v>
      </c>
    </row>
    <row r="358" spans="1:41" ht="15.75" customHeight="1" x14ac:dyDescent="0.25">
      <c r="A358" s="1">
        <v>44534</v>
      </c>
      <c r="B358" s="2">
        <f t="shared" si="0"/>
        <v>289</v>
      </c>
      <c r="C358" s="7"/>
      <c r="D358" s="2" t="e">
        <f t="shared" si="12"/>
        <v>#N/A</v>
      </c>
      <c r="E358" s="2" t="e">
        <f t="shared" si="22"/>
        <v>#N/A</v>
      </c>
      <c r="F358" s="2">
        <v>1888622.557836771</v>
      </c>
      <c r="G358" s="2">
        <f t="shared" si="23"/>
        <v>641500.42857142852</v>
      </c>
      <c r="H358" s="2">
        <f t="shared" si="13"/>
        <v>199146155.2511467</v>
      </c>
      <c r="I358" s="7"/>
      <c r="J358" s="2" t="e">
        <f t="shared" si="14"/>
        <v>#N/A</v>
      </c>
      <c r="K358" s="2" t="e">
        <f t="shared" si="24"/>
        <v>#N/A</v>
      </c>
      <c r="L358" s="2">
        <f t="array" ref="L358">IF(COUNT($C359)=0,IF(COUNT($C358)=1,I358,SUM(L357+LOOKUP(2,1/(ISNUMBER($K$1:$K$194)),$K$1:$K$194))),I358)</f>
        <v>3045967.1428571302</v>
      </c>
      <c r="M358" s="8" t="e">
        <f t="shared" si="27"/>
        <v>#N/A</v>
      </c>
      <c r="N358" s="2" t="e">
        <f t="shared" si="15"/>
        <v>#N/A</v>
      </c>
      <c r="O358" s="2" t="e">
        <f t="shared" si="25"/>
        <v>#N/A</v>
      </c>
      <c r="P358" s="2">
        <v>1906483.3461930156</v>
      </c>
      <c r="Q358" s="2">
        <f>IF(P358&gt;Graph!$G$1*1000,Graph!$G$1*1000,P358)</f>
        <v>650000</v>
      </c>
      <c r="R358" s="2">
        <f t="shared" si="16"/>
        <v>202076345.46982428</v>
      </c>
      <c r="S358" s="2">
        <f t="shared" si="17"/>
        <v>641500.42857143283</v>
      </c>
      <c r="T358" s="2">
        <f t="shared" si="18"/>
        <v>8499.571428571362</v>
      </c>
      <c r="U358" s="2">
        <f t="shared" si="19"/>
        <v>650000</v>
      </c>
      <c r="V358" s="2">
        <f t="shared" si="28"/>
        <v>145260119.25114635</v>
      </c>
      <c r="W358" s="2">
        <f t="shared" si="20"/>
        <v>641500.42857143283</v>
      </c>
      <c r="X358" s="2">
        <f t="shared" si="6"/>
        <v>8499.5714285671711</v>
      </c>
      <c r="Y358" s="2">
        <f t="shared" si="7"/>
        <v>56816226.218677938</v>
      </c>
      <c r="Z358" s="2" t="str">
        <f t="shared" si="8"/>
        <v>MEEP</v>
      </c>
      <c r="AA358" s="2">
        <f>IF(Z358="HERE",Y358,AA357+Graph!$G$1*1000)</f>
        <v>146626286.21867839</v>
      </c>
      <c r="AB358" s="2">
        <f t="shared" si="21"/>
        <v>650000</v>
      </c>
      <c r="AC358" s="2">
        <f t="shared" si="9"/>
        <v>54808558.822574466</v>
      </c>
      <c r="AD358" s="3">
        <f t="shared" si="10"/>
        <v>52800000</v>
      </c>
      <c r="AE358" s="2">
        <f>IF(AE356&gt;=52800000,52800000,IF(AB337=Graph!G$1*1000,AE357+Graph!G$1*1000,AC358))</f>
        <v>52800000</v>
      </c>
      <c r="AF358" s="3">
        <f t="shared" si="11"/>
        <v>52800000</v>
      </c>
      <c r="AG358" s="3">
        <f t="shared" si="26"/>
        <v>50160000</v>
      </c>
      <c r="AH358" s="3" t="e">
        <f t="shared" si="3"/>
        <v>#N/A</v>
      </c>
      <c r="AM358" s="6">
        <v>14600000</v>
      </c>
      <c r="AN358" s="6">
        <v>31800000</v>
      </c>
      <c r="AO358" s="6">
        <v>52800000</v>
      </c>
    </row>
    <row r="359" spans="1:41" ht="15.75" customHeight="1" x14ac:dyDescent="0.25">
      <c r="A359" s="1">
        <v>44535</v>
      </c>
      <c r="B359" s="2">
        <f t="shared" si="0"/>
        <v>290</v>
      </c>
      <c r="C359" s="7"/>
      <c r="D359" s="2" t="e">
        <f t="shared" si="12"/>
        <v>#N/A</v>
      </c>
      <c r="E359" s="2" t="e">
        <f t="shared" si="22"/>
        <v>#N/A</v>
      </c>
      <c r="F359" s="2">
        <v>1893553.6937229335</v>
      </c>
      <c r="G359" s="2">
        <f t="shared" si="23"/>
        <v>641500.42857142852</v>
      </c>
      <c r="H359" s="2">
        <f t="shared" si="13"/>
        <v>199787655.67971814</v>
      </c>
      <c r="I359" s="7"/>
      <c r="J359" s="2" t="e">
        <f t="shared" si="14"/>
        <v>#N/A</v>
      </c>
      <c r="K359" s="2" t="e">
        <f t="shared" si="24"/>
        <v>#N/A</v>
      </c>
      <c r="L359" s="2">
        <f t="array" ref="L359">IF(COUNT($C360)=0,IF(COUNT($C359)=1,I359,SUM(L358+LOOKUP(2,1/(ISNUMBER($K$1:$K$194)),$K$1:$K$194))),I359)</f>
        <v>3054466.7142857015</v>
      </c>
      <c r="M359" s="8" t="e">
        <f t="shared" si="27"/>
        <v>#N/A</v>
      </c>
      <c r="N359" s="2" t="e">
        <f t="shared" si="15"/>
        <v>#N/A</v>
      </c>
      <c r="O359" s="2" t="e">
        <f t="shared" si="25"/>
        <v>#N/A</v>
      </c>
      <c r="P359" s="2">
        <v>1911460.9783549905</v>
      </c>
      <c r="Q359" s="2">
        <f>IF(P359&gt;Graph!$G$1*1000,Graph!$G$1*1000,P359)</f>
        <v>650000</v>
      </c>
      <c r="R359" s="2">
        <f t="shared" si="16"/>
        <v>202726345.46982428</v>
      </c>
      <c r="S359" s="2">
        <f t="shared" si="17"/>
        <v>641500.42857143283</v>
      </c>
      <c r="T359" s="2">
        <f t="shared" si="18"/>
        <v>8499.571428571362</v>
      </c>
      <c r="U359" s="2">
        <f t="shared" si="19"/>
        <v>650000</v>
      </c>
      <c r="V359" s="2">
        <f t="shared" si="28"/>
        <v>145901619.67971778</v>
      </c>
      <c r="W359" s="2">
        <f t="shared" si="20"/>
        <v>641500.42857143283</v>
      </c>
      <c r="X359" s="2">
        <f t="shared" si="6"/>
        <v>8499.5714285671711</v>
      </c>
      <c r="Y359" s="2">
        <f t="shared" si="7"/>
        <v>56824725.790106505</v>
      </c>
      <c r="Z359" s="2" t="str">
        <f t="shared" si="8"/>
        <v>MEEP</v>
      </c>
      <c r="AA359" s="2">
        <f>IF(Z359="HERE",Y359,AA358+Graph!$G$1*1000)</f>
        <v>147276286.21867839</v>
      </c>
      <c r="AB359" s="2">
        <f t="shared" si="21"/>
        <v>650000</v>
      </c>
      <c r="AC359" s="2">
        <f t="shared" si="9"/>
        <v>54808558.822574466</v>
      </c>
      <c r="AD359" s="3">
        <f t="shared" si="10"/>
        <v>52800000</v>
      </c>
      <c r="AE359" s="2">
        <f>IF(AE357&gt;=52800000,52800000,IF(AB338=Graph!G$1*1000,AE358+Graph!G$1*1000,AC359))</f>
        <v>52800000</v>
      </c>
      <c r="AF359" s="3">
        <f t="shared" si="11"/>
        <v>52800000</v>
      </c>
      <c r="AG359" s="3">
        <f t="shared" si="26"/>
        <v>50160000</v>
      </c>
      <c r="AH359" s="3" t="e">
        <f t="shared" si="3"/>
        <v>#N/A</v>
      </c>
      <c r="AM359" s="6">
        <v>14600000</v>
      </c>
      <c r="AN359" s="6">
        <v>31800000</v>
      </c>
      <c r="AO359" s="6">
        <v>52800000</v>
      </c>
    </row>
    <row r="360" spans="1:41" ht="15.75" customHeight="1" x14ac:dyDescent="0.25">
      <c r="A360" s="1">
        <v>44536</v>
      </c>
      <c r="B360" s="2">
        <f t="shared" si="0"/>
        <v>291</v>
      </c>
      <c r="C360" s="7"/>
      <c r="D360" s="2" t="e">
        <f t="shared" si="12"/>
        <v>#N/A</v>
      </c>
      <c r="E360" s="2" t="e">
        <f t="shared" si="22"/>
        <v>#N/A</v>
      </c>
      <c r="F360" s="2">
        <v>1898484.8296091259</v>
      </c>
      <c r="G360" s="2">
        <f t="shared" si="23"/>
        <v>641500.42857142852</v>
      </c>
      <c r="H360" s="2">
        <f t="shared" si="13"/>
        <v>200429156.10828957</v>
      </c>
      <c r="I360" s="7"/>
      <c r="J360" s="2" t="e">
        <f t="shared" si="14"/>
        <v>#N/A</v>
      </c>
      <c r="K360" s="2" t="e">
        <f t="shared" si="24"/>
        <v>#N/A</v>
      </c>
      <c r="L360" s="2">
        <f t="array" ref="L360">IF(COUNT($C361)=0,IF(COUNT($C360)=1,I360,SUM(L359+LOOKUP(2,1/(ISNUMBER($K$1:$K$194)),$K$1:$K$194))),I360)</f>
        <v>3062966.2857142729</v>
      </c>
      <c r="M360" s="8" t="e">
        <f t="shared" si="27"/>
        <v>#N/A</v>
      </c>
      <c r="N360" s="2" t="e">
        <f t="shared" si="15"/>
        <v>#N/A</v>
      </c>
      <c r="O360" s="2" t="e">
        <f t="shared" si="25"/>
        <v>#N/A</v>
      </c>
      <c r="P360" s="2">
        <v>1916438.6105169356</v>
      </c>
      <c r="Q360" s="2">
        <f>IF(P360&gt;Graph!$G$1*1000,Graph!$G$1*1000,P360)</f>
        <v>650000</v>
      </c>
      <c r="R360" s="2">
        <f t="shared" si="16"/>
        <v>203376345.46982428</v>
      </c>
      <c r="S360" s="2">
        <f t="shared" si="17"/>
        <v>641500.42857143283</v>
      </c>
      <c r="T360" s="2">
        <f t="shared" si="18"/>
        <v>8499.571428571362</v>
      </c>
      <c r="U360" s="2">
        <f t="shared" si="19"/>
        <v>650000</v>
      </c>
      <c r="V360" s="2">
        <f t="shared" si="28"/>
        <v>146543120.10828921</v>
      </c>
      <c r="W360" s="2">
        <f t="shared" si="20"/>
        <v>641500.42857143283</v>
      </c>
      <c r="X360" s="2">
        <f t="shared" si="6"/>
        <v>8499.5714285671711</v>
      </c>
      <c r="Y360" s="2">
        <f t="shared" si="7"/>
        <v>56833225.361535072</v>
      </c>
      <c r="Z360" s="2" t="str">
        <f t="shared" si="8"/>
        <v>MEEP</v>
      </c>
      <c r="AA360" s="2">
        <f>IF(Z360="HERE",Y360,AA359+Graph!$G$1*1000)</f>
        <v>147926286.21867839</v>
      </c>
      <c r="AB360" s="2">
        <f t="shared" si="21"/>
        <v>650000</v>
      </c>
      <c r="AC360" s="2">
        <f t="shared" si="9"/>
        <v>54808558.822574466</v>
      </c>
      <c r="AD360" s="3">
        <f t="shared" si="10"/>
        <v>52800000</v>
      </c>
      <c r="AE360" s="2">
        <f>IF(AE358&gt;=52800000,52800000,IF(AB339=Graph!G$1*1000,AE359+Graph!G$1*1000,AC360))</f>
        <v>52800000</v>
      </c>
      <c r="AF360" s="3">
        <f t="shared" si="11"/>
        <v>52800000</v>
      </c>
      <c r="AG360" s="3">
        <f t="shared" si="26"/>
        <v>50160000</v>
      </c>
      <c r="AH360" s="3" t="e">
        <f t="shared" si="3"/>
        <v>#N/A</v>
      </c>
      <c r="AM360" s="6">
        <v>14600000</v>
      </c>
      <c r="AN360" s="6">
        <v>31800000</v>
      </c>
      <c r="AO360" s="6">
        <v>52800000</v>
      </c>
    </row>
    <row r="361" spans="1:41" ht="15.75" customHeight="1" x14ac:dyDescent="0.25">
      <c r="A361" s="1">
        <v>44537</v>
      </c>
      <c r="B361" s="2">
        <f t="shared" si="0"/>
        <v>292</v>
      </c>
      <c r="C361" s="7"/>
      <c r="D361" s="2" t="e">
        <f t="shared" si="12"/>
        <v>#N/A</v>
      </c>
      <c r="E361" s="2" t="e">
        <f t="shared" si="22"/>
        <v>#N/A</v>
      </c>
      <c r="F361" s="2">
        <v>1903415.9654952884</v>
      </c>
      <c r="G361" s="2">
        <f t="shared" si="23"/>
        <v>641500.42857142852</v>
      </c>
      <c r="H361" s="2">
        <f t="shared" si="13"/>
        <v>201070656.536861</v>
      </c>
      <c r="I361" s="7"/>
      <c r="J361" s="2" t="e">
        <f t="shared" si="14"/>
        <v>#N/A</v>
      </c>
      <c r="K361" s="2" t="e">
        <f t="shared" si="24"/>
        <v>#N/A</v>
      </c>
      <c r="L361" s="2">
        <f t="array" ref="L361">IF(COUNT($C362)=0,IF(COUNT($C361)=1,I361,SUM(L360+LOOKUP(2,1/(ISNUMBER($K$1:$K$194)),$K$1:$K$194))),I361)</f>
        <v>3071465.8571428442</v>
      </c>
      <c r="M361" s="8" t="e">
        <f t="shared" si="27"/>
        <v>#N/A</v>
      </c>
      <c r="N361" s="2" t="e">
        <f t="shared" si="15"/>
        <v>#N/A</v>
      </c>
      <c r="O361" s="2" t="e">
        <f t="shared" si="25"/>
        <v>#N/A</v>
      </c>
      <c r="P361" s="2">
        <v>1921416.2426788807</v>
      </c>
      <c r="Q361" s="2">
        <f>IF(P361&gt;Graph!$G$1*1000,Graph!$G$1*1000,P361)</f>
        <v>650000</v>
      </c>
      <c r="R361" s="2">
        <f t="shared" si="16"/>
        <v>204026345.46982428</v>
      </c>
      <c r="S361" s="2">
        <f t="shared" si="17"/>
        <v>641500.42857143283</v>
      </c>
      <c r="T361" s="2">
        <f t="shared" si="18"/>
        <v>8499.571428571362</v>
      </c>
      <c r="U361" s="2">
        <f t="shared" si="19"/>
        <v>650000</v>
      </c>
      <c r="V361" s="2">
        <f t="shared" si="28"/>
        <v>147184620.53686064</v>
      </c>
      <c r="W361" s="2">
        <f t="shared" si="20"/>
        <v>641500.42857143283</v>
      </c>
      <c r="X361" s="2">
        <f t="shared" si="6"/>
        <v>8499.5714285671711</v>
      </c>
      <c r="Y361" s="2">
        <f t="shared" si="7"/>
        <v>56841724.932963639</v>
      </c>
      <c r="Z361" s="2" t="str">
        <f t="shared" si="8"/>
        <v>MEEP</v>
      </c>
      <c r="AA361" s="2">
        <f>IF(Z361="HERE",Y361,AA360+Graph!$G$1*1000)</f>
        <v>148576286.21867839</v>
      </c>
      <c r="AB361" s="2">
        <f t="shared" si="21"/>
        <v>650000</v>
      </c>
      <c r="AC361" s="2">
        <f t="shared" si="9"/>
        <v>54808558.822574466</v>
      </c>
      <c r="AD361" s="3">
        <f t="shared" si="10"/>
        <v>52800000</v>
      </c>
      <c r="AE361" s="2">
        <f>IF(AE359&gt;=52800000,52800000,IF(AB340=Graph!G$1*1000,AE360+Graph!G$1*1000,AC361))</f>
        <v>52800000</v>
      </c>
      <c r="AF361" s="3">
        <f t="shared" si="11"/>
        <v>52800000</v>
      </c>
      <c r="AG361" s="3">
        <f t="shared" si="26"/>
        <v>50160000</v>
      </c>
      <c r="AH361" s="3" t="e">
        <f t="shared" si="3"/>
        <v>#N/A</v>
      </c>
      <c r="AM361" s="6">
        <v>14600000</v>
      </c>
      <c r="AN361" s="6">
        <v>31800000</v>
      </c>
      <c r="AO361" s="6">
        <v>52800000</v>
      </c>
    </row>
    <row r="362" spans="1:41" ht="15.75" customHeight="1" x14ac:dyDescent="0.25">
      <c r="A362" s="1">
        <v>44538</v>
      </c>
      <c r="B362" s="2">
        <f t="shared" si="0"/>
        <v>293</v>
      </c>
      <c r="C362" s="7"/>
      <c r="D362" s="2" t="e">
        <f t="shared" si="12"/>
        <v>#N/A</v>
      </c>
      <c r="E362" s="2" t="e">
        <f t="shared" si="22"/>
        <v>#N/A</v>
      </c>
      <c r="F362" s="2">
        <v>1908347.1013814509</v>
      </c>
      <c r="G362" s="2">
        <f t="shared" si="23"/>
        <v>641500.42857142852</v>
      </c>
      <c r="H362" s="2">
        <f t="shared" si="13"/>
        <v>201712156.96543244</v>
      </c>
      <c r="I362" s="7"/>
      <c r="J362" s="2" t="e">
        <f t="shared" si="14"/>
        <v>#N/A</v>
      </c>
      <c r="K362" s="2" t="e">
        <f t="shared" si="24"/>
        <v>#N/A</v>
      </c>
      <c r="L362" s="2">
        <f t="array" ref="L362">IF(COUNT($C363)=0,IF(COUNT($C362)=1,I362,SUM(L361+LOOKUP(2,1/(ISNUMBER($K$1:$K$194)),$K$1:$K$194))),I362)</f>
        <v>3079965.4285714156</v>
      </c>
      <c r="M362" s="8" t="e">
        <f t="shared" si="27"/>
        <v>#N/A</v>
      </c>
      <c r="N362" s="2" t="e">
        <f t="shared" si="15"/>
        <v>#N/A</v>
      </c>
      <c r="O362" s="2" t="e">
        <f t="shared" si="25"/>
        <v>#N/A</v>
      </c>
      <c r="P362" s="2">
        <v>1926393.8748408556</v>
      </c>
      <c r="Q362" s="2">
        <f>IF(P362&gt;Graph!$G$1*1000,Graph!$G$1*1000,P362)</f>
        <v>650000</v>
      </c>
      <c r="R362" s="2">
        <f t="shared" si="16"/>
        <v>204676345.46982428</v>
      </c>
      <c r="S362" s="2">
        <f t="shared" si="17"/>
        <v>641500.42857143283</v>
      </c>
      <c r="T362" s="2">
        <f t="shared" si="18"/>
        <v>8499.571428571362</v>
      </c>
      <c r="U362" s="2">
        <f t="shared" si="19"/>
        <v>650000</v>
      </c>
      <c r="V362" s="2">
        <f t="shared" si="28"/>
        <v>147826120.96543208</v>
      </c>
      <c r="W362" s="2">
        <f t="shared" si="20"/>
        <v>641500.42857143283</v>
      </c>
      <c r="X362" s="2">
        <f t="shared" si="6"/>
        <v>8499.5714285671711</v>
      </c>
      <c r="Y362" s="2">
        <f t="shared" si="7"/>
        <v>56850224.504392207</v>
      </c>
      <c r="Z362" s="2" t="str">
        <f t="shared" si="8"/>
        <v>MEEP</v>
      </c>
      <c r="AA362" s="2">
        <f>IF(Z362="HERE",Y362,AA361+Graph!$G$1*1000)</f>
        <v>149226286.21867839</v>
      </c>
      <c r="AB362" s="2">
        <f t="shared" si="21"/>
        <v>650000</v>
      </c>
      <c r="AC362" s="2">
        <f t="shared" si="9"/>
        <v>54808558.822574466</v>
      </c>
      <c r="AD362" s="3">
        <f t="shared" si="10"/>
        <v>52800000</v>
      </c>
      <c r="AE362" s="2">
        <f>IF(AE360&gt;=52800000,52800000,IF(AB341=Graph!G$1*1000,AE361+Graph!G$1*1000,AC362))</f>
        <v>52800000</v>
      </c>
      <c r="AF362" s="3">
        <f t="shared" si="11"/>
        <v>52800000</v>
      </c>
      <c r="AG362" s="3">
        <f t="shared" si="26"/>
        <v>50160000</v>
      </c>
      <c r="AH362" s="3" t="e">
        <f t="shared" si="3"/>
        <v>#N/A</v>
      </c>
      <c r="AM362" s="6">
        <v>14600000</v>
      </c>
      <c r="AN362" s="6">
        <v>31800000</v>
      </c>
      <c r="AO362" s="6">
        <v>52800000</v>
      </c>
    </row>
    <row r="363" spans="1:41" ht="15.75" customHeight="1" x14ac:dyDescent="0.25">
      <c r="A363" s="1">
        <v>44539</v>
      </c>
      <c r="B363" s="2">
        <f t="shared" si="0"/>
        <v>294</v>
      </c>
      <c r="C363" s="7"/>
      <c r="D363" s="2" t="e">
        <f t="shared" si="12"/>
        <v>#N/A</v>
      </c>
      <c r="E363" s="2" t="e">
        <f t="shared" si="22"/>
        <v>#N/A</v>
      </c>
      <c r="F363" s="2">
        <v>1913278.2372676432</v>
      </c>
      <c r="G363" s="2">
        <f t="shared" si="23"/>
        <v>641500.42857142852</v>
      </c>
      <c r="H363" s="2">
        <f t="shared" si="13"/>
        <v>202353657.39400387</v>
      </c>
      <c r="I363" s="7"/>
      <c r="J363" s="2" t="e">
        <f t="shared" si="14"/>
        <v>#N/A</v>
      </c>
      <c r="K363" s="2" t="e">
        <f t="shared" si="24"/>
        <v>#N/A</v>
      </c>
      <c r="L363" s="2">
        <f t="array" ref="L363">IF(COUNT($C364)=0,IF(COUNT($C363)=1,I363,SUM(L362+LOOKUP(2,1/(ISNUMBER($K$1:$K$194)),$K$1:$K$194))),I363)</f>
        <v>3088464.999999987</v>
      </c>
      <c r="M363" s="8" t="e">
        <f t="shared" si="27"/>
        <v>#N/A</v>
      </c>
      <c r="N363" s="2" t="e">
        <f t="shared" si="15"/>
        <v>#N/A</v>
      </c>
      <c r="O363" s="2" t="e">
        <f t="shared" si="25"/>
        <v>#N/A</v>
      </c>
      <c r="P363" s="2">
        <v>1931371.5070028007</v>
      </c>
      <c r="Q363" s="2">
        <f>IF(P363&gt;Graph!$G$1*1000,Graph!$G$1*1000,P363)</f>
        <v>650000</v>
      </c>
      <c r="R363" s="2">
        <f t="shared" si="16"/>
        <v>205326345.46982428</v>
      </c>
      <c r="S363" s="2">
        <f t="shared" si="17"/>
        <v>641500.42857143283</v>
      </c>
      <c r="T363" s="2">
        <f t="shared" si="18"/>
        <v>8499.571428571362</v>
      </c>
      <c r="U363" s="2">
        <f t="shared" si="19"/>
        <v>650000</v>
      </c>
      <c r="V363" s="2">
        <f t="shared" si="28"/>
        <v>148467621.39400351</v>
      </c>
      <c r="W363" s="2">
        <f t="shared" si="20"/>
        <v>641500.42857143283</v>
      </c>
      <c r="X363" s="2">
        <f t="shared" si="6"/>
        <v>8499.5714285671711</v>
      </c>
      <c r="Y363" s="2">
        <f t="shared" si="7"/>
        <v>56858724.075820774</v>
      </c>
      <c r="Z363" s="2" t="str">
        <f t="shared" si="8"/>
        <v>MEEP</v>
      </c>
      <c r="AA363" s="2">
        <f>IF(Z363="HERE",Y363,AA362+Graph!$G$1*1000)</f>
        <v>149876286.21867839</v>
      </c>
      <c r="AB363" s="2">
        <f t="shared" si="21"/>
        <v>650000</v>
      </c>
      <c r="AC363" s="2">
        <f t="shared" si="9"/>
        <v>54808558.822574466</v>
      </c>
      <c r="AD363" s="3">
        <f t="shared" si="10"/>
        <v>52800000</v>
      </c>
      <c r="AE363" s="2">
        <f>IF(AE361&gt;=52800000,52800000,IF(AB342=Graph!G$1*1000,AE362+Graph!G$1*1000,AC363))</f>
        <v>52800000</v>
      </c>
      <c r="AF363" s="3">
        <f t="shared" si="11"/>
        <v>52800000</v>
      </c>
      <c r="AG363" s="3">
        <f t="shared" si="26"/>
        <v>50160000</v>
      </c>
      <c r="AH363" s="3" t="e">
        <f t="shared" si="3"/>
        <v>#N/A</v>
      </c>
      <c r="AM363" s="6">
        <v>14600000</v>
      </c>
      <c r="AN363" s="6">
        <v>31800000</v>
      </c>
      <c r="AO363" s="6">
        <v>52800000</v>
      </c>
    </row>
    <row r="364" spans="1:41" ht="15.75" customHeight="1" x14ac:dyDescent="0.25">
      <c r="A364" s="1">
        <v>44540</v>
      </c>
      <c r="B364" s="2">
        <f t="shared" si="0"/>
        <v>295</v>
      </c>
      <c r="C364" s="7"/>
      <c r="D364" s="2" t="e">
        <f t="shared" si="12"/>
        <v>#N/A</v>
      </c>
      <c r="E364" s="2" t="e">
        <f t="shared" si="22"/>
        <v>#N/A</v>
      </c>
      <c r="F364" s="2">
        <v>1918209.3731538057</v>
      </c>
      <c r="G364" s="2">
        <f t="shared" si="23"/>
        <v>641500.42857142852</v>
      </c>
      <c r="H364" s="2">
        <f t="shared" si="13"/>
        <v>202995157.8225753</v>
      </c>
      <c r="I364" s="7"/>
      <c r="J364" s="2" t="e">
        <f t="shared" si="14"/>
        <v>#N/A</v>
      </c>
      <c r="K364" s="2" t="e">
        <f t="shared" si="24"/>
        <v>#N/A</v>
      </c>
      <c r="L364" s="2">
        <f t="array" ref="L364">IF(COUNT($C365)=0,IF(COUNT($C364)=1,I364,SUM(L363+LOOKUP(2,1/(ISNUMBER($K$1:$K$194)),$K$1:$K$194))),I364)</f>
        <v>3096964.5714285583</v>
      </c>
      <c r="M364" s="8" t="e">
        <f t="shared" si="27"/>
        <v>#N/A</v>
      </c>
      <c r="N364" s="2" t="e">
        <f t="shared" si="15"/>
        <v>#N/A</v>
      </c>
      <c r="O364" s="2" t="e">
        <f t="shared" si="25"/>
        <v>#N/A</v>
      </c>
      <c r="P364" s="2">
        <v>1936349.1391647458</v>
      </c>
      <c r="Q364" s="2">
        <f>IF(P364&gt;Graph!$G$1*1000,Graph!$G$1*1000,P364)</f>
        <v>650000</v>
      </c>
      <c r="R364" s="2">
        <f t="shared" si="16"/>
        <v>205976345.46982428</v>
      </c>
      <c r="S364" s="2">
        <f t="shared" si="17"/>
        <v>641500.42857143283</v>
      </c>
      <c r="T364" s="2">
        <f t="shared" si="18"/>
        <v>8499.571428571362</v>
      </c>
      <c r="U364" s="2">
        <f t="shared" si="19"/>
        <v>650000</v>
      </c>
      <c r="V364" s="2">
        <f t="shared" si="28"/>
        <v>149109121.82257494</v>
      </c>
      <c r="W364" s="2">
        <f t="shared" si="20"/>
        <v>641500.42857143283</v>
      </c>
      <c r="X364" s="2">
        <f t="shared" si="6"/>
        <v>8499.5714285671711</v>
      </c>
      <c r="Y364" s="2">
        <f t="shared" si="7"/>
        <v>56867223.647249341</v>
      </c>
      <c r="Z364" s="2" t="str">
        <f t="shared" si="8"/>
        <v>MEEP</v>
      </c>
      <c r="AA364" s="2">
        <f>IF(Z364="HERE",Y364,AA363+Graph!$G$1*1000)</f>
        <v>150526286.21867839</v>
      </c>
      <c r="AB364" s="2">
        <f t="shared" si="21"/>
        <v>650000</v>
      </c>
      <c r="AC364" s="2">
        <f t="shared" si="9"/>
        <v>54808558.822574466</v>
      </c>
      <c r="AD364" s="3">
        <f t="shared" si="10"/>
        <v>52800000</v>
      </c>
      <c r="AE364" s="2">
        <f>IF(AE362&gt;=52800000,52800000,IF(AB343=Graph!G$1*1000,AE363+Graph!G$1*1000,AC364))</f>
        <v>52800000</v>
      </c>
      <c r="AF364" s="3">
        <f t="shared" si="11"/>
        <v>52800000</v>
      </c>
      <c r="AG364" s="3">
        <f t="shared" si="26"/>
        <v>50160000</v>
      </c>
      <c r="AH364" s="3" t="e">
        <f t="shared" si="3"/>
        <v>#N/A</v>
      </c>
      <c r="AM364" s="6">
        <v>14600000</v>
      </c>
      <c r="AN364" s="6">
        <v>31800000</v>
      </c>
      <c r="AO364" s="6">
        <v>52800000</v>
      </c>
    </row>
    <row r="365" spans="1:41" ht="15.75" customHeight="1" x14ac:dyDescent="0.25">
      <c r="A365" s="1">
        <v>44541</v>
      </c>
      <c r="B365" s="2">
        <f t="shared" si="0"/>
        <v>296</v>
      </c>
      <c r="C365" s="7"/>
      <c r="D365" s="2" t="e">
        <f t="shared" si="12"/>
        <v>#N/A</v>
      </c>
      <c r="E365" s="2" t="e">
        <f t="shared" si="22"/>
        <v>#N/A</v>
      </c>
      <c r="F365" s="2">
        <v>1923140.5090399683</v>
      </c>
      <c r="G365" s="2">
        <f t="shared" si="23"/>
        <v>641500.42857142852</v>
      </c>
      <c r="H365" s="2">
        <f t="shared" si="13"/>
        <v>203636658.25114673</v>
      </c>
      <c r="I365" s="7"/>
      <c r="J365" s="2" t="e">
        <f t="shared" si="14"/>
        <v>#N/A</v>
      </c>
      <c r="K365" s="2" t="e">
        <f t="shared" si="24"/>
        <v>#N/A</v>
      </c>
      <c r="L365" s="2">
        <f t="array" ref="L365">IF(COUNT($C366)=0,IF(COUNT($C365)=1,I365,SUM(L364+LOOKUP(2,1/(ISNUMBER($K$1:$K$194)),$K$1:$K$194))),I365)</f>
        <v>3105464.1428571297</v>
      </c>
      <c r="M365" s="8" t="e">
        <f t="shared" si="27"/>
        <v>#N/A</v>
      </c>
      <c r="N365" s="2" t="e">
        <f t="shared" si="15"/>
        <v>#N/A</v>
      </c>
      <c r="O365" s="2" t="e">
        <f t="shared" si="25"/>
        <v>#N/A</v>
      </c>
      <c r="P365" s="2">
        <v>1941326.7713267207</v>
      </c>
      <c r="Q365" s="2">
        <f>IF(P365&gt;Graph!$G$1*1000,Graph!$G$1*1000,P365)</f>
        <v>650000</v>
      </c>
      <c r="R365" s="2">
        <f t="shared" si="16"/>
        <v>206626345.46982428</v>
      </c>
      <c r="S365" s="2">
        <f t="shared" si="17"/>
        <v>641500.42857143283</v>
      </c>
      <c r="T365" s="2">
        <f t="shared" si="18"/>
        <v>8499.571428571362</v>
      </c>
      <c r="U365" s="2">
        <f t="shared" si="19"/>
        <v>650000</v>
      </c>
      <c r="V365" s="2">
        <f t="shared" si="28"/>
        <v>149750622.25114638</v>
      </c>
      <c r="W365" s="2">
        <f t="shared" si="20"/>
        <v>641500.42857143283</v>
      </c>
      <c r="X365" s="2">
        <f t="shared" si="6"/>
        <v>8499.5714285671711</v>
      </c>
      <c r="Y365" s="2">
        <f t="shared" si="7"/>
        <v>56875723.218677908</v>
      </c>
      <c r="Z365" s="2" t="str">
        <f t="shared" si="8"/>
        <v>MEEP</v>
      </c>
      <c r="AA365" s="2">
        <f>IF(Z365="HERE",Y365,AA364+Graph!$G$1*1000)</f>
        <v>151176286.21867839</v>
      </c>
      <c r="AB365" s="2">
        <f t="shared" si="21"/>
        <v>650000</v>
      </c>
      <c r="AC365" s="2">
        <f t="shared" si="9"/>
        <v>54808558.822574466</v>
      </c>
      <c r="AD365" s="3">
        <f t="shared" si="10"/>
        <v>52800000</v>
      </c>
      <c r="AE365" s="2">
        <f>IF(AE363&gt;=52800000,52800000,IF(AB344=Graph!G$1*1000,AE364+Graph!G$1*1000,AC365))</f>
        <v>52800000</v>
      </c>
      <c r="AF365" s="3">
        <f t="shared" si="11"/>
        <v>52800000</v>
      </c>
      <c r="AG365" s="3">
        <f t="shared" si="26"/>
        <v>50160000</v>
      </c>
      <c r="AH365" s="3" t="e">
        <f t="shared" si="3"/>
        <v>#N/A</v>
      </c>
      <c r="AM365" s="6">
        <v>14600000</v>
      </c>
      <c r="AN365" s="6">
        <v>31800000</v>
      </c>
      <c r="AO365" s="6">
        <v>52800000</v>
      </c>
    </row>
    <row r="366" spans="1:41" ht="15.75" customHeight="1" x14ac:dyDescent="0.25">
      <c r="A366" s="1">
        <v>44542</v>
      </c>
      <c r="B366" s="2">
        <f t="shared" si="0"/>
        <v>297</v>
      </c>
      <c r="C366" s="7"/>
      <c r="D366" s="2" t="e">
        <f t="shared" si="12"/>
        <v>#N/A</v>
      </c>
      <c r="E366" s="2" t="e">
        <f t="shared" si="22"/>
        <v>#N/A</v>
      </c>
      <c r="F366" s="2">
        <v>1928071.6449261606</v>
      </c>
      <c r="G366" s="2">
        <f t="shared" si="23"/>
        <v>641500.42857142852</v>
      </c>
      <c r="H366" s="2">
        <f t="shared" si="13"/>
        <v>204278158.67971817</v>
      </c>
      <c r="I366" s="7"/>
      <c r="J366" s="2" t="e">
        <f t="shared" si="14"/>
        <v>#N/A</v>
      </c>
      <c r="K366" s="2" t="e">
        <f t="shared" si="24"/>
        <v>#N/A</v>
      </c>
      <c r="L366" s="2">
        <f t="array" ref="L366">IF(COUNT($C367)=0,IF(COUNT($C366)=1,I366,SUM(L365+LOOKUP(2,1/(ISNUMBER($K$1:$K$194)),$K$1:$K$194))),I366)</f>
        <v>3113963.714285701</v>
      </c>
      <c r="M366" s="8" t="e">
        <f t="shared" si="27"/>
        <v>#N/A</v>
      </c>
      <c r="N366" s="2" t="e">
        <f t="shared" si="15"/>
        <v>#N/A</v>
      </c>
      <c r="O366" s="2" t="e">
        <f t="shared" si="25"/>
        <v>#N/A</v>
      </c>
      <c r="P366" s="2">
        <v>1946304.4034886658</v>
      </c>
      <c r="Q366" s="2">
        <f>IF(P366&gt;Graph!$G$1*1000,Graph!$G$1*1000,P366)</f>
        <v>650000</v>
      </c>
      <c r="R366" s="2">
        <f t="shared" si="16"/>
        <v>207276345.46982428</v>
      </c>
      <c r="S366" s="2">
        <f t="shared" si="17"/>
        <v>641500.42857143283</v>
      </c>
      <c r="T366" s="2">
        <f t="shared" si="18"/>
        <v>8499.571428571362</v>
      </c>
      <c r="U366" s="2">
        <f t="shared" si="19"/>
        <v>650000</v>
      </c>
      <c r="V366" s="2">
        <f t="shared" si="28"/>
        <v>150392122.67971781</v>
      </c>
      <c r="W366" s="2">
        <f t="shared" si="20"/>
        <v>641500.42857143283</v>
      </c>
      <c r="X366" s="2">
        <f t="shared" si="6"/>
        <v>8499.5714285671711</v>
      </c>
      <c r="Y366" s="2">
        <f t="shared" si="7"/>
        <v>56884222.790106475</v>
      </c>
      <c r="Z366" s="2" t="str">
        <f t="shared" si="8"/>
        <v>MEEP</v>
      </c>
      <c r="AA366" s="2">
        <f>IF(Z366="HERE",Y366,AA365+Graph!$G$1*1000)</f>
        <v>151826286.21867839</v>
      </c>
      <c r="AB366" s="2">
        <f t="shared" si="21"/>
        <v>650000</v>
      </c>
      <c r="AC366" s="2">
        <f t="shared" si="9"/>
        <v>54808558.822574466</v>
      </c>
      <c r="AD366" s="3">
        <f t="shared" si="10"/>
        <v>52800000</v>
      </c>
      <c r="AE366" s="2">
        <f>IF(AE364&gt;=52800000,52800000,IF(AB345=Graph!G$1*1000,AE365+Graph!G$1*1000,AC366))</f>
        <v>52800000</v>
      </c>
      <c r="AF366" s="3">
        <f t="shared" si="11"/>
        <v>52800000</v>
      </c>
      <c r="AG366" s="3">
        <f t="shared" si="26"/>
        <v>50160000</v>
      </c>
      <c r="AH366" s="3" t="e">
        <f t="shared" si="3"/>
        <v>#N/A</v>
      </c>
      <c r="AM366" s="6">
        <v>14600000</v>
      </c>
      <c r="AN366" s="6">
        <v>31800000</v>
      </c>
      <c r="AO366" s="6">
        <v>52800000</v>
      </c>
    </row>
    <row r="367" spans="1:41" ht="15.75" customHeight="1" x14ac:dyDescent="0.25">
      <c r="A367" s="1">
        <v>44543</v>
      </c>
      <c r="B367" s="2">
        <f t="shared" si="0"/>
        <v>298</v>
      </c>
      <c r="C367" s="7"/>
      <c r="D367" s="2" t="e">
        <f t="shared" si="12"/>
        <v>#N/A</v>
      </c>
      <c r="E367" s="2" t="e">
        <f t="shared" si="22"/>
        <v>#N/A</v>
      </c>
      <c r="F367" s="2">
        <v>1933002.7808123231</v>
      </c>
      <c r="G367" s="2">
        <f t="shared" si="23"/>
        <v>641500.42857142852</v>
      </c>
      <c r="H367" s="2">
        <f t="shared" si="13"/>
        <v>204919659.1082896</v>
      </c>
      <c r="I367" s="7"/>
      <c r="J367" s="2" t="e">
        <f t="shared" si="14"/>
        <v>#N/A</v>
      </c>
      <c r="K367" s="2" t="e">
        <f t="shared" si="24"/>
        <v>#N/A</v>
      </c>
      <c r="L367" s="2">
        <f t="array" ref="L367">IF(COUNT($C368)=0,IF(COUNT($C367)=1,I367,SUM(L366+LOOKUP(2,1/(ISNUMBER($K$1:$K$194)),$K$1:$K$194))),I367)</f>
        <v>3122463.2857142724</v>
      </c>
      <c r="M367" s="8" t="e">
        <f t="shared" si="27"/>
        <v>#N/A</v>
      </c>
      <c r="N367" s="2" t="e">
        <f t="shared" si="15"/>
        <v>#N/A</v>
      </c>
      <c r="O367" s="2" t="e">
        <f t="shared" si="25"/>
        <v>#N/A</v>
      </c>
      <c r="P367" s="2">
        <v>1951282.0356506109</v>
      </c>
      <c r="Q367" s="2">
        <f>IF(P367&gt;Graph!$G$1*1000,Graph!$G$1*1000,P367)</f>
        <v>650000</v>
      </c>
      <c r="R367" s="2">
        <f t="shared" si="16"/>
        <v>207926345.46982428</v>
      </c>
      <c r="S367" s="2">
        <f t="shared" si="17"/>
        <v>641500.42857143283</v>
      </c>
      <c r="T367" s="2">
        <f t="shared" si="18"/>
        <v>8499.571428571362</v>
      </c>
      <c r="U367" s="2">
        <f t="shared" si="19"/>
        <v>650000</v>
      </c>
      <c r="V367" s="2">
        <f t="shared" si="28"/>
        <v>151033623.10828924</v>
      </c>
      <c r="W367" s="2">
        <f t="shared" si="20"/>
        <v>641500.42857143283</v>
      </c>
      <c r="X367" s="2">
        <f t="shared" si="6"/>
        <v>8499.5714285671711</v>
      </c>
      <c r="Y367" s="2">
        <f t="shared" si="7"/>
        <v>56892722.361535043</v>
      </c>
      <c r="Z367" s="2" t="str">
        <f t="shared" si="8"/>
        <v>MEEP</v>
      </c>
      <c r="AA367" s="2">
        <f>IF(Z367="HERE",Y367,AA366+Graph!$G$1*1000)</f>
        <v>152476286.21867839</v>
      </c>
      <c r="AB367" s="2">
        <f t="shared" si="21"/>
        <v>650000</v>
      </c>
      <c r="AC367" s="2">
        <f t="shared" si="9"/>
        <v>54808558.822574466</v>
      </c>
      <c r="AD367" s="3">
        <f t="shared" si="10"/>
        <v>52800000</v>
      </c>
      <c r="AE367" s="2">
        <f>IF(AE365&gt;=52800000,52800000,IF(AB346=Graph!G$1*1000,AE366+Graph!G$1*1000,AC367))</f>
        <v>52800000</v>
      </c>
      <c r="AF367" s="3">
        <f t="shared" si="11"/>
        <v>52800000</v>
      </c>
      <c r="AG367" s="3">
        <f t="shared" si="26"/>
        <v>50160000</v>
      </c>
      <c r="AH367" s="3" t="e">
        <f t="shared" si="3"/>
        <v>#N/A</v>
      </c>
      <c r="AM367" s="6">
        <v>14600000</v>
      </c>
      <c r="AN367" s="6">
        <v>31800000</v>
      </c>
      <c r="AO367" s="6">
        <v>52800000</v>
      </c>
    </row>
    <row r="368" spans="1:41" ht="15.75" customHeight="1" x14ac:dyDescent="0.25">
      <c r="A368" s="1">
        <v>44544</v>
      </c>
      <c r="B368" s="2">
        <f t="shared" si="0"/>
        <v>299</v>
      </c>
      <c r="C368" s="7"/>
      <c r="D368" s="2" t="e">
        <f t="shared" si="12"/>
        <v>#N/A</v>
      </c>
      <c r="E368" s="2" t="e">
        <f t="shared" si="22"/>
        <v>#N/A</v>
      </c>
      <c r="F368" s="2">
        <v>1937933.9166984856</v>
      </c>
      <c r="G368" s="2">
        <f t="shared" si="23"/>
        <v>641500.42857142852</v>
      </c>
      <c r="H368" s="2">
        <f t="shared" si="13"/>
        <v>205561159.53686103</v>
      </c>
      <c r="I368" s="7"/>
      <c r="J368" s="2" t="e">
        <f t="shared" si="14"/>
        <v>#N/A</v>
      </c>
      <c r="K368" s="2" t="e">
        <f t="shared" si="24"/>
        <v>#N/A</v>
      </c>
      <c r="L368" s="2">
        <f t="array" ref="L368">IF(COUNT($C369)=0,IF(COUNT($C368)=1,I368,SUM(L367+LOOKUP(2,1/(ISNUMBER($K$1:$K$194)),$K$1:$K$194))),I368)</f>
        <v>3130962.8571428438</v>
      </c>
      <c r="M368" s="8" t="e">
        <f t="shared" si="27"/>
        <v>#N/A</v>
      </c>
      <c r="N368" s="2" t="e">
        <f t="shared" si="15"/>
        <v>#N/A</v>
      </c>
      <c r="O368" s="2" t="e">
        <f t="shared" si="25"/>
        <v>#N/A</v>
      </c>
      <c r="P368" s="2">
        <v>1956259.6678125858</v>
      </c>
      <c r="Q368" s="2">
        <f>IF(P368&gt;Graph!$G$1*1000,Graph!$G$1*1000,P368)</f>
        <v>650000</v>
      </c>
      <c r="R368" s="2">
        <f t="shared" si="16"/>
        <v>208576345.46982428</v>
      </c>
      <c r="S368" s="2">
        <f t="shared" si="17"/>
        <v>641500.42857143283</v>
      </c>
      <c r="T368" s="2">
        <f t="shared" si="18"/>
        <v>8499.571428571362</v>
      </c>
      <c r="U368" s="2">
        <f t="shared" si="19"/>
        <v>650000</v>
      </c>
      <c r="V368" s="2">
        <f t="shared" si="28"/>
        <v>151675123.53686067</v>
      </c>
      <c r="W368" s="2">
        <f t="shared" si="20"/>
        <v>641500.42857143283</v>
      </c>
      <c r="X368" s="2">
        <f t="shared" si="6"/>
        <v>8499.5714285671711</v>
      </c>
      <c r="Y368" s="2">
        <f t="shared" si="7"/>
        <v>56901221.93296361</v>
      </c>
      <c r="Z368" s="2" t="str">
        <f t="shared" si="8"/>
        <v>MEEP</v>
      </c>
      <c r="AA368" s="2">
        <f>IF(Z368="HERE",Y368,AA367+Graph!$G$1*1000)</f>
        <v>153126286.21867839</v>
      </c>
      <c r="AB368" s="2">
        <f t="shared" si="21"/>
        <v>650000</v>
      </c>
      <c r="AC368" s="2">
        <f t="shared" si="9"/>
        <v>54808558.822574466</v>
      </c>
      <c r="AD368" s="3">
        <f t="shared" si="10"/>
        <v>52800000</v>
      </c>
      <c r="AE368" s="2">
        <f>IF(AE366&gt;=52800000,52800000,IF(AB347=Graph!G$1*1000,AE367+Graph!G$1*1000,AC368))</f>
        <v>52800000</v>
      </c>
      <c r="AF368" s="3">
        <f t="shared" si="11"/>
        <v>52800000</v>
      </c>
      <c r="AG368" s="3">
        <f t="shared" si="26"/>
        <v>50160000</v>
      </c>
      <c r="AH368" s="3" t="e">
        <f t="shared" si="3"/>
        <v>#N/A</v>
      </c>
      <c r="AM368" s="6">
        <v>14600000</v>
      </c>
      <c r="AN368" s="6">
        <v>31800000</v>
      </c>
      <c r="AO368" s="6">
        <v>52800000</v>
      </c>
    </row>
    <row r="369" spans="1:41" ht="15.75" customHeight="1" x14ac:dyDescent="0.25">
      <c r="A369" s="1">
        <v>44545</v>
      </c>
      <c r="B369" s="2">
        <f t="shared" si="0"/>
        <v>300</v>
      </c>
      <c r="C369" s="7"/>
      <c r="D369" s="2" t="e">
        <f t="shared" si="12"/>
        <v>#N/A</v>
      </c>
      <c r="E369" s="2" t="e">
        <f t="shared" si="22"/>
        <v>#N/A</v>
      </c>
      <c r="F369" s="2">
        <v>1942865.0525846779</v>
      </c>
      <c r="G369" s="2">
        <f t="shared" si="23"/>
        <v>641500.42857142852</v>
      </c>
      <c r="H369" s="2">
        <f t="shared" si="13"/>
        <v>206202659.96543247</v>
      </c>
      <c r="I369" s="7"/>
      <c r="J369" s="2" t="e">
        <f t="shared" si="14"/>
        <v>#N/A</v>
      </c>
      <c r="K369" s="2" t="e">
        <f t="shared" si="24"/>
        <v>#N/A</v>
      </c>
      <c r="L369" s="2">
        <f t="array" ref="L369">IF(COUNT($C370)=0,IF(COUNT($C369)=1,I369,SUM(L368+LOOKUP(2,1/(ISNUMBER($K$1:$K$194)),$K$1:$K$194))),I369)</f>
        <v>3139462.4285714151</v>
      </c>
      <c r="M369" s="8" t="e">
        <f t="shared" si="27"/>
        <v>#N/A</v>
      </c>
      <c r="N369" s="2" t="e">
        <f t="shared" si="15"/>
        <v>#N/A</v>
      </c>
      <c r="O369" s="2" t="e">
        <f t="shared" si="25"/>
        <v>#N/A</v>
      </c>
      <c r="P369" s="2">
        <v>1961237.2999745309</v>
      </c>
      <c r="Q369" s="2">
        <f>IF(P369&gt;Graph!$G$1*1000,Graph!$G$1*1000,P369)</f>
        <v>650000</v>
      </c>
      <c r="R369" s="2">
        <f t="shared" si="16"/>
        <v>209226345.46982428</v>
      </c>
      <c r="S369" s="2">
        <f t="shared" si="17"/>
        <v>641500.42857143283</v>
      </c>
      <c r="T369" s="2">
        <f t="shared" si="18"/>
        <v>8499.571428571362</v>
      </c>
      <c r="U369" s="2">
        <f t="shared" si="19"/>
        <v>650000</v>
      </c>
      <c r="V369" s="2">
        <f t="shared" si="28"/>
        <v>152316623.96543211</v>
      </c>
      <c r="W369" s="2">
        <f t="shared" si="20"/>
        <v>641500.42857143283</v>
      </c>
      <c r="X369" s="2">
        <f t="shared" si="6"/>
        <v>8499.5714285671711</v>
      </c>
      <c r="Y369" s="2">
        <f t="shared" si="7"/>
        <v>56909721.504392177</v>
      </c>
      <c r="Z369" s="2" t="str">
        <f t="shared" si="8"/>
        <v>MEEP</v>
      </c>
      <c r="AA369" s="2">
        <f>IF(Z369="HERE",Y369,AA368+Graph!$G$1*1000)</f>
        <v>153776286.21867839</v>
      </c>
      <c r="AB369" s="2">
        <f t="shared" si="21"/>
        <v>650000</v>
      </c>
      <c r="AC369" s="2">
        <f t="shared" si="9"/>
        <v>54808558.822574466</v>
      </c>
      <c r="AD369" s="3">
        <f t="shared" si="10"/>
        <v>52800000</v>
      </c>
      <c r="AE369" s="2">
        <f>IF(AE367&gt;=52800000,52800000,IF(AB348=Graph!G$1*1000,AE368+Graph!G$1*1000,AC369))</f>
        <v>52800000</v>
      </c>
      <c r="AF369" s="3">
        <f t="shared" si="11"/>
        <v>52800000</v>
      </c>
      <c r="AG369" s="3">
        <f t="shared" si="26"/>
        <v>50160000</v>
      </c>
      <c r="AH369" s="3" t="e">
        <f t="shared" si="3"/>
        <v>#N/A</v>
      </c>
      <c r="AM369" s="6">
        <v>14600000</v>
      </c>
      <c r="AN369" s="6">
        <v>31800000</v>
      </c>
      <c r="AO369" s="6">
        <v>52800000</v>
      </c>
    </row>
    <row r="370" spans="1:41" ht="15.75" customHeight="1" x14ac:dyDescent="0.25">
      <c r="A370" s="1">
        <v>44546</v>
      </c>
      <c r="B370" s="2">
        <f t="shared" si="0"/>
        <v>301</v>
      </c>
      <c r="C370" s="7"/>
      <c r="D370" s="2" t="e">
        <f t="shared" si="12"/>
        <v>#N/A</v>
      </c>
      <c r="E370" s="2" t="e">
        <f t="shared" si="22"/>
        <v>#N/A</v>
      </c>
      <c r="F370" s="2">
        <v>1947796.1884708405</v>
      </c>
      <c r="G370" s="2">
        <f t="shared" si="23"/>
        <v>641500.42857142852</v>
      </c>
      <c r="H370" s="2">
        <f t="shared" si="13"/>
        <v>206844160.3940039</v>
      </c>
      <c r="I370" s="7"/>
      <c r="J370" s="2" t="e">
        <f t="shared" si="14"/>
        <v>#N/A</v>
      </c>
      <c r="K370" s="2" t="e">
        <f t="shared" si="24"/>
        <v>#N/A</v>
      </c>
      <c r="L370" s="2">
        <f t="array" ref="L370">IF(COUNT($C371)=0,IF(COUNT($C370)=1,I370,SUM(L369+LOOKUP(2,1/(ISNUMBER($K$1:$K$194)),$K$1:$K$194))),I370)</f>
        <v>3147961.9999999865</v>
      </c>
      <c r="M370" s="8" t="e">
        <f t="shared" si="27"/>
        <v>#N/A</v>
      </c>
      <c r="N370" s="2" t="e">
        <f t="shared" si="15"/>
        <v>#N/A</v>
      </c>
      <c r="O370" s="2" t="e">
        <f t="shared" si="25"/>
        <v>#N/A</v>
      </c>
      <c r="P370" s="2">
        <v>1966214.932136476</v>
      </c>
      <c r="Q370" s="2">
        <f>IF(P370&gt;Graph!$G$1*1000,Graph!$G$1*1000,P370)</f>
        <v>650000</v>
      </c>
      <c r="R370" s="2">
        <f t="shared" si="16"/>
        <v>209876345.46982428</v>
      </c>
      <c r="S370" s="2">
        <f t="shared" si="17"/>
        <v>641500.42857143283</v>
      </c>
      <c r="T370" s="2">
        <f t="shared" si="18"/>
        <v>8499.571428571362</v>
      </c>
      <c r="U370" s="2">
        <f t="shared" si="19"/>
        <v>650000</v>
      </c>
      <c r="V370" s="2">
        <f t="shared" si="28"/>
        <v>152958124.39400354</v>
      </c>
      <c r="W370" s="2">
        <f t="shared" si="20"/>
        <v>641500.42857143283</v>
      </c>
      <c r="X370" s="2">
        <f t="shared" si="6"/>
        <v>8499.5714285671711</v>
      </c>
      <c r="Y370" s="2">
        <f t="shared" si="7"/>
        <v>56918221.075820744</v>
      </c>
      <c r="Z370" s="2" t="str">
        <f t="shared" si="8"/>
        <v>MEEP</v>
      </c>
      <c r="AA370" s="2">
        <f>IF(Z370="HERE",Y370,AA369+Graph!$G$1*1000)</f>
        <v>154426286.21867839</v>
      </c>
      <c r="AB370" s="2">
        <f t="shared" si="21"/>
        <v>650000</v>
      </c>
      <c r="AC370" s="2">
        <f t="shared" si="9"/>
        <v>54808558.822574466</v>
      </c>
      <c r="AD370" s="3">
        <f t="shared" si="10"/>
        <v>52800000</v>
      </c>
      <c r="AE370" s="2">
        <f>IF(AE368&gt;=52800000,52800000,IF(AB349=Graph!G$1*1000,AE369+Graph!G$1*1000,AC370))</f>
        <v>52800000</v>
      </c>
      <c r="AF370" s="3">
        <f t="shared" si="11"/>
        <v>52800000</v>
      </c>
      <c r="AG370" s="3">
        <f t="shared" si="26"/>
        <v>50160000</v>
      </c>
      <c r="AH370" s="3" t="e">
        <f t="shared" si="3"/>
        <v>#N/A</v>
      </c>
      <c r="AM370" s="6">
        <v>14600000</v>
      </c>
      <c r="AN370" s="6">
        <v>31800000</v>
      </c>
      <c r="AO370" s="6">
        <v>52800000</v>
      </c>
    </row>
    <row r="371" spans="1:41" ht="15.75" customHeight="1" x14ac:dyDescent="0.25">
      <c r="A371" s="1">
        <v>44547</v>
      </c>
      <c r="B371" s="2">
        <f t="shared" si="0"/>
        <v>302</v>
      </c>
      <c r="C371" s="7"/>
      <c r="D371" s="2" t="e">
        <f t="shared" si="12"/>
        <v>#N/A</v>
      </c>
      <c r="E371" s="2" t="e">
        <f t="shared" si="22"/>
        <v>#N/A</v>
      </c>
      <c r="F371" s="2">
        <v>1952727.324357003</v>
      </c>
      <c r="G371" s="2">
        <f t="shared" si="23"/>
        <v>641500.42857142852</v>
      </c>
      <c r="H371" s="2">
        <f t="shared" si="13"/>
        <v>207485660.82257533</v>
      </c>
      <c r="I371" s="7"/>
      <c r="J371" s="2" t="e">
        <f t="shared" si="14"/>
        <v>#N/A</v>
      </c>
      <c r="K371" s="2" t="e">
        <f t="shared" si="24"/>
        <v>#N/A</v>
      </c>
      <c r="L371" s="2">
        <f t="array" ref="L371">IF(COUNT($C372)=0,IF(COUNT($C371)=1,I371,SUM(L370+LOOKUP(2,1/(ISNUMBER($K$1:$K$194)),$K$1:$K$194))),I371)</f>
        <v>3156461.5714285579</v>
      </c>
      <c r="M371" s="8" t="e">
        <f t="shared" si="27"/>
        <v>#N/A</v>
      </c>
      <c r="N371" s="2" t="e">
        <f t="shared" si="15"/>
        <v>#N/A</v>
      </c>
      <c r="O371" s="2" t="e">
        <f t="shared" si="25"/>
        <v>#N/A</v>
      </c>
      <c r="P371" s="2">
        <v>1971192.5642984509</v>
      </c>
      <c r="Q371" s="2">
        <f>IF(P371&gt;Graph!$G$1*1000,Graph!$G$1*1000,P371)</f>
        <v>650000</v>
      </c>
      <c r="R371" s="2">
        <f t="shared" si="16"/>
        <v>210526345.46982428</v>
      </c>
      <c r="S371" s="2">
        <f t="shared" si="17"/>
        <v>641500.42857143283</v>
      </c>
      <c r="T371" s="2">
        <f t="shared" si="18"/>
        <v>8499.571428571362</v>
      </c>
      <c r="U371" s="2">
        <f t="shared" si="19"/>
        <v>650000</v>
      </c>
      <c r="V371" s="2">
        <f t="shared" si="28"/>
        <v>153599624.82257497</v>
      </c>
      <c r="W371" s="2">
        <f t="shared" si="20"/>
        <v>641500.42857143283</v>
      </c>
      <c r="X371" s="2">
        <f t="shared" si="6"/>
        <v>8499.5714285671711</v>
      </c>
      <c r="Y371" s="2">
        <f t="shared" si="7"/>
        <v>56926720.647249311</v>
      </c>
      <c r="Z371" s="2" t="str">
        <f t="shared" si="8"/>
        <v>MEEP</v>
      </c>
      <c r="AA371" s="2">
        <f>IF(Z371="HERE",Y371,AA370+Graph!$G$1*1000)</f>
        <v>155076286.21867839</v>
      </c>
      <c r="AB371" s="2">
        <f t="shared" si="21"/>
        <v>650000</v>
      </c>
      <c r="AC371" s="2">
        <f t="shared" si="9"/>
        <v>54808558.822574466</v>
      </c>
      <c r="AD371" s="3">
        <f t="shared" si="10"/>
        <v>52800000</v>
      </c>
      <c r="AE371" s="2">
        <f>IF(AE369&gt;=52800000,52800000,IF(AB350=Graph!G$1*1000,AE370+Graph!G$1*1000,AC371))</f>
        <v>52800000</v>
      </c>
      <c r="AF371" s="3">
        <f t="shared" si="11"/>
        <v>52800000</v>
      </c>
      <c r="AG371" s="3">
        <f t="shared" si="26"/>
        <v>50160000</v>
      </c>
      <c r="AH371" s="3" t="e">
        <f t="shared" si="3"/>
        <v>#N/A</v>
      </c>
      <c r="AM371" s="6">
        <v>14600000</v>
      </c>
      <c r="AN371" s="6">
        <v>31800000</v>
      </c>
      <c r="AO371" s="6">
        <v>52800000</v>
      </c>
    </row>
    <row r="372" spans="1:41" ht="15.75" customHeight="1" x14ac:dyDescent="0.25">
      <c r="A372" s="1">
        <v>44548</v>
      </c>
      <c r="B372" s="2">
        <f t="shared" si="0"/>
        <v>303</v>
      </c>
      <c r="C372" s="7"/>
      <c r="D372" s="2" t="e">
        <f t="shared" si="12"/>
        <v>#N/A</v>
      </c>
      <c r="E372" s="2" t="e">
        <f t="shared" si="22"/>
        <v>#N/A</v>
      </c>
      <c r="F372" s="2">
        <v>1957658.4602431953</v>
      </c>
      <c r="G372" s="2">
        <f t="shared" si="23"/>
        <v>641500.42857142852</v>
      </c>
      <c r="H372" s="2">
        <f t="shared" si="13"/>
        <v>208127161.25114676</v>
      </c>
      <c r="I372" s="7"/>
      <c r="J372" s="2" t="e">
        <f t="shared" si="14"/>
        <v>#N/A</v>
      </c>
      <c r="K372" s="2" t="e">
        <f t="shared" si="24"/>
        <v>#N/A</v>
      </c>
      <c r="L372" s="2">
        <f t="array" ref="L372">IF(COUNT($C373)=0,IF(COUNT($C372)=1,I372,SUM(L371+LOOKUP(2,1/(ISNUMBER($K$1:$K$194)),$K$1:$K$194))),I372)</f>
        <v>3164961.1428571292</v>
      </c>
      <c r="M372" s="8" t="e">
        <f t="shared" si="27"/>
        <v>#N/A</v>
      </c>
      <c r="N372" s="2" t="e">
        <f t="shared" si="15"/>
        <v>#N/A</v>
      </c>
      <c r="O372" s="2" t="e">
        <f t="shared" si="25"/>
        <v>#N/A</v>
      </c>
      <c r="P372" s="2">
        <v>1976170.1964603961</v>
      </c>
      <c r="Q372" s="2">
        <f>IF(P372&gt;Graph!$G$1*1000,Graph!$G$1*1000,P372)</f>
        <v>650000</v>
      </c>
      <c r="R372" s="2">
        <f t="shared" si="16"/>
        <v>211176345.46982428</v>
      </c>
      <c r="S372" s="2">
        <f t="shared" si="17"/>
        <v>641500.42857143283</v>
      </c>
      <c r="T372" s="2">
        <f t="shared" si="18"/>
        <v>8499.571428571362</v>
      </c>
      <c r="U372" s="2">
        <f t="shared" si="19"/>
        <v>650000</v>
      </c>
      <c r="V372" s="2">
        <f t="shared" si="28"/>
        <v>154241125.25114641</v>
      </c>
      <c r="W372" s="2">
        <f t="shared" si="20"/>
        <v>641500.42857143283</v>
      </c>
      <c r="X372" s="2">
        <f t="shared" si="6"/>
        <v>8499.5714285671711</v>
      </c>
      <c r="Y372" s="2">
        <f t="shared" si="7"/>
        <v>56935220.218677878</v>
      </c>
      <c r="Z372" s="2" t="str">
        <f t="shared" si="8"/>
        <v>MEEP</v>
      </c>
      <c r="AA372" s="2">
        <f>IF(Z372="HERE",Y372,AA371+Graph!$G$1*1000)</f>
        <v>155726286.21867839</v>
      </c>
      <c r="AB372" s="2">
        <f t="shared" si="21"/>
        <v>650000</v>
      </c>
      <c r="AC372" s="2">
        <f t="shared" si="9"/>
        <v>54808558.822574466</v>
      </c>
      <c r="AD372" s="3">
        <f t="shared" si="10"/>
        <v>52800000</v>
      </c>
      <c r="AE372" s="2">
        <f>IF(AE370&gt;=52800000,52800000,IF(AB351=Graph!G$1*1000,AE371+Graph!G$1*1000,AC372))</f>
        <v>52800000</v>
      </c>
      <c r="AF372" s="3">
        <f t="shared" si="11"/>
        <v>52800000</v>
      </c>
      <c r="AG372" s="3">
        <f t="shared" si="26"/>
        <v>50160000</v>
      </c>
      <c r="AH372" s="3" t="e">
        <f t="shared" si="3"/>
        <v>#N/A</v>
      </c>
      <c r="AM372" s="6">
        <v>14600000</v>
      </c>
      <c r="AN372" s="6">
        <v>31800000</v>
      </c>
      <c r="AO372" s="6">
        <v>52800000</v>
      </c>
    </row>
    <row r="373" spans="1:41" ht="15.75" customHeight="1" x14ac:dyDescent="0.25">
      <c r="A373" s="1">
        <v>44549</v>
      </c>
      <c r="B373" s="2">
        <f t="shared" si="0"/>
        <v>304</v>
      </c>
      <c r="C373" s="7"/>
      <c r="D373" s="2" t="e">
        <f t="shared" si="12"/>
        <v>#N/A</v>
      </c>
      <c r="E373" s="2" t="e">
        <f t="shared" si="22"/>
        <v>#N/A</v>
      </c>
      <c r="F373" s="2">
        <v>1962589.5961293578</v>
      </c>
      <c r="G373" s="2">
        <f t="shared" si="23"/>
        <v>641500.42857142852</v>
      </c>
      <c r="H373" s="2">
        <f t="shared" si="13"/>
        <v>208768661.6797182</v>
      </c>
      <c r="I373" s="7"/>
      <c r="J373" s="2" t="e">
        <f t="shared" si="14"/>
        <v>#N/A</v>
      </c>
      <c r="K373" s="2" t="e">
        <f t="shared" si="24"/>
        <v>#N/A</v>
      </c>
      <c r="L373" s="2">
        <f t="array" ref="L373">IF(COUNT($C374)=0,IF(COUNT($C373)=1,I373,SUM(L372+LOOKUP(2,1/(ISNUMBER($K$1:$K$194)),$K$1:$K$194))),I373)</f>
        <v>3173460.7142857006</v>
      </c>
      <c r="M373" s="8" t="e">
        <f t="shared" si="27"/>
        <v>#N/A</v>
      </c>
      <c r="N373" s="2" t="e">
        <f t="shared" si="15"/>
        <v>#N/A</v>
      </c>
      <c r="O373" s="2" t="e">
        <f t="shared" si="25"/>
        <v>#N/A</v>
      </c>
      <c r="P373" s="2">
        <v>1981147.828622371</v>
      </c>
      <c r="Q373" s="2">
        <f>IF(P373&gt;Graph!$G$1*1000,Graph!$G$1*1000,P373)</f>
        <v>650000</v>
      </c>
      <c r="R373" s="2">
        <f t="shared" si="16"/>
        <v>211826345.46982428</v>
      </c>
      <c r="S373" s="2">
        <f t="shared" si="17"/>
        <v>641500.42857143283</v>
      </c>
      <c r="T373" s="2">
        <f t="shared" si="18"/>
        <v>8499.571428571362</v>
      </c>
      <c r="U373" s="2">
        <f t="shared" si="19"/>
        <v>650000</v>
      </c>
      <c r="V373" s="2">
        <f t="shared" si="28"/>
        <v>154882625.67971784</v>
      </c>
      <c r="W373" s="2">
        <f t="shared" si="20"/>
        <v>641500.42857143283</v>
      </c>
      <c r="X373" s="2">
        <f t="shared" si="6"/>
        <v>8499.5714285671711</v>
      </c>
      <c r="Y373" s="2">
        <f t="shared" si="7"/>
        <v>56943719.790106446</v>
      </c>
      <c r="Z373" s="2" t="str">
        <f t="shared" si="8"/>
        <v>MEEP</v>
      </c>
      <c r="AA373" s="2">
        <f>IF(Z373="HERE",Y373,AA372+Graph!$G$1*1000)</f>
        <v>156376286.21867839</v>
      </c>
      <c r="AB373" s="2">
        <f t="shared" si="21"/>
        <v>650000</v>
      </c>
      <c r="AC373" s="2">
        <f t="shared" si="9"/>
        <v>54808558.822574466</v>
      </c>
      <c r="AD373" s="3">
        <f t="shared" si="10"/>
        <v>52800000</v>
      </c>
      <c r="AE373" s="2">
        <f>IF(AE371&gt;=52800000,52800000,IF(AB352=Graph!G$1*1000,AE372+Graph!G$1*1000,AC373))</f>
        <v>52800000</v>
      </c>
      <c r="AF373" s="3">
        <f t="shared" si="11"/>
        <v>52800000</v>
      </c>
      <c r="AG373" s="3">
        <f t="shared" si="26"/>
        <v>50160000</v>
      </c>
      <c r="AH373" s="3" t="e">
        <f t="shared" si="3"/>
        <v>#N/A</v>
      </c>
      <c r="AM373" s="6">
        <v>14600000</v>
      </c>
      <c r="AN373" s="6">
        <v>31800000</v>
      </c>
      <c r="AO373" s="6">
        <v>52800000</v>
      </c>
    </row>
    <row r="374" spans="1:41" ht="15.75" customHeight="1" x14ac:dyDescent="0.25">
      <c r="A374" s="1">
        <v>44550</v>
      </c>
      <c r="B374" s="2">
        <f t="shared" si="0"/>
        <v>305</v>
      </c>
      <c r="C374" s="7"/>
      <c r="D374" s="2" t="e">
        <f t="shared" si="12"/>
        <v>#N/A</v>
      </c>
      <c r="E374" s="2" t="e">
        <f t="shared" si="22"/>
        <v>#N/A</v>
      </c>
      <c r="F374" s="2">
        <v>1967520.7320155203</v>
      </c>
      <c r="G374" s="2">
        <f t="shared" si="23"/>
        <v>641500.42857142852</v>
      </c>
      <c r="H374" s="2">
        <f t="shared" si="13"/>
        <v>209410162.10828963</v>
      </c>
      <c r="I374" s="7"/>
      <c r="J374" s="2" t="e">
        <f t="shared" si="14"/>
        <v>#N/A</v>
      </c>
      <c r="K374" s="2" t="e">
        <f t="shared" si="24"/>
        <v>#N/A</v>
      </c>
      <c r="L374" s="2">
        <f t="array" ref="L374">IF(COUNT($C375)=0,IF(COUNT($C374)=1,I374,SUM(L373+LOOKUP(2,1/(ISNUMBER($K$1:$K$194)),$K$1:$K$194))),I374)</f>
        <v>3181960.2857142719</v>
      </c>
      <c r="M374" s="8" t="e">
        <f t="shared" si="27"/>
        <v>#N/A</v>
      </c>
      <c r="N374" s="2" t="e">
        <f t="shared" si="15"/>
        <v>#N/A</v>
      </c>
      <c r="O374" s="2" t="e">
        <f t="shared" si="25"/>
        <v>#N/A</v>
      </c>
      <c r="P374" s="2">
        <v>1986125.4607843161</v>
      </c>
      <c r="Q374" s="2">
        <f>IF(P374&gt;Graph!$G$1*1000,Graph!$G$1*1000,P374)</f>
        <v>650000</v>
      </c>
      <c r="R374" s="2">
        <f t="shared" si="16"/>
        <v>212476345.46982428</v>
      </c>
      <c r="S374" s="2">
        <f t="shared" si="17"/>
        <v>641500.42857143283</v>
      </c>
      <c r="T374" s="2">
        <f t="shared" si="18"/>
        <v>8499.571428571362</v>
      </c>
      <c r="U374" s="2">
        <f t="shared" si="19"/>
        <v>650000</v>
      </c>
      <c r="V374" s="2">
        <f t="shared" si="28"/>
        <v>155524126.10828927</v>
      </c>
      <c r="W374" s="2">
        <f t="shared" si="20"/>
        <v>641500.42857143283</v>
      </c>
      <c r="X374" s="2">
        <f t="shared" si="6"/>
        <v>8499.5714285671711</v>
      </c>
      <c r="Y374" s="2">
        <f t="shared" si="7"/>
        <v>56952219.361535013</v>
      </c>
      <c r="Z374" s="2" t="str">
        <f t="shared" si="8"/>
        <v>MEEP</v>
      </c>
      <c r="AA374" s="2">
        <f>IF(Z374="HERE",Y374,AA373+Graph!$G$1*1000)</f>
        <v>157026286.21867839</v>
      </c>
      <c r="AB374" s="2">
        <f t="shared" si="21"/>
        <v>650000</v>
      </c>
      <c r="AC374" s="2">
        <f t="shared" si="9"/>
        <v>54808558.822574466</v>
      </c>
      <c r="AD374" s="3">
        <f t="shared" si="10"/>
        <v>52800000</v>
      </c>
      <c r="AE374" s="2">
        <f>IF(AE372&gt;=52800000,52800000,IF(AB353=Graph!G$1*1000,AE373+Graph!G$1*1000,AC374))</f>
        <v>52800000</v>
      </c>
      <c r="AF374" s="3">
        <f t="shared" si="11"/>
        <v>52800000</v>
      </c>
      <c r="AG374" s="3">
        <f t="shared" si="26"/>
        <v>50160000</v>
      </c>
      <c r="AH374" s="3" t="e">
        <f t="shared" si="3"/>
        <v>#N/A</v>
      </c>
      <c r="AM374" s="6">
        <v>14600000</v>
      </c>
      <c r="AN374" s="6">
        <v>31800000</v>
      </c>
      <c r="AO374" s="6">
        <v>52800000</v>
      </c>
    </row>
    <row r="375" spans="1:41" ht="15.75" customHeight="1" x14ac:dyDescent="0.25">
      <c r="A375" s="1">
        <v>44551</v>
      </c>
      <c r="B375" s="2">
        <f t="shared" si="0"/>
        <v>306</v>
      </c>
      <c r="C375" s="7"/>
      <c r="D375" s="2" t="e">
        <f t="shared" si="12"/>
        <v>#N/A</v>
      </c>
      <c r="E375" s="2" t="e">
        <f t="shared" si="22"/>
        <v>#N/A</v>
      </c>
      <c r="F375" s="2">
        <v>1972451.8679017127</v>
      </c>
      <c r="G375" s="2">
        <f t="shared" si="23"/>
        <v>641500.42857142852</v>
      </c>
      <c r="H375" s="2">
        <f t="shared" si="13"/>
        <v>210051662.53686106</v>
      </c>
      <c r="I375" s="7"/>
      <c r="J375" s="2" t="e">
        <f t="shared" si="14"/>
        <v>#N/A</v>
      </c>
      <c r="K375" s="2" t="e">
        <f t="shared" si="24"/>
        <v>#N/A</v>
      </c>
      <c r="L375" s="2">
        <f t="array" ref="L375">IF(COUNT($C376)=0,IF(COUNT($C375)=1,I375,SUM(L374+LOOKUP(2,1/(ISNUMBER($K$1:$K$194)),$K$1:$K$194))),I375)</f>
        <v>3190459.8571428433</v>
      </c>
      <c r="M375" s="8" t="e">
        <f t="shared" si="27"/>
        <v>#N/A</v>
      </c>
      <c r="N375" s="2" t="e">
        <f t="shared" si="15"/>
        <v>#N/A</v>
      </c>
      <c r="O375" s="2" t="e">
        <f t="shared" si="25"/>
        <v>#N/A</v>
      </c>
      <c r="P375" s="2">
        <v>1991103.0929462612</v>
      </c>
      <c r="Q375" s="2">
        <f>IF(P375&gt;Graph!$G$1*1000,Graph!$G$1*1000,P375)</f>
        <v>650000</v>
      </c>
      <c r="R375" s="2">
        <f t="shared" si="16"/>
        <v>213126345.46982428</v>
      </c>
      <c r="S375" s="2">
        <f t="shared" si="17"/>
        <v>641500.42857143283</v>
      </c>
      <c r="T375" s="2">
        <f t="shared" si="18"/>
        <v>8499.571428571362</v>
      </c>
      <c r="U375" s="2">
        <f t="shared" si="19"/>
        <v>650000</v>
      </c>
      <c r="V375" s="2">
        <f t="shared" si="28"/>
        <v>156165626.5368607</v>
      </c>
      <c r="W375" s="2">
        <f t="shared" si="20"/>
        <v>641500.42857143283</v>
      </c>
      <c r="X375" s="2">
        <f t="shared" si="6"/>
        <v>8499.5714285671711</v>
      </c>
      <c r="Y375" s="2">
        <f t="shared" si="7"/>
        <v>56960718.93296358</v>
      </c>
      <c r="Z375" s="2" t="str">
        <f t="shared" si="8"/>
        <v>MEEP</v>
      </c>
      <c r="AA375" s="2">
        <f>IF(Z375="HERE",Y375,AA374+Graph!$G$1*1000)</f>
        <v>157676286.21867839</v>
      </c>
      <c r="AB375" s="2">
        <f t="shared" si="21"/>
        <v>650000</v>
      </c>
      <c r="AC375" s="2">
        <f t="shared" si="9"/>
        <v>54808558.822574466</v>
      </c>
      <c r="AD375" s="3">
        <f t="shared" si="10"/>
        <v>52800000</v>
      </c>
      <c r="AE375" s="2">
        <f>IF(AE373&gt;=52800000,52800000,IF(AB354=Graph!G$1*1000,AE374+Graph!G$1*1000,AC375))</f>
        <v>52800000</v>
      </c>
      <c r="AF375" s="3">
        <f t="shared" si="11"/>
        <v>52800000</v>
      </c>
      <c r="AG375" s="3">
        <f t="shared" si="26"/>
        <v>50160000</v>
      </c>
      <c r="AH375" s="3" t="e">
        <f t="shared" si="3"/>
        <v>#N/A</v>
      </c>
      <c r="AM375" s="6">
        <v>14600000</v>
      </c>
      <c r="AN375" s="6">
        <v>31800000</v>
      </c>
      <c r="AO375" s="6">
        <v>52800000</v>
      </c>
    </row>
    <row r="376" spans="1:41" ht="15.75" customHeight="1" x14ac:dyDescent="0.25">
      <c r="A376" s="1">
        <v>44552</v>
      </c>
      <c r="B376" s="2">
        <f t="shared" si="0"/>
        <v>307</v>
      </c>
      <c r="C376" s="7"/>
      <c r="D376" s="2" t="e">
        <f t="shared" si="12"/>
        <v>#N/A</v>
      </c>
      <c r="E376" s="2" t="e">
        <f t="shared" si="22"/>
        <v>#N/A</v>
      </c>
      <c r="F376" s="2">
        <v>1977383.0037878752</v>
      </c>
      <c r="G376" s="2">
        <f t="shared" si="23"/>
        <v>641500.42857142852</v>
      </c>
      <c r="H376" s="2">
        <f t="shared" si="13"/>
        <v>210693162.96543249</v>
      </c>
      <c r="I376" s="7"/>
      <c r="J376" s="2" t="e">
        <f t="shared" si="14"/>
        <v>#N/A</v>
      </c>
      <c r="K376" s="2" t="e">
        <f t="shared" si="24"/>
        <v>#N/A</v>
      </c>
      <c r="L376" s="2">
        <f t="array" ref="L376">IF(COUNT($C377)=0,IF(COUNT($C376)=1,I376,SUM(L375+LOOKUP(2,1/(ISNUMBER($K$1:$K$194)),$K$1:$K$194))),I376)</f>
        <v>3198959.4285714147</v>
      </c>
      <c r="M376" s="8" t="e">
        <f t="shared" si="27"/>
        <v>#N/A</v>
      </c>
      <c r="N376" s="2" t="e">
        <f t="shared" si="15"/>
        <v>#N/A</v>
      </c>
      <c r="O376" s="2" t="e">
        <f t="shared" si="25"/>
        <v>#N/A</v>
      </c>
      <c r="P376" s="2">
        <v>1996080.7251082361</v>
      </c>
      <c r="Q376" s="2">
        <f>IF(P376&gt;Graph!$G$1*1000,Graph!$G$1*1000,P376)</f>
        <v>650000</v>
      </c>
      <c r="R376" s="2">
        <f t="shared" si="16"/>
        <v>213776345.46982428</v>
      </c>
      <c r="S376" s="2">
        <f t="shared" si="17"/>
        <v>641500.42857143283</v>
      </c>
      <c r="T376" s="2">
        <f t="shared" si="18"/>
        <v>8499.571428571362</v>
      </c>
      <c r="U376" s="2">
        <f t="shared" si="19"/>
        <v>650000</v>
      </c>
      <c r="V376" s="2">
        <f t="shared" si="28"/>
        <v>156807126.96543214</v>
      </c>
      <c r="W376" s="2">
        <f t="shared" si="20"/>
        <v>641500.42857143283</v>
      </c>
      <c r="X376" s="2">
        <f t="shared" si="6"/>
        <v>8499.5714285671711</v>
      </c>
      <c r="Y376" s="2">
        <f t="shared" si="7"/>
        <v>56969218.504392147</v>
      </c>
      <c r="Z376" s="2" t="str">
        <f t="shared" si="8"/>
        <v>MEEP</v>
      </c>
      <c r="AA376" s="2">
        <f>IF(Z376="HERE",Y376,AA375+Graph!$G$1*1000)</f>
        <v>158326286.21867839</v>
      </c>
      <c r="AB376" s="2">
        <f t="shared" si="21"/>
        <v>650000</v>
      </c>
      <c r="AC376" s="2">
        <f t="shared" si="9"/>
        <v>54808558.822574466</v>
      </c>
      <c r="AD376" s="3">
        <f t="shared" si="10"/>
        <v>52800000</v>
      </c>
      <c r="AE376" s="2">
        <f>IF(AE374&gt;=52800000,52800000,IF(AB355=Graph!G$1*1000,AE375+Graph!G$1*1000,AC376))</f>
        <v>52800000</v>
      </c>
      <c r="AF376" s="3">
        <f t="shared" si="11"/>
        <v>52800000</v>
      </c>
      <c r="AG376" s="3">
        <f t="shared" si="26"/>
        <v>50160000</v>
      </c>
      <c r="AH376" s="3" t="e">
        <f t="shared" si="3"/>
        <v>#N/A</v>
      </c>
      <c r="AM376" s="6">
        <v>14600000</v>
      </c>
      <c r="AN376" s="6">
        <v>31800000</v>
      </c>
      <c r="AO376" s="6">
        <v>52800000</v>
      </c>
    </row>
    <row r="377" spans="1:41" ht="15.75" customHeight="1" x14ac:dyDescent="0.25">
      <c r="A377" s="1">
        <v>44553</v>
      </c>
      <c r="B377" s="2">
        <f t="shared" si="0"/>
        <v>308</v>
      </c>
      <c r="C377" s="7"/>
      <c r="D377" s="2" t="e">
        <f t="shared" si="12"/>
        <v>#N/A</v>
      </c>
      <c r="E377" s="2" t="e">
        <f t="shared" si="22"/>
        <v>#N/A</v>
      </c>
      <c r="F377" s="2">
        <v>1982314.1396740377</v>
      </c>
      <c r="G377" s="2">
        <f t="shared" si="23"/>
        <v>641500.42857142852</v>
      </c>
      <c r="H377" s="2">
        <f t="shared" si="13"/>
        <v>211334663.39400393</v>
      </c>
      <c r="I377" s="7"/>
      <c r="J377" s="2" t="e">
        <f t="shared" si="14"/>
        <v>#N/A</v>
      </c>
      <c r="K377" s="2" t="e">
        <f t="shared" si="24"/>
        <v>#N/A</v>
      </c>
      <c r="L377" s="2">
        <f t="array" ref="L377">IF(COUNT($C378)=0,IF(COUNT($C377)=1,I377,SUM(L376+LOOKUP(2,1/(ISNUMBER($K$1:$K$194)),$K$1:$K$194))),I377)</f>
        <v>3207458.999999986</v>
      </c>
      <c r="M377" s="8" t="e">
        <f t="shared" si="27"/>
        <v>#N/A</v>
      </c>
      <c r="N377" s="2" t="e">
        <f t="shared" si="15"/>
        <v>#N/A</v>
      </c>
      <c r="O377" s="2" t="e">
        <f t="shared" si="25"/>
        <v>#N/A</v>
      </c>
      <c r="P377" s="2">
        <v>2001058.3572701812</v>
      </c>
      <c r="Q377" s="2">
        <f>IF(P377&gt;Graph!$G$1*1000,Graph!$G$1*1000,P377)</f>
        <v>650000</v>
      </c>
      <c r="R377" s="2">
        <f t="shared" si="16"/>
        <v>214426345.46982428</v>
      </c>
      <c r="S377" s="2">
        <f t="shared" si="17"/>
        <v>641500.42857143283</v>
      </c>
      <c r="T377" s="2">
        <f t="shared" si="18"/>
        <v>8499.571428571362</v>
      </c>
      <c r="U377" s="2">
        <f t="shared" si="19"/>
        <v>650000</v>
      </c>
      <c r="V377" s="2">
        <f t="shared" si="28"/>
        <v>157448627.39400357</v>
      </c>
      <c r="W377" s="2">
        <f t="shared" si="20"/>
        <v>641500.42857143283</v>
      </c>
      <c r="X377" s="2">
        <f t="shared" si="6"/>
        <v>8499.5714285671711</v>
      </c>
      <c r="Y377" s="2">
        <f t="shared" si="7"/>
        <v>56977718.075820714</v>
      </c>
      <c r="Z377" s="2" t="str">
        <f t="shared" si="8"/>
        <v>MEEP</v>
      </c>
      <c r="AA377" s="2">
        <f>IF(Z377="HERE",Y377,AA376+Graph!$G$1*1000)</f>
        <v>158976286.21867839</v>
      </c>
      <c r="AB377" s="2">
        <f t="shared" si="21"/>
        <v>650000</v>
      </c>
      <c r="AC377" s="2">
        <f t="shared" si="9"/>
        <v>54808558.822574466</v>
      </c>
      <c r="AD377" s="3">
        <f t="shared" si="10"/>
        <v>52800000</v>
      </c>
      <c r="AE377" s="2">
        <f>IF(AE375&gt;=52800000,52800000,IF(AB356=Graph!G$1*1000,AE376+Graph!G$1*1000,AC377))</f>
        <v>52800000</v>
      </c>
      <c r="AF377" s="3">
        <f t="shared" si="11"/>
        <v>52800000</v>
      </c>
      <c r="AG377" s="3">
        <f t="shared" si="26"/>
        <v>50160000</v>
      </c>
      <c r="AH377" s="3" t="e">
        <f t="shared" si="3"/>
        <v>#N/A</v>
      </c>
      <c r="AM377" s="6">
        <v>14600000</v>
      </c>
      <c r="AN377" s="6">
        <v>31800000</v>
      </c>
      <c r="AO377" s="6">
        <v>52800000</v>
      </c>
    </row>
    <row r="378" spans="1:41" ht="15.75" customHeight="1" x14ac:dyDescent="0.25">
      <c r="A378" s="1">
        <v>44554</v>
      </c>
      <c r="B378" s="2">
        <f t="shared" si="0"/>
        <v>309</v>
      </c>
      <c r="C378" s="7"/>
      <c r="D378" s="2" t="e">
        <f t="shared" si="12"/>
        <v>#N/A</v>
      </c>
      <c r="E378" s="2" t="e">
        <f t="shared" si="22"/>
        <v>#N/A</v>
      </c>
      <c r="F378" s="2">
        <v>1987245.27556023</v>
      </c>
      <c r="G378" s="2">
        <f t="shared" si="23"/>
        <v>641500.42857142852</v>
      </c>
      <c r="H378" s="2">
        <f t="shared" si="13"/>
        <v>211976163.82257536</v>
      </c>
      <c r="I378" s="7"/>
      <c r="J378" s="2" t="e">
        <f t="shared" si="14"/>
        <v>#N/A</v>
      </c>
      <c r="K378" s="2" t="e">
        <f t="shared" si="24"/>
        <v>#N/A</v>
      </c>
      <c r="L378" s="2">
        <f t="array" ref="L378">IF(COUNT($C379)=0,IF(COUNT($C378)=1,I378,SUM(L377+LOOKUP(2,1/(ISNUMBER($K$1:$K$194)),$K$1:$K$194))),I378)</f>
        <v>3215958.5714285574</v>
      </c>
      <c r="M378" s="8" t="e">
        <f t="shared" si="27"/>
        <v>#N/A</v>
      </c>
      <c r="N378" s="2" t="e">
        <f t="shared" si="15"/>
        <v>#N/A</v>
      </c>
      <c r="O378" s="2" t="e">
        <f t="shared" si="25"/>
        <v>#N/A</v>
      </c>
      <c r="P378" s="2">
        <v>2006035.9894321263</v>
      </c>
      <c r="Q378" s="2">
        <f>IF(P378&gt;Graph!$G$1*1000,Graph!$G$1*1000,P378)</f>
        <v>650000</v>
      </c>
      <c r="R378" s="2">
        <f t="shared" si="16"/>
        <v>215076345.46982428</v>
      </c>
      <c r="S378" s="2">
        <f t="shared" si="17"/>
        <v>641500.42857143283</v>
      </c>
      <c r="T378" s="2">
        <f t="shared" si="18"/>
        <v>8499.571428571362</v>
      </c>
      <c r="U378" s="2">
        <f t="shared" si="19"/>
        <v>650000</v>
      </c>
      <c r="V378" s="2">
        <f t="shared" si="28"/>
        <v>158090127.822575</v>
      </c>
      <c r="W378" s="2">
        <f t="shared" si="20"/>
        <v>641500.42857143283</v>
      </c>
      <c r="X378" s="2">
        <f t="shared" si="6"/>
        <v>8499.5714285671711</v>
      </c>
      <c r="Y378" s="2">
        <f t="shared" si="7"/>
        <v>56986217.647249281</v>
      </c>
      <c r="Z378" s="2" t="str">
        <f t="shared" si="8"/>
        <v>MEEP</v>
      </c>
      <c r="AA378" s="2">
        <f>IF(Z378="HERE",Y378,AA377+Graph!$G$1*1000)</f>
        <v>159626286.21867839</v>
      </c>
      <c r="AB378" s="2">
        <f t="shared" si="21"/>
        <v>650000</v>
      </c>
      <c r="AC378" s="2">
        <f t="shared" si="9"/>
        <v>54808558.822574466</v>
      </c>
      <c r="AD378" s="3">
        <f t="shared" si="10"/>
        <v>52800000</v>
      </c>
      <c r="AE378" s="2">
        <f>IF(AE376&gt;=52800000,52800000,IF(AB357=Graph!G$1*1000,AE377+Graph!G$1*1000,AC378))</f>
        <v>52800000</v>
      </c>
      <c r="AF378" s="3">
        <f t="shared" si="11"/>
        <v>52800000</v>
      </c>
      <c r="AG378" s="3">
        <f t="shared" si="26"/>
        <v>50160000</v>
      </c>
      <c r="AH378" s="3" t="e">
        <f t="shared" si="3"/>
        <v>#N/A</v>
      </c>
      <c r="AM378" s="6">
        <v>14600000</v>
      </c>
      <c r="AN378" s="6">
        <v>31800000</v>
      </c>
      <c r="AO378" s="6">
        <v>52800000</v>
      </c>
    </row>
    <row r="379" spans="1:41" ht="15.75" customHeight="1" x14ac:dyDescent="0.25">
      <c r="A379" s="1">
        <v>44555</v>
      </c>
      <c r="B379" s="2">
        <f t="shared" si="0"/>
        <v>310</v>
      </c>
      <c r="C379" s="7"/>
      <c r="D379" s="2" t="e">
        <f t="shared" si="12"/>
        <v>#N/A</v>
      </c>
      <c r="E379" s="2" t="e">
        <f t="shared" si="22"/>
        <v>#N/A</v>
      </c>
      <c r="F379" s="2">
        <v>1992176.4114463925</v>
      </c>
      <c r="G379" s="2">
        <f t="shared" si="23"/>
        <v>641500.42857142852</v>
      </c>
      <c r="H379" s="2">
        <f t="shared" si="13"/>
        <v>212617664.25114679</v>
      </c>
      <c r="I379" s="7"/>
      <c r="J379" s="2" t="e">
        <f t="shared" si="14"/>
        <v>#N/A</v>
      </c>
      <c r="K379" s="2" t="e">
        <f t="shared" si="24"/>
        <v>#N/A</v>
      </c>
      <c r="L379" s="2">
        <f t="array" ref="L379">IF(COUNT($C380)=0,IF(COUNT($C379)=1,I379,SUM(L378+LOOKUP(2,1/(ISNUMBER($K$1:$K$194)),$K$1:$K$194))),I379)</f>
        <v>3224458.1428571288</v>
      </c>
      <c r="M379" s="8" t="e">
        <f t="shared" si="27"/>
        <v>#N/A</v>
      </c>
      <c r="N379" s="2" t="e">
        <f t="shared" si="15"/>
        <v>#N/A</v>
      </c>
      <c r="O379" s="2" t="e">
        <f t="shared" si="25"/>
        <v>#N/A</v>
      </c>
      <c r="P379" s="2">
        <v>2011013.6215941012</v>
      </c>
      <c r="Q379" s="2">
        <f>IF(P379&gt;Graph!$G$1*1000,Graph!$G$1*1000,P379)</f>
        <v>650000</v>
      </c>
      <c r="R379" s="2">
        <f t="shared" si="16"/>
        <v>215726345.46982428</v>
      </c>
      <c r="S379" s="2">
        <f t="shared" si="17"/>
        <v>641500.42857143283</v>
      </c>
      <c r="T379" s="2">
        <f t="shared" si="18"/>
        <v>8499.571428571362</v>
      </c>
      <c r="U379" s="2">
        <f t="shared" si="19"/>
        <v>650000</v>
      </c>
      <c r="V379" s="2">
        <f t="shared" si="28"/>
        <v>158731628.25114644</v>
      </c>
      <c r="W379" s="2">
        <f t="shared" si="20"/>
        <v>641500.42857143283</v>
      </c>
      <c r="X379" s="2">
        <f t="shared" si="6"/>
        <v>8499.5714285671711</v>
      </c>
      <c r="Y379" s="2">
        <f t="shared" si="7"/>
        <v>56994717.218677849</v>
      </c>
      <c r="Z379" s="2" t="str">
        <f t="shared" si="8"/>
        <v>MEEP</v>
      </c>
      <c r="AA379" s="2">
        <f>IF(Z379="HERE",Y379,AA378+Graph!$G$1*1000)</f>
        <v>160276286.21867839</v>
      </c>
      <c r="AB379" s="2">
        <f t="shared" si="21"/>
        <v>650000</v>
      </c>
      <c r="AC379" s="2">
        <f t="shared" si="9"/>
        <v>54808558.822574466</v>
      </c>
      <c r="AD379" s="3">
        <f t="shared" si="10"/>
        <v>52800000</v>
      </c>
      <c r="AE379" s="2">
        <f>IF(AE377&gt;=52800000,52800000,IF(AB358=Graph!G$1*1000,AE378+Graph!G$1*1000,AC379))</f>
        <v>52800000</v>
      </c>
      <c r="AF379" s="3">
        <f t="shared" si="11"/>
        <v>52800000</v>
      </c>
      <c r="AG379" s="3">
        <f t="shared" si="26"/>
        <v>50160000</v>
      </c>
      <c r="AH379" s="3" t="e">
        <f t="shared" si="3"/>
        <v>#N/A</v>
      </c>
      <c r="AM379" s="6">
        <v>14600000</v>
      </c>
      <c r="AN379" s="6">
        <v>31800000</v>
      </c>
      <c r="AO379" s="6">
        <v>52800000</v>
      </c>
    </row>
    <row r="380" spans="1:41" ht="15.75" customHeight="1" x14ac:dyDescent="0.25">
      <c r="A380" s="1">
        <v>44556</v>
      </c>
      <c r="B380" s="2">
        <f t="shared" si="0"/>
        <v>311</v>
      </c>
      <c r="C380" s="7"/>
      <c r="D380" s="2" t="e">
        <f t="shared" si="12"/>
        <v>#N/A</v>
      </c>
      <c r="E380" s="2" t="e">
        <f t="shared" si="22"/>
        <v>#N/A</v>
      </c>
      <c r="F380" s="2">
        <v>1997107.5473325849</v>
      </c>
      <c r="G380" s="2">
        <f t="shared" si="23"/>
        <v>641500.42857142852</v>
      </c>
      <c r="H380" s="2">
        <f t="shared" si="13"/>
        <v>213259164.67971823</v>
      </c>
      <c r="I380" s="7"/>
      <c r="J380" s="2" t="e">
        <f t="shared" si="14"/>
        <v>#N/A</v>
      </c>
      <c r="K380" s="2" t="e">
        <f t="shared" si="24"/>
        <v>#N/A</v>
      </c>
      <c r="L380" s="2">
        <f t="array" ref="L380">IF(COUNT($C381)=0,IF(COUNT($C380)=1,I380,SUM(L379+LOOKUP(2,1/(ISNUMBER($K$1:$K$194)),$K$1:$K$194))),I380)</f>
        <v>3232957.7142857001</v>
      </c>
      <c r="M380" s="8" t="e">
        <f t="shared" si="27"/>
        <v>#N/A</v>
      </c>
      <c r="N380" s="2" t="e">
        <f t="shared" si="15"/>
        <v>#N/A</v>
      </c>
      <c r="O380" s="2" t="e">
        <f t="shared" si="25"/>
        <v>#N/A</v>
      </c>
      <c r="P380" s="2">
        <v>2015991.2537560463</v>
      </c>
      <c r="Q380" s="2">
        <f>IF(P380&gt;Graph!$G$1*1000,Graph!$G$1*1000,P380)</f>
        <v>650000</v>
      </c>
      <c r="R380" s="2">
        <f t="shared" si="16"/>
        <v>216376345.46982428</v>
      </c>
      <c r="S380" s="2">
        <f t="shared" si="17"/>
        <v>641500.42857143283</v>
      </c>
      <c r="T380" s="2">
        <f t="shared" si="18"/>
        <v>8499.571428571362</v>
      </c>
      <c r="U380" s="2">
        <f t="shared" si="19"/>
        <v>650000</v>
      </c>
      <c r="V380" s="2">
        <f t="shared" si="28"/>
        <v>159373128.67971787</v>
      </c>
      <c r="W380" s="2">
        <f t="shared" si="20"/>
        <v>641500.42857143283</v>
      </c>
      <c r="X380" s="2">
        <f t="shared" si="6"/>
        <v>8499.5714285671711</v>
      </c>
      <c r="Y380" s="2">
        <f t="shared" si="7"/>
        <v>57003216.790106416</v>
      </c>
      <c r="Z380" s="2" t="str">
        <f t="shared" si="8"/>
        <v>MEEP</v>
      </c>
      <c r="AA380" s="2">
        <f>IF(Z380="HERE",Y380,AA379+Graph!$G$1*1000)</f>
        <v>160926286.21867839</v>
      </c>
      <c r="AB380" s="2">
        <f t="shared" si="21"/>
        <v>650000</v>
      </c>
      <c r="AC380" s="2">
        <f t="shared" si="9"/>
        <v>54808558.822574466</v>
      </c>
      <c r="AD380" s="3">
        <f t="shared" si="10"/>
        <v>52800000</v>
      </c>
      <c r="AE380" s="2">
        <f>IF(AE378&gt;=52800000,52800000,IF(AB359=Graph!G$1*1000,AE379+Graph!G$1*1000,AC380))</f>
        <v>52800000</v>
      </c>
      <c r="AF380" s="3">
        <f t="shared" si="11"/>
        <v>52800000</v>
      </c>
      <c r="AG380" s="3">
        <f t="shared" si="26"/>
        <v>50160000</v>
      </c>
      <c r="AH380" s="3" t="e">
        <f t="shared" si="3"/>
        <v>#N/A</v>
      </c>
      <c r="AM380" s="6">
        <v>14600000</v>
      </c>
      <c r="AN380" s="6">
        <v>31800000</v>
      </c>
      <c r="AO380" s="6">
        <v>52800000</v>
      </c>
    </row>
    <row r="381" spans="1:41" ht="15.75" customHeight="1" x14ac:dyDescent="0.25">
      <c r="A381" s="1">
        <v>44557</v>
      </c>
      <c r="B381" s="2">
        <f t="shared" si="0"/>
        <v>312</v>
      </c>
      <c r="C381" s="7"/>
      <c r="D381" s="2" t="e">
        <f t="shared" si="12"/>
        <v>#N/A</v>
      </c>
      <c r="E381" s="2" t="e">
        <f t="shared" si="22"/>
        <v>#N/A</v>
      </c>
      <c r="F381" s="2">
        <v>2002038.6832187474</v>
      </c>
      <c r="G381" s="2">
        <f t="shared" si="23"/>
        <v>641500.42857142852</v>
      </c>
      <c r="H381" s="2">
        <f t="shared" si="13"/>
        <v>213900665.10828966</v>
      </c>
      <c r="I381" s="7"/>
      <c r="J381" s="2" t="e">
        <f t="shared" si="14"/>
        <v>#N/A</v>
      </c>
      <c r="K381" s="2" t="e">
        <f t="shared" si="24"/>
        <v>#N/A</v>
      </c>
      <c r="L381" s="2">
        <f t="array" ref="L381">IF(COUNT($C382)=0,IF(COUNT($C381)=1,I381,SUM(L380+LOOKUP(2,1/(ISNUMBER($K$1:$K$194)),$K$1:$K$194))),I381)</f>
        <v>3241457.2857142715</v>
      </c>
      <c r="M381" s="8" t="e">
        <f t="shared" si="27"/>
        <v>#N/A</v>
      </c>
      <c r="N381" s="2" t="e">
        <f t="shared" si="15"/>
        <v>#N/A</v>
      </c>
      <c r="O381" s="2" t="e">
        <f t="shared" si="25"/>
        <v>#N/A</v>
      </c>
      <c r="P381" s="2">
        <v>2020968.8859179914</v>
      </c>
      <c r="Q381" s="2">
        <f>IF(P381&gt;Graph!$G$1*1000,Graph!$G$1*1000,P381)</f>
        <v>650000</v>
      </c>
      <c r="R381" s="2">
        <f t="shared" si="16"/>
        <v>217026345.46982428</v>
      </c>
      <c r="S381" s="2">
        <f t="shared" si="17"/>
        <v>641500.42857143283</v>
      </c>
      <c r="T381" s="2">
        <f t="shared" si="18"/>
        <v>8499.571428571362</v>
      </c>
      <c r="U381" s="2">
        <f t="shared" si="19"/>
        <v>650000</v>
      </c>
      <c r="V381" s="2">
        <f t="shared" si="28"/>
        <v>160014629.1082893</v>
      </c>
      <c r="W381" s="2">
        <f t="shared" si="20"/>
        <v>641500.42857143283</v>
      </c>
      <c r="X381" s="2">
        <f t="shared" si="6"/>
        <v>8499.5714285671711</v>
      </c>
      <c r="Y381" s="2">
        <f t="shared" si="7"/>
        <v>57011716.361534983</v>
      </c>
      <c r="Z381" s="2" t="str">
        <f t="shared" si="8"/>
        <v>MEEP</v>
      </c>
      <c r="AA381" s="2">
        <f>IF(Z381="HERE",Y381,AA380+Graph!$G$1*1000)</f>
        <v>161576286.21867839</v>
      </c>
      <c r="AB381" s="2">
        <f t="shared" si="21"/>
        <v>650000</v>
      </c>
      <c r="AC381" s="2">
        <f t="shared" si="9"/>
        <v>54808558.822574466</v>
      </c>
      <c r="AD381" s="3">
        <f t="shared" si="10"/>
        <v>52800000</v>
      </c>
      <c r="AE381" s="2">
        <f>IF(AE379&gt;=52800000,52800000,IF(AB360=Graph!G$1*1000,AE380+Graph!G$1*1000,AC381))</f>
        <v>52800000</v>
      </c>
      <c r="AF381" s="3">
        <f t="shared" si="11"/>
        <v>52800000</v>
      </c>
      <c r="AG381" s="3">
        <f t="shared" si="26"/>
        <v>50160000</v>
      </c>
      <c r="AH381" s="3" t="e">
        <f t="shared" si="3"/>
        <v>#N/A</v>
      </c>
      <c r="AM381" s="6">
        <v>14600000</v>
      </c>
      <c r="AN381" s="6">
        <v>31800000</v>
      </c>
      <c r="AO381" s="6">
        <v>52800000</v>
      </c>
    </row>
    <row r="382" spans="1:41" ht="15.75" customHeight="1" x14ac:dyDescent="0.25">
      <c r="A382" s="1">
        <v>44558</v>
      </c>
      <c r="B382" s="2">
        <f t="shared" si="0"/>
        <v>313</v>
      </c>
      <c r="C382" s="7"/>
      <c r="D382" s="2" t="e">
        <f t="shared" si="12"/>
        <v>#N/A</v>
      </c>
      <c r="E382" s="2" t="e">
        <f t="shared" si="22"/>
        <v>#N/A</v>
      </c>
      <c r="F382" s="2">
        <v>2006969.8191049099</v>
      </c>
      <c r="G382" s="2">
        <f t="shared" si="23"/>
        <v>641500.42857142852</v>
      </c>
      <c r="H382" s="2">
        <f t="shared" si="13"/>
        <v>214542165.53686109</v>
      </c>
      <c r="I382" s="7"/>
      <c r="J382" s="2" t="e">
        <f t="shared" si="14"/>
        <v>#N/A</v>
      </c>
      <c r="K382" s="2" t="e">
        <f t="shared" si="24"/>
        <v>#N/A</v>
      </c>
      <c r="L382" s="2">
        <f t="array" ref="L382">IF(COUNT($C383)=0,IF(COUNT($C382)=1,I382,SUM(L381+LOOKUP(2,1/(ISNUMBER($K$1:$K$194)),$K$1:$K$194))),I382)</f>
        <v>3249956.8571428428</v>
      </c>
      <c r="M382" s="8" t="e">
        <f t="shared" si="27"/>
        <v>#N/A</v>
      </c>
      <c r="N382" s="2" t="e">
        <f t="shared" si="15"/>
        <v>#N/A</v>
      </c>
      <c r="O382" s="2" t="e">
        <f t="shared" si="25"/>
        <v>#N/A</v>
      </c>
      <c r="P382" s="2">
        <v>2025946.5180799663</v>
      </c>
      <c r="Q382" s="2">
        <f>IF(P382&gt;Graph!$G$1*1000,Graph!$G$1*1000,P382)</f>
        <v>650000</v>
      </c>
      <c r="R382" s="2">
        <f t="shared" si="16"/>
        <v>217676345.46982428</v>
      </c>
      <c r="S382" s="2">
        <f t="shared" si="17"/>
        <v>641500.42857143283</v>
      </c>
      <c r="T382" s="2">
        <f t="shared" si="18"/>
        <v>8499.571428571362</v>
      </c>
      <c r="U382" s="2">
        <f t="shared" si="19"/>
        <v>650000</v>
      </c>
      <c r="V382" s="2">
        <f t="shared" si="28"/>
        <v>160656129.53686073</v>
      </c>
      <c r="W382" s="2">
        <f t="shared" si="20"/>
        <v>641500.42857143283</v>
      </c>
      <c r="X382" s="2">
        <f t="shared" si="6"/>
        <v>8499.5714285671711</v>
      </c>
      <c r="Y382" s="2">
        <f t="shared" si="7"/>
        <v>57020215.93296355</v>
      </c>
      <c r="Z382" s="2" t="str">
        <f t="shared" si="8"/>
        <v>MEEP</v>
      </c>
      <c r="AA382" s="2">
        <f>IF(Z382="HERE",Y382,AA381+Graph!$G$1*1000)</f>
        <v>162226286.21867839</v>
      </c>
      <c r="AB382" s="2">
        <f t="shared" si="21"/>
        <v>650000</v>
      </c>
      <c r="AC382" s="2">
        <f t="shared" si="9"/>
        <v>54808558.822574466</v>
      </c>
      <c r="AD382" s="3">
        <f t="shared" si="10"/>
        <v>52800000</v>
      </c>
      <c r="AE382" s="2">
        <f>IF(AE380&gt;=52800000,52800000,IF(AB361=Graph!G$1*1000,AE381+Graph!G$1*1000,AC382))</f>
        <v>52800000</v>
      </c>
      <c r="AF382" s="3">
        <f t="shared" si="11"/>
        <v>52800000</v>
      </c>
      <c r="AG382" s="3">
        <f t="shared" si="26"/>
        <v>50160000</v>
      </c>
      <c r="AH382" s="3" t="e">
        <f t="shared" si="3"/>
        <v>#N/A</v>
      </c>
      <c r="AM382" s="6">
        <v>14600000</v>
      </c>
      <c r="AN382" s="6">
        <v>31800000</v>
      </c>
      <c r="AO382" s="6">
        <v>52800000</v>
      </c>
    </row>
    <row r="383" spans="1:41" ht="15.75" customHeight="1" x14ac:dyDescent="0.25">
      <c r="A383" s="1">
        <v>44559</v>
      </c>
      <c r="B383" s="2">
        <f t="shared" si="0"/>
        <v>314</v>
      </c>
      <c r="C383" s="7"/>
      <c r="D383" s="2" t="e">
        <f t="shared" si="12"/>
        <v>#N/A</v>
      </c>
      <c r="E383" s="2" t="e">
        <f t="shared" si="22"/>
        <v>#N/A</v>
      </c>
      <c r="F383" s="2">
        <v>2011900.9549911022</v>
      </c>
      <c r="G383" s="2">
        <f t="shared" si="23"/>
        <v>641500.42857142852</v>
      </c>
      <c r="H383" s="2">
        <f t="shared" si="13"/>
        <v>215183665.96543252</v>
      </c>
      <c r="I383" s="7"/>
      <c r="J383" s="2" t="e">
        <f t="shared" si="14"/>
        <v>#N/A</v>
      </c>
      <c r="K383" s="2" t="e">
        <f t="shared" si="24"/>
        <v>#N/A</v>
      </c>
      <c r="L383" s="2">
        <f t="array" ref="L383">IF(COUNT($C384)=0,IF(COUNT($C383)=1,I383,SUM(L382+LOOKUP(2,1/(ISNUMBER($K$1:$K$194)),$K$1:$K$194))),I383)</f>
        <v>3258456.4285714142</v>
      </c>
      <c r="M383" s="8" t="e">
        <f t="shared" si="27"/>
        <v>#N/A</v>
      </c>
      <c r="N383" s="2" t="e">
        <f t="shared" si="15"/>
        <v>#N/A</v>
      </c>
      <c r="O383" s="2" t="e">
        <f t="shared" si="25"/>
        <v>#N/A</v>
      </c>
      <c r="P383" s="2">
        <v>2030924.1502419114</v>
      </c>
      <c r="Q383" s="2">
        <f>IF(P383&gt;Graph!$G$1*1000,Graph!$G$1*1000,P383)</f>
        <v>650000</v>
      </c>
      <c r="R383" s="2">
        <f t="shared" si="16"/>
        <v>218326345.46982428</v>
      </c>
      <c r="S383" s="2">
        <f t="shared" si="17"/>
        <v>641500.42857143283</v>
      </c>
      <c r="T383" s="2">
        <f t="shared" si="18"/>
        <v>8499.571428571362</v>
      </c>
      <c r="U383" s="2">
        <f t="shared" si="19"/>
        <v>650000</v>
      </c>
      <c r="V383" s="2">
        <f t="shared" si="28"/>
        <v>161297629.96543217</v>
      </c>
      <c r="W383" s="2">
        <f t="shared" si="20"/>
        <v>641500.42857143283</v>
      </c>
      <c r="X383" s="2">
        <f t="shared" si="6"/>
        <v>8499.5714285671711</v>
      </c>
      <c r="Y383" s="2">
        <f t="shared" si="7"/>
        <v>57028715.504392117</v>
      </c>
      <c r="Z383" s="2" t="str">
        <f t="shared" si="8"/>
        <v>MEEP</v>
      </c>
      <c r="AA383" s="2">
        <f>IF(Z383="HERE",Y383,AA382+Graph!$G$1*1000)</f>
        <v>162876286.21867839</v>
      </c>
      <c r="AB383" s="2">
        <f t="shared" si="21"/>
        <v>650000</v>
      </c>
      <c r="AC383" s="2">
        <f t="shared" si="9"/>
        <v>54808558.822574466</v>
      </c>
      <c r="AD383" s="3">
        <f t="shared" si="10"/>
        <v>52800000</v>
      </c>
      <c r="AE383" s="2">
        <f>IF(AE381&gt;=52800000,52800000,IF(AB362=Graph!G$1*1000,AE382+Graph!G$1*1000,AC383))</f>
        <v>52800000</v>
      </c>
      <c r="AF383" s="3">
        <f t="shared" si="11"/>
        <v>52800000</v>
      </c>
      <c r="AG383" s="3">
        <f t="shared" si="26"/>
        <v>50160000</v>
      </c>
      <c r="AH383" s="3" t="e">
        <f t="shared" si="3"/>
        <v>#N/A</v>
      </c>
      <c r="AM383" s="6">
        <v>14600000</v>
      </c>
      <c r="AN383" s="6">
        <v>31800000</v>
      </c>
      <c r="AO383" s="6">
        <v>52800000</v>
      </c>
    </row>
    <row r="384" spans="1:41" ht="15.75" customHeight="1" x14ac:dyDescent="0.25">
      <c r="A384" s="1">
        <v>44560</v>
      </c>
      <c r="B384" s="2">
        <f t="shared" si="0"/>
        <v>315</v>
      </c>
      <c r="C384" s="7"/>
      <c r="D384" s="2" t="e">
        <f t="shared" si="12"/>
        <v>#N/A</v>
      </c>
      <c r="E384" s="2" t="e">
        <f t="shared" si="22"/>
        <v>#N/A</v>
      </c>
      <c r="F384" s="2">
        <v>2016832.0908772647</v>
      </c>
      <c r="G384" s="2">
        <f t="shared" si="23"/>
        <v>641500.42857142852</v>
      </c>
      <c r="H384" s="2">
        <f t="shared" si="13"/>
        <v>215825166.39400396</v>
      </c>
      <c r="I384" s="7"/>
      <c r="J384" s="2" t="e">
        <f t="shared" si="14"/>
        <v>#N/A</v>
      </c>
      <c r="K384" s="2" t="e">
        <f t="shared" si="24"/>
        <v>#N/A</v>
      </c>
      <c r="L384" s="2">
        <f t="array" ref="L384">IF(COUNT($C385)=0,IF(COUNT($C384)=1,I384,SUM(L383+LOOKUP(2,1/(ISNUMBER($K$1:$K$194)),$K$1:$K$194))),I384)</f>
        <v>3266955.9999999856</v>
      </c>
      <c r="M384" s="8" t="e">
        <f t="shared" si="27"/>
        <v>#N/A</v>
      </c>
      <c r="N384" s="2" t="e">
        <f t="shared" si="15"/>
        <v>#N/A</v>
      </c>
      <c r="O384" s="2" t="e">
        <f t="shared" si="25"/>
        <v>#N/A</v>
      </c>
      <c r="P384" s="2">
        <v>2035901.7824038565</v>
      </c>
      <c r="Q384" s="2">
        <f>IF(P384&gt;Graph!$G$1*1000,Graph!$G$1*1000,P384)</f>
        <v>650000</v>
      </c>
      <c r="R384" s="2">
        <f t="shared" si="16"/>
        <v>218976345.46982428</v>
      </c>
      <c r="S384" s="2">
        <f t="shared" si="17"/>
        <v>641500.42857143283</v>
      </c>
      <c r="T384" s="2">
        <f t="shared" si="18"/>
        <v>8499.571428571362</v>
      </c>
      <c r="U384" s="2">
        <f t="shared" si="19"/>
        <v>650000</v>
      </c>
      <c r="V384" s="2">
        <f t="shared" si="28"/>
        <v>161939130.3940036</v>
      </c>
      <c r="W384" s="2">
        <f t="shared" si="20"/>
        <v>641500.42857143283</v>
      </c>
      <c r="X384" s="2">
        <f t="shared" si="6"/>
        <v>8499.5714285671711</v>
      </c>
      <c r="Y384" s="2">
        <f t="shared" si="7"/>
        <v>57037215.075820684</v>
      </c>
      <c r="Z384" s="2" t="str">
        <f t="shared" si="8"/>
        <v>MEEP</v>
      </c>
      <c r="AA384" s="2">
        <f>IF(Z384="HERE",Y384,AA383+Graph!$G$1*1000)</f>
        <v>163526286.21867839</v>
      </c>
      <c r="AB384" s="2">
        <f t="shared" si="21"/>
        <v>650000</v>
      </c>
      <c r="AC384" s="2">
        <f t="shared" si="9"/>
        <v>54808558.822574466</v>
      </c>
      <c r="AD384" s="3">
        <f t="shared" si="10"/>
        <v>52800000</v>
      </c>
      <c r="AE384" s="2">
        <f>IF(AE382&gt;=52800000,52800000,IF(AB363=Graph!G$1*1000,AE383+Graph!G$1*1000,AC384))</f>
        <v>52800000</v>
      </c>
      <c r="AF384" s="3">
        <f t="shared" si="11"/>
        <v>52800000</v>
      </c>
      <c r="AG384" s="3">
        <f t="shared" si="26"/>
        <v>50160000</v>
      </c>
      <c r="AH384" s="3" t="e">
        <f t="shared" si="3"/>
        <v>#N/A</v>
      </c>
      <c r="AM384" s="6">
        <v>14600000</v>
      </c>
      <c r="AN384" s="6">
        <v>31800000</v>
      </c>
      <c r="AO384" s="6">
        <v>52800000</v>
      </c>
    </row>
    <row r="385" spans="1:41" ht="15.75" customHeight="1" x14ac:dyDescent="0.25">
      <c r="A385" s="1">
        <v>44561</v>
      </c>
      <c r="B385" s="2">
        <f t="shared" si="0"/>
        <v>316</v>
      </c>
      <c r="C385" s="7"/>
      <c r="D385" s="2" t="e">
        <f t="shared" si="12"/>
        <v>#N/A</v>
      </c>
      <c r="E385" s="2" t="e">
        <f t="shared" si="22"/>
        <v>#N/A</v>
      </c>
      <c r="F385" s="2">
        <v>2021763.2267634273</v>
      </c>
      <c r="G385" s="2">
        <f t="shared" si="23"/>
        <v>641500.42857142852</v>
      </c>
      <c r="H385" s="2">
        <f t="shared" si="13"/>
        <v>216466666.82257539</v>
      </c>
      <c r="I385" s="7"/>
      <c r="J385" s="2" t="e">
        <f t="shared" si="14"/>
        <v>#N/A</v>
      </c>
      <c r="K385" s="2" t="e">
        <f t="shared" si="24"/>
        <v>#N/A</v>
      </c>
      <c r="L385" s="2">
        <f t="array" ref="L385">IF(COUNT($C386)=0,IF(COUNT($C385)=1,I385,SUM(L384+LOOKUP(2,1/(ISNUMBER($K$1:$K$194)),$K$1:$K$194))),I385)</f>
        <v>3275455.5714285569</v>
      </c>
      <c r="M385" s="8" t="e">
        <f t="shared" si="27"/>
        <v>#N/A</v>
      </c>
      <c r="N385" s="2" t="e">
        <f t="shared" si="15"/>
        <v>#N/A</v>
      </c>
      <c r="O385" s="2" t="e">
        <f t="shared" si="25"/>
        <v>#N/A</v>
      </c>
      <c r="P385" s="2">
        <v>2040879.4145658314</v>
      </c>
      <c r="Q385" s="2">
        <f>IF(P385&gt;Graph!$G$1*1000,Graph!$G$1*1000,P385)</f>
        <v>650000</v>
      </c>
      <c r="R385" s="2">
        <f t="shared" si="16"/>
        <v>219626345.46982428</v>
      </c>
      <c r="S385" s="2">
        <f t="shared" si="17"/>
        <v>641500.42857143283</v>
      </c>
      <c r="T385" s="2">
        <f t="shared" si="18"/>
        <v>8499.571428571362</v>
      </c>
      <c r="U385" s="2">
        <f t="shared" si="19"/>
        <v>650000</v>
      </c>
      <c r="V385" s="2">
        <f t="shared" si="28"/>
        <v>162580630.82257503</v>
      </c>
      <c r="W385" s="2">
        <f t="shared" si="20"/>
        <v>641500.42857143283</v>
      </c>
      <c r="X385" s="2">
        <f t="shared" si="6"/>
        <v>8499.5714285671711</v>
      </c>
      <c r="Y385" s="2">
        <f t="shared" si="7"/>
        <v>57045714.647249252</v>
      </c>
      <c r="Z385" s="2" t="str">
        <f t="shared" si="8"/>
        <v>MEEP</v>
      </c>
      <c r="AA385" s="2">
        <f>IF(Z385="HERE",Y385,AA384+Graph!$G$1*1000)</f>
        <v>164176286.21867839</v>
      </c>
      <c r="AB385" s="2">
        <f t="shared" si="21"/>
        <v>650000</v>
      </c>
      <c r="AC385" s="2">
        <f t="shared" si="9"/>
        <v>54808558.822574466</v>
      </c>
      <c r="AD385" s="3">
        <f t="shared" si="10"/>
        <v>52800000</v>
      </c>
      <c r="AE385" s="2">
        <f>IF(AE383&gt;=52800000,52800000,IF(AB364=Graph!G$1*1000,AE384+Graph!G$1*1000,AC385))</f>
        <v>52800000</v>
      </c>
      <c r="AF385" s="3">
        <f t="shared" si="11"/>
        <v>52800000</v>
      </c>
      <c r="AG385" s="3">
        <f t="shared" si="26"/>
        <v>50160000</v>
      </c>
      <c r="AH385" s="3" t="e">
        <f t="shared" si="3"/>
        <v>#N/A</v>
      </c>
      <c r="AM385" s="6">
        <v>14600000</v>
      </c>
      <c r="AN385" s="6">
        <v>31800000</v>
      </c>
      <c r="AO385" s="6">
        <v>52800000</v>
      </c>
    </row>
    <row r="386" spans="1:41" ht="15.75" customHeight="1" x14ac:dyDescent="0.25">
      <c r="A386" s="1"/>
      <c r="C386" s="3"/>
      <c r="D386" s="2"/>
      <c r="E386" s="2"/>
      <c r="F386" s="2"/>
      <c r="G386" s="2"/>
      <c r="H386" s="2"/>
      <c r="I386" s="17"/>
      <c r="J386" s="2"/>
      <c r="K386" s="2"/>
      <c r="L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D386" s="17"/>
      <c r="AF386" s="17"/>
      <c r="AG386" s="17"/>
      <c r="AH386" s="17"/>
    </row>
    <row r="387" spans="1:41" ht="15.75" customHeight="1" x14ac:dyDescent="0.25">
      <c r="A387" s="1"/>
      <c r="C387" s="3"/>
      <c r="D387" s="2"/>
      <c r="E387" s="2"/>
      <c r="F387" s="2"/>
      <c r="G387" s="2"/>
      <c r="H387" s="2"/>
      <c r="I387" s="17"/>
      <c r="J387" s="2"/>
      <c r="K387" s="2"/>
      <c r="L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D387" s="17"/>
      <c r="AF387" s="17"/>
      <c r="AG387" s="17"/>
      <c r="AH387" s="17"/>
    </row>
    <row r="388" spans="1:41" ht="15.75" customHeight="1" x14ac:dyDescent="0.25">
      <c r="A388" s="1"/>
      <c r="C388" s="3"/>
      <c r="D388" s="2"/>
      <c r="E388" s="2"/>
      <c r="F388" s="2"/>
      <c r="G388" s="2"/>
      <c r="H388" s="2"/>
      <c r="I388" s="17"/>
      <c r="J388" s="2"/>
      <c r="K388" s="2"/>
      <c r="L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D388" s="17"/>
      <c r="AF388" s="17"/>
      <c r="AG388" s="17"/>
      <c r="AH388" s="17"/>
    </row>
    <row r="389" spans="1:41" ht="15.75" customHeight="1" x14ac:dyDescent="0.25">
      <c r="A389" s="1"/>
      <c r="C389" s="3"/>
      <c r="D389" s="2"/>
      <c r="E389" s="2"/>
      <c r="F389" s="2"/>
      <c r="G389" s="2"/>
      <c r="H389" s="2"/>
      <c r="I389" s="17"/>
      <c r="J389" s="2"/>
      <c r="K389" s="2"/>
      <c r="L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D389" s="17"/>
      <c r="AF389" s="17"/>
      <c r="AG389" s="17"/>
      <c r="AH389" s="17"/>
    </row>
    <row r="390" spans="1:41" ht="15.75" customHeight="1" x14ac:dyDescent="0.25">
      <c r="A390" s="1"/>
      <c r="C390" s="3"/>
      <c r="D390" s="2"/>
      <c r="E390" s="2"/>
      <c r="F390" s="2"/>
      <c r="G390" s="2"/>
      <c r="H390" s="2"/>
      <c r="I390" s="17"/>
      <c r="J390" s="2"/>
      <c r="K390" s="2"/>
      <c r="L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D390" s="17"/>
      <c r="AF390" s="17"/>
      <c r="AG390" s="17"/>
      <c r="AH390" s="17"/>
    </row>
    <row r="391" spans="1:41" ht="15.75" customHeight="1" x14ac:dyDescent="0.25">
      <c r="A391" s="1"/>
      <c r="C391" s="3"/>
      <c r="D391" s="2"/>
      <c r="E391" s="2"/>
      <c r="F391" s="2"/>
      <c r="G391" s="2"/>
      <c r="H391" s="2"/>
      <c r="I391" s="17"/>
      <c r="J391" s="2"/>
      <c r="K391" s="2"/>
      <c r="L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D391" s="17"/>
      <c r="AF391" s="17"/>
      <c r="AG391" s="17"/>
      <c r="AH391" s="17"/>
    </row>
    <row r="392" spans="1:41" ht="15.75" customHeight="1" x14ac:dyDescent="0.25">
      <c r="A392" s="1"/>
      <c r="C392" s="3"/>
      <c r="D392" s="2"/>
      <c r="E392" s="2"/>
      <c r="F392" s="2"/>
      <c r="G392" s="2"/>
      <c r="H392" s="2"/>
      <c r="I392" s="17"/>
      <c r="J392" s="2"/>
      <c r="K392" s="2"/>
      <c r="L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D392" s="17"/>
      <c r="AF392" s="17"/>
      <c r="AG392" s="17"/>
      <c r="AH392" s="17"/>
    </row>
    <row r="393" spans="1:41" ht="15.75" customHeight="1" x14ac:dyDescent="0.25">
      <c r="A393" s="1"/>
      <c r="C393" s="3"/>
      <c r="D393" s="2"/>
      <c r="E393" s="2"/>
      <c r="F393" s="2"/>
      <c r="G393" s="2"/>
      <c r="H393" s="2"/>
      <c r="I393" s="17"/>
      <c r="J393" s="2"/>
      <c r="K393" s="2"/>
      <c r="L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D393" s="17"/>
      <c r="AF393" s="17"/>
      <c r="AG393" s="17"/>
      <c r="AH393" s="17"/>
    </row>
    <row r="394" spans="1:41" ht="15.75" customHeight="1" x14ac:dyDescent="0.25">
      <c r="A394" s="1"/>
      <c r="C394" s="3"/>
      <c r="D394" s="2"/>
      <c r="E394" s="2"/>
      <c r="F394" s="2"/>
      <c r="G394" s="2"/>
      <c r="H394" s="2"/>
      <c r="I394" s="17"/>
      <c r="J394" s="2"/>
      <c r="K394" s="2"/>
      <c r="L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D394" s="17"/>
      <c r="AF394" s="17"/>
      <c r="AG394" s="17"/>
      <c r="AH394" s="17"/>
    </row>
    <row r="395" spans="1:41" ht="15.75" customHeight="1" x14ac:dyDescent="0.25">
      <c r="A395" s="1"/>
      <c r="C395" s="3"/>
      <c r="D395" s="2"/>
      <c r="E395" s="2"/>
      <c r="F395" s="2"/>
      <c r="G395" s="2"/>
      <c r="H395" s="2"/>
      <c r="I395" s="17"/>
      <c r="J395" s="2"/>
      <c r="K395" s="2"/>
      <c r="L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D395" s="17"/>
      <c r="AF395" s="17"/>
      <c r="AG395" s="17"/>
      <c r="AH395" s="17"/>
    </row>
    <row r="396" spans="1:41" ht="15.75" customHeight="1" x14ac:dyDescent="0.25">
      <c r="A396" s="1"/>
      <c r="C396" s="3"/>
      <c r="D396" s="2"/>
      <c r="E396" s="2"/>
      <c r="F396" s="2"/>
      <c r="G396" s="2"/>
      <c r="H396" s="2"/>
      <c r="I396" s="17"/>
      <c r="J396" s="2"/>
      <c r="K396" s="2"/>
      <c r="L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D396" s="17"/>
      <c r="AF396" s="17"/>
      <c r="AG396" s="17"/>
      <c r="AH396" s="17"/>
    </row>
    <row r="397" spans="1:41" ht="15.75" customHeight="1" x14ac:dyDescent="0.25">
      <c r="A397" s="1"/>
      <c r="C397" s="3"/>
      <c r="D397" s="2"/>
      <c r="E397" s="2"/>
      <c r="F397" s="2"/>
      <c r="G397" s="2"/>
      <c r="H397" s="2"/>
      <c r="I397" s="17"/>
      <c r="J397" s="2"/>
      <c r="K397" s="2"/>
      <c r="L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D397" s="17"/>
      <c r="AF397" s="17"/>
      <c r="AG397" s="17"/>
      <c r="AH397" s="17"/>
    </row>
    <row r="398" spans="1:41" ht="15.75" customHeight="1" x14ac:dyDescent="0.25">
      <c r="A398" s="1"/>
      <c r="C398" s="3"/>
      <c r="D398" s="2"/>
      <c r="E398" s="2"/>
      <c r="F398" s="2"/>
      <c r="G398" s="2"/>
      <c r="H398" s="2"/>
      <c r="I398" s="17"/>
      <c r="J398" s="2"/>
      <c r="K398" s="2"/>
      <c r="L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D398" s="17"/>
      <c r="AF398" s="17"/>
      <c r="AG398" s="17"/>
      <c r="AH398" s="17"/>
    </row>
    <row r="399" spans="1:41" ht="15.75" customHeight="1" x14ac:dyDescent="0.25">
      <c r="A399" s="1"/>
      <c r="C399" s="3"/>
      <c r="D399" s="2"/>
      <c r="E399" s="2"/>
      <c r="F399" s="2"/>
      <c r="G399" s="2"/>
      <c r="H399" s="2"/>
      <c r="I399" s="17"/>
      <c r="J399" s="2"/>
      <c r="K399" s="2"/>
      <c r="L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D399" s="17"/>
      <c r="AF399" s="17"/>
      <c r="AG399" s="17"/>
      <c r="AH399" s="17"/>
    </row>
    <row r="400" spans="1:41" ht="15.75" customHeight="1" x14ac:dyDescent="0.25">
      <c r="A400" s="1"/>
      <c r="C400" s="3"/>
      <c r="D400" s="2"/>
      <c r="E400" s="2"/>
      <c r="F400" s="2"/>
      <c r="G400" s="2"/>
      <c r="H400" s="2"/>
      <c r="I400" s="17"/>
      <c r="J400" s="2"/>
      <c r="K400" s="2"/>
      <c r="L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D400" s="17"/>
      <c r="AF400" s="17"/>
      <c r="AG400" s="17"/>
      <c r="AH400" s="17"/>
    </row>
    <row r="401" spans="1:34" ht="15.75" customHeight="1" x14ac:dyDescent="0.25">
      <c r="A401" s="1"/>
      <c r="C401" s="3"/>
      <c r="D401" s="2"/>
      <c r="E401" s="2"/>
      <c r="F401" s="2"/>
      <c r="G401" s="2"/>
      <c r="H401" s="2"/>
      <c r="I401" s="17"/>
      <c r="J401" s="2"/>
      <c r="K401" s="2"/>
      <c r="L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D401" s="17"/>
      <c r="AF401" s="17"/>
      <c r="AG401" s="17"/>
      <c r="AH401" s="17"/>
    </row>
    <row r="402" spans="1:34" ht="15.75" customHeight="1" x14ac:dyDescent="0.25">
      <c r="A402" s="1"/>
      <c r="C402" s="3"/>
      <c r="D402" s="2"/>
      <c r="E402" s="2"/>
      <c r="F402" s="2"/>
      <c r="G402" s="2"/>
      <c r="H402" s="2"/>
      <c r="I402" s="17"/>
      <c r="J402" s="2"/>
      <c r="K402" s="2"/>
      <c r="L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D402" s="17"/>
      <c r="AF402" s="17"/>
      <c r="AG402" s="17"/>
      <c r="AH402" s="17"/>
    </row>
    <row r="403" spans="1:34" ht="15.75" customHeight="1" x14ac:dyDescent="0.25">
      <c r="A403" s="1"/>
      <c r="C403" s="3"/>
      <c r="D403" s="2"/>
      <c r="E403" s="2"/>
      <c r="F403" s="2"/>
      <c r="G403" s="2"/>
      <c r="H403" s="2"/>
      <c r="I403" s="17"/>
      <c r="J403" s="2"/>
      <c r="K403" s="2"/>
      <c r="L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D403" s="17"/>
      <c r="AF403" s="17"/>
      <c r="AG403" s="17"/>
      <c r="AH403" s="17"/>
    </row>
    <row r="404" spans="1:34" ht="15.75" customHeight="1" x14ac:dyDescent="0.25">
      <c r="A404" s="1"/>
      <c r="C404" s="3"/>
      <c r="D404" s="2"/>
      <c r="E404" s="2"/>
      <c r="F404" s="2"/>
      <c r="G404" s="2"/>
      <c r="H404" s="2"/>
      <c r="I404" s="17"/>
      <c r="J404" s="2"/>
      <c r="K404" s="2"/>
      <c r="L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D404" s="17"/>
      <c r="AF404" s="17"/>
      <c r="AG404" s="17"/>
      <c r="AH404" s="17"/>
    </row>
    <row r="405" spans="1:34" ht="15.75" customHeight="1" x14ac:dyDescent="0.25">
      <c r="A405" s="1"/>
      <c r="C405" s="3"/>
      <c r="D405" s="2"/>
      <c r="E405" s="2"/>
      <c r="F405" s="2"/>
      <c r="G405" s="2"/>
      <c r="H405" s="2"/>
      <c r="I405" s="17"/>
      <c r="J405" s="2"/>
      <c r="K405" s="2"/>
      <c r="L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D405" s="17"/>
      <c r="AF405" s="17"/>
      <c r="AG405" s="17"/>
      <c r="AH405" s="17"/>
    </row>
    <row r="406" spans="1:34" ht="15.75" customHeight="1" x14ac:dyDescent="0.25">
      <c r="A406" s="1"/>
      <c r="C406" s="3"/>
      <c r="D406" s="2"/>
      <c r="E406" s="2"/>
      <c r="F406" s="2"/>
      <c r="G406" s="2"/>
      <c r="H406" s="2"/>
      <c r="I406" s="17"/>
      <c r="J406" s="2"/>
      <c r="K406" s="2"/>
      <c r="L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D406" s="17"/>
      <c r="AF406" s="17"/>
      <c r="AG406" s="17"/>
      <c r="AH406" s="17"/>
    </row>
    <row r="407" spans="1:34" ht="15.75" customHeight="1" x14ac:dyDescent="0.25">
      <c r="A407" s="1"/>
      <c r="C407" s="3"/>
      <c r="D407" s="2"/>
      <c r="E407" s="2"/>
      <c r="F407" s="2"/>
      <c r="G407" s="2"/>
      <c r="H407" s="2"/>
      <c r="I407" s="17"/>
      <c r="J407" s="2"/>
      <c r="K407" s="2"/>
      <c r="L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D407" s="17"/>
      <c r="AF407" s="17"/>
      <c r="AG407" s="17"/>
      <c r="AH407" s="17"/>
    </row>
    <row r="408" spans="1:34" ht="15.75" customHeight="1" x14ac:dyDescent="0.25">
      <c r="A408" s="1"/>
      <c r="C408" s="3"/>
      <c r="D408" s="2"/>
      <c r="E408" s="2"/>
      <c r="F408" s="2"/>
      <c r="G408" s="2"/>
      <c r="H408" s="2"/>
      <c r="I408" s="17"/>
      <c r="J408" s="2"/>
      <c r="K408" s="2"/>
      <c r="L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D408" s="17"/>
      <c r="AF408" s="17"/>
      <c r="AG408" s="17"/>
      <c r="AH408" s="17"/>
    </row>
    <row r="409" spans="1:34" ht="15.75" customHeight="1" x14ac:dyDescent="0.25">
      <c r="A409" s="1"/>
      <c r="C409" s="3"/>
      <c r="D409" s="2"/>
      <c r="E409" s="2"/>
      <c r="F409" s="2"/>
      <c r="G409" s="2"/>
      <c r="H409" s="2"/>
      <c r="I409" s="17"/>
      <c r="J409" s="2"/>
      <c r="K409" s="2"/>
      <c r="L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D409" s="17"/>
      <c r="AF409" s="17"/>
      <c r="AG409" s="17"/>
      <c r="AH409" s="17"/>
    </row>
    <row r="410" spans="1:34" ht="15.75" customHeight="1" x14ac:dyDescent="0.25">
      <c r="A410" s="1"/>
      <c r="C410" s="3"/>
      <c r="D410" s="2"/>
      <c r="E410" s="2"/>
      <c r="F410" s="2"/>
      <c r="G410" s="2"/>
      <c r="H410" s="2"/>
      <c r="I410" s="17"/>
      <c r="J410" s="2"/>
      <c r="K410" s="2"/>
      <c r="L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D410" s="17"/>
      <c r="AF410" s="17"/>
      <c r="AG410" s="17"/>
      <c r="AH410" s="17"/>
    </row>
    <row r="411" spans="1:34" ht="15.75" customHeight="1" x14ac:dyDescent="0.25">
      <c r="A411" s="1"/>
      <c r="C411" s="3"/>
      <c r="D411" s="2"/>
      <c r="E411" s="2"/>
      <c r="F411" s="2"/>
      <c r="G411" s="2"/>
      <c r="H411" s="2"/>
      <c r="I411" s="17"/>
      <c r="J411" s="2"/>
      <c r="K411" s="2"/>
      <c r="L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D411" s="17"/>
      <c r="AF411" s="17"/>
      <c r="AG411" s="17"/>
      <c r="AH411" s="17"/>
    </row>
    <row r="412" spans="1:34" ht="15.75" customHeight="1" x14ac:dyDescent="0.25">
      <c r="A412" s="1"/>
      <c r="C412" s="3"/>
      <c r="D412" s="2"/>
      <c r="E412" s="2"/>
      <c r="F412" s="2"/>
      <c r="G412" s="2"/>
      <c r="H412" s="2"/>
      <c r="I412" s="17"/>
      <c r="J412" s="2"/>
      <c r="K412" s="2"/>
      <c r="L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D412" s="17"/>
      <c r="AF412" s="17"/>
      <c r="AG412" s="17"/>
      <c r="AH412" s="17"/>
    </row>
    <row r="413" spans="1:34" ht="15.75" customHeight="1" x14ac:dyDescent="0.25">
      <c r="A413" s="1"/>
      <c r="C413" s="3"/>
      <c r="D413" s="2"/>
      <c r="E413" s="2"/>
      <c r="F413" s="2"/>
      <c r="G413" s="2"/>
      <c r="H413" s="2"/>
      <c r="I413" s="17"/>
      <c r="J413" s="2"/>
      <c r="K413" s="2"/>
      <c r="L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D413" s="17"/>
      <c r="AF413" s="17"/>
      <c r="AG413" s="17"/>
      <c r="AH413" s="17"/>
    </row>
    <row r="414" spans="1:34" ht="15.75" customHeight="1" x14ac:dyDescent="0.25">
      <c r="A414" s="1"/>
      <c r="C414" s="3"/>
      <c r="D414" s="2"/>
      <c r="E414" s="2"/>
      <c r="F414" s="2"/>
      <c r="G414" s="2"/>
      <c r="H414" s="2"/>
      <c r="I414" s="17"/>
      <c r="J414" s="2"/>
      <c r="K414" s="2"/>
      <c r="L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D414" s="17"/>
      <c r="AF414" s="17"/>
      <c r="AG414" s="17"/>
      <c r="AH414" s="17"/>
    </row>
    <row r="415" spans="1:34" ht="15.75" customHeight="1" x14ac:dyDescent="0.25">
      <c r="A415" s="1"/>
      <c r="C415" s="3"/>
      <c r="D415" s="2"/>
      <c r="E415" s="2"/>
      <c r="F415" s="2"/>
      <c r="G415" s="2"/>
      <c r="H415" s="2"/>
      <c r="I415" s="17"/>
      <c r="J415" s="2"/>
      <c r="K415" s="2"/>
      <c r="L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D415" s="17"/>
      <c r="AF415" s="17"/>
      <c r="AG415" s="17"/>
      <c r="AH415" s="17"/>
    </row>
    <row r="416" spans="1:34" ht="15.75" customHeight="1" x14ac:dyDescent="0.25">
      <c r="A416" s="1"/>
      <c r="C416" s="3"/>
      <c r="D416" s="2"/>
      <c r="E416" s="2"/>
      <c r="F416" s="2"/>
      <c r="G416" s="2"/>
      <c r="H416" s="2"/>
      <c r="I416" s="17"/>
      <c r="J416" s="2"/>
      <c r="K416" s="2"/>
      <c r="L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D416" s="17"/>
      <c r="AF416" s="17"/>
      <c r="AG416" s="17"/>
      <c r="AH416" s="17"/>
    </row>
    <row r="417" spans="1:34" ht="15.75" customHeight="1" x14ac:dyDescent="0.25">
      <c r="A417" s="1"/>
      <c r="C417" s="3"/>
      <c r="D417" s="2"/>
      <c r="E417" s="2"/>
      <c r="F417" s="2"/>
      <c r="G417" s="2"/>
      <c r="H417" s="2"/>
      <c r="I417" s="17"/>
      <c r="J417" s="2"/>
      <c r="K417" s="2"/>
      <c r="L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D417" s="17"/>
      <c r="AF417" s="17"/>
      <c r="AG417" s="17"/>
      <c r="AH417" s="17"/>
    </row>
    <row r="418" spans="1:34" ht="15.75" customHeight="1" x14ac:dyDescent="0.25">
      <c r="A418" s="1"/>
      <c r="C418" s="3"/>
      <c r="D418" s="2"/>
      <c r="E418" s="2"/>
      <c r="F418" s="2"/>
      <c r="G418" s="2"/>
      <c r="H418" s="2"/>
      <c r="I418" s="17"/>
      <c r="J418" s="2"/>
      <c r="K418" s="2"/>
      <c r="L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D418" s="17"/>
      <c r="AF418" s="17"/>
      <c r="AG418" s="17"/>
      <c r="AH418" s="17"/>
    </row>
    <row r="419" spans="1:34" ht="15.75" customHeight="1" x14ac:dyDescent="0.25">
      <c r="A419" s="1"/>
      <c r="C419" s="3"/>
      <c r="D419" s="2"/>
      <c r="E419" s="2"/>
      <c r="F419" s="2"/>
      <c r="G419" s="2"/>
      <c r="H419" s="2"/>
      <c r="I419" s="17"/>
      <c r="J419" s="2"/>
      <c r="K419" s="2"/>
      <c r="L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D419" s="17"/>
      <c r="AF419" s="17"/>
      <c r="AG419" s="17"/>
      <c r="AH419" s="17"/>
    </row>
    <row r="420" spans="1:34" ht="15.75" customHeight="1" x14ac:dyDescent="0.25">
      <c r="A420" s="1"/>
      <c r="C420" s="3"/>
      <c r="D420" s="2"/>
      <c r="E420" s="2"/>
      <c r="F420" s="2"/>
      <c r="G420" s="2"/>
      <c r="H420" s="2"/>
      <c r="I420" s="17"/>
      <c r="J420" s="2"/>
      <c r="K420" s="2"/>
      <c r="L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D420" s="17"/>
      <c r="AF420" s="17"/>
      <c r="AG420" s="17"/>
      <c r="AH420" s="17"/>
    </row>
    <row r="421" spans="1:34" ht="15.75" customHeight="1" x14ac:dyDescent="0.25">
      <c r="A421" s="1"/>
      <c r="C421" s="3"/>
      <c r="D421" s="2"/>
      <c r="E421" s="2"/>
      <c r="F421" s="2"/>
      <c r="G421" s="2"/>
      <c r="H421" s="2"/>
      <c r="I421" s="17"/>
      <c r="J421" s="2"/>
      <c r="K421" s="2"/>
      <c r="L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D421" s="17"/>
      <c r="AF421" s="17"/>
      <c r="AG421" s="17"/>
      <c r="AH421" s="17"/>
    </row>
    <row r="422" spans="1:34" ht="15.75" customHeight="1" x14ac:dyDescent="0.25">
      <c r="A422" s="1"/>
      <c r="C422" s="3"/>
      <c r="D422" s="2"/>
      <c r="E422" s="2"/>
      <c r="F422" s="2"/>
      <c r="G422" s="2"/>
      <c r="H422" s="2"/>
      <c r="I422" s="17"/>
      <c r="J422" s="2"/>
      <c r="K422" s="2"/>
      <c r="L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D422" s="17"/>
      <c r="AF422" s="17"/>
      <c r="AG422" s="17"/>
      <c r="AH422" s="17"/>
    </row>
    <row r="423" spans="1:34" ht="15.75" customHeight="1" x14ac:dyDescent="0.25">
      <c r="A423" s="1"/>
      <c r="C423" s="3"/>
      <c r="D423" s="2"/>
      <c r="E423" s="2"/>
      <c r="F423" s="2"/>
      <c r="G423" s="2"/>
      <c r="H423" s="2"/>
      <c r="I423" s="17"/>
      <c r="J423" s="2"/>
      <c r="K423" s="2"/>
      <c r="L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D423" s="17"/>
      <c r="AF423" s="17"/>
      <c r="AG423" s="17"/>
      <c r="AH423" s="17"/>
    </row>
    <row r="424" spans="1:34" ht="15.75" customHeight="1" x14ac:dyDescent="0.25">
      <c r="A424" s="1"/>
      <c r="C424" s="3"/>
      <c r="D424" s="2"/>
      <c r="E424" s="2"/>
      <c r="F424" s="2"/>
      <c r="G424" s="2"/>
      <c r="H424" s="2"/>
      <c r="I424" s="17"/>
      <c r="J424" s="2"/>
      <c r="K424" s="2"/>
      <c r="L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D424" s="17"/>
      <c r="AF424" s="17"/>
      <c r="AG424" s="17"/>
      <c r="AH424" s="17"/>
    </row>
    <row r="425" spans="1:34" ht="15.75" customHeight="1" x14ac:dyDescent="0.25">
      <c r="A425" s="1"/>
      <c r="C425" s="3"/>
      <c r="D425" s="2"/>
      <c r="E425" s="2"/>
      <c r="F425" s="2"/>
      <c r="G425" s="2"/>
      <c r="H425" s="2"/>
      <c r="I425" s="17"/>
      <c r="J425" s="2"/>
      <c r="K425" s="2"/>
      <c r="L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D425" s="17"/>
      <c r="AF425" s="17"/>
      <c r="AG425" s="17"/>
      <c r="AH425" s="17"/>
    </row>
    <row r="426" spans="1:34" ht="15.75" customHeight="1" x14ac:dyDescent="0.25">
      <c r="A426" s="1"/>
      <c r="C426" s="3"/>
      <c r="D426" s="2"/>
      <c r="E426" s="2"/>
      <c r="F426" s="2"/>
      <c r="G426" s="2"/>
      <c r="H426" s="2"/>
      <c r="I426" s="17"/>
      <c r="J426" s="2"/>
      <c r="K426" s="2"/>
      <c r="L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D426" s="17"/>
      <c r="AF426" s="17"/>
      <c r="AG426" s="17"/>
      <c r="AH426" s="17"/>
    </row>
    <row r="427" spans="1:34" ht="15.75" customHeight="1" x14ac:dyDescent="0.25">
      <c r="A427" s="1"/>
      <c r="C427" s="3"/>
      <c r="D427" s="2"/>
      <c r="E427" s="2"/>
      <c r="F427" s="2"/>
      <c r="G427" s="2"/>
      <c r="H427" s="2"/>
      <c r="I427" s="17"/>
      <c r="J427" s="2"/>
      <c r="K427" s="2"/>
      <c r="L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D427" s="17"/>
      <c r="AF427" s="17"/>
      <c r="AG427" s="17"/>
      <c r="AH427" s="17"/>
    </row>
    <row r="428" spans="1:34" ht="15.75" customHeight="1" x14ac:dyDescent="0.25">
      <c r="A428" s="1"/>
      <c r="C428" s="3"/>
      <c r="D428" s="2"/>
      <c r="E428" s="2"/>
      <c r="F428" s="2"/>
      <c r="G428" s="2"/>
      <c r="H428" s="2"/>
      <c r="I428" s="17"/>
      <c r="J428" s="2"/>
      <c r="K428" s="2"/>
      <c r="L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D428" s="17"/>
      <c r="AF428" s="17"/>
      <c r="AG428" s="17"/>
      <c r="AH428" s="17"/>
    </row>
    <row r="429" spans="1:34" ht="15.75" customHeight="1" x14ac:dyDescent="0.25">
      <c r="A429" s="1"/>
      <c r="C429" s="3"/>
      <c r="D429" s="2"/>
      <c r="E429" s="2"/>
      <c r="F429" s="2"/>
      <c r="G429" s="2"/>
      <c r="H429" s="2"/>
      <c r="I429" s="17"/>
      <c r="J429" s="2"/>
      <c r="K429" s="2"/>
      <c r="L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D429" s="17"/>
      <c r="AF429" s="17"/>
      <c r="AG429" s="17"/>
      <c r="AH429" s="17"/>
    </row>
    <row r="430" spans="1:34" ht="15.75" customHeight="1" x14ac:dyDescent="0.25">
      <c r="A430" s="1"/>
      <c r="C430" s="3"/>
      <c r="D430" s="2"/>
      <c r="E430" s="2"/>
      <c r="F430" s="2"/>
      <c r="G430" s="2"/>
      <c r="H430" s="2"/>
      <c r="I430" s="17"/>
      <c r="J430" s="2"/>
      <c r="K430" s="2"/>
      <c r="L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D430" s="17"/>
      <c r="AF430" s="17"/>
      <c r="AG430" s="17"/>
      <c r="AH430" s="17"/>
    </row>
    <row r="431" spans="1:34" ht="15.75" customHeight="1" x14ac:dyDescent="0.25">
      <c r="A431" s="1"/>
      <c r="C431" s="3"/>
      <c r="D431" s="2"/>
      <c r="E431" s="2"/>
      <c r="F431" s="2"/>
      <c r="G431" s="2"/>
      <c r="H431" s="2"/>
      <c r="I431" s="17"/>
      <c r="J431" s="2"/>
      <c r="K431" s="2"/>
      <c r="L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D431" s="17"/>
      <c r="AF431" s="17"/>
      <c r="AG431" s="17"/>
      <c r="AH431" s="17"/>
    </row>
    <row r="432" spans="1:34" ht="15.75" customHeight="1" x14ac:dyDescent="0.25">
      <c r="A432" s="1"/>
      <c r="C432" s="3"/>
      <c r="D432" s="2"/>
      <c r="E432" s="2"/>
      <c r="F432" s="2"/>
      <c r="G432" s="2"/>
      <c r="H432" s="2"/>
      <c r="I432" s="17"/>
      <c r="J432" s="2"/>
      <c r="K432" s="2"/>
      <c r="L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D432" s="17"/>
      <c r="AF432" s="17"/>
      <c r="AG432" s="17"/>
      <c r="AH432" s="17"/>
    </row>
    <row r="433" spans="1:34" ht="15.75" customHeight="1" x14ac:dyDescent="0.25">
      <c r="A433" s="1"/>
      <c r="C433" s="3"/>
      <c r="D433" s="2"/>
      <c r="E433" s="2"/>
      <c r="F433" s="2"/>
      <c r="G433" s="2"/>
      <c r="H433" s="2"/>
      <c r="I433" s="17"/>
      <c r="J433" s="2"/>
      <c r="K433" s="2"/>
      <c r="L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D433" s="17"/>
      <c r="AF433" s="17"/>
      <c r="AG433" s="17"/>
      <c r="AH433" s="17"/>
    </row>
    <row r="434" spans="1:34" ht="15.75" customHeight="1" x14ac:dyDescent="0.25">
      <c r="A434" s="1"/>
      <c r="C434" s="3"/>
      <c r="D434" s="2"/>
      <c r="E434" s="2"/>
      <c r="F434" s="2"/>
      <c r="G434" s="2"/>
      <c r="H434" s="2"/>
      <c r="I434" s="17"/>
      <c r="J434" s="2"/>
      <c r="K434" s="2"/>
      <c r="L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D434" s="17"/>
      <c r="AF434" s="17"/>
      <c r="AG434" s="17"/>
      <c r="AH434" s="17"/>
    </row>
    <row r="435" spans="1:34" ht="15.75" customHeight="1" x14ac:dyDescent="0.25">
      <c r="A435" s="1"/>
      <c r="C435" s="3"/>
      <c r="D435" s="2"/>
      <c r="E435" s="2"/>
      <c r="F435" s="2"/>
      <c r="G435" s="2"/>
      <c r="H435" s="2"/>
      <c r="I435" s="17"/>
      <c r="J435" s="2"/>
      <c r="K435" s="2"/>
      <c r="L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D435" s="17"/>
      <c r="AF435" s="17"/>
      <c r="AG435" s="17"/>
      <c r="AH435" s="17"/>
    </row>
    <row r="436" spans="1:34" ht="15.75" customHeight="1" x14ac:dyDescent="0.25">
      <c r="A436" s="1"/>
      <c r="C436" s="3"/>
      <c r="D436" s="2"/>
      <c r="E436" s="2"/>
      <c r="F436" s="2"/>
      <c r="G436" s="2"/>
      <c r="H436" s="2"/>
      <c r="I436" s="17"/>
      <c r="J436" s="2"/>
      <c r="K436" s="2"/>
      <c r="L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D436" s="17"/>
      <c r="AF436" s="17"/>
      <c r="AG436" s="17"/>
      <c r="AH436" s="17"/>
    </row>
    <row r="437" spans="1:34" ht="15.75" customHeight="1" x14ac:dyDescent="0.25">
      <c r="A437" s="1"/>
      <c r="C437" s="3"/>
      <c r="D437" s="2"/>
      <c r="E437" s="2"/>
      <c r="F437" s="2"/>
      <c r="G437" s="2"/>
      <c r="H437" s="2"/>
      <c r="I437" s="17"/>
      <c r="J437" s="2"/>
      <c r="K437" s="2"/>
      <c r="L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D437" s="17"/>
      <c r="AF437" s="17"/>
      <c r="AG437" s="17"/>
      <c r="AH437" s="17"/>
    </row>
    <row r="438" spans="1:34" ht="15.75" customHeight="1" x14ac:dyDescent="0.25">
      <c r="A438" s="1"/>
      <c r="C438" s="3"/>
      <c r="D438" s="2"/>
      <c r="E438" s="2"/>
      <c r="F438" s="2"/>
      <c r="G438" s="2"/>
      <c r="H438" s="2"/>
      <c r="I438" s="17"/>
      <c r="J438" s="2"/>
      <c r="K438" s="2"/>
      <c r="L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D438" s="17"/>
      <c r="AF438" s="17"/>
      <c r="AG438" s="17"/>
      <c r="AH438" s="17"/>
    </row>
    <row r="439" spans="1:34" ht="15.75" customHeight="1" x14ac:dyDescent="0.25">
      <c r="A439" s="1"/>
      <c r="C439" s="3"/>
      <c r="D439" s="2"/>
      <c r="E439" s="2"/>
      <c r="F439" s="2"/>
      <c r="G439" s="2"/>
      <c r="H439" s="2"/>
      <c r="I439" s="17"/>
      <c r="J439" s="2"/>
      <c r="K439" s="2"/>
      <c r="L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D439" s="17"/>
      <c r="AF439" s="17"/>
      <c r="AG439" s="17"/>
      <c r="AH439" s="17"/>
    </row>
    <row r="440" spans="1:34" ht="15.75" customHeight="1" x14ac:dyDescent="0.25">
      <c r="A440" s="1"/>
      <c r="C440" s="3"/>
      <c r="D440" s="2"/>
      <c r="E440" s="2"/>
      <c r="F440" s="2"/>
      <c r="G440" s="2"/>
      <c r="H440" s="2"/>
      <c r="I440" s="17"/>
      <c r="J440" s="2"/>
      <c r="K440" s="2"/>
      <c r="L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D440" s="17"/>
      <c r="AF440" s="17"/>
      <c r="AG440" s="17"/>
      <c r="AH440" s="17"/>
    </row>
    <row r="441" spans="1:34" ht="15.75" customHeight="1" x14ac:dyDescent="0.25">
      <c r="A441" s="1"/>
      <c r="C441" s="3"/>
      <c r="D441" s="2"/>
      <c r="E441" s="2"/>
      <c r="F441" s="2"/>
      <c r="G441" s="2"/>
      <c r="H441" s="2"/>
      <c r="I441" s="17"/>
      <c r="J441" s="2"/>
      <c r="K441" s="2"/>
      <c r="L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D441" s="17"/>
      <c r="AF441" s="17"/>
      <c r="AG441" s="17"/>
      <c r="AH441" s="17"/>
    </row>
    <row r="442" spans="1:34" ht="15.75" customHeight="1" x14ac:dyDescent="0.25">
      <c r="A442" s="1"/>
      <c r="C442" s="3"/>
      <c r="D442" s="2"/>
      <c r="E442" s="2"/>
      <c r="F442" s="2"/>
      <c r="G442" s="2"/>
      <c r="H442" s="2"/>
      <c r="I442" s="17"/>
      <c r="J442" s="2"/>
      <c r="K442" s="2"/>
      <c r="L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D442" s="17"/>
      <c r="AF442" s="17"/>
      <c r="AG442" s="17"/>
      <c r="AH442" s="17"/>
    </row>
    <row r="443" spans="1:34" ht="15.75" customHeight="1" x14ac:dyDescent="0.25">
      <c r="A443" s="1"/>
      <c r="C443" s="3"/>
      <c r="D443" s="2"/>
      <c r="E443" s="2"/>
      <c r="F443" s="2"/>
      <c r="G443" s="2"/>
      <c r="H443" s="2"/>
      <c r="I443" s="17"/>
      <c r="J443" s="2"/>
      <c r="K443" s="2"/>
      <c r="L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D443" s="17"/>
      <c r="AF443" s="17"/>
      <c r="AG443" s="17"/>
      <c r="AH443" s="17"/>
    </row>
    <row r="444" spans="1:34" ht="15.75" customHeight="1" x14ac:dyDescent="0.25">
      <c r="A444" s="1"/>
      <c r="C444" s="3"/>
      <c r="D444" s="2"/>
      <c r="E444" s="2"/>
      <c r="F444" s="2"/>
      <c r="G444" s="2"/>
      <c r="H444" s="2"/>
      <c r="I444" s="17"/>
      <c r="J444" s="2"/>
      <c r="K444" s="2"/>
      <c r="L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D444" s="17"/>
      <c r="AF444" s="17"/>
      <c r="AG444" s="17"/>
      <c r="AH444" s="17"/>
    </row>
    <row r="445" spans="1:34" ht="15.75" customHeight="1" x14ac:dyDescent="0.25">
      <c r="A445" s="1"/>
      <c r="C445" s="3"/>
      <c r="D445" s="2"/>
      <c r="E445" s="2"/>
      <c r="F445" s="2"/>
      <c r="G445" s="2"/>
      <c r="H445" s="2"/>
      <c r="I445" s="17"/>
      <c r="J445" s="2"/>
      <c r="K445" s="2"/>
      <c r="L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D445" s="17"/>
      <c r="AF445" s="17"/>
      <c r="AG445" s="17"/>
      <c r="AH445" s="17"/>
    </row>
    <row r="446" spans="1:34" ht="15.75" customHeight="1" x14ac:dyDescent="0.25">
      <c r="A446" s="1"/>
      <c r="C446" s="3"/>
      <c r="D446" s="2"/>
      <c r="E446" s="2"/>
      <c r="F446" s="2"/>
      <c r="G446" s="2"/>
      <c r="H446" s="2"/>
      <c r="I446" s="17"/>
      <c r="J446" s="2"/>
      <c r="K446" s="2"/>
      <c r="L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D446" s="17"/>
      <c r="AF446" s="17"/>
      <c r="AG446" s="17"/>
      <c r="AH446" s="17"/>
    </row>
    <row r="447" spans="1:34" ht="15.75" customHeight="1" x14ac:dyDescent="0.25">
      <c r="A447" s="1"/>
      <c r="C447" s="3"/>
      <c r="D447" s="2"/>
      <c r="E447" s="2"/>
      <c r="F447" s="2"/>
      <c r="G447" s="2"/>
      <c r="H447" s="2"/>
      <c r="I447" s="17"/>
      <c r="J447" s="2"/>
      <c r="K447" s="2"/>
      <c r="L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D447" s="17"/>
      <c r="AF447" s="17"/>
      <c r="AG447" s="17"/>
      <c r="AH447" s="17"/>
    </row>
    <row r="448" spans="1:34" ht="15.75" customHeight="1" x14ac:dyDescent="0.25">
      <c r="A448" s="1"/>
      <c r="C448" s="3"/>
      <c r="D448" s="2"/>
      <c r="E448" s="2"/>
      <c r="F448" s="2"/>
      <c r="G448" s="2"/>
      <c r="H448" s="2"/>
      <c r="I448" s="17"/>
      <c r="J448" s="2"/>
      <c r="K448" s="2"/>
      <c r="L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D448" s="17"/>
      <c r="AF448" s="17"/>
      <c r="AG448" s="17"/>
      <c r="AH448" s="17"/>
    </row>
    <row r="449" spans="1:34" ht="15.75" customHeight="1" x14ac:dyDescent="0.25">
      <c r="A449" s="1"/>
      <c r="C449" s="3"/>
      <c r="D449" s="2"/>
      <c r="E449" s="2"/>
      <c r="F449" s="2"/>
      <c r="G449" s="2"/>
      <c r="H449" s="2"/>
      <c r="I449" s="17"/>
      <c r="J449" s="2"/>
      <c r="K449" s="2"/>
      <c r="L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D449" s="17"/>
      <c r="AF449" s="17"/>
      <c r="AG449" s="17"/>
      <c r="AH449" s="17"/>
    </row>
    <row r="450" spans="1:34" ht="15.75" customHeight="1" x14ac:dyDescent="0.25">
      <c r="A450" s="1"/>
      <c r="C450" s="3"/>
      <c r="D450" s="2"/>
      <c r="E450" s="2"/>
      <c r="F450" s="2"/>
      <c r="G450" s="2"/>
      <c r="H450" s="2"/>
      <c r="I450" s="17"/>
      <c r="J450" s="2"/>
      <c r="K450" s="2"/>
      <c r="L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D450" s="17"/>
      <c r="AF450" s="17"/>
      <c r="AG450" s="17"/>
      <c r="AH450" s="17"/>
    </row>
    <row r="451" spans="1:34" ht="15.75" customHeight="1" x14ac:dyDescent="0.25">
      <c r="A451" s="1"/>
      <c r="C451" s="3"/>
      <c r="D451" s="2"/>
      <c r="E451" s="2"/>
      <c r="F451" s="2"/>
      <c r="G451" s="2"/>
      <c r="H451" s="2"/>
      <c r="I451" s="17"/>
      <c r="J451" s="2"/>
      <c r="K451" s="2"/>
      <c r="L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D451" s="17"/>
      <c r="AF451" s="17"/>
      <c r="AG451" s="17"/>
      <c r="AH451" s="17"/>
    </row>
    <row r="452" spans="1:34" ht="15.75" customHeight="1" x14ac:dyDescent="0.25">
      <c r="A452" s="1"/>
      <c r="C452" s="3"/>
      <c r="D452" s="2"/>
      <c r="E452" s="2"/>
      <c r="F452" s="2"/>
      <c r="G452" s="2"/>
      <c r="H452" s="2"/>
      <c r="I452" s="17"/>
      <c r="J452" s="2"/>
      <c r="K452" s="2"/>
      <c r="L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D452" s="17"/>
      <c r="AF452" s="17"/>
      <c r="AG452" s="17"/>
      <c r="AH452" s="17"/>
    </row>
    <row r="453" spans="1:34" ht="15.75" customHeight="1" x14ac:dyDescent="0.25">
      <c r="A453" s="1"/>
      <c r="C453" s="3"/>
      <c r="D453" s="2"/>
      <c r="E453" s="2"/>
      <c r="F453" s="2"/>
      <c r="G453" s="2"/>
      <c r="H453" s="2"/>
      <c r="I453" s="17"/>
      <c r="J453" s="2"/>
      <c r="K453" s="2"/>
      <c r="L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D453" s="17"/>
      <c r="AF453" s="17"/>
      <c r="AG453" s="17"/>
      <c r="AH453" s="17"/>
    </row>
    <row r="454" spans="1:34" ht="15.75" customHeight="1" x14ac:dyDescent="0.25">
      <c r="A454" s="1"/>
      <c r="C454" s="3"/>
      <c r="D454" s="2"/>
      <c r="E454" s="2"/>
      <c r="F454" s="2"/>
      <c r="G454" s="2"/>
      <c r="H454" s="2"/>
      <c r="I454" s="17"/>
      <c r="J454" s="2"/>
      <c r="K454" s="2"/>
      <c r="L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D454" s="17"/>
      <c r="AF454" s="17"/>
      <c r="AG454" s="17"/>
      <c r="AH454" s="17"/>
    </row>
    <row r="455" spans="1:34" ht="15.75" customHeight="1" x14ac:dyDescent="0.25">
      <c r="A455" s="1"/>
      <c r="C455" s="3"/>
      <c r="D455" s="2"/>
      <c r="E455" s="2"/>
      <c r="F455" s="2"/>
      <c r="G455" s="2"/>
      <c r="H455" s="2"/>
      <c r="I455" s="17"/>
      <c r="J455" s="2"/>
      <c r="K455" s="2"/>
      <c r="L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D455" s="17"/>
      <c r="AF455" s="17"/>
      <c r="AG455" s="17"/>
      <c r="AH455" s="17"/>
    </row>
    <row r="456" spans="1:34" ht="15.75" customHeight="1" x14ac:dyDescent="0.25">
      <c r="A456" s="1"/>
      <c r="C456" s="3"/>
      <c r="D456" s="2"/>
      <c r="E456" s="2"/>
      <c r="F456" s="2"/>
      <c r="G456" s="2"/>
      <c r="H456" s="2"/>
      <c r="I456" s="17"/>
      <c r="J456" s="2"/>
      <c r="K456" s="2"/>
      <c r="L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D456" s="17"/>
      <c r="AF456" s="17"/>
      <c r="AG456" s="17"/>
      <c r="AH456" s="17"/>
    </row>
    <row r="457" spans="1:34" ht="15.75" customHeight="1" x14ac:dyDescent="0.25">
      <c r="A457" s="1"/>
      <c r="C457" s="3"/>
      <c r="D457" s="2"/>
      <c r="E457" s="2"/>
      <c r="F457" s="2"/>
      <c r="G457" s="2"/>
      <c r="H457" s="2"/>
      <c r="I457" s="17"/>
      <c r="J457" s="2"/>
      <c r="K457" s="2"/>
      <c r="L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D457" s="17"/>
      <c r="AF457" s="17"/>
      <c r="AG457" s="17"/>
      <c r="AH457" s="17"/>
    </row>
    <row r="458" spans="1:34" ht="15.75" customHeight="1" x14ac:dyDescent="0.25">
      <c r="A458" s="1"/>
      <c r="C458" s="3"/>
      <c r="D458" s="2"/>
      <c r="E458" s="2"/>
      <c r="F458" s="2"/>
      <c r="G458" s="2"/>
      <c r="H458" s="2"/>
      <c r="I458" s="17"/>
      <c r="J458" s="2"/>
      <c r="K458" s="2"/>
      <c r="L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D458" s="17"/>
      <c r="AF458" s="17"/>
      <c r="AG458" s="17"/>
      <c r="AH458" s="17"/>
    </row>
    <row r="459" spans="1:34" ht="15.75" customHeight="1" x14ac:dyDescent="0.25">
      <c r="A459" s="1"/>
      <c r="C459" s="3"/>
      <c r="D459" s="2"/>
      <c r="E459" s="2"/>
      <c r="F459" s="2"/>
      <c r="G459" s="2"/>
      <c r="H459" s="2"/>
      <c r="I459" s="17"/>
      <c r="J459" s="2"/>
      <c r="K459" s="2"/>
      <c r="L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D459" s="17"/>
      <c r="AF459" s="17"/>
      <c r="AG459" s="17"/>
      <c r="AH459" s="17"/>
    </row>
    <row r="460" spans="1:34" ht="15.75" customHeight="1" x14ac:dyDescent="0.25">
      <c r="A460" s="1"/>
      <c r="C460" s="3"/>
      <c r="D460" s="2"/>
      <c r="E460" s="2"/>
      <c r="F460" s="2"/>
      <c r="G460" s="2"/>
      <c r="H460" s="2"/>
      <c r="I460" s="17"/>
      <c r="J460" s="2"/>
      <c r="K460" s="2"/>
      <c r="L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D460" s="17"/>
      <c r="AF460" s="17"/>
      <c r="AG460" s="17"/>
      <c r="AH460" s="17"/>
    </row>
    <row r="461" spans="1:34" ht="15.75" customHeight="1" x14ac:dyDescent="0.25">
      <c r="A461" s="1"/>
      <c r="C461" s="3"/>
      <c r="D461" s="2"/>
      <c r="E461" s="2"/>
      <c r="F461" s="2"/>
      <c r="G461" s="2"/>
      <c r="H461" s="2"/>
      <c r="I461" s="17"/>
      <c r="J461" s="2"/>
      <c r="K461" s="2"/>
      <c r="L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D461" s="17"/>
      <c r="AF461" s="17"/>
      <c r="AG461" s="17"/>
      <c r="AH461" s="17"/>
    </row>
    <row r="462" spans="1:34" ht="15.75" customHeight="1" x14ac:dyDescent="0.25">
      <c r="A462" s="1"/>
      <c r="C462" s="3"/>
      <c r="D462" s="2"/>
      <c r="E462" s="2"/>
      <c r="F462" s="2"/>
      <c r="G462" s="2"/>
      <c r="H462" s="2"/>
      <c r="I462" s="17"/>
      <c r="J462" s="2"/>
      <c r="K462" s="2"/>
      <c r="L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D462" s="17"/>
      <c r="AF462" s="17"/>
      <c r="AG462" s="17"/>
      <c r="AH462" s="17"/>
    </row>
    <row r="463" spans="1:34" ht="15.75" customHeight="1" x14ac:dyDescent="0.25">
      <c r="A463" s="1"/>
      <c r="C463" s="3"/>
      <c r="D463" s="2"/>
      <c r="E463" s="2"/>
      <c r="F463" s="2"/>
      <c r="G463" s="2"/>
      <c r="H463" s="2"/>
      <c r="I463" s="17"/>
      <c r="J463" s="2"/>
      <c r="K463" s="2"/>
      <c r="L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D463" s="17"/>
      <c r="AF463" s="17"/>
      <c r="AG463" s="17"/>
      <c r="AH463" s="17"/>
    </row>
    <row r="464" spans="1:34" ht="15.75" customHeight="1" x14ac:dyDescent="0.25">
      <c r="A464" s="1"/>
      <c r="C464" s="3"/>
      <c r="D464" s="2"/>
      <c r="E464" s="2"/>
      <c r="F464" s="2"/>
      <c r="G464" s="2"/>
      <c r="H464" s="2"/>
      <c r="I464" s="17"/>
      <c r="J464" s="2"/>
      <c r="K464" s="2"/>
      <c r="L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D464" s="17"/>
      <c r="AF464" s="17"/>
      <c r="AG464" s="17"/>
      <c r="AH464" s="17"/>
    </row>
    <row r="465" spans="1:34" ht="15.75" customHeight="1" x14ac:dyDescent="0.25">
      <c r="A465" s="1"/>
      <c r="C465" s="3"/>
      <c r="D465" s="2"/>
      <c r="E465" s="2"/>
      <c r="F465" s="2"/>
      <c r="G465" s="2"/>
      <c r="H465" s="2"/>
      <c r="I465" s="17"/>
      <c r="J465" s="2"/>
      <c r="K465" s="2"/>
      <c r="L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D465" s="17"/>
      <c r="AF465" s="17"/>
      <c r="AG465" s="17"/>
      <c r="AH465" s="17"/>
    </row>
    <row r="466" spans="1:34" ht="15.75" customHeight="1" x14ac:dyDescent="0.25">
      <c r="A466" s="1"/>
      <c r="C466" s="3"/>
      <c r="D466" s="2"/>
      <c r="E466" s="2"/>
      <c r="F466" s="2"/>
      <c r="G466" s="2"/>
      <c r="H466" s="2"/>
      <c r="I466" s="17"/>
      <c r="J466" s="2"/>
      <c r="K466" s="2"/>
      <c r="L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D466" s="17"/>
      <c r="AF466" s="17"/>
      <c r="AG466" s="17"/>
      <c r="AH466" s="17"/>
    </row>
    <row r="467" spans="1:34" ht="15.75" customHeight="1" x14ac:dyDescent="0.25">
      <c r="A467" s="1"/>
      <c r="C467" s="3"/>
      <c r="D467" s="2"/>
      <c r="E467" s="2"/>
      <c r="F467" s="2"/>
      <c r="G467" s="2"/>
      <c r="H467" s="2"/>
      <c r="I467" s="17"/>
      <c r="J467" s="2"/>
      <c r="K467" s="2"/>
      <c r="L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D467" s="17"/>
      <c r="AF467" s="17"/>
      <c r="AG467" s="17"/>
      <c r="AH467" s="17"/>
    </row>
    <row r="468" spans="1:34" ht="15.75" customHeight="1" x14ac:dyDescent="0.25">
      <c r="A468" s="1"/>
      <c r="C468" s="3"/>
      <c r="D468" s="2"/>
      <c r="E468" s="2"/>
      <c r="F468" s="2"/>
      <c r="G468" s="2"/>
      <c r="H468" s="2"/>
      <c r="I468" s="17"/>
      <c r="J468" s="2"/>
      <c r="K468" s="2"/>
      <c r="L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D468" s="17"/>
      <c r="AF468" s="17"/>
      <c r="AG468" s="17"/>
      <c r="AH468" s="17"/>
    </row>
    <row r="469" spans="1:34" ht="15.75" customHeight="1" x14ac:dyDescent="0.25">
      <c r="A469" s="1"/>
      <c r="C469" s="3"/>
      <c r="D469" s="2"/>
      <c r="E469" s="2"/>
      <c r="F469" s="2"/>
      <c r="G469" s="2"/>
      <c r="H469" s="2"/>
      <c r="I469" s="17"/>
      <c r="J469" s="2"/>
      <c r="K469" s="2"/>
      <c r="L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D469" s="17"/>
      <c r="AF469" s="17"/>
      <c r="AG469" s="17"/>
      <c r="AH469" s="17"/>
    </row>
    <row r="470" spans="1:34" ht="15.75" customHeight="1" x14ac:dyDescent="0.25">
      <c r="A470" s="1"/>
      <c r="C470" s="3"/>
      <c r="D470" s="2"/>
      <c r="E470" s="2"/>
      <c r="F470" s="2"/>
      <c r="G470" s="2"/>
      <c r="H470" s="2"/>
      <c r="I470" s="17"/>
      <c r="J470" s="2"/>
      <c r="K470" s="2"/>
      <c r="L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D470" s="17"/>
      <c r="AF470" s="17"/>
      <c r="AG470" s="17"/>
      <c r="AH470" s="17"/>
    </row>
    <row r="471" spans="1:34" ht="15.75" customHeight="1" x14ac:dyDescent="0.25">
      <c r="A471" s="1"/>
      <c r="C471" s="3"/>
      <c r="D471" s="2"/>
      <c r="E471" s="2"/>
      <c r="F471" s="2"/>
      <c r="G471" s="2"/>
      <c r="H471" s="2"/>
      <c r="I471" s="17"/>
      <c r="J471" s="2"/>
      <c r="K471" s="2"/>
      <c r="L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D471" s="17"/>
      <c r="AF471" s="17"/>
      <c r="AG471" s="17"/>
      <c r="AH471" s="17"/>
    </row>
    <row r="472" spans="1:34" ht="15.75" customHeight="1" x14ac:dyDescent="0.25">
      <c r="A472" s="1"/>
      <c r="C472" s="3"/>
      <c r="D472" s="2"/>
      <c r="E472" s="2"/>
      <c r="F472" s="2"/>
      <c r="G472" s="2"/>
      <c r="H472" s="2"/>
      <c r="I472" s="17"/>
      <c r="J472" s="2"/>
      <c r="K472" s="2"/>
      <c r="L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D472" s="17"/>
      <c r="AF472" s="17"/>
      <c r="AG472" s="17"/>
      <c r="AH472" s="17"/>
    </row>
    <row r="473" spans="1:34" ht="15.75" customHeight="1" x14ac:dyDescent="0.25">
      <c r="A473" s="1"/>
      <c r="C473" s="3"/>
      <c r="D473" s="2"/>
      <c r="E473" s="2"/>
      <c r="F473" s="2"/>
      <c r="G473" s="2"/>
      <c r="H473" s="2"/>
      <c r="I473" s="17"/>
      <c r="J473" s="2"/>
      <c r="K473" s="2"/>
      <c r="L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D473" s="17"/>
      <c r="AF473" s="17"/>
      <c r="AG473" s="17"/>
      <c r="AH473" s="17"/>
    </row>
    <row r="474" spans="1:34" ht="15.75" customHeight="1" x14ac:dyDescent="0.25">
      <c r="A474" s="1"/>
      <c r="C474" s="3"/>
      <c r="D474" s="2"/>
      <c r="E474" s="2"/>
      <c r="F474" s="2"/>
      <c r="G474" s="2"/>
      <c r="H474" s="2"/>
      <c r="I474" s="17"/>
      <c r="J474" s="2"/>
      <c r="K474" s="2"/>
      <c r="L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D474" s="17"/>
      <c r="AF474" s="17"/>
      <c r="AG474" s="17"/>
      <c r="AH474" s="17"/>
    </row>
    <row r="475" spans="1:34" ht="15.75" customHeight="1" x14ac:dyDescent="0.25">
      <c r="A475" s="1"/>
      <c r="C475" s="3"/>
      <c r="D475" s="2"/>
      <c r="E475" s="2"/>
      <c r="F475" s="2"/>
      <c r="G475" s="2"/>
      <c r="H475" s="2"/>
      <c r="I475" s="17"/>
      <c r="J475" s="2"/>
      <c r="K475" s="2"/>
      <c r="L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D475" s="17"/>
      <c r="AF475" s="17"/>
      <c r="AG475" s="17"/>
      <c r="AH475" s="17"/>
    </row>
    <row r="476" spans="1:34" ht="15.75" customHeight="1" x14ac:dyDescent="0.25">
      <c r="A476" s="1"/>
      <c r="C476" s="3"/>
      <c r="D476" s="2"/>
      <c r="E476" s="2"/>
      <c r="F476" s="2"/>
      <c r="G476" s="2"/>
      <c r="H476" s="2"/>
      <c r="I476" s="17"/>
      <c r="J476" s="2"/>
      <c r="K476" s="2"/>
      <c r="L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D476" s="17"/>
      <c r="AF476" s="17"/>
      <c r="AG476" s="17"/>
      <c r="AH476" s="17"/>
    </row>
    <row r="477" spans="1:34" ht="15.75" customHeight="1" x14ac:dyDescent="0.25">
      <c r="A477" s="1"/>
      <c r="C477" s="3"/>
      <c r="D477" s="2"/>
      <c r="E477" s="2"/>
      <c r="F477" s="2"/>
      <c r="G477" s="2"/>
      <c r="H477" s="2"/>
      <c r="I477" s="17"/>
      <c r="J477" s="2"/>
      <c r="K477" s="2"/>
      <c r="L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D477" s="17"/>
      <c r="AF477" s="17"/>
      <c r="AG477" s="17"/>
      <c r="AH477" s="17"/>
    </row>
    <row r="478" spans="1:34" ht="15.75" customHeight="1" x14ac:dyDescent="0.25">
      <c r="A478" s="1"/>
      <c r="C478" s="3"/>
      <c r="D478" s="2"/>
      <c r="E478" s="2"/>
      <c r="F478" s="2"/>
      <c r="G478" s="2"/>
      <c r="H478" s="2"/>
      <c r="I478" s="17"/>
      <c r="J478" s="2"/>
      <c r="K478" s="2"/>
      <c r="L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D478" s="17"/>
      <c r="AF478" s="17"/>
      <c r="AG478" s="17"/>
      <c r="AH478" s="17"/>
    </row>
    <row r="479" spans="1:34" ht="15.75" customHeight="1" x14ac:dyDescent="0.25">
      <c r="A479" s="1"/>
      <c r="C479" s="3"/>
      <c r="D479" s="2"/>
      <c r="E479" s="2"/>
      <c r="F479" s="2"/>
      <c r="G479" s="2"/>
      <c r="H479" s="2"/>
      <c r="I479" s="17"/>
      <c r="J479" s="2"/>
      <c r="K479" s="2"/>
      <c r="L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D479" s="17"/>
      <c r="AF479" s="17"/>
      <c r="AG479" s="17"/>
      <c r="AH479" s="17"/>
    </row>
    <row r="480" spans="1:34" ht="15.75" customHeight="1" x14ac:dyDescent="0.25">
      <c r="A480" s="1"/>
      <c r="C480" s="3"/>
      <c r="D480" s="2"/>
      <c r="E480" s="2"/>
      <c r="F480" s="2"/>
      <c r="G480" s="2"/>
      <c r="H480" s="2"/>
      <c r="I480" s="17"/>
      <c r="J480" s="2"/>
      <c r="K480" s="2"/>
      <c r="L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D480" s="17"/>
      <c r="AF480" s="17"/>
      <c r="AG480" s="17"/>
      <c r="AH480" s="17"/>
    </row>
    <row r="481" spans="1:34" ht="15.75" customHeight="1" x14ac:dyDescent="0.25">
      <c r="A481" s="1"/>
      <c r="C481" s="3"/>
      <c r="D481" s="2"/>
      <c r="E481" s="2"/>
      <c r="F481" s="2"/>
      <c r="G481" s="2"/>
      <c r="H481" s="2"/>
      <c r="I481" s="17"/>
      <c r="J481" s="2"/>
      <c r="K481" s="2"/>
      <c r="L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D481" s="17"/>
      <c r="AF481" s="17"/>
      <c r="AG481" s="17"/>
      <c r="AH481" s="17"/>
    </row>
    <row r="482" spans="1:34" ht="15.75" customHeight="1" x14ac:dyDescent="0.25">
      <c r="A482" s="1"/>
      <c r="C482" s="3"/>
      <c r="D482" s="2"/>
      <c r="E482" s="2"/>
      <c r="F482" s="2"/>
      <c r="G482" s="2"/>
      <c r="H482" s="2"/>
      <c r="I482" s="17"/>
      <c r="J482" s="2"/>
      <c r="K482" s="2"/>
      <c r="L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D482" s="17"/>
      <c r="AF482" s="17"/>
      <c r="AG482" s="17"/>
      <c r="AH482" s="17"/>
    </row>
    <row r="483" spans="1:34" ht="15.75" customHeight="1" x14ac:dyDescent="0.25">
      <c r="A483" s="1"/>
      <c r="C483" s="3"/>
      <c r="D483" s="2"/>
      <c r="E483" s="2"/>
      <c r="F483" s="2"/>
      <c r="G483" s="2"/>
      <c r="H483" s="2"/>
      <c r="I483" s="17"/>
      <c r="J483" s="2"/>
      <c r="K483" s="2"/>
      <c r="L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D483" s="17"/>
      <c r="AF483" s="17"/>
      <c r="AG483" s="17"/>
      <c r="AH483" s="17"/>
    </row>
    <row r="484" spans="1:34" ht="15.75" customHeight="1" x14ac:dyDescent="0.25">
      <c r="A484" s="1"/>
      <c r="C484" s="3"/>
      <c r="D484" s="2"/>
      <c r="E484" s="2"/>
      <c r="F484" s="2"/>
      <c r="G484" s="2"/>
      <c r="H484" s="2"/>
      <c r="I484" s="17"/>
      <c r="J484" s="2"/>
      <c r="K484" s="2"/>
      <c r="L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D484" s="17"/>
      <c r="AF484" s="17"/>
      <c r="AG484" s="17"/>
      <c r="AH484" s="17"/>
    </row>
    <row r="485" spans="1:34" ht="15.75" customHeight="1" x14ac:dyDescent="0.25">
      <c r="A485" s="1"/>
      <c r="C485" s="3"/>
      <c r="D485" s="2"/>
      <c r="E485" s="2"/>
      <c r="F485" s="2"/>
      <c r="G485" s="2"/>
      <c r="H485" s="2"/>
      <c r="I485" s="17"/>
      <c r="J485" s="2"/>
      <c r="K485" s="2"/>
      <c r="L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D485" s="17"/>
      <c r="AF485" s="17"/>
      <c r="AG485" s="17"/>
      <c r="AH485" s="17"/>
    </row>
    <row r="486" spans="1:34" ht="15.75" customHeight="1" x14ac:dyDescent="0.25">
      <c r="A486" s="1"/>
      <c r="C486" s="3"/>
      <c r="D486" s="2"/>
      <c r="E486" s="2"/>
      <c r="F486" s="2"/>
      <c r="G486" s="2"/>
      <c r="H486" s="2"/>
      <c r="I486" s="17"/>
      <c r="J486" s="2"/>
      <c r="K486" s="2"/>
      <c r="L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D486" s="17"/>
      <c r="AF486" s="17"/>
      <c r="AG486" s="17"/>
      <c r="AH486" s="17"/>
    </row>
    <row r="487" spans="1:34" ht="15.75" customHeight="1" x14ac:dyDescent="0.25">
      <c r="A487" s="1"/>
      <c r="C487" s="3"/>
      <c r="D487" s="2"/>
      <c r="E487" s="2"/>
      <c r="F487" s="2"/>
      <c r="G487" s="2"/>
      <c r="H487" s="2"/>
      <c r="I487" s="17"/>
      <c r="J487" s="2"/>
      <c r="K487" s="2"/>
      <c r="L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D487" s="17"/>
      <c r="AF487" s="17"/>
      <c r="AG487" s="17"/>
      <c r="AH487" s="17"/>
    </row>
    <row r="488" spans="1:34" ht="15.75" customHeight="1" x14ac:dyDescent="0.25">
      <c r="A488" s="1"/>
      <c r="C488" s="3"/>
      <c r="D488" s="2"/>
      <c r="E488" s="2"/>
      <c r="F488" s="2"/>
      <c r="G488" s="2"/>
      <c r="H488" s="2"/>
      <c r="I488" s="17"/>
      <c r="J488" s="2"/>
      <c r="K488" s="2"/>
      <c r="L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D488" s="17"/>
      <c r="AF488" s="17"/>
      <c r="AG488" s="17"/>
      <c r="AH488" s="17"/>
    </row>
    <row r="489" spans="1:34" ht="15.75" customHeight="1" x14ac:dyDescent="0.25">
      <c r="A489" s="1"/>
      <c r="C489" s="3"/>
      <c r="D489" s="2"/>
      <c r="E489" s="2"/>
      <c r="F489" s="2"/>
      <c r="G489" s="2"/>
      <c r="H489" s="2"/>
      <c r="I489" s="17"/>
      <c r="J489" s="2"/>
      <c r="K489" s="2"/>
      <c r="L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D489" s="17"/>
      <c r="AF489" s="17"/>
      <c r="AG489" s="17"/>
      <c r="AH489" s="17"/>
    </row>
    <row r="490" spans="1:34" ht="15.75" customHeight="1" x14ac:dyDescent="0.25">
      <c r="A490" s="1"/>
      <c r="C490" s="3"/>
      <c r="D490" s="2"/>
      <c r="E490" s="2"/>
      <c r="F490" s="2"/>
      <c r="G490" s="2"/>
      <c r="H490" s="2"/>
      <c r="I490" s="17"/>
      <c r="J490" s="2"/>
      <c r="K490" s="2"/>
      <c r="L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D490" s="17"/>
      <c r="AF490" s="17"/>
      <c r="AG490" s="17"/>
      <c r="AH490" s="17"/>
    </row>
    <row r="491" spans="1:34" ht="15.75" customHeight="1" x14ac:dyDescent="0.25">
      <c r="A491" s="1"/>
      <c r="C491" s="3"/>
      <c r="D491" s="2"/>
      <c r="E491" s="2"/>
      <c r="F491" s="2"/>
      <c r="G491" s="2"/>
      <c r="H491" s="2"/>
      <c r="I491" s="17"/>
      <c r="J491" s="2"/>
      <c r="K491" s="2"/>
      <c r="L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D491" s="17"/>
      <c r="AF491" s="17"/>
      <c r="AG491" s="17"/>
      <c r="AH491" s="17"/>
    </row>
    <row r="492" spans="1:34" ht="15.75" customHeight="1" x14ac:dyDescent="0.25">
      <c r="A492" s="1"/>
      <c r="C492" s="3"/>
      <c r="D492" s="2"/>
      <c r="E492" s="2"/>
      <c r="F492" s="2"/>
      <c r="G492" s="2"/>
      <c r="H492" s="2"/>
      <c r="I492" s="17"/>
      <c r="J492" s="2"/>
      <c r="K492" s="2"/>
      <c r="L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D492" s="17"/>
      <c r="AF492" s="17"/>
      <c r="AG492" s="17"/>
      <c r="AH492" s="17"/>
    </row>
    <row r="493" spans="1:34" ht="15.75" customHeight="1" x14ac:dyDescent="0.25">
      <c r="A493" s="1"/>
      <c r="C493" s="3"/>
      <c r="D493" s="2"/>
      <c r="E493" s="2"/>
      <c r="F493" s="2"/>
      <c r="G493" s="2"/>
      <c r="H493" s="2"/>
      <c r="I493" s="17"/>
      <c r="J493" s="2"/>
      <c r="K493" s="2"/>
      <c r="L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D493" s="17"/>
      <c r="AF493" s="17"/>
      <c r="AG493" s="17"/>
      <c r="AH493" s="17"/>
    </row>
    <row r="494" spans="1:34" ht="15.75" customHeight="1" x14ac:dyDescent="0.25">
      <c r="A494" s="1"/>
      <c r="C494" s="3"/>
      <c r="D494" s="2"/>
      <c r="E494" s="2"/>
      <c r="F494" s="2"/>
      <c r="G494" s="2"/>
      <c r="H494" s="2"/>
      <c r="I494" s="17"/>
      <c r="J494" s="2"/>
      <c r="K494" s="2"/>
      <c r="L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D494" s="17"/>
      <c r="AF494" s="17"/>
      <c r="AG494" s="17"/>
      <c r="AH494" s="17"/>
    </row>
    <row r="495" spans="1:34" ht="15.75" customHeight="1" x14ac:dyDescent="0.25">
      <c r="A495" s="1"/>
      <c r="C495" s="3"/>
      <c r="D495" s="2"/>
      <c r="E495" s="2"/>
      <c r="F495" s="2"/>
      <c r="G495" s="2"/>
      <c r="H495" s="2"/>
      <c r="I495" s="17"/>
      <c r="J495" s="2"/>
      <c r="K495" s="2"/>
      <c r="L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D495" s="17"/>
      <c r="AF495" s="17"/>
      <c r="AG495" s="17"/>
      <c r="AH495" s="17"/>
    </row>
    <row r="496" spans="1:34" ht="15.75" customHeight="1" x14ac:dyDescent="0.25">
      <c r="A496" s="1"/>
      <c r="C496" s="3"/>
      <c r="D496" s="2"/>
      <c r="E496" s="2"/>
      <c r="F496" s="2"/>
      <c r="G496" s="2"/>
      <c r="H496" s="2"/>
      <c r="I496" s="17"/>
      <c r="J496" s="2"/>
      <c r="K496" s="2"/>
      <c r="L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D496" s="17"/>
      <c r="AF496" s="17"/>
      <c r="AG496" s="17"/>
      <c r="AH496" s="17"/>
    </row>
    <row r="497" spans="1:34" ht="15.75" customHeight="1" x14ac:dyDescent="0.25">
      <c r="A497" s="1"/>
      <c r="C497" s="3"/>
      <c r="D497" s="2"/>
      <c r="E497" s="2"/>
      <c r="F497" s="2"/>
      <c r="G497" s="2"/>
      <c r="H497" s="2"/>
      <c r="I497" s="17"/>
      <c r="J497" s="2"/>
      <c r="K497" s="2"/>
      <c r="L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D497" s="17"/>
      <c r="AF497" s="17"/>
      <c r="AG497" s="17"/>
      <c r="AH497" s="17"/>
    </row>
    <row r="498" spans="1:34" ht="15.75" customHeight="1" x14ac:dyDescent="0.25">
      <c r="A498" s="1"/>
      <c r="C498" s="3"/>
      <c r="D498" s="2"/>
      <c r="E498" s="2"/>
      <c r="F498" s="2"/>
      <c r="G498" s="2"/>
      <c r="H498" s="2"/>
      <c r="I498" s="17"/>
      <c r="J498" s="2"/>
      <c r="K498" s="2"/>
      <c r="L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D498" s="17"/>
      <c r="AF498" s="17"/>
      <c r="AG498" s="17"/>
      <c r="AH498" s="17"/>
    </row>
    <row r="499" spans="1:34" ht="15.75" customHeight="1" x14ac:dyDescent="0.25">
      <c r="A499" s="1"/>
      <c r="C499" s="3"/>
      <c r="D499" s="2"/>
      <c r="E499" s="2"/>
      <c r="F499" s="2"/>
      <c r="G499" s="2"/>
      <c r="H499" s="2"/>
      <c r="I499" s="17"/>
      <c r="J499" s="2"/>
      <c r="K499" s="2"/>
      <c r="L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D499" s="17"/>
      <c r="AF499" s="17"/>
      <c r="AG499" s="17"/>
      <c r="AH499" s="17"/>
    </row>
    <row r="500" spans="1:34" ht="15.75" customHeight="1" x14ac:dyDescent="0.25">
      <c r="A500" s="1"/>
      <c r="C500" s="3"/>
      <c r="D500" s="2"/>
      <c r="E500" s="2"/>
      <c r="F500" s="2"/>
      <c r="G500" s="2"/>
      <c r="H500" s="2"/>
      <c r="I500" s="17"/>
      <c r="J500" s="2"/>
      <c r="K500" s="2"/>
      <c r="L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D500" s="17"/>
      <c r="AF500" s="17"/>
      <c r="AG500" s="17"/>
      <c r="AH500" s="17"/>
    </row>
    <row r="501" spans="1:34" ht="15.75" customHeight="1" x14ac:dyDescent="0.25">
      <c r="A501" s="1"/>
      <c r="C501" s="3"/>
      <c r="D501" s="2"/>
      <c r="E501" s="2"/>
      <c r="F501" s="2"/>
      <c r="G501" s="2"/>
      <c r="H501" s="2"/>
      <c r="I501" s="17"/>
      <c r="J501" s="2"/>
      <c r="K501" s="2"/>
      <c r="L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D501" s="17"/>
      <c r="AF501" s="17"/>
      <c r="AG501" s="17"/>
      <c r="AH501" s="17"/>
    </row>
    <row r="502" spans="1:34" ht="15.75" customHeight="1" x14ac:dyDescent="0.25">
      <c r="A502" s="1"/>
      <c r="C502" s="3"/>
      <c r="D502" s="2"/>
      <c r="E502" s="2"/>
      <c r="F502" s="2"/>
      <c r="G502" s="2"/>
      <c r="H502" s="2"/>
      <c r="I502" s="17"/>
      <c r="J502" s="2"/>
      <c r="K502" s="2"/>
      <c r="L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D502" s="17"/>
      <c r="AF502" s="17"/>
      <c r="AG502" s="17"/>
      <c r="AH502" s="17"/>
    </row>
    <row r="503" spans="1:34" ht="15.75" customHeight="1" x14ac:dyDescent="0.25">
      <c r="A503" s="1"/>
      <c r="C503" s="3"/>
      <c r="D503" s="2"/>
      <c r="E503" s="2"/>
      <c r="F503" s="2"/>
      <c r="G503" s="2"/>
      <c r="H503" s="2"/>
      <c r="I503" s="17"/>
      <c r="J503" s="2"/>
      <c r="K503" s="2"/>
      <c r="L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D503" s="17"/>
      <c r="AF503" s="17"/>
      <c r="AG503" s="17"/>
      <c r="AH503" s="17"/>
    </row>
    <row r="504" spans="1:34" ht="15.75" customHeight="1" x14ac:dyDescent="0.25">
      <c r="A504" s="1"/>
      <c r="C504" s="3"/>
      <c r="D504" s="2"/>
      <c r="E504" s="2"/>
      <c r="F504" s="2"/>
      <c r="G504" s="2"/>
      <c r="H504" s="2"/>
      <c r="I504" s="17"/>
      <c r="J504" s="2"/>
      <c r="K504" s="2"/>
      <c r="L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D504" s="17"/>
      <c r="AF504" s="17"/>
      <c r="AG504" s="17"/>
      <c r="AH504" s="17"/>
    </row>
    <row r="505" spans="1:34" ht="15.75" customHeight="1" x14ac:dyDescent="0.25">
      <c r="A505" s="1"/>
      <c r="C505" s="3"/>
      <c r="D505" s="2"/>
      <c r="E505" s="2"/>
      <c r="F505" s="2"/>
      <c r="G505" s="2"/>
      <c r="H505" s="2"/>
      <c r="I505" s="17"/>
      <c r="J505" s="2"/>
      <c r="K505" s="2"/>
      <c r="L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D505" s="17"/>
      <c r="AF505" s="17"/>
      <c r="AG505" s="17"/>
      <c r="AH505" s="17"/>
    </row>
    <row r="506" spans="1:34" ht="15.75" customHeight="1" x14ac:dyDescent="0.25">
      <c r="A506" s="1"/>
      <c r="C506" s="3"/>
      <c r="D506" s="2"/>
      <c r="E506" s="2"/>
      <c r="F506" s="2"/>
      <c r="G506" s="2"/>
      <c r="H506" s="2"/>
      <c r="I506" s="17"/>
      <c r="J506" s="2"/>
      <c r="K506" s="2"/>
      <c r="L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D506" s="17"/>
      <c r="AF506" s="17"/>
      <c r="AG506" s="17"/>
      <c r="AH506" s="17"/>
    </row>
    <row r="507" spans="1:34" ht="15.75" customHeight="1" x14ac:dyDescent="0.25">
      <c r="A507" s="1"/>
      <c r="C507" s="3"/>
      <c r="D507" s="2"/>
      <c r="E507" s="2"/>
      <c r="F507" s="2"/>
      <c r="G507" s="2"/>
      <c r="H507" s="2"/>
      <c r="I507" s="17"/>
      <c r="J507" s="2"/>
      <c r="K507" s="2"/>
      <c r="L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D507" s="17"/>
      <c r="AF507" s="17"/>
      <c r="AG507" s="17"/>
      <c r="AH507" s="17"/>
    </row>
    <row r="508" spans="1:34" ht="15.75" customHeight="1" x14ac:dyDescent="0.25">
      <c r="A508" s="1"/>
      <c r="C508" s="3"/>
      <c r="D508" s="2"/>
      <c r="E508" s="2"/>
      <c r="F508" s="2"/>
      <c r="G508" s="2"/>
      <c r="H508" s="2"/>
      <c r="I508" s="17"/>
      <c r="J508" s="2"/>
      <c r="K508" s="2"/>
      <c r="L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D508" s="17"/>
      <c r="AF508" s="17"/>
      <c r="AG508" s="17"/>
      <c r="AH508" s="17"/>
    </row>
    <row r="509" spans="1:34" ht="15.75" customHeight="1" x14ac:dyDescent="0.25">
      <c r="A509" s="1"/>
      <c r="C509" s="3"/>
      <c r="D509" s="2"/>
      <c r="E509" s="2"/>
      <c r="F509" s="2"/>
      <c r="G509" s="2"/>
      <c r="H509" s="2"/>
      <c r="I509" s="17"/>
      <c r="J509" s="2"/>
      <c r="K509" s="2"/>
      <c r="L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D509" s="17"/>
      <c r="AF509" s="17"/>
      <c r="AG509" s="17"/>
      <c r="AH509" s="17"/>
    </row>
    <row r="510" spans="1:34" ht="15.75" customHeight="1" x14ac:dyDescent="0.25">
      <c r="A510" s="1"/>
      <c r="C510" s="3"/>
      <c r="D510" s="2"/>
      <c r="E510" s="2"/>
      <c r="F510" s="2"/>
      <c r="G510" s="2"/>
      <c r="H510" s="2"/>
      <c r="I510" s="17"/>
      <c r="J510" s="2"/>
      <c r="K510" s="2"/>
      <c r="L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D510" s="17"/>
      <c r="AF510" s="17"/>
      <c r="AG510" s="17"/>
      <c r="AH510" s="17"/>
    </row>
    <row r="511" spans="1:34" ht="15.75" customHeight="1" x14ac:dyDescent="0.25">
      <c r="A511" s="1"/>
      <c r="C511" s="3"/>
      <c r="D511" s="2"/>
      <c r="E511" s="2"/>
      <c r="F511" s="2"/>
      <c r="G511" s="2"/>
      <c r="H511" s="2"/>
      <c r="I511" s="17"/>
      <c r="J511" s="2"/>
      <c r="K511" s="2"/>
      <c r="L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D511" s="17"/>
      <c r="AF511" s="17"/>
      <c r="AG511" s="17"/>
      <c r="AH511" s="17"/>
    </row>
    <row r="512" spans="1:34" ht="15.75" customHeight="1" x14ac:dyDescent="0.25">
      <c r="A512" s="1"/>
      <c r="C512" s="3"/>
      <c r="D512" s="2"/>
      <c r="E512" s="2"/>
      <c r="F512" s="2"/>
      <c r="G512" s="2"/>
      <c r="H512" s="2"/>
      <c r="I512" s="17"/>
      <c r="J512" s="2"/>
      <c r="K512" s="2"/>
      <c r="L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D512" s="17"/>
      <c r="AF512" s="17"/>
      <c r="AG512" s="17"/>
      <c r="AH512" s="17"/>
    </row>
    <row r="513" spans="1:34" ht="15.75" customHeight="1" x14ac:dyDescent="0.25">
      <c r="A513" s="1"/>
      <c r="C513" s="3"/>
      <c r="D513" s="2"/>
      <c r="E513" s="2"/>
      <c r="F513" s="2"/>
      <c r="G513" s="2"/>
      <c r="H513" s="2"/>
      <c r="I513" s="17"/>
      <c r="J513" s="2"/>
      <c r="K513" s="2"/>
      <c r="L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D513" s="17"/>
      <c r="AF513" s="17"/>
      <c r="AG513" s="17"/>
      <c r="AH513" s="17"/>
    </row>
    <row r="514" spans="1:34" ht="15.75" customHeight="1" x14ac:dyDescent="0.25">
      <c r="A514" s="1"/>
      <c r="C514" s="3"/>
      <c r="D514" s="2"/>
      <c r="E514" s="2"/>
      <c r="F514" s="2"/>
      <c r="G514" s="2"/>
      <c r="H514" s="2"/>
      <c r="I514" s="17"/>
      <c r="J514" s="2"/>
      <c r="K514" s="2"/>
      <c r="L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D514" s="17"/>
      <c r="AF514" s="17"/>
      <c r="AG514" s="17"/>
      <c r="AH514" s="17"/>
    </row>
    <row r="515" spans="1:34" ht="15.75" customHeight="1" x14ac:dyDescent="0.25">
      <c r="A515" s="1"/>
      <c r="C515" s="3"/>
      <c r="D515" s="2"/>
      <c r="E515" s="2"/>
      <c r="F515" s="2"/>
      <c r="G515" s="2"/>
      <c r="H515" s="2"/>
      <c r="I515" s="17"/>
      <c r="J515" s="2"/>
      <c r="K515" s="2"/>
      <c r="L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D515" s="17"/>
      <c r="AF515" s="17"/>
      <c r="AG515" s="17"/>
      <c r="AH515" s="17"/>
    </row>
    <row r="516" spans="1:34" ht="15.75" customHeight="1" x14ac:dyDescent="0.25">
      <c r="A516" s="1"/>
      <c r="C516" s="3"/>
      <c r="D516" s="2"/>
      <c r="E516" s="2"/>
      <c r="F516" s="2"/>
      <c r="G516" s="2"/>
      <c r="H516" s="2"/>
      <c r="I516" s="17"/>
      <c r="J516" s="2"/>
      <c r="K516" s="2"/>
      <c r="L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D516" s="17"/>
      <c r="AF516" s="17"/>
      <c r="AG516" s="17"/>
      <c r="AH516" s="17"/>
    </row>
    <row r="517" spans="1:34" ht="15.75" customHeight="1" x14ac:dyDescent="0.25">
      <c r="A517" s="1"/>
      <c r="C517" s="3"/>
      <c r="D517" s="2"/>
      <c r="E517" s="2"/>
      <c r="F517" s="2"/>
      <c r="G517" s="2"/>
      <c r="H517" s="2"/>
      <c r="I517" s="17"/>
      <c r="J517" s="2"/>
      <c r="K517" s="2"/>
      <c r="L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D517" s="17"/>
      <c r="AF517" s="17"/>
      <c r="AG517" s="17"/>
      <c r="AH517" s="17"/>
    </row>
    <row r="518" spans="1:34" ht="15.75" customHeight="1" x14ac:dyDescent="0.25">
      <c r="A518" s="1"/>
      <c r="C518" s="3"/>
      <c r="D518" s="2"/>
      <c r="E518" s="2"/>
      <c r="F518" s="2"/>
      <c r="G518" s="2"/>
      <c r="H518" s="2"/>
      <c r="I518" s="17"/>
      <c r="J518" s="2"/>
      <c r="K518" s="2"/>
      <c r="L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D518" s="17"/>
      <c r="AF518" s="17"/>
      <c r="AG518" s="17"/>
      <c r="AH518" s="17"/>
    </row>
    <row r="519" spans="1:34" ht="15.75" customHeight="1" x14ac:dyDescent="0.25">
      <c r="A519" s="1"/>
      <c r="C519" s="3"/>
      <c r="D519" s="2"/>
      <c r="E519" s="2"/>
      <c r="F519" s="2"/>
      <c r="G519" s="2"/>
      <c r="H519" s="2"/>
      <c r="I519" s="17"/>
      <c r="J519" s="2"/>
      <c r="K519" s="2"/>
      <c r="L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D519" s="17"/>
      <c r="AF519" s="17"/>
      <c r="AG519" s="17"/>
      <c r="AH519" s="17"/>
    </row>
    <row r="520" spans="1:34" ht="15.75" customHeight="1" x14ac:dyDescent="0.25">
      <c r="A520" s="1"/>
      <c r="C520" s="3"/>
      <c r="D520" s="2"/>
      <c r="E520" s="2"/>
      <c r="F520" s="2"/>
      <c r="G520" s="2"/>
      <c r="H520" s="2"/>
      <c r="I520" s="17"/>
      <c r="J520" s="2"/>
      <c r="K520" s="2"/>
      <c r="L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D520" s="17"/>
      <c r="AF520" s="17"/>
      <c r="AG520" s="17"/>
      <c r="AH520" s="17"/>
    </row>
    <row r="521" spans="1:34" ht="15.75" customHeight="1" x14ac:dyDescent="0.25">
      <c r="A521" s="1"/>
      <c r="C521" s="3"/>
      <c r="D521" s="2"/>
      <c r="E521" s="2"/>
      <c r="F521" s="2"/>
      <c r="G521" s="2"/>
      <c r="H521" s="2"/>
      <c r="I521" s="17"/>
      <c r="J521" s="2"/>
      <c r="K521" s="2"/>
      <c r="L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D521" s="17"/>
      <c r="AF521" s="17"/>
      <c r="AG521" s="17"/>
      <c r="AH521" s="17"/>
    </row>
    <row r="522" spans="1:34" ht="15.75" customHeight="1" x14ac:dyDescent="0.25">
      <c r="A522" s="1"/>
      <c r="C522" s="3"/>
      <c r="D522" s="2"/>
      <c r="E522" s="2"/>
      <c r="F522" s="2"/>
      <c r="G522" s="2"/>
      <c r="H522" s="2"/>
      <c r="I522" s="17"/>
      <c r="J522" s="2"/>
      <c r="K522" s="2"/>
      <c r="L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D522" s="17"/>
      <c r="AF522" s="17"/>
      <c r="AG522" s="17"/>
      <c r="AH522" s="17"/>
    </row>
    <row r="523" spans="1:34" ht="15.75" customHeight="1" x14ac:dyDescent="0.25">
      <c r="A523" s="1"/>
      <c r="C523" s="3"/>
      <c r="D523" s="2"/>
      <c r="E523" s="2"/>
      <c r="F523" s="2"/>
      <c r="G523" s="2"/>
      <c r="H523" s="2"/>
      <c r="I523" s="17"/>
      <c r="J523" s="2"/>
      <c r="K523" s="2"/>
      <c r="L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D523" s="17"/>
      <c r="AF523" s="17"/>
      <c r="AG523" s="17"/>
      <c r="AH523" s="17"/>
    </row>
    <row r="524" spans="1:34" ht="15.75" customHeight="1" x14ac:dyDescent="0.25">
      <c r="A524" s="1"/>
      <c r="C524" s="3"/>
      <c r="D524" s="2"/>
      <c r="E524" s="2"/>
      <c r="F524" s="2"/>
      <c r="G524" s="2"/>
      <c r="H524" s="2"/>
      <c r="I524" s="17"/>
      <c r="J524" s="2"/>
      <c r="K524" s="2"/>
      <c r="L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D524" s="17"/>
      <c r="AF524" s="17"/>
      <c r="AG524" s="17"/>
      <c r="AH524" s="17"/>
    </row>
    <row r="525" spans="1:34" ht="15.75" customHeight="1" x14ac:dyDescent="0.25">
      <c r="A525" s="1"/>
      <c r="C525" s="3"/>
      <c r="D525" s="2"/>
      <c r="E525" s="2"/>
      <c r="F525" s="2"/>
      <c r="G525" s="2"/>
      <c r="H525" s="2"/>
      <c r="I525" s="17"/>
      <c r="J525" s="2"/>
      <c r="K525" s="2"/>
      <c r="L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D525" s="17"/>
      <c r="AF525" s="17"/>
      <c r="AG525" s="17"/>
      <c r="AH525" s="17"/>
    </row>
    <row r="526" spans="1:34" ht="15.75" customHeight="1" x14ac:dyDescent="0.25">
      <c r="A526" s="1"/>
      <c r="C526" s="3"/>
      <c r="D526" s="2"/>
      <c r="E526" s="2"/>
      <c r="F526" s="2"/>
      <c r="G526" s="2"/>
      <c r="H526" s="2"/>
      <c r="I526" s="17"/>
      <c r="J526" s="2"/>
      <c r="K526" s="2"/>
      <c r="L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D526" s="17"/>
      <c r="AF526" s="17"/>
      <c r="AG526" s="17"/>
      <c r="AH526" s="17"/>
    </row>
    <row r="527" spans="1:34" ht="15.75" customHeight="1" x14ac:dyDescent="0.25">
      <c r="A527" s="1"/>
      <c r="C527" s="3"/>
      <c r="D527" s="2"/>
      <c r="E527" s="2"/>
      <c r="F527" s="2"/>
      <c r="G527" s="2"/>
      <c r="H527" s="2"/>
      <c r="I527" s="17"/>
      <c r="J527" s="2"/>
      <c r="K527" s="2"/>
      <c r="L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D527" s="17"/>
      <c r="AF527" s="17"/>
      <c r="AG527" s="17"/>
      <c r="AH527" s="17"/>
    </row>
    <row r="528" spans="1:34" ht="15.75" customHeight="1" x14ac:dyDescent="0.25">
      <c r="A528" s="1"/>
      <c r="C528" s="3"/>
      <c r="D528" s="2"/>
      <c r="E528" s="2"/>
      <c r="F528" s="2"/>
      <c r="G528" s="2"/>
      <c r="H528" s="2"/>
      <c r="I528" s="17"/>
      <c r="J528" s="2"/>
      <c r="K528" s="2"/>
      <c r="L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D528" s="17"/>
      <c r="AF528" s="17"/>
      <c r="AG528" s="17"/>
      <c r="AH528" s="17"/>
    </row>
    <row r="529" spans="1:34" ht="15.75" customHeight="1" x14ac:dyDescent="0.25">
      <c r="A529" s="1"/>
      <c r="C529" s="3"/>
      <c r="D529" s="2"/>
      <c r="E529" s="2"/>
      <c r="F529" s="2"/>
      <c r="G529" s="2"/>
      <c r="H529" s="2"/>
      <c r="I529" s="17"/>
      <c r="J529" s="2"/>
      <c r="K529" s="2"/>
      <c r="L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D529" s="17"/>
      <c r="AF529" s="17"/>
      <c r="AG529" s="17"/>
      <c r="AH529" s="17"/>
    </row>
    <row r="530" spans="1:34" ht="15.75" customHeight="1" x14ac:dyDescent="0.25">
      <c r="A530" s="1"/>
      <c r="C530" s="3"/>
      <c r="D530" s="2"/>
      <c r="E530" s="2"/>
      <c r="F530" s="2"/>
      <c r="G530" s="2"/>
      <c r="H530" s="2"/>
      <c r="I530" s="17"/>
      <c r="J530" s="2"/>
      <c r="K530" s="2"/>
      <c r="L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D530" s="17"/>
      <c r="AF530" s="17"/>
      <c r="AG530" s="17"/>
      <c r="AH530" s="17"/>
    </row>
    <row r="531" spans="1:34" ht="15.75" customHeight="1" x14ac:dyDescent="0.25">
      <c r="A531" s="1"/>
      <c r="C531" s="3"/>
      <c r="D531" s="2"/>
      <c r="E531" s="2"/>
      <c r="F531" s="2"/>
      <c r="G531" s="2"/>
      <c r="H531" s="2"/>
      <c r="I531" s="17"/>
      <c r="J531" s="2"/>
      <c r="K531" s="2"/>
      <c r="L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D531" s="17"/>
      <c r="AF531" s="17"/>
      <c r="AG531" s="17"/>
      <c r="AH531" s="17"/>
    </row>
    <row r="532" spans="1:34" ht="15.75" customHeight="1" x14ac:dyDescent="0.25">
      <c r="A532" s="1"/>
      <c r="C532" s="3"/>
      <c r="D532" s="2"/>
      <c r="E532" s="2"/>
      <c r="F532" s="2"/>
      <c r="G532" s="2"/>
      <c r="H532" s="2"/>
      <c r="I532" s="17"/>
      <c r="J532" s="2"/>
      <c r="K532" s="2"/>
      <c r="L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D532" s="17"/>
      <c r="AF532" s="17"/>
      <c r="AG532" s="17"/>
      <c r="AH532" s="17"/>
    </row>
    <row r="533" spans="1:34" ht="15.75" customHeight="1" x14ac:dyDescent="0.25">
      <c r="A533" s="1"/>
      <c r="C533" s="3"/>
      <c r="D533" s="2"/>
      <c r="E533" s="2"/>
      <c r="F533" s="2"/>
      <c r="G533" s="2"/>
      <c r="H533" s="2"/>
      <c r="I533" s="17"/>
      <c r="J533" s="2"/>
      <c r="K533" s="2"/>
      <c r="L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D533" s="17"/>
      <c r="AF533" s="17"/>
      <c r="AG533" s="17"/>
      <c r="AH533" s="17"/>
    </row>
    <row r="534" spans="1:34" ht="15.75" customHeight="1" x14ac:dyDescent="0.25">
      <c r="A534" s="1"/>
      <c r="C534" s="3"/>
      <c r="D534" s="2"/>
      <c r="E534" s="2"/>
      <c r="F534" s="2"/>
      <c r="G534" s="2"/>
      <c r="H534" s="2"/>
      <c r="I534" s="17"/>
      <c r="J534" s="2"/>
      <c r="K534" s="2"/>
      <c r="L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D534" s="17"/>
      <c r="AF534" s="17"/>
      <c r="AG534" s="17"/>
      <c r="AH534" s="17"/>
    </row>
    <row r="535" spans="1:34" ht="15.75" customHeight="1" x14ac:dyDescent="0.25">
      <c r="A535" s="1"/>
      <c r="C535" s="3"/>
      <c r="D535" s="2"/>
      <c r="E535" s="2"/>
      <c r="F535" s="2"/>
      <c r="G535" s="2"/>
      <c r="H535" s="2"/>
      <c r="I535" s="17"/>
      <c r="J535" s="2"/>
      <c r="K535" s="2"/>
      <c r="L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D535" s="17"/>
      <c r="AF535" s="17"/>
      <c r="AG535" s="17"/>
      <c r="AH535" s="17"/>
    </row>
    <row r="536" spans="1:34" ht="15.75" customHeight="1" x14ac:dyDescent="0.25">
      <c r="A536" s="1"/>
      <c r="C536" s="3"/>
      <c r="D536" s="2"/>
      <c r="E536" s="2"/>
      <c r="F536" s="2"/>
      <c r="G536" s="2"/>
      <c r="H536" s="2"/>
      <c r="I536" s="17"/>
      <c r="J536" s="2"/>
      <c r="K536" s="2"/>
      <c r="L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D536" s="17"/>
      <c r="AF536" s="17"/>
      <c r="AG536" s="17"/>
      <c r="AH536" s="17"/>
    </row>
    <row r="537" spans="1:34" ht="15.75" customHeight="1" x14ac:dyDescent="0.25">
      <c r="A537" s="1"/>
      <c r="C537" s="3"/>
      <c r="D537" s="2"/>
      <c r="E537" s="2"/>
      <c r="F537" s="2"/>
      <c r="G537" s="2"/>
      <c r="H537" s="2"/>
      <c r="I537" s="17"/>
      <c r="J537" s="2"/>
      <c r="K537" s="2"/>
      <c r="L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D537" s="17"/>
      <c r="AF537" s="17"/>
      <c r="AG537" s="17"/>
      <c r="AH537" s="17"/>
    </row>
    <row r="538" spans="1:34" ht="15.75" customHeight="1" x14ac:dyDescent="0.25">
      <c r="A538" s="1"/>
      <c r="C538" s="3"/>
      <c r="D538" s="2"/>
      <c r="E538" s="2"/>
      <c r="F538" s="2"/>
      <c r="G538" s="2"/>
      <c r="H538" s="2"/>
      <c r="I538" s="17"/>
      <c r="J538" s="2"/>
      <c r="K538" s="2"/>
      <c r="L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D538" s="17"/>
      <c r="AF538" s="17"/>
      <c r="AG538" s="17"/>
      <c r="AH538" s="17"/>
    </row>
    <row r="539" spans="1:34" ht="15.75" customHeight="1" x14ac:dyDescent="0.25">
      <c r="A539" s="1"/>
      <c r="C539" s="3"/>
      <c r="D539" s="2"/>
      <c r="E539" s="2"/>
      <c r="F539" s="2"/>
      <c r="G539" s="2"/>
      <c r="H539" s="2"/>
      <c r="I539" s="17"/>
      <c r="J539" s="2"/>
      <c r="K539" s="2"/>
      <c r="L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D539" s="17"/>
      <c r="AF539" s="17"/>
      <c r="AG539" s="17"/>
      <c r="AH539" s="17"/>
    </row>
    <row r="540" spans="1:34" ht="15.75" customHeight="1" x14ac:dyDescent="0.25">
      <c r="A540" s="1"/>
      <c r="C540" s="3"/>
      <c r="D540" s="2"/>
      <c r="E540" s="2"/>
      <c r="F540" s="2"/>
      <c r="G540" s="2"/>
      <c r="H540" s="2"/>
      <c r="I540" s="17"/>
      <c r="J540" s="2"/>
      <c r="K540" s="2"/>
      <c r="L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D540" s="17"/>
      <c r="AF540" s="17"/>
      <c r="AG540" s="17"/>
      <c r="AH540" s="17"/>
    </row>
    <row r="541" spans="1:34" ht="15.75" customHeight="1" x14ac:dyDescent="0.25">
      <c r="A541" s="1"/>
      <c r="C541" s="3"/>
      <c r="D541" s="2"/>
      <c r="E541" s="2"/>
      <c r="F541" s="2"/>
      <c r="G541" s="2"/>
      <c r="H541" s="2"/>
      <c r="I541" s="17"/>
      <c r="J541" s="2"/>
      <c r="K541" s="2"/>
      <c r="L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D541" s="17"/>
      <c r="AF541" s="17"/>
      <c r="AG541" s="17"/>
      <c r="AH541" s="17"/>
    </row>
    <row r="542" spans="1:34" ht="15.75" customHeight="1" x14ac:dyDescent="0.25">
      <c r="A542" s="1"/>
      <c r="C542" s="3"/>
      <c r="D542" s="2"/>
      <c r="E542" s="2"/>
      <c r="F542" s="2"/>
      <c r="G542" s="2"/>
      <c r="H542" s="2"/>
      <c r="I542" s="17"/>
      <c r="J542" s="2"/>
      <c r="K542" s="2"/>
      <c r="L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D542" s="17"/>
      <c r="AF542" s="17"/>
      <c r="AG542" s="17"/>
      <c r="AH542" s="17"/>
    </row>
    <row r="543" spans="1:34" ht="15.75" customHeight="1" x14ac:dyDescent="0.25">
      <c r="A543" s="1"/>
      <c r="C543" s="3"/>
      <c r="D543" s="2"/>
      <c r="E543" s="2"/>
      <c r="F543" s="2"/>
      <c r="G543" s="2"/>
      <c r="H543" s="2"/>
      <c r="I543" s="17"/>
      <c r="J543" s="2"/>
      <c r="K543" s="2"/>
      <c r="L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D543" s="17"/>
      <c r="AF543" s="17"/>
      <c r="AG543" s="17"/>
      <c r="AH543" s="17"/>
    </row>
    <row r="544" spans="1:34" ht="15.75" customHeight="1" x14ac:dyDescent="0.25">
      <c r="A544" s="1"/>
      <c r="C544" s="3"/>
      <c r="D544" s="2"/>
      <c r="E544" s="2"/>
      <c r="F544" s="2"/>
      <c r="G544" s="2"/>
      <c r="H544" s="2"/>
      <c r="I544" s="17"/>
      <c r="J544" s="2"/>
      <c r="K544" s="2"/>
      <c r="L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D544" s="17"/>
      <c r="AF544" s="17"/>
      <c r="AG544" s="17"/>
      <c r="AH544" s="17"/>
    </row>
    <row r="545" spans="1:34" ht="15.75" customHeight="1" x14ac:dyDescent="0.25">
      <c r="A545" s="1"/>
      <c r="C545" s="3"/>
      <c r="D545" s="2"/>
      <c r="E545" s="2"/>
      <c r="F545" s="2"/>
      <c r="G545" s="2"/>
      <c r="H545" s="2"/>
      <c r="I545" s="17"/>
      <c r="J545" s="2"/>
      <c r="K545" s="2"/>
      <c r="L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D545" s="17"/>
      <c r="AF545" s="17"/>
      <c r="AG545" s="17"/>
      <c r="AH545" s="17"/>
    </row>
    <row r="546" spans="1:34" ht="15.75" customHeight="1" x14ac:dyDescent="0.25">
      <c r="A546" s="1"/>
      <c r="C546" s="3"/>
      <c r="D546" s="2"/>
      <c r="E546" s="2"/>
      <c r="F546" s="2"/>
      <c r="G546" s="2"/>
      <c r="H546" s="2"/>
      <c r="I546" s="17"/>
      <c r="J546" s="2"/>
      <c r="K546" s="2"/>
      <c r="L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D546" s="17"/>
      <c r="AF546" s="17"/>
      <c r="AG546" s="17"/>
      <c r="AH546" s="17"/>
    </row>
    <row r="547" spans="1:34" ht="15.75" customHeight="1" x14ac:dyDescent="0.25">
      <c r="A547" s="1"/>
      <c r="C547" s="3"/>
      <c r="D547" s="2"/>
      <c r="E547" s="2"/>
      <c r="F547" s="2"/>
      <c r="G547" s="2"/>
      <c r="H547" s="2"/>
      <c r="I547" s="17"/>
      <c r="J547" s="2"/>
      <c r="K547" s="2"/>
      <c r="L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D547" s="17"/>
      <c r="AF547" s="17"/>
      <c r="AG547" s="17"/>
      <c r="AH547" s="17"/>
    </row>
    <row r="548" spans="1:34" ht="15.75" customHeight="1" x14ac:dyDescent="0.25">
      <c r="A548" s="1"/>
      <c r="C548" s="3"/>
      <c r="D548" s="2"/>
      <c r="E548" s="2"/>
      <c r="F548" s="2"/>
      <c r="G548" s="2"/>
      <c r="H548" s="2"/>
      <c r="I548" s="17"/>
      <c r="J548" s="2"/>
      <c r="K548" s="2"/>
      <c r="L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D548" s="17"/>
      <c r="AF548" s="17"/>
      <c r="AG548" s="17"/>
      <c r="AH548" s="17"/>
    </row>
    <row r="549" spans="1:34" ht="15.75" customHeight="1" x14ac:dyDescent="0.25">
      <c r="A549" s="1"/>
      <c r="C549" s="3"/>
      <c r="D549" s="2"/>
      <c r="E549" s="2"/>
      <c r="F549" s="2"/>
      <c r="G549" s="2"/>
      <c r="H549" s="2"/>
      <c r="I549" s="17"/>
      <c r="J549" s="2"/>
      <c r="K549" s="2"/>
      <c r="L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D549" s="17"/>
      <c r="AF549" s="17"/>
      <c r="AG549" s="17"/>
      <c r="AH549" s="17"/>
    </row>
    <row r="550" spans="1:34" ht="15.75" customHeight="1" x14ac:dyDescent="0.25">
      <c r="A550" s="1"/>
      <c r="C550" s="3"/>
      <c r="D550" s="2"/>
      <c r="E550" s="2"/>
      <c r="F550" s="2"/>
      <c r="G550" s="2"/>
      <c r="H550" s="2"/>
      <c r="I550" s="17"/>
      <c r="J550" s="2"/>
      <c r="K550" s="2"/>
      <c r="L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D550" s="17"/>
      <c r="AF550" s="17"/>
      <c r="AG550" s="17"/>
      <c r="AH550" s="17"/>
    </row>
    <row r="551" spans="1:34" ht="15.75" customHeight="1" x14ac:dyDescent="0.25">
      <c r="A551" s="1"/>
      <c r="C551" s="3"/>
      <c r="D551" s="2"/>
      <c r="E551" s="2"/>
      <c r="F551" s="2"/>
      <c r="G551" s="2"/>
      <c r="H551" s="2"/>
      <c r="I551" s="17"/>
      <c r="J551" s="2"/>
      <c r="K551" s="2"/>
      <c r="L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D551" s="17"/>
      <c r="AF551" s="17"/>
      <c r="AG551" s="17"/>
      <c r="AH551" s="17"/>
    </row>
    <row r="552" spans="1:34" ht="15.75" customHeight="1" x14ac:dyDescent="0.25">
      <c r="A552" s="1"/>
      <c r="C552" s="3"/>
      <c r="D552" s="2"/>
      <c r="E552" s="2"/>
      <c r="F552" s="2"/>
      <c r="G552" s="2"/>
      <c r="H552" s="2"/>
      <c r="I552" s="17"/>
      <c r="J552" s="2"/>
      <c r="K552" s="2"/>
      <c r="L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D552" s="17"/>
      <c r="AF552" s="17"/>
      <c r="AG552" s="17"/>
      <c r="AH552" s="17"/>
    </row>
    <row r="553" spans="1:34" ht="15.75" customHeight="1" x14ac:dyDescent="0.25">
      <c r="A553" s="1"/>
      <c r="C553" s="3"/>
      <c r="D553" s="2"/>
      <c r="E553" s="2"/>
      <c r="F553" s="2"/>
      <c r="G553" s="2"/>
      <c r="H553" s="2"/>
      <c r="I553" s="17"/>
      <c r="J553" s="2"/>
      <c r="K553" s="2"/>
      <c r="L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D553" s="17"/>
      <c r="AF553" s="17"/>
      <c r="AG553" s="17"/>
      <c r="AH553" s="17"/>
    </row>
    <row r="554" spans="1:34" ht="15.75" customHeight="1" x14ac:dyDescent="0.25">
      <c r="A554" s="1"/>
      <c r="C554" s="3"/>
      <c r="D554" s="2"/>
      <c r="E554" s="2"/>
      <c r="F554" s="2"/>
      <c r="G554" s="2"/>
      <c r="H554" s="2"/>
      <c r="I554" s="17"/>
      <c r="J554" s="2"/>
      <c r="K554" s="2"/>
      <c r="L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D554" s="17"/>
      <c r="AF554" s="17"/>
      <c r="AG554" s="17"/>
      <c r="AH554" s="17"/>
    </row>
    <row r="555" spans="1:34" ht="15.75" customHeight="1" x14ac:dyDescent="0.25">
      <c r="A555" s="1"/>
      <c r="C555" s="3"/>
      <c r="D555" s="2"/>
      <c r="E555" s="2"/>
      <c r="F555" s="2"/>
      <c r="G555" s="2"/>
      <c r="H555" s="2"/>
      <c r="I555" s="17"/>
      <c r="J555" s="2"/>
      <c r="K555" s="2"/>
      <c r="L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D555" s="17"/>
      <c r="AF555" s="17"/>
      <c r="AG555" s="17"/>
      <c r="AH555" s="17"/>
    </row>
    <row r="556" spans="1:34" ht="15.75" customHeight="1" x14ac:dyDescent="0.25">
      <c r="A556" s="1"/>
      <c r="C556" s="3"/>
      <c r="D556" s="2"/>
      <c r="E556" s="2"/>
      <c r="F556" s="2"/>
      <c r="G556" s="2"/>
      <c r="H556" s="2"/>
      <c r="I556" s="17"/>
      <c r="J556" s="2"/>
      <c r="K556" s="2"/>
      <c r="L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D556" s="17"/>
      <c r="AF556" s="17"/>
      <c r="AG556" s="17"/>
      <c r="AH556" s="17"/>
    </row>
    <row r="557" spans="1:34" ht="15.75" customHeight="1" x14ac:dyDescent="0.25">
      <c r="A557" s="1"/>
      <c r="C557" s="3"/>
      <c r="D557" s="2"/>
      <c r="E557" s="2"/>
      <c r="F557" s="2"/>
      <c r="G557" s="2"/>
      <c r="H557" s="2"/>
      <c r="I557" s="17"/>
      <c r="J557" s="2"/>
      <c r="K557" s="2"/>
      <c r="L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D557" s="17"/>
      <c r="AF557" s="17"/>
      <c r="AG557" s="17"/>
      <c r="AH557" s="17"/>
    </row>
    <row r="558" spans="1:34" ht="15.75" customHeight="1" x14ac:dyDescent="0.25">
      <c r="A558" s="1"/>
      <c r="C558" s="3"/>
      <c r="D558" s="2"/>
      <c r="E558" s="2"/>
      <c r="F558" s="2"/>
      <c r="G558" s="2"/>
      <c r="H558" s="2"/>
      <c r="I558" s="17"/>
      <c r="J558" s="2"/>
      <c r="K558" s="2"/>
      <c r="L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D558" s="17"/>
      <c r="AF558" s="17"/>
      <c r="AG558" s="17"/>
      <c r="AH558" s="17"/>
    </row>
    <row r="559" spans="1:34" ht="15.75" customHeight="1" x14ac:dyDescent="0.25">
      <c r="A559" s="1"/>
      <c r="C559" s="3"/>
      <c r="D559" s="2"/>
      <c r="E559" s="2"/>
      <c r="F559" s="2"/>
      <c r="G559" s="2"/>
      <c r="H559" s="2"/>
      <c r="I559" s="17"/>
      <c r="J559" s="2"/>
      <c r="K559" s="2"/>
      <c r="L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D559" s="17"/>
      <c r="AF559" s="17"/>
      <c r="AG559" s="17"/>
      <c r="AH559" s="17"/>
    </row>
    <row r="560" spans="1:34" ht="15.75" customHeight="1" x14ac:dyDescent="0.25">
      <c r="A560" s="1"/>
      <c r="C560" s="3"/>
      <c r="D560" s="2"/>
      <c r="E560" s="2"/>
      <c r="F560" s="2"/>
      <c r="G560" s="2"/>
      <c r="H560" s="2"/>
      <c r="I560" s="17"/>
      <c r="J560" s="2"/>
      <c r="K560" s="2"/>
      <c r="L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D560" s="17"/>
      <c r="AF560" s="17"/>
      <c r="AG560" s="17"/>
      <c r="AH560" s="17"/>
    </row>
    <row r="561" spans="1:34" ht="15.75" customHeight="1" x14ac:dyDescent="0.25">
      <c r="A561" s="1"/>
      <c r="C561" s="3"/>
      <c r="D561" s="2"/>
      <c r="E561" s="2"/>
      <c r="F561" s="2"/>
      <c r="G561" s="2"/>
      <c r="H561" s="2"/>
      <c r="I561" s="17"/>
      <c r="J561" s="2"/>
      <c r="K561" s="2"/>
      <c r="L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D561" s="17"/>
      <c r="AF561" s="17"/>
      <c r="AG561" s="17"/>
      <c r="AH561" s="17"/>
    </row>
    <row r="562" spans="1:34" ht="15.75" customHeight="1" x14ac:dyDescent="0.25">
      <c r="A562" s="1"/>
      <c r="C562" s="3"/>
      <c r="D562" s="2"/>
      <c r="E562" s="2"/>
      <c r="F562" s="2"/>
      <c r="G562" s="2"/>
      <c r="H562" s="2"/>
      <c r="I562" s="17"/>
      <c r="J562" s="2"/>
      <c r="K562" s="2"/>
      <c r="L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D562" s="17"/>
      <c r="AF562" s="17"/>
      <c r="AG562" s="17"/>
      <c r="AH562" s="17"/>
    </row>
    <row r="563" spans="1:34" ht="15.75" customHeight="1" x14ac:dyDescent="0.25">
      <c r="A563" s="1"/>
      <c r="C563" s="3"/>
      <c r="D563" s="2"/>
      <c r="E563" s="2"/>
      <c r="F563" s="2"/>
      <c r="G563" s="2"/>
      <c r="H563" s="2"/>
      <c r="I563" s="17"/>
      <c r="J563" s="2"/>
      <c r="K563" s="2"/>
      <c r="L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D563" s="17"/>
      <c r="AF563" s="17"/>
      <c r="AG563" s="17"/>
      <c r="AH563" s="17"/>
    </row>
    <row r="564" spans="1:34" ht="15.75" customHeight="1" x14ac:dyDescent="0.25">
      <c r="A564" s="1"/>
      <c r="C564" s="3"/>
      <c r="D564" s="2"/>
      <c r="E564" s="2"/>
      <c r="F564" s="2"/>
      <c r="G564" s="2"/>
      <c r="H564" s="2"/>
      <c r="I564" s="17"/>
      <c r="J564" s="2"/>
      <c r="K564" s="2"/>
      <c r="L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D564" s="17"/>
      <c r="AF564" s="17"/>
      <c r="AG564" s="17"/>
      <c r="AH564" s="17"/>
    </row>
    <row r="565" spans="1:34" ht="15.75" customHeight="1" x14ac:dyDescent="0.25">
      <c r="A565" s="1"/>
      <c r="C565" s="3"/>
      <c r="D565" s="2"/>
      <c r="E565" s="2"/>
      <c r="F565" s="2"/>
      <c r="G565" s="2"/>
      <c r="H565" s="2"/>
      <c r="I565" s="17"/>
      <c r="J565" s="2"/>
      <c r="K565" s="2"/>
      <c r="L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D565" s="17"/>
      <c r="AF565" s="17"/>
      <c r="AG565" s="17"/>
      <c r="AH565" s="17"/>
    </row>
    <row r="566" spans="1:34" ht="15.75" customHeight="1" x14ac:dyDescent="0.25">
      <c r="A566" s="1"/>
      <c r="C566" s="3"/>
      <c r="D566" s="2"/>
      <c r="E566" s="2"/>
      <c r="F566" s="2"/>
      <c r="G566" s="2"/>
      <c r="H566" s="2"/>
      <c r="I566" s="17"/>
      <c r="J566" s="2"/>
      <c r="K566" s="2"/>
      <c r="L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D566" s="17"/>
      <c r="AF566" s="17"/>
      <c r="AG566" s="17"/>
      <c r="AH566" s="17"/>
    </row>
    <row r="567" spans="1:34" ht="15.75" customHeight="1" x14ac:dyDescent="0.25">
      <c r="A567" s="1"/>
      <c r="C567" s="3"/>
      <c r="D567" s="2"/>
      <c r="E567" s="2"/>
      <c r="F567" s="2"/>
      <c r="G567" s="2"/>
      <c r="H567" s="2"/>
      <c r="I567" s="17"/>
      <c r="J567" s="2"/>
      <c r="K567" s="2"/>
      <c r="L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D567" s="17"/>
      <c r="AF567" s="17"/>
      <c r="AG567" s="17"/>
      <c r="AH567" s="17"/>
    </row>
    <row r="568" spans="1:34" ht="15.75" customHeight="1" x14ac:dyDescent="0.25">
      <c r="A568" s="1"/>
      <c r="C568" s="3"/>
      <c r="D568" s="2"/>
      <c r="E568" s="2"/>
      <c r="F568" s="2"/>
      <c r="G568" s="2"/>
      <c r="H568" s="2"/>
      <c r="I568" s="17"/>
      <c r="J568" s="2"/>
      <c r="K568" s="2"/>
      <c r="L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D568" s="17"/>
      <c r="AF568" s="17"/>
      <c r="AG568" s="17"/>
      <c r="AH568" s="17"/>
    </row>
    <row r="569" spans="1:34" ht="15.75" customHeight="1" x14ac:dyDescent="0.25">
      <c r="A569" s="1"/>
      <c r="C569" s="3"/>
      <c r="D569" s="2"/>
      <c r="E569" s="2"/>
      <c r="F569" s="2"/>
      <c r="G569" s="2"/>
      <c r="H569" s="2"/>
      <c r="I569" s="17"/>
      <c r="J569" s="2"/>
      <c r="K569" s="2"/>
      <c r="L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D569" s="17"/>
      <c r="AF569" s="17"/>
      <c r="AG569" s="17"/>
      <c r="AH569" s="17"/>
    </row>
    <row r="570" spans="1:34" ht="15.75" customHeight="1" x14ac:dyDescent="0.25">
      <c r="A570" s="1"/>
      <c r="C570" s="3"/>
      <c r="D570" s="2"/>
      <c r="E570" s="2"/>
      <c r="F570" s="2"/>
      <c r="G570" s="2"/>
      <c r="H570" s="2"/>
      <c r="I570" s="17"/>
      <c r="J570" s="2"/>
      <c r="K570" s="2"/>
      <c r="L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D570" s="17"/>
      <c r="AF570" s="17"/>
      <c r="AG570" s="17"/>
      <c r="AH570" s="17"/>
    </row>
    <row r="571" spans="1:34" ht="15.75" customHeight="1" x14ac:dyDescent="0.25">
      <c r="A571" s="1"/>
      <c r="C571" s="3"/>
      <c r="D571" s="2"/>
      <c r="E571" s="2"/>
      <c r="F571" s="2"/>
      <c r="G571" s="2"/>
      <c r="H571" s="2"/>
      <c r="I571" s="17"/>
      <c r="J571" s="2"/>
      <c r="K571" s="2"/>
      <c r="L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D571" s="17"/>
      <c r="AF571" s="17"/>
      <c r="AG571" s="17"/>
      <c r="AH571" s="17"/>
    </row>
    <row r="572" spans="1:34" ht="15.75" customHeight="1" x14ac:dyDescent="0.25">
      <c r="A572" s="1"/>
      <c r="C572" s="3"/>
      <c r="D572" s="2"/>
      <c r="E572" s="2"/>
      <c r="F572" s="2"/>
      <c r="G572" s="2"/>
      <c r="H572" s="2"/>
      <c r="I572" s="17"/>
      <c r="J572" s="2"/>
      <c r="K572" s="2"/>
      <c r="L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D572" s="17"/>
      <c r="AF572" s="17"/>
      <c r="AG572" s="17"/>
      <c r="AH572" s="17"/>
    </row>
    <row r="573" spans="1:34" ht="15.75" customHeight="1" x14ac:dyDescent="0.25">
      <c r="A573" s="1"/>
      <c r="C573" s="3"/>
      <c r="D573" s="2"/>
      <c r="E573" s="2"/>
      <c r="F573" s="2"/>
      <c r="G573" s="2"/>
      <c r="H573" s="2"/>
      <c r="I573" s="17"/>
      <c r="J573" s="2"/>
      <c r="K573" s="2"/>
      <c r="L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D573" s="17"/>
      <c r="AF573" s="17"/>
      <c r="AG573" s="17"/>
      <c r="AH573" s="17"/>
    </row>
    <row r="574" spans="1:34" ht="15.75" customHeight="1" x14ac:dyDescent="0.25">
      <c r="A574" s="1"/>
      <c r="C574" s="3"/>
      <c r="D574" s="2"/>
      <c r="E574" s="2"/>
      <c r="F574" s="2"/>
      <c r="G574" s="2"/>
      <c r="H574" s="2"/>
      <c r="I574" s="17"/>
      <c r="J574" s="2"/>
      <c r="K574" s="2"/>
      <c r="L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D574" s="17"/>
      <c r="AF574" s="17"/>
      <c r="AG574" s="17"/>
      <c r="AH574" s="17"/>
    </row>
    <row r="575" spans="1:34" ht="15.75" customHeight="1" x14ac:dyDescent="0.25">
      <c r="A575" s="1"/>
      <c r="C575" s="3"/>
      <c r="D575" s="2"/>
      <c r="E575" s="2"/>
      <c r="F575" s="2"/>
      <c r="G575" s="2"/>
      <c r="H575" s="2"/>
      <c r="I575" s="17"/>
      <c r="J575" s="2"/>
      <c r="K575" s="2"/>
      <c r="L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D575" s="17"/>
      <c r="AF575" s="17"/>
      <c r="AG575" s="17"/>
      <c r="AH575" s="17"/>
    </row>
    <row r="576" spans="1:34" ht="15.75" customHeight="1" x14ac:dyDescent="0.25">
      <c r="A576" s="1"/>
      <c r="C576" s="3"/>
      <c r="D576" s="2"/>
      <c r="E576" s="2"/>
      <c r="F576" s="2"/>
      <c r="G576" s="2"/>
      <c r="H576" s="2"/>
      <c r="I576" s="17"/>
      <c r="J576" s="2"/>
      <c r="K576" s="2"/>
      <c r="L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D576" s="17"/>
      <c r="AF576" s="17"/>
      <c r="AG576" s="17"/>
      <c r="AH576" s="17"/>
    </row>
    <row r="577" spans="1:34" ht="15.75" customHeight="1" x14ac:dyDescent="0.25">
      <c r="A577" s="1"/>
      <c r="C577" s="3"/>
      <c r="D577" s="2"/>
      <c r="E577" s="2"/>
      <c r="F577" s="2"/>
      <c r="G577" s="2"/>
      <c r="H577" s="2"/>
      <c r="I577" s="17"/>
      <c r="J577" s="2"/>
      <c r="K577" s="2"/>
      <c r="L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D577" s="17"/>
      <c r="AF577" s="17"/>
      <c r="AG577" s="17"/>
      <c r="AH577" s="17"/>
    </row>
    <row r="578" spans="1:34" ht="15.75" customHeight="1" x14ac:dyDescent="0.25">
      <c r="A578" s="1"/>
      <c r="C578" s="3"/>
      <c r="D578" s="2"/>
      <c r="E578" s="2"/>
      <c r="F578" s="2"/>
      <c r="G578" s="2"/>
      <c r="H578" s="2"/>
      <c r="I578" s="17"/>
      <c r="J578" s="2"/>
      <c r="K578" s="2"/>
      <c r="L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D578" s="17"/>
      <c r="AF578" s="17"/>
      <c r="AG578" s="17"/>
      <c r="AH578" s="17"/>
    </row>
    <row r="579" spans="1:34" ht="15.75" customHeight="1" x14ac:dyDescent="0.25">
      <c r="A579" s="1"/>
      <c r="C579" s="3"/>
      <c r="D579" s="2"/>
      <c r="E579" s="2"/>
      <c r="F579" s="2"/>
      <c r="G579" s="2"/>
      <c r="H579" s="2"/>
      <c r="I579" s="17"/>
      <c r="J579" s="2"/>
      <c r="K579" s="2"/>
      <c r="L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D579" s="17"/>
      <c r="AF579" s="17"/>
      <c r="AG579" s="17"/>
      <c r="AH579" s="17"/>
    </row>
    <row r="580" spans="1:34" ht="15.75" customHeight="1" x14ac:dyDescent="0.25">
      <c r="A580" s="1"/>
      <c r="C580" s="3"/>
      <c r="D580" s="2"/>
      <c r="E580" s="2"/>
      <c r="F580" s="2"/>
      <c r="G580" s="2"/>
      <c r="H580" s="2"/>
      <c r="I580" s="17"/>
      <c r="J580" s="2"/>
      <c r="K580" s="2"/>
      <c r="L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D580" s="17"/>
      <c r="AF580" s="17"/>
      <c r="AG580" s="17"/>
      <c r="AH580" s="17"/>
    </row>
    <row r="581" spans="1:34" ht="15.75" customHeight="1" x14ac:dyDescent="0.25">
      <c r="A581" s="1"/>
      <c r="C581" s="3"/>
      <c r="D581" s="2"/>
      <c r="E581" s="2"/>
      <c r="F581" s="2"/>
      <c r="G581" s="2"/>
      <c r="H581" s="2"/>
      <c r="I581" s="17"/>
      <c r="J581" s="2"/>
      <c r="K581" s="2"/>
      <c r="L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D581" s="17"/>
      <c r="AF581" s="17"/>
      <c r="AG581" s="17"/>
      <c r="AH581" s="17"/>
    </row>
    <row r="582" spans="1:34" ht="15.75" customHeight="1" x14ac:dyDescent="0.25">
      <c r="A582" s="1"/>
      <c r="C582" s="3"/>
      <c r="D582" s="2"/>
      <c r="E582" s="2"/>
      <c r="F582" s="2"/>
      <c r="G582" s="2"/>
      <c r="H582" s="2"/>
      <c r="I582" s="17"/>
      <c r="J582" s="2"/>
      <c r="K582" s="2"/>
      <c r="L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D582" s="17"/>
      <c r="AF582" s="17"/>
      <c r="AG582" s="17"/>
      <c r="AH582" s="17"/>
    </row>
    <row r="583" spans="1:34" ht="15.75" customHeight="1" x14ac:dyDescent="0.25">
      <c r="A583" s="1"/>
      <c r="C583" s="3"/>
      <c r="D583" s="2"/>
      <c r="E583" s="2"/>
      <c r="F583" s="2"/>
      <c r="G583" s="2"/>
      <c r="H583" s="2"/>
      <c r="I583" s="17"/>
      <c r="J583" s="2"/>
      <c r="K583" s="2"/>
      <c r="L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D583" s="17"/>
      <c r="AF583" s="17"/>
      <c r="AG583" s="17"/>
      <c r="AH583" s="17"/>
    </row>
    <row r="584" spans="1:34" ht="15.75" customHeight="1" x14ac:dyDescent="0.25">
      <c r="A584" s="1"/>
      <c r="C584" s="3"/>
      <c r="D584" s="2"/>
      <c r="E584" s="2"/>
      <c r="F584" s="2"/>
      <c r="G584" s="2"/>
      <c r="H584" s="2"/>
      <c r="I584" s="17"/>
      <c r="J584" s="2"/>
      <c r="K584" s="2"/>
      <c r="L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D584" s="17"/>
      <c r="AF584" s="17"/>
      <c r="AG584" s="17"/>
      <c r="AH584" s="17"/>
    </row>
    <row r="585" spans="1:34" ht="15.75" customHeight="1" x14ac:dyDescent="0.25">
      <c r="A585" s="1"/>
      <c r="C585" s="3"/>
      <c r="D585" s="2"/>
      <c r="E585" s="2"/>
      <c r="F585" s="2"/>
      <c r="G585" s="2"/>
      <c r="H585" s="2"/>
      <c r="I585" s="17"/>
      <c r="J585" s="2"/>
      <c r="K585" s="2"/>
      <c r="L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D585" s="17"/>
      <c r="AF585" s="17"/>
      <c r="AG585" s="17"/>
      <c r="AH585" s="17"/>
    </row>
    <row r="586" spans="1:34" ht="15.75" customHeight="1" x14ac:dyDescent="0.25">
      <c r="A586" s="1"/>
      <c r="C586" s="3"/>
      <c r="D586" s="2"/>
      <c r="E586" s="2"/>
      <c r="F586" s="2"/>
      <c r="G586" s="2"/>
      <c r="H586" s="2"/>
      <c r="I586" s="17"/>
      <c r="J586" s="2"/>
      <c r="K586" s="2"/>
      <c r="L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D586" s="17"/>
      <c r="AF586" s="17"/>
      <c r="AG586" s="17"/>
      <c r="AH586" s="17"/>
    </row>
    <row r="587" spans="1:34" ht="15.75" customHeight="1" x14ac:dyDescent="0.25">
      <c r="A587" s="1"/>
      <c r="C587" s="3"/>
      <c r="D587" s="2"/>
      <c r="E587" s="2"/>
      <c r="F587" s="2"/>
      <c r="G587" s="2"/>
      <c r="H587" s="2"/>
      <c r="I587" s="17"/>
      <c r="J587" s="2"/>
      <c r="K587" s="2"/>
      <c r="L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D587" s="17"/>
      <c r="AF587" s="17"/>
      <c r="AG587" s="17"/>
      <c r="AH587" s="17"/>
    </row>
    <row r="588" spans="1:34" ht="15.75" customHeight="1" x14ac:dyDescent="0.25">
      <c r="A588" s="1"/>
      <c r="C588" s="3"/>
      <c r="D588" s="2"/>
      <c r="E588" s="2"/>
      <c r="F588" s="2"/>
      <c r="G588" s="2"/>
      <c r="H588" s="2"/>
      <c r="I588" s="17"/>
      <c r="J588" s="2"/>
      <c r="K588" s="2"/>
      <c r="L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D588" s="17"/>
      <c r="AF588" s="17"/>
      <c r="AG588" s="17"/>
      <c r="AH588" s="17"/>
    </row>
    <row r="589" spans="1:34" ht="15.75" customHeight="1" x14ac:dyDescent="0.25">
      <c r="A589" s="1"/>
      <c r="C589" s="3"/>
      <c r="D589" s="2"/>
      <c r="E589" s="2"/>
      <c r="F589" s="2"/>
      <c r="G589" s="2"/>
      <c r="H589" s="2"/>
      <c r="I589" s="17"/>
      <c r="J589" s="2"/>
      <c r="K589" s="2"/>
      <c r="L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D589" s="17"/>
      <c r="AF589" s="17"/>
      <c r="AG589" s="17"/>
      <c r="AH589" s="17"/>
    </row>
    <row r="590" spans="1:34" ht="15.75" customHeight="1" x14ac:dyDescent="0.25">
      <c r="A590" s="1"/>
      <c r="C590" s="3"/>
      <c r="D590" s="2"/>
      <c r="E590" s="2"/>
      <c r="F590" s="2"/>
      <c r="G590" s="2"/>
      <c r="H590" s="2"/>
      <c r="I590" s="17"/>
      <c r="J590" s="2"/>
      <c r="K590" s="2"/>
      <c r="L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D590" s="17"/>
      <c r="AF590" s="17"/>
      <c r="AG590" s="17"/>
      <c r="AH590" s="17"/>
    </row>
    <row r="591" spans="1:34" ht="15.75" customHeight="1" x14ac:dyDescent="0.25">
      <c r="A591" s="1"/>
      <c r="C591" s="3"/>
      <c r="D591" s="2"/>
      <c r="E591" s="2"/>
      <c r="F591" s="2"/>
      <c r="G591" s="2"/>
      <c r="H591" s="2"/>
      <c r="I591" s="17"/>
      <c r="J591" s="2"/>
      <c r="K591" s="2"/>
      <c r="L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D591" s="17"/>
      <c r="AF591" s="17"/>
      <c r="AG591" s="17"/>
      <c r="AH591" s="17"/>
    </row>
    <row r="592" spans="1:34" ht="15.75" customHeight="1" x14ac:dyDescent="0.25">
      <c r="A592" s="1"/>
      <c r="C592" s="3"/>
      <c r="D592" s="2"/>
      <c r="E592" s="2"/>
      <c r="F592" s="2"/>
      <c r="G592" s="2"/>
      <c r="H592" s="2"/>
      <c r="I592" s="17"/>
      <c r="J592" s="2"/>
      <c r="K592" s="2"/>
      <c r="L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D592" s="17"/>
      <c r="AF592" s="17"/>
      <c r="AG592" s="17"/>
      <c r="AH592" s="17"/>
    </row>
    <row r="593" spans="1:34" ht="15.75" customHeight="1" x14ac:dyDescent="0.25">
      <c r="A593" s="1"/>
      <c r="C593" s="3"/>
      <c r="D593" s="2"/>
      <c r="E593" s="2"/>
      <c r="F593" s="2"/>
      <c r="G593" s="2"/>
      <c r="H593" s="2"/>
      <c r="I593" s="17"/>
      <c r="J593" s="2"/>
      <c r="K593" s="2"/>
      <c r="L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D593" s="17"/>
      <c r="AF593" s="17"/>
      <c r="AG593" s="17"/>
      <c r="AH593" s="17"/>
    </row>
    <row r="594" spans="1:34" ht="15.75" customHeight="1" x14ac:dyDescent="0.25">
      <c r="A594" s="1"/>
      <c r="C594" s="3"/>
      <c r="D594" s="2"/>
      <c r="E594" s="2"/>
      <c r="F594" s="2"/>
      <c r="G594" s="2"/>
      <c r="H594" s="2"/>
      <c r="I594" s="17"/>
      <c r="J594" s="2"/>
      <c r="K594" s="2"/>
      <c r="L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D594" s="17"/>
      <c r="AF594" s="17"/>
      <c r="AG594" s="17"/>
      <c r="AH594" s="17"/>
    </row>
    <row r="595" spans="1:34" ht="15.75" customHeight="1" x14ac:dyDescent="0.25">
      <c r="A595" s="1"/>
      <c r="C595" s="3"/>
      <c r="D595" s="2"/>
      <c r="E595" s="2"/>
      <c r="F595" s="2"/>
      <c r="G595" s="2"/>
      <c r="H595" s="2"/>
      <c r="I595" s="17"/>
      <c r="J595" s="2"/>
      <c r="K595" s="2"/>
      <c r="L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D595" s="17"/>
      <c r="AF595" s="17"/>
      <c r="AG595" s="17"/>
      <c r="AH595" s="17"/>
    </row>
    <row r="596" spans="1:34" ht="15.75" customHeight="1" x14ac:dyDescent="0.25">
      <c r="A596" s="1"/>
      <c r="C596" s="3"/>
      <c r="D596" s="2"/>
      <c r="E596" s="2"/>
      <c r="F596" s="2"/>
      <c r="G596" s="2"/>
      <c r="H596" s="2"/>
      <c r="I596" s="17"/>
      <c r="J596" s="2"/>
      <c r="K596" s="2"/>
      <c r="L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D596" s="17"/>
      <c r="AF596" s="17"/>
      <c r="AG596" s="17"/>
      <c r="AH596" s="17"/>
    </row>
    <row r="597" spans="1:34" ht="15.75" customHeight="1" x14ac:dyDescent="0.25">
      <c r="A597" s="1"/>
      <c r="C597" s="3"/>
      <c r="D597" s="2"/>
      <c r="E597" s="2"/>
      <c r="F597" s="2"/>
      <c r="G597" s="2"/>
      <c r="H597" s="2"/>
      <c r="I597" s="17"/>
      <c r="J597" s="2"/>
      <c r="K597" s="2"/>
      <c r="L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D597" s="17"/>
      <c r="AF597" s="17"/>
      <c r="AG597" s="17"/>
      <c r="AH597" s="17"/>
    </row>
    <row r="598" spans="1:34" ht="15.75" customHeight="1" x14ac:dyDescent="0.25">
      <c r="A598" s="1"/>
      <c r="C598" s="3"/>
      <c r="D598" s="2"/>
      <c r="E598" s="2"/>
      <c r="F598" s="2"/>
      <c r="G598" s="2"/>
      <c r="H598" s="2"/>
      <c r="I598" s="17"/>
      <c r="J598" s="2"/>
      <c r="K598" s="2"/>
      <c r="L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D598" s="17"/>
      <c r="AF598" s="17"/>
      <c r="AG598" s="17"/>
      <c r="AH598" s="17"/>
    </row>
    <row r="599" spans="1:34" ht="15.75" customHeight="1" x14ac:dyDescent="0.25">
      <c r="A599" s="1"/>
      <c r="C599" s="3"/>
      <c r="D599" s="2"/>
      <c r="E599" s="2"/>
      <c r="F599" s="2"/>
      <c r="G599" s="2"/>
      <c r="H599" s="2"/>
      <c r="I599" s="17"/>
      <c r="J599" s="2"/>
      <c r="K599" s="2"/>
      <c r="L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D599" s="17"/>
      <c r="AF599" s="17"/>
      <c r="AG599" s="17"/>
      <c r="AH599" s="17"/>
    </row>
    <row r="600" spans="1:34" ht="15.75" customHeight="1" x14ac:dyDescent="0.25">
      <c r="A600" s="1"/>
      <c r="C600" s="3"/>
      <c r="D600" s="2"/>
      <c r="E600" s="2"/>
      <c r="F600" s="2"/>
      <c r="G600" s="2"/>
      <c r="H600" s="2"/>
      <c r="I600" s="17"/>
      <c r="J600" s="2"/>
      <c r="K600" s="2"/>
      <c r="L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D600" s="17"/>
      <c r="AF600" s="17"/>
      <c r="AG600" s="17"/>
      <c r="AH600" s="17"/>
    </row>
    <row r="601" spans="1:34" ht="15.75" customHeight="1" x14ac:dyDescent="0.25">
      <c r="A601" s="1"/>
      <c r="C601" s="3"/>
      <c r="D601" s="2"/>
      <c r="E601" s="2"/>
      <c r="F601" s="2"/>
      <c r="G601" s="2"/>
      <c r="H601" s="2"/>
      <c r="I601" s="17"/>
      <c r="J601" s="2"/>
      <c r="K601" s="2"/>
      <c r="L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D601" s="17"/>
      <c r="AF601" s="17"/>
      <c r="AG601" s="17"/>
      <c r="AH601" s="17"/>
    </row>
    <row r="602" spans="1:34" ht="15.75" customHeight="1" x14ac:dyDescent="0.25">
      <c r="A602" s="1"/>
      <c r="C602" s="3"/>
      <c r="D602" s="2"/>
      <c r="E602" s="2"/>
      <c r="F602" s="2"/>
      <c r="G602" s="2"/>
      <c r="H602" s="2"/>
      <c r="I602" s="17"/>
      <c r="J602" s="2"/>
      <c r="K602" s="2"/>
      <c r="L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D602" s="17"/>
      <c r="AF602" s="17"/>
      <c r="AG602" s="17"/>
      <c r="AH602" s="17"/>
    </row>
    <row r="603" spans="1:34" ht="15.75" customHeight="1" x14ac:dyDescent="0.25">
      <c r="A603" s="1"/>
      <c r="C603" s="3"/>
      <c r="D603" s="2"/>
      <c r="E603" s="2"/>
      <c r="F603" s="2"/>
      <c r="G603" s="2"/>
      <c r="H603" s="2"/>
      <c r="I603" s="17"/>
      <c r="J603" s="2"/>
      <c r="K603" s="2"/>
      <c r="L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D603" s="17"/>
      <c r="AF603" s="17"/>
      <c r="AG603" s="17"/>
      <c r="AH603" s="17"/>
    </row>
    <row r="604" spans="1:34" ht="15.75" customHeight="1" x14ac:dyDescent="0.25">
      <c r="A604" s="1"/>
      <c r="C604" s="3"/>
      <c r="D604" s="2"/>
      <c r="E604" s="2"/>
      <c r="F604" s="2"/>
      <c r="G604" s="2"/>
      <c r="H604" s="2"/>
      <c r="I604" s="17"/>
      <c r="J604" s="2"/>
      <c r="K604" s="2"/>
      <c r="L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D604" s="17"/>
      <c r="AF604" s="17"/>
      <c r="AG604" s="17"/>
      <c r="AH604" s="17"/>
    </row>
    <row r="605" spans="1:34" ht="15.75" customHeight="1" x14ac:dyDescent="0.25">
      <c r="A605" s="1"/>
      <c r="C605" s="3"/>
      <c r="D605" s="2"/>
      <c r="E605" s="2"/>
      <c r="F605" s="2"/>
      <c r="G605" s="2"/>
      <c r="H605" s="2"/>
      <c r="I605" s="17"/>
      <c r="J605" s="2"/>
      <c r="K605" s="2"/>
      <c r="L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D605" s="17"/>
      <c r="AF605" s="17"/>
      <c r="AG605" s="17"/>
      <c r="AH605" s="17"/>
    </row>
    <row r="606" spans="1:34" ht="15.75" customHeight="1" x14ac:dyDescent="0.25">
      <c r="A606" s="1"/>
      <c r="C606" s="3"/>
      <c r="D606" s="2"/>
      <c r="E606" s="2"/>
      <c r="F606" s="2"/>
      <c r="G606" s="2"/>
      <c r="H606" s="2"/>
      <c r="I606" s="17"/>
      <c r="J606" s="2"/>
      <c r="K606" s="2"/>
      <c r="L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D606" s="17"/>
      <c r="AF606" s="17"/>
      <c r="AG606" s="17"/>
      <c r="AH606" s="17"/>
    </row>
    <row r="607" spans="1:34" ht="15.75" customHeight="1" x14ac:dyDescent="0.25">
      <c r="A607" s="1"/>
      <c r="C607" s="3"/>
      <c r="D607" s="2"/>
      <c r="E607" s="2"/>
      <c r="F607" s="2"/>
      <c r="G607" s="2"/>
      <c r="H607" s="2"/>
      <c r="I607" s="17"/>
      <c r="J607" s="2"/>
      <c r="K607" s="2"/>
      <c r="L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D607" s="17"/>
      <c r="AF607" s="17"/>
      <c r="AG607" s="17"/>
      <c r="AH607" s="17"/>
    </row>
    <row r="608" spans="1:34" ht="15.75" customHeight="1" x14ac:dyDescent="0.25">
      <c r="A608" s="1"/>
      <c r="C608" s="3"/>
      <c r="D608" s="2"/>
      <c r="E608" s="2"/>
      <c r="F608" s="2"/>
      <c r="G608" s="2"/>
      <c r="H608" s="2"/>
      <c r="I608" s="17"/>
      <c r="J608" s="2"/>
      <c r="K608" s="2"/>
      <c r="L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D608" s="17"/>
      <c r="AF608" s="17"/>
      <c r="AG608" s="17"/>
      <c r="AH608" s="17"/>
    </row>
    <row r="609" spans="1:34" ht="15.75" customHeight="1" x14ac:dyDescent="0.25">
      <c r="A609" s="1"/>
      <c r="C609" s="3"/>
      <c r="D609" s="2"/>
      <c r="E609" s="2"/>
      <c r="F609" s="2"/>
      <c r="G609" s="2"/>
      <c r="H609" s="2"/>
      <c r="I609" s="17"/>
      <c r="J609" s="2"/>
      <c r="K609" s="2"/>
      <c r="L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D609" s="17"/>
      <c r="AF609" s="17"/>
      <c r="AG609" s="17"/>
      <c r="AH609" s="17"/>
    </row>
    <row r="610" spans="1:34" ht="15.75" customHeight="1" x14ac:dyDescent="0.25">
      <c r="A610" s="1"/>
      <c r="C610" s="3"/>
      <c r="D610" s="2"/>
      <c r="E610" s="2"/>
      <c r="F610" s="2"/>
      <c r="G610" s="2"/>
      <c r="H610" s="2"/>
      <c r="I610" s="17"/>
      <c r="J610" s="2"/>
      <c r="K610" s="2"/>
      <c r="L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D610" s="17"/>
      <c r="AF610" s="17"/>
      <c r="AG610" s="17"/>
      <c r="AH610" s="17"/>
    </row>
    <row r="611" spans="1:34" ht="15.75" customHeight="1" x14ac:dyDescent="0.25">
      <c r="A611" s="1"/>
      <c r="C611" s="3"/>
      <c r="D611" s="2"/>
      <c r="E611" s="2"/>
      <c r="F611" s="2"/>
      <c r="G611" s="2"/>
      <c r="H611" s="2"/>
      <c r="I611" s="17"/>
      <c r="J611" s="2"/>
      <c r="K611" s="2"/>
      <c r="L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D611" s="17"/>
      <c r="AF611" s="17"/>
      <c r="AG611" s="17"/>
      <c r="AH611" s="17"/>
    </row>
    <row r="612" spans="1:34" ht="15.75" customHeight="1" x14ac:dyDescent="0.25">
      <c r="A612" s="1"/>
      <c r="C612" s="3"/>
      <c r="D612" s="2"/>
      <c r="E612" s="2"/>
      <c r="F612" s="2"/>
      <c r="G612" s="2"/>
      <c r="H612" s="2"/>
      <c r="I612" s="17"/>
      <c r="J612" s="2"/>
      <c r="K612" s="2"/>
      <c r="L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D612" s="17"/>
      <c r="AF612" s="17"/>
      <c r="AG612" s="17"/>
      <c r="AH612" s="17"/>
    </row>
    <row r="613" spans="1:34" ht="15.75" customHeight="1" x14ac:dyDescent="0.25">
      <c r="A613" s="1"/>
      <c r="C613" s="3"/>
      <c r="D613" s="2"/>
      <c r="E613" s="2"/>
      <c r="F613" s="2"/>
      <c r="G613" s="2"/>
      <c r="H613" s="2"/>
      <c r="I613" s="17"/>
      <c r="J613" s="2"/>
      <c r="K613" s="2"/>
      <c r="L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D613" s="17"/>
      <c r="AF613" s="17"/>
      <c r="AG613" s="17"/>
      <c r="AH613" s="17"/>
    </row>
    <row r="614" spans="1:34" ht="15.75" customHeight="1" x14ac:dyDescent="0.25">
      <c r="A614" s="1"/>
      <c r="C614" s="3"/>
      <c r="D614" s="2"/>
      <c r="E614" s="2"/>
      <c r="F614" s="2"/>
      <c r="G614" s="2"/>
      <c r="H614" s="2"/>
      <c r="I614" s="17"/>
      <c r="J614" s="2"/>
      <c r="K614" s="2"/>
      <c r="L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D614" s="17"/>
      <c r="AF614" s="17"/>
      <c r="AG614" s="17"/>
      <c r="AH614" s="17"/>
    </row>
    <row r="615" spans="1:34" ht="15.75" customHeight="1" x14ac:dyDescent="0.25">
      <c r="A615" s="1"/>
      <c r="C615" s="3"/>
      <c r="D615" s="2"/>
      <c r="E615" s="2"/>
      <c r="F615" s="2"/>
      <c r="G615" s="2"/>
      <c r="H615" s="2"/>
      <c r="I615" s="17"/>
      <c r="J615" s="2"/>
      <c r="K615" s="2"/>
      <c r="L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D615" s="17"/>
      <c r="AF615" s="17"/>
      <c r="AG615" s="17"/>
      <c r="AH615" s="17"/>
    </row>
    <row r="616" spans="1:34" ht="15.75" customHeight="1" x14ac:dyDescent="0.25">
      <c r="A616" s="1"/>
      <c r="C616" s="3"/>
      <c r="D616" s="2"/>
      <c r="E616" s="2"/>
      <c r="F616" s="2"/>
      <c r="G616" s="2"/>
      <c r="H616" s="2"/>
      <c r="I616" s="17"/>
      <c r="J616" s="2"/>
      <c r="K616" s="2"/>
      <c r="L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D616" s="17"/>
      <c r="AF616" s="17"/>
      <c r="AG616" s="17"/>
      <c r="AH616" s="17"/>
    </row>
    <row r="617" spans="1:34" ht="15.75" customHeight="1" x14ac:dyDescent="0.25">
      <c r="A617" s="1"/>
      <c r="C617" s="3"/>
      <c r="D617" s="2"/>
      <c r="E617" s="2"/>
      <c r="F617" s="2"/>
      <c r="G617" s="2"/>
      <c r="H617" s="2"/>
      <c r="I617" s="17"/>
      <c r="J617" s="2"/>
      <c r="K617" s="2"/>
      <c r="L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D617" s="17"/>
      <c r="AF617" s="17"/>
      <c r="AG617" s="17"/>
      <c r="AH617" s="17"/>
    </row>
    <row r="618" spans="1:34" ht="15.75" customHeight="1" x14ac:dyDescent="0.25">
      <c r="A618" s="1"/>
      <c r="C618" s="3"/>
      <c r="D618" s="2"/>
      <c r="E618" s="2"/>
      <c r="F618" s="2"/>
      <c r="G618" s="2"/>
      <c r="H618" s="2"/>
      <c r="I618" s="17"/>
      <c r="J618" s="2"/>
      <c r="K618" s="2"/>
      <c r="L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D618" s="17"/>
      <c r="AF618" s="17"/>
      <c r="AG618" s="17"/>
      <c r="AH618" s="17"/>
    </row>
    <row r="619" spans="1:34" ht="15.75" customHeight="1" x14ac:dyDescent="0.25">
      <c r="A619" s="1"/>
      <c r="C619" s="3"/>
      <c r="D619" s="2"/>
      <c r="E619" s="2"/>
      <c r="F619" s="2"/>
      <c r="G619" s="2"/>
      <c r="H619" s="2"/>
      <c r="I619" s="17"/>
      <c r="J619" s="2"/>
      <c r="K619" s="2"/>
      <c r="L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D619" s="17"/>
      <c r="AF619" s="17"/>
      <c r="AG619" s="17"/>
      <c r="AH619" s="17"/>
    </row>
    <row r="620" spans="1:34" ht="15.75" customHeight="1" x14ac:dyDescent="0.25">
      <c r="A620" s="1"/>
      <c r="C620" s="3"/>
      <c r="D620" s="2"/>
      <c r="E620" s="2"/>
      <c r="F620" s="2"/>
      <c r="G620" s="2"/>
      <c r="H620" s="2"/>
      <c r="I620" s="17"/>
      <c r="J620" s="2"/>
      <c r="K620" s="2"/>
      <c r="L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D620" s="17"/>
      <c r="AF620" s="17"/>
      <c r="AG620" s="17"/>
      <c r="AH620" s="17"/>
    </row>
    <row r="621" spans="1:34" ht="15.75" customHeight="1" x14ac:dyDescent="0.25">
      <c r="A621" s="1"/>
      <c r="C621" s="3"/>
      <c r="D621" s="2"/>
      <c r="E621" s="2"/>
      <c r="F621" s="2"/>
      <c r="G621" s="2"/>
      <c r="H621" s="2"/>
      <c r="I621" s="17"/>
      <c r="J621" s="2"/>
      <c r="K621" s="2"/>
      <c r="L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D621" s="17"/>
      <c r="AF621" s="17"/>
      <c r="AG621" s="17"/>
      <c r="AH621" s="17"/>
    </row>
    <row r="622" spans="1:34" ht="15.75" customHeight="1" x14ac:dyDescent="0.25">
      <c r="A622" s="1"/>
      <c r="C622" s="3"/>
      <c r="D622" s="2"/>
      <c r="E622" s="2"/>
      <c r="F622" s="2"/>
      <c r="G622" s="2"/>
      <c r="H622" s="2"/>
      <c r="I622" s="17"/>
      <c r="J622" s="2"/>
      <c r="K622" s="2"/>
      <c r="L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D622" s="17"/>
      <c r="AF622" s="17"/>
      <c r="AG622" s="17"/>
      <c r="AH622" s="17"/>
    </row>
    <row r="623" spans="1:34" ht="15.75" customHeight="1" x14ac:dyDescent="0.25">
      <c r="A623" s="1"/>
      <c r="C623" s="3"/>
      <c r="D623" s="2"/>
      <c r="E623" s="2"/>
      <c r="F623" s="2"/>
      <c r="G623" s="2"/>
      <c r="H623" s="2"/>
      <c r="I623" s="17"/>
      <c r="J623" s="2"/>
      <c r="K623" s="2"/>
      <c r="L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D623" s="17"/>
      <c r="AF623" s="17"/>
      <c r="AG623" s="17"/>
      <c r="AH623" s="17"/>
    </row>
    <row r="624" spans="1:34" ht="15.75" customHeight="1" x14ac:dyDescent="0.25">
      <c r="A624" s="1"/>
      <c r="C624" s="3"/>
      <c r="D624" s="2"/>
      <c r="E624" s="2"/>
      <c r="F624" s="2"/>
      <c r="G624" s="2"/>
      <c r="H624" s="2"/>
      <c r="I624" s="17"/>
      <c r="J624" s="2"/>
      <c r="K624" s="2"/>
      <c r="L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D624" s="17"/>
      <c r="AF624" s="17"/>
      <c r="AG624" s="17"/>
      <c r="AH624" s="17"/>
    </row>
    <row r="625" spans="1:34" ht="15.75" customHeight="1" x14ac:dyDescent="0.25">
      <c r="A625" s="1"/>
      <c r="C625" s="3"/>
      <c r="D625" s="2"/>
      <c r="E625" s="2"/>
      <c r="F625" s="2"/>
      <c r="G625" s="2"/>
      <c r="H625" s="2"/>
      <c r="I625" s="17"/>
      <c r="J625" s="2"/>
      <c r="K625" s="2"/>
      <c r="L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D625" s="17"/>
      <c r="AF625" s="17"/>
      <c r="AG625" s="17"/>
      <c r="AH625" s="17"/>
    </row>
    <row r="626" spans="1:34" ht="15.75" customHeight="1" x14ac:dyDescent="0.25">
      <c r="A626" s="1"/>
      <c r="C626" s="3"/>
      <c r="D626" s="2"/>
      <c r="E626" s="2"/>
      <c r="F626" s="2"/>
      <c r="G626" s="2"/>
      <c r="H626" s="2"/>
      <c r="I626" s="17"/>
      <c r="J626" s="2"/>
      <c r="K626" s="2"/>
      <c r="L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D626" s="17"/>
      <c r="AF626" s="17"/>
      <c r="AG626" s="17"/>
      <c r="AH626" s="17"/>
    </row>
    <row r="627" spans="1:34" ht="15.75" customHeight="1" x14ac:dyDescent="0.25">
      <c r="A627" s="1"/>
      <c r="C627" s="3"/>
      <c r="D627" s="2"/>
      <c r="E627" s="2"/>
      <c r="F627" s="2"/>
      <c r="G627" s="2"/>
      <c r="H627" s="2"/>
      <c r="I627" s="17"/>
      <c r="J627" s="2"/>
      <c r="K627" s="2"/>
      <c r="L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D627" s="17"/>
      <c r="AF627" s="17"/>
      <c r="AG627" s="17"/>
      <c r="AH627" s="17"/>
    </row>
    <row r="628" spans="1:34" ht="15.75" customHeight="1" x14ac:dyDescent="0.25">
      <c r="A628" s="1"/>
      <c r="C628" s="3"/>
      <c r="D628" s="2"/>
      <c r="E628" s="2"/>
      <c r="F628" s="2"/>
      <c r="G628" s="2"/>
      <c r="H628" s="2"/>
      <c r="I628" s="17"/>
      <c r="J628" s="2"/>
      <c r="K628" s="2"/>
      <c r="L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D628" s="17"/>
      <c r="AF628" s="17"/>
      <c r="AG628" s="17"/>
      <c r="AH628" s="17"/>
    </row>
    <row r="629" spans="1:34" ht="15.75" customHeight="1" x14ac:dyDescent="0.25">
      <c r="A629" s="1"/>
      <c r="C629" s="3"/>
      <c r="D629" s="2"/>
      <c r="E629" s="2"/>
      <c r="F629" s="2"/>
      <c r="G629" s="2"/>
      <c r="H629" s="2"/>
      <c r="I629" s="17"/>
      <c r="J629" s="2"/>
      <c r="K629" s="2"/>
      <c r="L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D629" s="17"/>
      <c r="AF629" s="17"/>
      <c r="AG629" s="17"/>
      <c r="AH629" s="17"/>
    </row>
    <row r="630" spans="1:34" ht="15.75" customHeight="1" x14ac:dyDescent="0.25">
      <c r="A630" s="1"/>
      <c r="C630" s="3"/>
      <c r="D630" s="2"/>
      <c r="E630" s="2"/>
      <c r="F630" s="2"/>
      <c r="G630" s="2"/>
      <c r="H630" s="2"/>
      <c r="I630" s="17"/>
      <c r="J630" s="2"/>
      <c r="K630" s="2"/>
      <c r="L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D630" s="17"/>
      <c r="AF630" s="17"/>
      <c r="AG630" s="17"/>
      <c r="AH630" s="17"/>
    </row>
    <row r="631" spans="1:34" ht="15.75" customHeight="1" x14ac:dyDescent="0.25">
      <c r="A631" s="1"/>
      <c r="C631" s="3"/>
      <c r="D631" s="2"/>
      <c r="E631" s="2"/>
      <c r="F631" s="2"/>
      <c r="G631" s="2"/>
      <c r="H631" s="2"/>
      <c r="I631" s="17"/>
      <c r="J631" s="2"/>
      <c r="K631" s="2"/>
      <c r="L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D631" s="17"/>
      <c r="AF631" s="17"/>
      <c r="AG631" s="17"/>
      <c r="AH631" s="17"/>
    </row>
    <row r="632" spans="1:34" ht="15.75" customHeight="1" x14ac:dyDescent="0.25">
      <c r="A632" s="1"/>
      <c r="C632" s="3"/>
      <c r="D632" s="2"/>
      <c r="E632" s="2"/>
      <c r="F632" s="2"/>
      <c r="G632" s="2"/>
      <c r="H632" s="2"/>
      <c r="I632" s="17"/>
      <c r="J632" s="2"/>
      <c r="K632" s="2"/>
      <c r="L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D632" s="17"/>
      <c r="AF632" s="17"/>
      <c r="AG632" s="17"/>
      <c r="AH632" s="17"/>
    </row>
    <row r="633" spans="1:34" ht="15.75" customHeight="1" x14ac:dyDescent="0.25">
      <c r="A633" s="1"/>
      <c r="C633" s="3"/>
      <c r="D633" s="2"/>
      <c r="E633" s="2"/>
      <c r="F633" s="2"/>
      <c r="G633" s="2"/>
      <c r="H633" s="2"/>
      <c r="I633" s="17"/>
      <c r="J633" s="2"/>
      <c r="K633" s="2"/>
      <c r="L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D633" s="17"/>
      <c r="AF633" s="17"/>
      <c r="AG633" s="17"/>
      <c r="AH633" s="17"/>
    </row>
    <row r="634" spans="1:34" ht="15.75" customHeight="1" x14ac:dyDescent="0.25">
      <c r="A634" s="1"/>
      <c r="C634" s="3"/>
      <c r="D634" s="2"/>
      <c r="E634" s="2"/>
      <c r="F634" s="2"/>
      <c r="G634" s="2"/>
      <c r="H634" s="2"/>
      <c r="I634" s="17"/>
      <c r="J634" s="2"/>
      <c r="K634" s="2"/>
      <c r="L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D634" s="17"/>
      <c r="AF634" s="17"/>
      <c r="AG634" s="17"/>
      <c r="AH634" s="17"/>
    </row>
    <row r="635" spans="1:34" ht="15.75" customHeight="1" x14ac:dyDescent="0.25">
      <c r="A635" s="1"/>
      <c r="C635" s="3"/>
      <c r="D635" s="2"/>
      <c r="E635" s="2"/>
      <c r="F635" s="2"/>
      <c r="G635" s="2"/>
      <c r="H635" s="2"/>
      <c r="I635" s="17"/>
      <c r="J635" s="2"/>
      <c r="K635" s="2"/>
      <c r="L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D635" s="17"/>
      <c r="AF635" s="17"/>
      <c r="AG635" s="17"/>
      <c r="AH635" s="17"/>
    </row>
    <row r="636" spans="1:34" ht="15.75" customHeight="1" x14ac:dyDescent="0.25">
      <c r="A636" s="1"/>
      <c r="C636" s="3"/>
      <c r="D636" s="2"/>
      <c r="E636" s="2"/>
      <c r="F636" s="2"/>
      <c r="G636" s="2"/>
      <c r="H636" s="2"/>
      <c r="I636" s="17"/>
      <c r="J636" s="2"/>
      <c r="K636" s="2"/>
      <c r="L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D636" s="17"/>
      <c r="AF636" s="17"/>
      <c r="AG636" s="17"/>
      <c r="AH636" s="17"/>
    </row>
    <row r="637" spans="1:34" ht="15.75" customHeight="1" x14ac:dyDescent="0.25">
      <c r="A637" s="1"/>
      <c r="C637" s="3"/>
      <c r="D637" s="2"/>
      <c r="E637" s="2"/>
      <c r="F637" s="2"/>
      <c r="G637" s="2"/>
      <c r="H637" s="2"/>
      <c r="I637" s="17"/>
      <c r="J637" s="2"/>
      <c r="K637" s="2"/>
      <c r="L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D637" s="17"/>
      <c r="AF637" s="17"/>
      <c r="AG637" s="17"/>
      <c r="AH637" s="17"/>
    </row>
    <row r="638" spans="1:34" ht="15.75" customHeight="1" x14ac:dyDescent="0.25">
      <c r="A638" s="1"/>
      <c r="C638" s="3"/>
      <c r="D638" s="2"/>
      <c r="E638" s="2"/>
      <c r="F638" s="2"/>
      <c r="G638" s="2"/>
      <c r="H638" s="2"/>
      <c r="I638" s="17"/>
      <c r="J638" s="2"/>
      <c r="K638" s="2"/>
      <c r="L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D638" s="17"/>
      <c r="AF638" s="17"/>
      <c r="AG638" s="17"/>
      <c r="AH638" s="17"/>
    </row>
    <row r="639" spans="1:34" ht="15.75" customHeight="1" x14ac:dyDescent="0.25">
      <c r="A639" s="1"/>
      <c r="C639" s="3"/>
      <c r="D639" s="2"/>
      <c r="E639" s="2"/>
      <c r="F639" s="2"/>
      <c r="G639" s="2"/>
      <c r="H639" s="2"/>
      <c r="I639" s="17"/>
      <c r="J639" s="2"/>
      <c r="K639" s="2"/>
      <c r="L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D639" s="17"/>
      <c r="AF639" s="17"/>
      <c r="AG639" s="17"/>
      <c r="AH639" s="17"/>
    </row>
    <row r="640" spans="1:34" ht="15.75" customHeight="1" x14ac:dyDescent="0.25">
      <c r="A640" s="1"/>
      <c r="C640" s="3"/>
      <c r="D640" s="2"/>
      <c r="E640" s="2"/>
      <c r="F640" s="2"/>
      <c r="G640" s="2"/>
      <c r="H640" s="2"/>
      <c r="I640" s="17"/>
      <c r="J640" s="2"/>
      <c r="K640" s="2"/>
      <c r="L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D640" s="17"/>
      <c r="AF640" s="17"/>
      <c r="AG640" s="17"/>
      <c r="AH640" s="17"/>
    </row>
    <row r="641" spans="1:34" ht="15.75" customHeight="1" x14ac:dyDescent="0.25">
      <c r="A641" s="1"/>
      <c r="C641" s="3"/>
      <c r="D641" s="2"/>
      <c r="E641" s="2"/>
      <c r="F641" s="2"/>
      <c r="G641" s="2"/>
      <c r="H641" s="2"/>
      <c r="I641" s="17"/>
      <c r="J641" s="2"/>
      <c r="K641" s="2"/>
      <c r="L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D641" s="17"/>
      <c r="AF641" s="17"/>
      <c r="AG641" s="17"/>
      <c r="AH641" s="17"/>
    </row>
    <row r="642" spans="1:34" ht="15.75" customHeight="1" x14ac:dyDescent="0.25">
      <c r="A642" s="1"/>
      <c r="C642" s="3"/>
      <c r="D642" s="2"/>
      <c r="E642" s="2"/>
      <c r="F642" s="2"/>
      <c r="G642" s="2"/>
      <c r="H642" s="2"/>
      <c r="I642" s="17"/>
      <c r="J642" s="2"/>
      <c r="K642" s="2"/>
      <c r="L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D642" s="17"/>
      <c r="AF642" s="17"/>
      <c r="AG642" s="17"/>
      <c r="AH642" s="17"/>
    </row>
    <row r="643" spans="1:34" ht="15.75" customHeight="1" x14ac:dyDescent="0.25">
      <c r="A643" s="1"/>
      <c r="C643" s="3"/>
      <c r="D643" s="2"/>
      <c r="E643" s="2"/>
      <c r="F643" s="2"/>
      <c r="G643" s="2"/>
      <c r="H643" s="2"/>
      <c r="I643" s="17"/>
      <c r="J643" s="2"/>
      <c r="K643" s="2"/>
      <c r="L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D643" s="17"/>
      <c r="AF643" s="17"/>
      <c r="AG643" s="17"/>
      <c r="AH643" s="17"/>
    </row>
    <row r="644" spans="1:34" ht="15.75" customHeight="1" x14ac:dyDescent="0.25">
      <c r="A644" s="1"/>
      <c r="C644" s="3"/>
      <c r="D644" s="2"/>
      <c r="E644" s="2"/>
      <c r="F644" s="2"/>
      <c r="G644" s="2"/>
      <c r="H644" s="2"/>
      <c r="I644" s="17"/>
      <c r="J644" s="2"/>
      <c r="K644" s="2"/>
      <c r="L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D644" s="17"/>
      <c r="AF644" s="17"/>
      <c r="AG644" s="17"/>
      <c r="AH644" s="17"/>
    </row>
    <row r="645" spans="1:34" ht="15.75" customHeight="1" x14ac:dyDescent="0.25">
      <c r="A645" s="1"/>
      <c r="C645" s="3"/>
      <c r="D645" s="2"/>
      <c r="E645" s="2"/>
      <c r="F645" s="2"/>
      <c r="G645" s="2"/>
      <c r="H645" s="2"/>
      <c r="I645" s="17"/>
      <c r="J645" s="2"/>
      <c r="K645" s="2"/>
      <c r="L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D645" s="17"/>
      <c r="AF645" s="17"/>
      <c r="AG645" s="17"/>
      <c r="AH645" s="17"/>
    </row>
    <row r="646" spans="1:34" ht="15.75" customHeight="1" x14ac:dyDescent="0.25">
      <c r="A646" s="1"/>
      <c r="C646" s="3"/>
      <c r="D646" s="2"/>
      <c r="E646" s="2"/>
      <c r="F646" s="2"/>
      <c r="G646" s="2"/>
      <c r="H646" s="2"/>
      <c r="I646" s="17"/>
      <c r="J646" s="2"/>
      <c r="K646" s="2"/>
      <c r="L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D646" s="17"/>
      <c r="AF646" s="17"/>
      <c r="AG646" s="17"/>
      <c r="AH646" s="17"/>
    </row>
    <row r="647" spans="1:34" ht="15.75" customHeight="1" x14ac:dyDescent="0.25">
      <c r="A647" s="1"/>
      <c r="C647" s="3"/>
      <c r="D647" s="2"/>
      <c r="E647" s="2"/>
      <c r="F647" s="2"/>
      <c r="G647" s="2"/>
      <c r="H647" s="2"/>
      <c r="I647" s="17"/>
      <c r="J647" s="2"/>
      <c r="K647" s="2"/>
      <c r="L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D647" s="17"/>
      <c r="AF647" s="17"/>
      <c r="AG647" s="17"/>
      <c r="AH647" s="17"/>
    </row>
    <row r="648" spans="1:34" ht="15.75" customHeight="1" x14ac:dyDescent="0.25">
      <c r="A648" s="1"/>
      <c r="C648" s="3"/>
      <c r="D648" s="2"/>
      <c r="E648" s="2"/>
      <c r="F648" s="2"/>
      <c r="G648" s="2"/>
      <c r="H648" s="2"/>
      <c r="I648" s="17"/>
      <c r="J648" s="2"/>
      <c r="K648" s="2"/>
      <c r="L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D648" s="17"/>
      <c r="AF648" s="17"/>
      <c r="AG648" s="17"/>
      <c r="AH648" s="17"/>
    </row>
    <row r="649" spans="1:34" ht="15.75" customHeight="1" x14ac:dyDescent="0.25">
      <c r="A649" s="1"/>
      <c r="C649" s="3"/>
      <c r="D649" s="2"/>
      <c r="E649" s="2"/>
      <c r="F649" s="2"/>
      <c r="G649" s="2"/>
      <c r="H649" s="2"/>
      <c r="I649" s="17"/>
      <c r="J649" s="2"/>
      <c r="K649" s="2"/>
      <c r="L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D649" s="17"/>
      <c r="AF649" s="17"/>
      <c r="AG649" s="17"/>
      <c r="AH649" s="17"/>
    </row>
    <row r="650" spans="1:34" ht="15.75" customHeight="1" x14ac:dyDescent="0.25">
      <c r="A650" s="1"/>
      <c r="C650" s="3"/>
      <c r="D650" s="2"/>
      <c r="E650" s="2"/>
      <c r="F650" s="2"/>
      <c r="G650" s="2"/>
      <c r="H650" s="2"/>
      <c r="I650" s="17"/>
      <c r="J650" s="2"/>
      <c r="K650" s="2"/>
      <c r="L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D650" s="17"/>
      <c r="AF650" s="17"/>
      <c r="AG650" s="17"/>
      <c r="AH650" s="17"/>
    </row>
    <row r="651" spans="1:34" ht="15.75" customHeight="1" x14ac:dyDescent="0.25">
      <c r="A651" s="1"/>
      <c r="C651" s="3"/>
      <c r="D651" s="2"/>
      <c r="E651" s="2"/>
      <c r="F651" s="2"/>
      <c r="G651" s="2"/>
      <c r="H651" s="2"/>
      <c r="I651" s="17"/>
      <c r="J651" s="2"/>
      <c r="K651" s="2"/>
      <c r="L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D651" s="17"/>
      <c r="AF651" s="17"/>
      <c r="AG651" s="17"/>
      <c r="AH651" s="17"/>
    </row>
    <row r="652" spans="1:34" ht="15.75" customHeight="1" x14ac:dyDescent="0.25">
      <c r="A652" s="1"/>
      <c r="C652" s="3"/>
      <c r="D652" s="2"/>
      <c r="E652" s="2"/>
      <c r="F652" s="2"/>
      <c r="G652" s="2"/>
      <c r="H652" s="2"/>
      <c r="I652" s="17"/>
      <c r="J652" s="2"/>
      <c r="K652" s="2"/>
      <c r="L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D652" s="17"/>
      <c r="AF652" s="17"/>
      <c r="AG652" s="17"/>
      <c r="AH652" s="17"/>
    </row>
    <row r="653" spans="1:34" ht="15.75" customHeight="1" x14ac:dyDescent="0.25">
      <c r="A653" s="1"/>
      <c r="C653" s="3"/>
      <c r="D653" s="2"/>
      <c r="E653" s="2"/>
      <c r="F653" s="2"/>
      <c r="G653" s="2"/>
      <c r="H653" s="2"/>
      <c r="I653" s="17"/>
      <c r="J653" s="2"/>
      <c r="K653" s="2"/>
      <c r="L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D653" s="17"/>
      <c r="AF653" s="17"/>
      <c r="AG653" s="17"/>
      <c r="AH653" s="17"/>
    </row>
    <row r="654" spans="1:34" ht="15.75" customHeight="1" x14ac:dyDescent="0.25">
      <c r="A654" s="1"/>
      <c r="C654" s="3"/>
      <c r="D654" s="2"/>
      <c r="E654" s="2"/>
      <c r="F654" s="2"/>
      <c r="G654" s="2"/>
      <c r="H654" s="2"/>
      <c r="I654" s="17"/>
      <c r="J654" s="2"/>
      <c r="K654" s="2"/>
      <c r="L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D654" s="17"/>
      <c r="AF654" s="17"/>
      <c r="AG654" s="17"/>
      <c r="AH654" s="17"/>
    </row>
    <row r="655" spans="1:34" ht="15.75" customHeight="1" x14ac:dyDescent="0.25">
      <c r="A655" s="1"/>
      <c r="C655" s="3"/>
      <c r="D655" s="2"/>
      <c r="E655" s="2"/>
      <c r="F655" s="2"/>
      <c r="G655" s="2"/>
      <c r="H655" s="2"/>
      <c r="I655" s="17"/>
      <c r="J655" s="2"/>
      <c r="K655" s="2"/>
      <c r="L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D655" s="17"/>
      <c r="AF655" s="17"/>
      <c r="AG655" s="17"/>
      <c r="AH655" s="17"/>
    </row>
    <row r="656" spans="1:34" ht="15.75" customHeight="1" x14ac:dyDescent="0.25">
      <c r="A656" s="1"/>
      <c r="C656" s="3"/>
      <c r="D656" s="2"/>
      <c r="E656" s="2"/>
      <c r="F656" s="2"/>
      <c r="G656" s="2"/>
      <c r="H656" s="2"/>
      <c r="I656" s="17"/>
      <c r="J656" s="2"/>
      <c r="K656" s="2"/>
      <c r="L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D656" s="17"/>
      <c r="AF656" s="17"/>
      <c r="AG656" s="17"/>
      <c r="AH656" s="17"/>
    </row>
    <row r="657" spans="1:34" ht="15.75" customHeight="1" x14ac:dyDescent="0.25">
      <c r="A657" s="1"/>
      <c r="C657" s="3"/>
      <c r="D657" s="2"/>
      <c r="E657" s="2"/>
      <c r="F657" s="2"/>
      <c r="G657" s="2"/>
      <c r="H657" s="2"/>
      <c r="I657" s="17"/>
      <c r="J657" s="2"/>
      <c r="K657" s="2"/>
      <c r="L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D657" s="17"/>
      <c r="AF657" s="17"/>
      <c r="AG657" s="17"/>
      <c r="AH657" s="17"/>
    </row>
    <row r="658" spans="1:34" ht="15.75" customHeight="1" x14ac:dyDescent="0.25">
      <c r="A658" s="1"/>
      <c r="C658" s="3"/>
      <c r="D658" s="2"/>
      <c r="E658" s="2"/>
      <c r="F658" s="2"/>
      <c r="G658" s="2"/>
      <c r="H658" s="2"/>
      <c r="I658" s="17"/>
      <c r="J658" s="2"/>
      <c r="K658" s="2"/>
      <c r="L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D658" s="17"/>
      <c r="AF658" s="17"/>
      <c r="AG658" s="17"/>
      <c r="AH658" s="17"/>
    </row>
    <row r="659" spans="1:34" ht="15.75" customHeight="1" x14ac:dyDescent="0.25">
      <c r="A659" s="1"/>
      <c r="C659" s="3"/>
      <c r="D659" s="2"/>
      <c r="E659" s="2"/>
      <c r="F659" s="2"/>
      <c r="G659" s="2"/>
      <c r="H659" s="2"/>
      <c r="I659" s="17"/>
      <c r="J659" s="2"/>
      <c r="K659" s="2"/>
      <c r="L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D659" s="17"/>
      <c r="AF659" s="17"/>
      <c r="AG659" s="17"/>
      <c r="AH659" s="17"/>
    </row>
    <row r="660" spans="1:34" ht="15.75" customHeight="1" x14ac:dyDescent="0.25">
      <c r="A660" s="1"/>
      <c r="C660" s="3"/>
      <c r="D660" s="2"/>
      <c r="E660" s="2"/>
      <c r="F660" s="2"/>
      <c r="G660" s="2"/>
      <c r="H660" s="2"/>
      <c r="I660" s="17"/>
      <c r="J660" s="2"/>
      <c r="K660" s="2"/>
      <c r="L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D660" s="17"/>
      <c r="AF660" s="17"/>
      <c r="AG660" s="17"/>
      <c r="AH660" s="17"/>
    </row>
    <row r="661" spans="1:34" ht="15.75" customHeight="1" x14ac:dyDescent="0.25">
      <c r="A661" s="1"/>
      <c r="C661" s="3"/>
      <c r="D661" s="2"/>
      <c r="E661" s="2"/>
      <c r="F661" s="2"/>
      <c r="G661" s="2"/>
      <c r="H661" s="2"/>
      <c r="I661" s="17"/>
      <c r="J661" s="2"/>
      <c r="K661" s="2"/>
      <c r="L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D661" s="17"/>
      <c r="AF661" s="17"/>
      <c r="AG661" s="17"/>
      <c r="AH661" s="17"/>
    </row>
    <row r="662" spans="1:34" ht="15.75" customHeight="1" x14ac:dyDescent="0.25">
      <c r="A662" s="1"/>
      <c r="C662" s="3"/>
      <c r="D662" s="2"/>
      <c r="E662" s="2"/>
      <c r="F662" s="2"/>
      <c r="G662" s="2"/>
      <c r="H662" s="2"/>
      <c r="I662" s="17"/>
      <c r="J662" s="2"/>
      <c r="K662" s="2"/>
      <c r="L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D662" s="17"/>
      <c r="AF662" s="17"/>
      <c r="AG662" s="17"/>
      <c r="AH662" s="17"/>
    </row>
    <row r="663" spans="1:34" ht="15.75" customHeight="1" x14ac:dyDescent="0.25">
      <c r="A663" s="1"/>
      <c r="C663" s="3"/>
      <c r="D663" s="2"/>
      <c r="E663" s="2"/>
      <c r="F663" s="2"/>
      <c r="G663" s="2"/>
      <c r="H663" s="2"/>
      <c r="I663" s="17"/>
      <c r="J663" s="2"/>
      <c r="K663" s="2"/>
      <c r="L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D663" s="17"/>
      <c r="AF663" s="17"/>
      <c r="AG663" s="17"/>
      <c r="AH663" s="17"/>
    </row>
    <row r="664" spans="1:34" ht="15.75" customHeight="1" x14ac:dyDescent="0.25">
      <c r="A664" s="1"/>
      <c r="C664" s="3"/>
      <c r="D664" s="2"/>
      <c r="E664" s="2"/>
      <c r="F664" s="2"/>
      <c r="G664" s="2"/>
      <c r="H664" s="2"/>
      <c r="I664" s="17"/>
      <c r="J664" s="2"/>
      <c r="K664" s="2"/>
      <c r="L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D664" s="17"/>
      <c r="AF664" s="17"/>
      <c r="AG664" s="17"/>
      <c r="AH664" s="17"/>
    </row>
    <row r="665" spans="1:34" ht="15.75" customHeight="1" x14ac:dyDescent="0.25">
      <c r="A665" s="1"/>
      <c r="C665" s="3"/>
      <c r="D665" s="2"/>
      <c r="E665" s="2"/>
      <c r="F665" s="2"/>
      <c r="G665" s="2"/>
      <c r="H665" s="2"/>
      <c r="I665" s="17"/>
      <c r="J665" s="2"/>
      <c r="K665" s="2"/>
      <c r="L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D665" s="17"/>
      <c r="AF665" s="17"/>
      <c r="AG665" s="17"/>
      <c r="AH665" s="17"/>
    </row>
    <row r="666" spans="1:34" ht="15.75" customHeight="1" x14ac:dyDescent="0.25">
      <c r="A666" s="1"/>
      <c r="C666" s="3"/>
      <c r="D666" s="2"/>
      <c r="E666" s="2"/>
      <c r="F666" s="2"/>
      <c r="G666" s="2"/>
      <c r="H666" s="2"/>
      <c r="I666" s="17"/>
      <c r="J666" s="2"/>
      <c r="K666" s="2"/>
      <c r="L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D666" s="17"/>
      <c r="AF666" s="17"/>
      <c r="AG666" s="17"/>
      <c r="AH666" s="17"/>
    </row>
    <row r="667" spans="1:34" ht="15.75" customHeight="1" x14ac:dyDescent="0.25">
      <c r="A667" s="1"/>
      <c r="C667" s="3"/>
      <c r="D667" s="2"/>
      <c r="E667" s="2"/>
      <c r="F667" s="2"/>
      <c r="G667" s="2"/>
      <c r="H667" s="2"/>
      <c r="I667" s="17"/>
      <c r="J667" s="2"/>
      <c r="K667" s="2"/>
      <c r="L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D667" s="17"/>
      <c r="AF667" s="17"/>
      <c r="AG667" s="17"/>
      <c r="AH667" s="17"/>
    </row>
    <row r="668" spans="1:34" ht="15.75" customHeight="1" x14ac:dyDescent="0.25">
      <c r="A668" s="1"/>
      <c r="C668" s="3"/>
      <c r="D668" s="2"/>
      <c r="E668" s="2"/>
      <c r="F668" s="2"/>
      <c r="G668" s="2"/>
      <c r="H668" s="2"/>
      <c r="I668" s="17"/>
      <c r="J668" s="2"/>
      <c r="K668" s="2"/>
      <c r="L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D668" s="17"/>
      <c r="AF668" s="17"/>
      <c r="AG668" s="17"/>
      <c r="AH668" s="17"/>
    </row>
    <row r="669" spans="1:34" ht="15.75" customHeight="1" x14ac:dyDescent="0.25">
      <c r="A669" s="1"/>
      <c r="C669" s="3"/>
      <c r="D669" s="2"/>
      <c r="E669" s="2"/>
      <c r="F669" s="2"/>
      <c r="G669" s="2"/>
      <c r="H669" s="2"/>
      <c r="I669" s="17"/>
      <c r="J669" s="2"/>
      <c r="K669" s="2"/>
      <c r="L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D669" s="17"/>
      <c r="AF669" s="17"/>
      <c r="AG669" s="17"/>
      <c r="AH669" s="17"/>
    </row>
    <row r="670" spans="1:34" ht="15.75" customHeight="1" x14ac:dyDescent="0.25">
      <c r="A670" s="1"/>
      <c r="C670" s="3"/>
      <c r="D670" s="2"/>
      <c r="E670" s="2"/>
      <c r="F670" s="2"/>
      <c r="G670" s="2"/>
      <c r="H670" s="2"/>
      <c r="I670" s="17"/>
      <c r="J670" s="2"/>
      <c r="K670" s="2"/>
      <c r="L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D670" s="17"/>
      <c r="AF670" s="17"/>
      <c r="AG670" s="17"/>
      <c r="AH670" s="17"/>
    </row>
    <row r="671" spans="1:34" ht="15.75" customHeight="1" x14ac:dyDescent="0.25">
      <c r="A671" s="1"/>
      <c r="C671" s="3"/>
      <c r="D671" s="2"/>
      <c r="E671" s="2"/>
      <c r="F671" s="2"/>
      <c r="G671" s="2"/>
      <c r="H671" s="2"/>
      <c r="I671" s="17"/>
      <c r="J671" s="2"/>
      <c r="K671" s="2"/>
      <c r="L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D671" s="17"/>
      <c r="AF671" s="17"/>
      <c r="AG671" s="17"/>
      <c r="AH671" s="17"/>
    </row>
    <row r="672" spans="1:34" ht="15.75" customHeight="1" x14ac:dyDescent="0.25">
      <c r="A672" s="1"/>
      <c r="C672" s="3"/>
      <c r="D672" s="2"/>
      <c r="E672" s="2"/>
      <c r="F672" s="2"/>
      <c r="G672" s="2"/>
      <c r="H672" s="2"/>
      <c r="I672" s="17"/>
      <c r="J672" s="2"/>
      <c r="K672" s="2"/>
      <c r="L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D672" s="17"/>
      <c r="AF672" s="17"/>
      <c r="AG672" s="17"/>
      <c r="AH672" s="17"/>
    </row>
    <row r="673" spans="1:34" ht="15.75" customHeight="1" x14ac:dyDescent="0.25">
      <c r="A673" s="1"/>
      <c r="C673" s="3"/>
      <c r="D673" s="2"/>
      <c r="E673" s="2"/>
      <c r="F673" s="2"/>
      <c r="G673" s="2"/>
      <c r="H673" s="2"/>
      <c r="I673" s="17"/>
      <c r="J673" s="2"/>
      <c r="K673" s="2"/>
      <c r="L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D673" s="17"/>
      <c r="AF673" s="17"/>
      <c r="AG673" s="17"/>
      <c r="AH673" s="17"/>
    </row>
    <row r="674" spans="1:34" ht="15.75" customHeight="1" x14ac:dyDescent="0.25">
      <c r="A674" s="1"/>
      <c r="C674" s="3"/>
      <c r="D674" s="2"/>
      <c r="E674" s="2"/>
      <c r="F674" s="2"/>
      <c r="G674" s="2"/>
      <c r="H674" s="2"/>
      <c r="I674" s="17"/>
      <c r="J674" s="2"/>
      <c r="K674" s="2"/>
      <c r="L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D674" s="17"/>
      <c r="AF674" s="17"/>
      <c r="AG674" s="17"/>
      <c r="AH674" s="17"/>
    </row>
    <row r="675" spans="1:34" ht="15.75" customHeight="1" x14ac:dyDescent="0.25">
      <c r="A675" s="1"/>
      <c r="C675" s="3"/>
      <c r="D675" s="2"/>
      <c r="E675" s="2"/>
      <c r="F675" s="2"/>
      <c r="G675" s="2"/>
      <c r="H675" s="2"/>
      <c r="I675" s="17"/>
      <c r="J675" s="2"/>
      <c r="K675" s="2"/>
      <c r="L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D675" s="17"/>
      <c r="AF675" s="17"/>
      <c r="AG675" s="17"/>
      <c r="AH675" s="17"/>
    </row>
    <row r="676" spans="1:34" ht="15.75" customHeight="1" x14ac:dyDescent="0.25">
      <c r="A676" s="1"/>
      <c r="C676" s="3"/>
      <c r="D676" s="2"/>
      <c r="E676" s="2"/>
      <c r="F676" s="2"/>
      <c r="G676" s="2"/>
      <c r="H676" s="2"/>
      <c r="I676" s="17"/>
      <c r="J676" s="2"/>
      <c r="K676" s="2"/>
      <c r="L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D676" s="17"/>
      <c r="AF676" s="17"/>
      <c r="AG676" s="17"/>
      <c r="AH676" s="17"/>
    </row>
    <row r="677" spans="1:34" ht="15.75" customHeight="1" x14ac:dyDescent="0.25">
      <c r="A677" s="1"/>
      <c r="C677" s="3"/>
      <c r="D677" s="2"/>
      <c r="E677" s="2"/>
      <c r="F677" s="2"/>
      <c r="G677" s="2"/>
      <c r="H677" s="2"/>
      <c r="I677" s="17"/>
      <c r="J677" s="2"/>
      <c r="K677" s="2"/>
      <c r="L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D677" s="17"/>
      <c r="AF677" s="17"/>
      <c r="AG677" s="17"/>
      <c r="AH677" s="17"/>
    </row>
    <row r="678" spans="1:34" ht="15.75" customHeight="1" x14ac:dyDescent="0.25">
      <c r="A678" s="1"/>
      <c r="C678" s="3"/>
      <c r="D678" s="2"/>
      <c r="E678" s="2"/>
      <c r="F678" s="2"/>
      <c r="G678" s="2"/>
      <c r="H678" s="2"/>
      <c r="I678" s="17"/>
      <c r="J678" s="2"/>
      <c r="K678" s="2"/>
      <c r="L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D678" s="17"/>
      <c r="AF678" s="17"/>
      <c r="AG678" s="17"/>
      <c r="AH678" s="17"/>
    </row>
    <row r="679" spans="1:34" ht="15.75" customHeight="1" x14ac:dyDescent="0.25">
      <c r="A679" s="1"/>
      <c r="C679" s="3"/>
      <c r="D679" s="2"/>
      <c r="E679" s="2"/>
      <c r="F679" s="2"/>
      <c r="G679" s="2"/>
      <c r="H679" s="2"/>
      <c r="I679" s="17"/>
      <c r="J679" s="2"/>
      <c r="K679" s="2"/>
      <c r="L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D679" s="17"/>
      <c r="AF679" s="17"/>
      <c r="AG679" s="17"/>
      <c r="AH679" s="17"/>
    </row>
    <row r="680" spans="1:34" ht="15.75" customHeight="1" x14ac:dyDescent="0.25">
      <c r="A680" s="1"/>
      <c r="C680" s="3"/>
      <c r="D680" s="2"/>
      <c r="E680" s="2"/>
      <c r="F680" s="2"/>
      <c r="G680" s="2"/>
      <c r="H680" s="2"/>
      <c r="I680" s="17"/>
      <c r="J680" s="2"/>
      <c r="K680" s="2"/>
      <c r="L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D680" s="17"/>
      <c r="AF680" s="17"/>
      <c r="AG680" s="17"/>
      <c r="AH680" s="17"/>
    </row>
    <row r="681" spans="1:34" ht="15.75" customHeight="1" x14ac:dyDescent="0.25">
      <c r="A681" s="1"/>
      <c r="C681" s="3"/>
      <c r="D681" s="2"/>
      <c r="E681" s="2"/>
      <c r="F681" s="2"/>
      <c r="G681" s="2"/>
      <c r="H681" s="2"/>
      <c r="I681" s="17"/>
      <c r="J681" s="2"/>
      <c r="K681" s="2"/>
      <c r="L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D681" s="17"/>
      <c r="AF681" s="17"/>
      <c r="AG681" s="17"/>
      <c r="AH681" s="17"/>
    </row>
    <row r="682" spans="1:34" ht="15.75" customHeight="1" x14ac:dyDescent="0.25">
      <c r="A682" s="1"/>
      <c r="C682" s="3"/>
      <c r="D682" s="2"/>
      <c r="E682" s="2"/>
      <c r="F682" s="2"/>
      <c r="G682" s="2"/>
      <c r="H682" s="2"/>
      <c r="I682" s="17"/>
      <c r="J682" s="2"/>
      <c r="K682" s="2"/>
      <c r="L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D682" s="17"/>
      <c r="AF682" s="17"/>
      <c r="AG682" s="17"/>
      <c r="AH682" s="17"/>
    </row>
    <row r="683" spans="1:34" ht="15.75" customHeight="1" x14ac:dyDescent="0.25">
      <c r="A683" s="1"/>
      <c r="C683" s="3"/>
      <c r="D683" s="2"/>
      <c r="E683" s="2"/>
      <c r="F683" s="2"/>
      <c r="G683" s="2"/>
      <c r="H683" s="2"/>
      <c r="I683" s="17"/>
      <c r="J683" s="2"/>
      <c r="K683" s="2"/>
      <c r="L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D683" s="17"/>
      <c r="AF683" s="17"/>
      <c r="AG683" s="17"/>
      <c r="AH683" s="17"/>
    </row>
    <row r="684" spans="1:34" ht="15.75" customHeight="1" x14ac:dyDescent="0.25">
      <c r="A684" s="1"/>
      <c r="C684" s="3"/>
      <c r="D684" s="2"/>
      <c r="E684" s="2"/>
      <c r="F684" s="2"/>
      <c r="G684" s="2"/>
      <c r="H684" s="2"/>
      <c r="I684" s="17"/>
      <c r="J684" s="2"/>
      <c r="K684" s="2"/>
      <c r="L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D684" s="17"/>
      <c r="AF684" s="17"/>
      <c r="AG684" s="17"/>
      <c r="AH684" s="17"/>
    </row>
    <row r="685" spans="1:34" ht="15.75" customHeight="1" x14ac:dyDescent="0.25">
      <c r="A685" s="1"/>
      <c r="C685" s="3"/>
      <c r="D685" s="2"/>
      <c r="E685" s="2"/>
      <c r="F685" s="2"/>
      <c r="G685" s="2"/>
      <c r="H685" s="2"/>
      <c r="I685" s="17"/>
      <c r="J685" s="2"/>
      <c r="K685" s="2"/>
      <c r="L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D685" s="17"/>
      <c r="AF685" s="17"/>
      <c r="AG685" s="17"/>
      <c r="AH685" s="17"/>
    </row>
    <row r="686" spans="1:34" ht="15.75" customHeight="1" x14ac:dyDescent="0.25">
      <c r="A686" s="1"/>
      <c r="C686" s="3"/>
      <c r="D686" s="2"/>
      <c r="E686" s="2"/>
      <c r="F686" s="2"/>
      <c r="G686" s="2"/>
      <c r="H686" s="2"/>
      <c r="I686" s="17"/>
      <c r="J686" s="2"/>
      <c r="K686" s="2"/>
      <c r="L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D686" s="17"/>
      <c r="AF686" s="17"/>
      <c r="AG686" s="17"/>
      <c r="AH686" s="17"/>
    </row>
    <row r="687" spans="1:34" ht="15.75" customHeight="1" x14ac:dyDescent="0.25">
      <c r="A687" s="1"/>
      <c r="C687" s="3"/>
      <c r="D687" s="2"/>
      <c r="E687" s="2"/>
      <c r="F687" s="2"/>
      <c r="G687" s="2"/>
      <c r="H687" s="2"/>
      <c r="I687" s="17"/>
      <c r="J687" s="2"/>
      <c r="K687" s="2"/>
      <c r="L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D687" s="17"/>
      <c r="AF687" s="17"/>
      <c r="AG687" s="17"/>
      <c r="AH687" s="17"/>
    </row>
    <row r="688" spans="1:34" ht="15.75" customHeight="1" x14ac:dyDescent="0.25">
      <c r="A688" s="1"/>
      <c r="C688" s="3"/>
      <c r="D688" s="2"/>
      <c r="E688" s="2"/>
      <c r="F688" s="2"/>
      <c r="G688" s="2"/>
      <c r="H688" s="2"/>
      <c r="I688" s="17"/>
      <c r="J688" s="2"/>
      <c r="K688" s="2"/>
      <c r="L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D688" s="17"/>
      <c r="AF688" s="17"/>
      <c r="AG688" s="17"/>
      <c r="AH688" s="17"/>
    </row>
    <row r="689" spans="1:34" ht="15.75" customHeight="1" x14ac:dyDescent="0.25">
      <c r="A689" s="1"/>
      <c r="C689" s="3"/>
      <c r="D689" s="2"/>
      <c r="E689" s="2"/>
      <c r="F689" s="2"/>
      <c r="G689" s="2"/>
      <c r="H689" s="2"/>
      <c r="I689" s="17"/>
      <c r="J689" s="2"/>
      <c r="K689" s="2"/>
      <c r="L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D689" s="17"/>
      <c r="AF689" s="17"/>
      <c r="AG689" s="17"/>
      <c r="AH689" s="17"/>
    </row>
    <row r="690" spans="1:34" ht="15.75" customHeight="1" x14ac:dyDescent="0.25">
      <c r="A690" s="1"/>
      <c r="C690" s="3"/>
      <c r="D690" s="2"/>
      <c r="E690" s="2"/>
      <c r="F690" s="2"/>
      <c r="G690" s="2"/>
      <c r="H690" s="2"/>
      <c r="I690" s="17"/>
      <c r="J690" s="2"/>
      <c r="K690" s="2"/>
      <c r="L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D690" s="17"/>
      <c r="AF690" s="17"/>
      <c r="AG690" s="17"/>
      <c r="AH690" s="17"/>
    </row>
    <row r="691" spans="1:34" ht="15.75" customHeight="1" x14ac:dyDescent="0.25">
      <c r="A691" s="1"/>
      <c r="C691" s="3"/>
      <c r="D691" s="2"/>
      <c r="E691" s="2"/>
      <c r="F691" s="2"/>
      <c r="G691" s="2"/>
      <c r="H691" s="2"/>
      <c r="I691" s="17"/>
      <c r="J691" s="2"/>
      <c r="K691" s="2"/>
      <c r="L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D691" s="17"/>
      <c r="AF691" s="17"/>
      <c r="AG691" s="17"/>
      <c r="AH691" s="17"/>
    </row>
    <row r="692" spans="1:34" ht="15.75" customHeight="1" x14ac:dyDescent="0.25">
      <c r="A692" s="1"/>
      <c r="C692" s="3"/>
      <c r="D692" s="2"/>
      <c r="E692" s="2"/>
      <c r="F692" s="2"/>
      <c r="G692" s="2"/>
      <c r="H692" s="2"/>
      <c r="I692" s="17"/>
      <c r="J692" s="2"/>
      <c r="K692" s="2"/>
      <c r="L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D692" s="17"/>
      <c r="AF692" s="17"/>
      <c r="AG692" s="17"/>
      <c r="AH692" s="17"/>
    </row>
    <row r="693" spans="1:34" ht="15.75" customHeight="1" x14ac:dyDescent="0.25">
      <c r="A693" s="1"/>
      <c r="C693" s="3"/>
      <c r="D693" s="2"/>
      <c r="E693" s="2"/>
      <c r="F693" s="2"/>
      <c r="G693" s="2"/>
      <c r="H693" s="2"/>
      <c r="I693" s="17"/>
      <c r="J693" s="2"/>
      <c r="K693" s="2"/>
      <c r="L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D693" s="17"/>
      <c r="AF693" s="17"/>
      <c r="AG693" s="17"/>
      <c r="AH693" s="17"/>
    </row>
    <row r="694" spans="1:34" ht="15.75" customHeight="1" x14ac:dyDescent="0.25">
      <c r="A694" s="1"/>
      <c r="C694" s="3"/>
      <c r="D694" s="2"/>
      <c r="E694" s="2"/>
      <c r="F694" s="2"/>
      <c r="G694" s="2"/>
      <c r="H694" s="2"/>
      <c r="I694" s="17"/>
      <c r="J694" s="2"/>
      <c r="K694" s="2"/>
      <c r="L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D694" s="17"/>
      <c r="AF694" s="17"/>
      <c r="AG694" s="17"/>
      <c r="AH694" s="17"/>
    </row>
    <row r="695" spans="1:34" ht="15.75" customHeight="1" x14ac:dyDescent="0.25">
      <c r="A695" s="1"/>
      <c r="C695" s="3"/>
      <c r="D695" s="2"/>
      <c r="E695" s="2"/>
      <c r="F695" s="2"/>
      <c r="G695" s="2"/>
      <c r="H695" s="2"/>
      <c r="I695" s="17"/>
      <c r="J695" s="2"/>
      <c r="K695" s="2"/>
      <c r="L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D695" s="17"/>
      <c r="AF695" s="17"/>
      <c r="AG695" s="17"/>
      <c r="AH695" s="17"/>
    </row>
    <row r="696" spans="1:34" ht="15.75" customHeight="1" x14ac:dyDescent="0.25">
      <c r="A696" s="1"/>
      <c r="C696" s="3"/>
      <c r="D696" s="2"/>
      <c r="E696" s="2"/>
      <c r="F696" s="2"/>
      <c r="G696" s="2"/>
      <c r="H696" s="2"/>
      <c r="I696" s="17"/>
      <c r="J696" s="2"/>
      <c r="K696" s="2"/>
      <c r="L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D696" s="17"/>
      <c r="AF696" s="17"/>
      <c r="AG696" s="17"/>
      <c r="AH696" s="17"/>
    </row>
    <row r="697" spans="1:34" ht="15.75" customHeight="1" x14ac:dyDescent="0.25">
      <c r="A697" s="1"/>
      <c r="C697" s="3"/>
      <c r="D697" s="2"/>
      <c r="E697" s="2"/>
      <c r="F697" s="2"/>
      <c r="G697" s="2"/>
      <c r="H697" s="2"/>
      <c r="I697" s="17"/>
      <c r="J697" s="2"/>
      <c r="K697" s="2"/>
      <c r="L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D697" s="17"/>
      <c r="AF697" s="17"/>
      <c r="AG697" s="17"/>
      <c r="AH697" s="17"/>
    </row>
    <row r="698" spans="1:34" ht="15.75" customHeight="1" x14ac:dyDescent="0.25">
      <c r="A698" s="1"/>
      <c r="C698" s="3"/>
      <c r="D698" s="2"/>
      <c r="E698" s="2"/>
      <c r="F698" s="2"/>
      <c r="G698" s="2"/>
      <c r="H698" s="2"/>
      <c r="I698" s="17"/>
      <c r="J698" s="2"/>
      <c r="K698" s="2"/>
      <c r="L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D698" s="17"/>
      <c r="AF698" s="17"/>
      <c r="AG698" s="17"/>
      <c r="AH698" s="17"/>
    </row>
    <row r="699" spans="1:34" ht="15.75" customHeight="1" x14ac:dyDescent="0.25">
      <c r="A699" s="1"/>
      <c r="C699" s="3"/>
      <c r="D699" s="2"/>
      <c r="E699" s="2"/>
      <c r="F699" s="2"/>
      <c r="G699" s="2"/>
      <c r="H699" s="2"/>
      <c r="I699" s="17"/>
      <c r="J699" s="2"/>
      <c r="K699" s="2"/>
      <c r="L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D699" s="17"/>
      <c r="AF699" s="17"/>
      <c r="AG699" s="17"/>
      <c r="AH699" s="17"/>
    </row>
    <row r="700" spans="1:34" ht="15.75" customHeight="1" x14ac:dyDescent="0.25">
      <c r="A700" s="1"/>
      <c r="C700" s="3"/>
      <c r="D700" s="2"/>
      <c r="E700" s="2"/>
      <c r="F700" s="2"/>
      <c r="G700" s="2"/>
      <c r="H700" s="2"/>
      <c r="I700" s="17"/>
      <c r="J700" s="2"/>
      <c r="K700" s="2"/>
      <c r="L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D700" s="17"/>
      <c r="AF700" s="17"/>
      <c r="AG700" s="17"/>
      <c r="AH700" s="17"/>
    </row>
    <row r="701" spans="1:34" ht="15.75" customHeight="1" x14ac:dyDescent="0.25">
      <c r="A701" s="1"/>
      <c r="C701" s="3"/>
      <c r="D701" s="2"/>
      <c r="E701" s="2"/>
      <c r="F701" s="2"/>
      <c r="G701" s="2"/>
      <c r="H701" s="2"/>
      <c r="I701" s="17"/>
      <c r="J701" s="2"/>
      <c r="K701" s="2"/>
      <c r="L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D701" s="17"/>
      <c r="AF701" s="17"/>
      <c r="AG701" s="17"/>
      <c r="AH701" s="17"/>
    </row>
    <row r="702" spans="1:34" ht="15.75" customHeight="1" x14ac:dyDescent="0.25">
      <c r="A702" s="1"/>
      <c r="C702" s="3"/>
      <c r="D702" s="2"/>
      <c r="E702" s="2"/>
      <c r="F702" s="2"/>
      <c r="G702" s="2"/>
      <c r="H702" s="2"/>
      <c r="I702" s="17"/>
      <c r="J702" s="2"/>
      <c r="K702" s="2"/>
      <c r="L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D702" s="17"/>
      <c r="AF702" s="17"/>
      <c r="AG702" s="17"/>
      <c r="AH702" s="17"/>
    </row>
    <row r="703" spans="1:34" ht="15.75" customHeight="1" x14ac:dyDescent="0.25">
      <c r="A703" s="1"/>
      <c r="C703" s="3"/>
      <c r="D703" s="2"/>
      <c r="E703" s="2"/>
      <c r="F703" s="2"/>
      <c r="G703" s="2"/>
      <c r="H703" s="2"/>
      <c r="I703" s="17"/>
      <c r="J703" s="2"/>
      <c r="K703" s="2"/>
      <c r="L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D703" s="17"/>
      <c r="AF703" s="17"/>
      <c r="AG703" s="17"/>
      <c r="AH703" s="17"/>
    </row>
    <row r="704" spans="1:34" ht="15.75" customHeight="1" x14ac:dyDescent="0.25">
      <c r="A704" s="1"/>
      <c r="C704" s="3"/>
      <c r="D704" s="2"/>
      <c r="E704" s="2"/>
      <c r="F704" s="2"/>
      <c r="G704" s="2"/>
      <c r="H704" s="2"/>
      <c r="I704" s="17"/>
      <c r="J704" s="2"/>
      <c r="K704" s="2"/>
      <c r="L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D704" s="17"/>
      <c r="AF704" s="17"/>
      <c r="AG704" s="17"/>
      <c r="AH704" s="17"/>
    </row>
    <row r="705" spans="1:34" ht="15.75" customHeight="1" x14ac:dyDescent="0.25">
      <c r="A705" s="1"/>
      <c r="C705" s="3"/>
      <c r="D705" s="2"/>
      <c r="E705" s="2"/>
      <c r="F705" s="2"/>
      <c r="G705" s="2"/>
      <c r="H705" s="2"/>
      <c r="I705" s="17"/>
      <c r="J705" s="2"/>
      <c r="K705" s="2"/>
      <c r="L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D705" s="17"/>
      <c r="AF705" s="17"/>
      <c r="AG705" s="17"/>
      <c r="AH705" s="17"/>
    </row>
    <row r="706" spans="1:34" ht="15.75" customHeight="1" x14ac:dyDescent="0.25">
      <c r="A706" s="1"/>
      <c r="C706" s="3"/>
      <c r="D706" s="2"/>
      <c r="E706" s="2"/>
      <c r="F706" s="2"/>
      <c r="G706" s="2"/>
      <c r="H706" s="2"/>
      <c r="I706" s="17"/>
      <c r="J706" s="2"/>
      <c r="K706" s="2"/>
      <c r="L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D706" s="17"/>
      <c r="AF706" s="17"/>
      <c r="AG706" s="17"/>
      <c r="AH706" s="17"/>
    </row>
    <row r="707" spans="1:34" ht="15.75" customHeight="1" x14ac:dyDescent="0.25">
      <c r="A707" s="1"/>
      <c r="C707" s="3"/>
      <c r="D707" s="2"/>
      <c r="E707" s="2"/>
      <c r="F707" s="2"/>
      <c r="G707" s="2"/>
      <c r="H707" s="2"/>
      <c r="I707" s="17"/>
      <c r="J707" s="2"/>
      <c r="K707" s="2"/>
      <c r="L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D707" s="17"/>
      <c r="AF707" s="17"/>
      <c r="AG707" s="17"/>
      <c r="AH707" s="17"/>
    </row>
    <row r="708" spans="1:34" ht="15.75" customHeight="1" x14ac:dyDescent="0.25">
      <c r="A708" s="1"/>
      <c r="C708" s="3"/>
      <c r="D708" s="2"/>
      <c r="E708" s="2"/>
      <c r="F708" s="2"/>
      <c r="G708" s="2"/>
      <c r="H708" s="2"/>
      <c r="I708" s="17"/>
      <c r="J708" s="2"/>
      <c r="K708" s="2"/>
      <c r="L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D708" s="17"/>
      <c r="AF708" s="17"/>
      <c r="AG708" s="17"/>
      <c r="AH708" s="17"/>
    </row>
    <row r="709" spans="1:34" ht="15.75" customHeight="1" x14ac:dyDescent="0.25">
      <c r="A709" s="1"/>
      <c r="C709" s="3"/>
      <c r="D709" s="2"/>
      <c r="E709" s="2"/>
      <c r="F709" s="2"/>
      <c r="G709" s="2"/>
      <c r="H709" s="2"/>
      <c r="I709" s="17"/>
      <c r="J709" s="2"/>
      <c r="K709" s="2"/>
      <c r="L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D709" s="17"/>
      <c r="AF709" s="17"/>
      <c r="AG709" s="17"/>
      <c r="AH709" s="17"/>
    </row>
    <row r="710" spans="1:34" ht="15.75" customHeight="1" x14ac:dyDescent="0.25">
      <c r="A710" s="1"/>
      <c r="C710" s="3"/>
      <c r="D710" s="2"/>
      <c r="E710" s="2"/>
      <c r="F710" s="2"/>
      <c r="G710" s="2"/>
      <c r="H710" s="2"/>
      <c r="I710" s="17"/>
      <c r="J710" s="2"/>
      <c r="K710" s="2"/>
      <c r="L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D710" s="17"/>
      <c r="AF710" s="17"/>
      <c r="AG710" s="17"/>
      <c r="AH710" s="17"/>
    </row>
    <row r="711" spans="1:34" ht="15.75" customHeight="1" x14ac:dyDescent="0.25">
      <c r="A711" s="1"/>
      <c r="C711" s="3"/>
      <c r="D711" s="2"/>
      <c r="E711" s="2"/>
      <c r="F711" s="2"/>
      <c r="G711" s="2"/>
      <c r="H711" s="2"/>
      <c r="I711" s="17"/>
      <c r="J711" s="2"/>
      <c r="K711" s="2"/>
      <c r="L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D711" s="17"/>
      <c r="AF711" s="17"/>
      <c r="AG711" s="17"/>
      <c r="AH711" s="17"/>
    </row>
    <row r="712" spans="1:34" ht="15.75" customHeight="1" x14ac:dyDescent="0.25">
      <c r="A712" s="1"/>
      <c r="C712" s="3"/>
      <c r="D712" s="2"/>
      <c r="E712" s="2"/>
      <c r="F712" s="2"/>
      <c r="G712" s="2"/>
      <c r="H712" s="2"/>
      <c r="I712" s="17"/>
      <c r="J712" s="2"/>
      <c r="K712" s="2"/>
      <c r="L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D712" s="17"/>
      <c r="AF712" s="17"/>
      <c r="AG712" s="17"/>
      <c r="AH712" s="17"/>
    </row>
    <row r="713" spans="1:34" ht="15.75" customHeight="1" x14ac:dyDescent="0.25">
      <c r="A713" s="1"/>
      <c r="C713" s="3"/>
      <c r="D713" s="2"/>
      <c r="E713" s="2"/>
      <c r="F713" s="2"/>
      <c r="G713" s="2"/>
      <c r="H713" s="2"/>
      <c r="I713" s="17"/>
      <c r="J713" s="2"/>
      <c r="K713" s="2"/>
      <c r="L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D713" s="17"/>
      <c r="AF713" s="17"/>
      <c r="AG713" s="17"/>
      <c r="AH713" s="17"/>
    </row>
    <row r="714" spans="1:34" ht="15.75" customHeight="1" x14ac:dyDescent="0.25">
      <c r="A714" s="1"/>
      <c r="C714" s="3"/>
      <c r="D714" s="2"/>
      <c r="E714" s="2"/>
      <c r="F714" s="2"/>
      <c r="G714" s="2"/>
      <c r="H714" s="2"/>
      <c r="I714" s="17"/>
      <c r="J714" s="2"/>
      <c r="K714" s="2"/>
      <c r="L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D714" s="17"/>
      <c r="AF714" s="17"/>
      <c r="AG714" s="17"/>
      <c r="AH714" s="17"/>
    </row>
    <row r="715" spans="1:34" ht="15.75" customHeight="1" x14ac:dyDescent="0.25">
      <c r="A715" s="1"/>
      <c r="C715" s="3"/>
      <c r="D715" s="2"/>
      <c r="E715" s="2"/>
      <c r="F715" s="2"/>
      <c r="G715" s="2"/>
      <c r="H715" s="2"/>
      <c r="I715" s="17"/>
      <c r="J715" s="2"/>
      <c r="K715" s="2"/>
      <c r="L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D715" s="17"/>
      <c r="AF715" s="17"/>
      <c r="AG715" s="17"/>
      <c r="AH715" s="17"/>
    </row>
    <row r="716" spans="1:34" ht="15.75" customHeight="1" x14ac:dyDescent="0.25">
      <c r="A716" s="1"/>
      <c r="C716" s="3"/>
      <c r="D716" s="2"/>
      <c r="E716" s="2"/>
      <c r="F716" s="2"/>
      <c r="G716" s="2"/>
      <c r="H716" s="2"/>
      <c r="I716" s="17"/>
      <c r="J716" s="2"/>
      <c r="K716" s="2"/>
      <c r="L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D716" s="17"/>
      <c r="AF716" s="17"/>
      <c r="AG716" s="17"/>
      <c r="AH716" s="17"/>
    </row>
    <row r="717" spans="1:34" ht="15.75" customHeight="1" x14ac:dyDescent="0.25">
      <c r="A717" s="1"/>
      <c r="C717" s="3"/>
      <c r="D717" s="2"/>
      <c r="E717" s="2"/>
      <c r="F717" s="2"/>
      <c r="G717" s="2"/>
      <c r="H717" s="2"/>
      <c r="I717" s="17"/>
      <c r="J717" s="2"/>
      <c r="K717" s="2"/>
      <c r="L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D717" s="17"/>
      <c r="AF717" s="17"/>
      <c r="AG717" s="17"/>
      <c r="AH717" s="17"/>
    </row>
    <row r="718" spans="1:34" ht="15.75" customHeight="1" x14ac:dyDescent="0.25">
      <c r="A718" s="1"/>
      <c r="C718" s="3"/>
      <c r="D718" s="2"/>
      <c r="E718" s="2"/>
      <c r="F718" s="2"/>
      <c r="G718" s="2"/>
      <c r="H718" s="2"/>
      <c r="I718" s="17"/>
      <c r="J718" s="2"/>
      <c r="K718" s="2"/>
      <c r="L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D718" s="17"/>
      <c r="AF718" s="17"/>
      <c r="AG718" s="17"/>
      <c r="AH718" s="17"/>
    </row>
    <row r="719" spans="1:34" ht="15.75" customHeight="1" x14ac:dyDescent="0.25">
      <c r="A719" s="1"/>
      <c r="C719" s="3"/>
      <c r="D719" s="2"/>
      <c r="E719" s="2"/>
      <c r="F719" s="2"/>
      <c r="G719" s="2"/>
      <c r="H719" s="2"/>
      <c r="I719" s="17"/>
      <c r="J719" s="2"/>
      <c r="K719" s="2"/>
      <c r="L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D719" s="17"/>
      <c r="AF719" s="17"/>
      <c r="AG719" s="17"/>
      <c r="AH719" s="17"/>
    </row>
    <row r="720" spans="1:34" ht="15.75" customHeight="1" x14ac:dyDescent="0.25">
      <c r="A720" s="1"/>
      <c r="C720" s="3"/>
      <c r="D720" s="2"/>
      <c r="E720" s="2"/>
      <c r="F720" s="2"/>
      <c r="G720" s="2"/>
      <c r="H720" s="2"/>
      <c r="I720" s="17"/>
      <c r="J720" s="2"/>
      <c r="K720" s="2"/>
      <c r="L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D720" s="17"/>
      <c r="AF720" s="17"/>
      <c r="AG720" s="17"/>
      <c r="AH720" s="17"/>
    </row>
    <row r="721" spans="1:34" ht="15.75" customHeight="1" x14ac:dyDescent="0.25">
      <c r="A721" s="1"/>
      <c r="C721" s="3"/>
      <c r="D721" s="2"/>
      <c r="E721" s="2"/>
      <c r="F721" s="2"/>
      <c r="G721" s="2"/>
      <c r="H721" s="2"/>
      <c r="I721" s="17"/>
      <c r="J721" s="2"/>
      <c r="K721" s="2"/>
      <c r="L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D721" s="17"/>
      <c r="AF721" s="17"/>
      <c r="AG721" s="17"/>
      <c r="AH721" s="17"/>
    </row>
    <row r="722" spans="1:34" ht="15.75" customHeight="1" x14ac:dyDescent="0.25">
      <c r="A722" s="1"/>
      <c r="C722" s="3"/>
      <c r="D722" s="2"/>
      <c r="E722" s="2"/>
      <c r="F722" s="2"/>
      <c r="G722" s="2"/>
      <c r="H722" s="2"/>
      <c r="I722" s="17"/>
      <c r="J722" s="2"/>
      <c r="K722" s="2"/>
      <c r="L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D722" s="17"/>
      <c r="AF722" s="17"/>
      <c r="AG722" s="17"/>
      <c r="AH722" s="17"/>
    </row>
    <row r="723" spans="1:34" ht="15.75" customHeight="1" x14ac:dyDescent="0.25">
      <c r="A723" s="1"/>
      <c r="C723" s="3"/>
      <c r="D723" s="2"/>
      <c r="E723" s="2"/>
      <c r="F723" s="2"/>
      <c r="G723" s="2"/>
      <c r="H723" s="2"/>
      <c r="I723" s="17"/>
      <c r="J723" s="2"/>
      <c r="K723" s="2"/>
      <c r="L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D723" s="17"/>
      <c r="AF723" s="17"/>
      <c r="AG723" s="17"/>
      <c r="AH723" s="17"/>
    </row>
    <row r="724" spans="1:34" ht="15.75" customHeight="1" x14ac:dyDescent="0.25">
      <c r="A724" s="1"/>
      <c r="C724" s="3"/>
      <c r="D724" s="2"/>
      <c r="E724" s="2"/>
      <c r="F724" s="2"/>
      <c r="G724" s="2"/>
      <c r="H724" s="2"/>
      <c r="I724" s="17"/>
      <c r="J724" s="2"/>
      <c r="K724" s="2"/>
      <c r="L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D724" s="17"/>
      <c r="AF724" s="17"/>
      <c r="AG724" s="17"/>
      <c r="AH724" s="17"/>
    </row>
    <row r="725" spans="1:34" ht="15.75" customHeight="1" x14ac:dyDescent="0.25">
      <c r="A725" s="1"/>
      <c r="C725" s="3"/>
      <c r="D725" s="2"/>
      <c r="E725" s="2"/>
      <c r="F725" s="2"/>
      <c r="G725" s="2"/>
      <c r="H725" s="2"/>
      <c r="I725" s="17"/>
      <c r="J725" s="2"/>
      <c r="K725" s="2"/>
      <c r="L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D725" s="17"/>
      <c r="AF725" s="17"/>
      <c r="AG725" s="17"/>
      <c r="AH725" s="17"/>
    </row>
    <row r="726" spans="1:34" ht="15.75" customHeight="1" x14ac:dyDescent="0.25">
      <c r="A726" s="1"/>
      <c r="C726" s="3"/>
      <c r="D726" s="2"/>
      <c r="E726" s="2"/>
      <c r="F726" s="2"/>
      <c r="G726" s="2"/>
      <c r="H726" s="2"/>
      <c r="I726" s="17"/>
      <c r="J726" s="2"/>
      <c r="K726" s="2"/>
      <c r="L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D726" s="17"/>
      <c r="AF726" s="17"/>
      <c r="AG726" s="17"/>
      <c r="AH726" s="17"/>
    </row>
    <row r="727" spans="1:34" ht="15.75" customHeight="1" x14ac:dyDescent="0.25">
      <c r="A727" s="1"/>
      <c r="C727" s="3"/>
      <c r="D727" s="2"/>
      <c r="E727" s="2"/>
      <c r="F727" s="2"/>
      <c r="G727" s="2"/>
      <c r="H727" s="2"/>
      <c r="I727" s="17"/>
      <c r="J727" s="2"/>
      <c r="K727" s="2"/>
      <c r="L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D727" s="17"/>
      <c r="AF727" s="17"/>
      <c r="AG727" s="17"/>
      <c r="AH727" s="17"/>
    </row>
    <row r="728" spans="1:34" ht="15.75" customHeight="1" x14ac:dyDescent="0.25">
      <c r="A728" s="1"/>
      <c r="C728" s="3"/>
      <c r="D728" s="2"/>
      <c r="E728" s="2"/>
      <c r="F728" s="2"/>
      <c r="G728" s="2"/>
      <c r="H728" s="2"/>
      <c r="I728" s="17"/>
      <c r="J728" s="2"/>
      <c r="K728" s="2"/>
      <c r="L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D728" s="17"/>
      <c r="AF728" s="17"/>
      <c r="AG728" s="17"/>
      <c r="AH728" s="17"/>
    </row>
    <row r="729" spans="1:34" ht="15.75" customHeight="1" x14ac:dyDescent="0.25">
      <c r="A729" s="1"/>
      <c r="C729" s="3"/>
      <c r="D729" s="2"/>
      <c r="E729" s="2"/>
      <c r="F729" s="2"/>
      <c r="G729" s="2"/>
      <c r="H729" s="2"/>
      <c r="I729" s="17"/>
      <c r="J729" s="2"/>
      <c r="K729" s="2"/>
      <c r="L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D729" s="17"/>
      <c r="AF729" s="17"/>
      <c r="AG729" s="17"/>
      <c r="AH729" s="17"/>
    </row>
    <row r="730" spans="1:34" ht="15.75" customHeight="1" x14ac:dyDescent="0.25">
      <c r="A730" s="1"/>
      <c r="C730" s="3"/>
      <c r="D730" s="2"/>
      <c r="E730" s="2"/>
      <c r="F730" s="2"/>
      <c r="G730" s="2"/>
      <c r="H730" s="2"/>
      <c r="I730" s="17"/>
      <c r="J730" s="2"/>
      <c r="K730" s="2"/>
      <c r="L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D730" s="17"/>
      <c r="AF730" s="17"/>
      <c r="AG730" s="17"/>
      <c r="AH730" s="17"/>
    </row>
    <row r="731" spans="1:34" ht="15.75" customHeight="1" x14ac:dyDescent="0.25">
      <c r="A731" s="1"/>
      <c r="C731" s="3"/>
      <c r="D731" s="2"/>
      <c r="E731" s="2"/>
      <c r="F731" s="2"/>
      <c r="G731" s="2"/>
      <c r="H731" s="2"/>
      <c r="I731" s="17"/>
      <c r="J731" s="2"/>
      <c r="K731" s="2"/>
      <c r="L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D731" s="17"/>
      <c r="AF731" s="17"/>
      <c r="AG731" s="17"/>
      <c r="AH731" s="17"/>
    </row>
    <row r="732" spans="1:34" ht="15.75" customHeight="1" x14ac:dyDescent="0.25">
      <c r="A732" s="1"/>
      <c r="C732" s="3"/>
      <c r="D732" s="2"/>
      <c r="E732" s="2"/>
      <c r="F732" s="2"/>
      <c r="G732" s="2"/>
      <c r="H732" s="2"/>
      <c r="I732" s="17"/>
      <c r="J732" s="2"/>
      <c r="K732" s="2"/>
      <c r="L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D732" s="17"/>
      <c r="AF732" s="17"/>
      <c r="AG732" s="17"/>
      <c r="AH732" s="17"/>
    </row>
    <row r="733" spans="1:34" ht="15.75" customHeight="1" x14ac:dyDescent="0.25">
      <c r="A733" s="1"/>
      <c r="C733" s="3"/>
      <c r="D733" s="2"/>
      <c r="E733" s="2"/>
      <c r="F733" s="2"/>
      <c r="G733" s="2"/>
      <c r="H733" s="2"/>
      <c r="I733" s="17"/>
      <c r="J733" s="2"/>
      <c r="K733" s="2"/>
      <c r="L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D733" s="17"/>
      <c r="AF733" s="17"/>
      <c r="AG733" s="17"/>
      <c r="AH733" s="17"/>
    </row>
    <row r="734" spans="1:34" ht="15.75" customHeight="1" x14ac:dyDescent="0.25">
      <c r="A734" s="1"/>
      <c r="C734" s="3"/>
      <c r="D734" s="2"/>
      <c r="E734" s="2"/>
      <c r="F734" s="2"/>
      <c r="G734" s="2"/>
      <c r="H734" s="2"/>
      <c r="I734" s="17"/>
      <c r="J734" s="2"/>
      <c r="K734" s="2"/>
      <c r="L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D734" s="17"/>
      <c r="AF734" s="17"/>
      <c r="AG734" s="17"/>
      <c r="AH734" s="17"/>
    </row>
    <row r="735" spans="1:34" ht="15.75" customHeight="1" x14ac:dyDescent="0.25">
      <c r="A735" s="1"/>
      <c r="C735" s="3"/>
      <c r="D735" s="2"/>
      <c r="E735" s="2"/>
      <c r="F735" s="2"/>
      <c r="G735" s="2"/>
      <c r="H735" s="2"/>
      <c r="I735" s="17"/>
      <c r="J735" s="2"/>
      <c r="K735" s="2"/>
      <c r="L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D735" s="17"/>
      <c r="AF735" s="17"/>
      <c r="AG735" s="17"/>
      <c r="AH735" s="17"/>
    </row>
    <row r="736" spans="1:34" ht="15.75" customHeight="1" x14ac:dyDescent="0.25">
      <c r="A736" s="1"/>
      <c r="C736" s="3"/>
      <c r="D736" s="2"/>
      <c r="E736" s="2"/>
      <c r="F736" s="2"/>
      <c r="G736" s="2"/>
      <c r="H736" s="2"/>
      <c r="I736" s="17"/>
      <c r="J736" s="2"/>
      <c r="K736" s="2"/>
      <c r="L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D736" s="17"/>
      <c r="AF736" s="17"/>
      <c r="AG736" s="17"/>
      <c r="AH736" s="17"/>
    </row>
    <row r="737" spans="1:34" ht="15.75" customHeight="1" x14ac:dyDescent="0.25">
      <c r="A737" s="1"/>
      <c r="C737" s="3"/>
      <c r="D737" s="2"/>
      <c r="E737" s="2"/>
      <c r="F737" s="2"/>
      <c r="G737" s="2"/>
      <c r="H737" s="2"/>
      <c r="I737" s="17"/>
      <c r="J737" s="2"/>
      <c r="K737" s="2"/>
      <c r="L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D737" s="17"/>
      <c r="AF737" s="17"/>
      <c r="AG737" s="17"/>
      <c r="AH737" s="17"/>
    </row>
    <row r="738" spans="1:34" ht="15.75" customHeight="1" x14ac:dyDescent="0.25">
      <c r="A738" s="1"/>
      <c r="C738" s="3"/>
      <c r="D738" s="2"/>
      <c r="E738" s="2"/>
      <c r="F738" s="2"/>
      <c r="G738" s="2"/>
      <c r="H738" s="2"/>
      <c r="I738" s="17"/>
      <c r="J738" s="2"/>
      <c r="K738" s="2"/>
      <c r="L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D738" s="17"/>
      <c r="AF738" s="17"/>
      <c r="AG738" s="17"/>
      <c r="AH738" s="17"/>
    </row>
    <row r="739" spans="1:34" ht="15.75" customHeight="1" x14ac:dyDescent="0.25">
      <c r="A739" s="1"/>
      <c r="C739" s="3"/>
      <c r="D739" s="2"/>
      <c r="E739" s="2"/>
      <c r="F739" s="2"/>
      <c r="G739" s="2"/>
      <c r="H739" s="2"/>
      <c r="I739" s="17"/>
      <c r="J739" s="2"/>
      <c r="K739" s="2"/>
      <c r="L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D739" s="17"/>
      <c r="AF739" s="17"/>
      <c r="AG739" s="17"/>
      <c r="AH739" s="17"/>
    </row>
    <row r="740" spans="1:34" ht="15.75" customHeight="1" x14ac:dyDescent="0.25">
      <c r="A740" s="1"/>
      <c r="C740" s="3"/>
      <c r="D740" s="2"/>
      <c r="E740" s="2"/>
      <c r="F740" s="2"/>
      <c r="G740" s="2"/>
      <c r="H740" s="2"/>
      <c r="I740" s="17"/>
      <c r="J740" s="2"/>
      <c r="K740" s="2"/>
      <c r="L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D740" s="17"/>
      <c r="AF740" s="17"/>
      <c r="AG740" s="17"/>
      <c r="AH740" s="17"/>
    </row>
    <row r="741" spans="1:34" ht="15.75" customHeight="1" x14ac:dyDescent="0.25">
      <c r="A741" s="1"/>
      <c r="C741" s="3"/>
      <c r="D741" s="2"/>
      <c r="E741" s="2"/>
      <c r="F741" s="2"/>
      <c r="G741" s="2"/>
      <c r="H741" s="2"/>
      <c r="I741" s="17"/>
      <c r="J741" s="2"/>
      <c r="K741" s="2"/>
      <c r="L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D741" s="17"/>
      <c r="AF741" s="17"/>
      <c r="AG741" s="17"/>
      <c r="AH741" s="17"/>
    </row>
    <row r="742" spans="1:34" ht="15.75" customHeight="1" x14ac:dyDescent="0.25">
      <c r="A742" s="1"/>
      <c r="C742" s="3"/>
      <c r="D742" s="2"/>
      <c r="E742" s="2"/>
      <c r="F742" s="2"/>
      <c r="G742" s="2"/>
      <c r="H742" s="2"/>
      <c r="I742" s="17"/>
      <c r="J742" s="2"/>
      <c r="K742" s="2"/>
      <c r="L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D742" s="17"/>
      <c r="AF742" s="17"/>
      <c r="AG742" s="17"/>
      <c r="AH742" s="17"/>
    </row>
    <row r="743" spans="1:34" ht="15.75" customHeight="1" x14ac:dyDescent="0.25">
      <c r="A743" s="1"/>
      <c r="C743" s="3"/>
      <c r="D743" s="2"/>
      <c r="E743" s="2"/>
      <c r="F743" s="2"/>
      <c r="G743" s="2"/>
      <c r="H743" s="2"/>
      <c r="I743" s="17"/>
      <c r="J743" s="2"/>
      <c r="K743" s="2"/>
      <c r="L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D743" s="17"/>
      <c r="AF743" s="17"/>
      <c r="AG743" s="17"/>
      <c r="AH743" s="17"/>
    </row>
    <row r="744" spans="1:34" ht="15.75" customHeight="1" x14ac:dyDescent="0.25">
      <c r="A744" s="1"/>
      <c r="C744" s="3"/>
      <c r="D744" s="2"/>
      <c r="E744" s="2"/>
      <c r="F744" s="2"/>
      <c r="G744" s="2"/>
      <c r="H744" s="2"/>
      <c r="I744" s="17"/>
      <c r="J744" s="2"/>
      <c r="K744" s="2"/>
      <c r="L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D744" s="17"/>
      <c r="AF744" s="17"/>
      <c r="AG744" s="17"/>
      <c r="AH744" s="17"/>
    </row>
    <row r="745" spans="1:34" ht="15.75" customHeight="1" x14ac:dyDescent="0.25">
      <c r="A745" s="1"/>
      <c r="C745" s="3"/>
      <c r="D745" s="2"/>
      <c r="E745" s="2"/>
      <c r="F745" s="2"/>
      <c r="G745" s="2"/>
      <c r="H745" s="2"/>
      <c r="I745" s="17"/>
      <c r="J745" s="2"/>
      <c r="K745" s="2"/>
      <c r="L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D745" s="17"/>
      <c r="AF745" s="17"/>
      <c r="AG745" s="17"/>
      <c r="AH745" s="17"/>
    </row>
    <row r="746" spans="1:34" ht="15.75" customHeight="1" x14ac:dyDescent="0.25">
      <c r="A746" s="1"/>
      <c r="C746" s="3"/>
      <c r="D746" s="2"/>
      <c r="E746" s="2"/>
      <c r="F746" s="2"/>
      <c r="G746" s="2"/>
      <c r="H746" s="2"/>
      <c r="I746" s="17"/>
      <c r="J746" s="2"/>
      <c r="K746" s="2"/>
      <c r="L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D746" s="17"/>
      <c r="AF746" s="17"/>
      <c r="AG746" s="17"/>
      <c r="AH746" s="17"/>
    </row>
    <row r="747" spans="1:34" ht="15.75" customHeight="1" x14ac:dyDescent="0.25">
      <c r="A747" s="1"/>
      <c r="C747" s="3"/>
      <c r="D747" s="2"/>
      <c r="E747" s="2"/>
      <c r="F747" s="2"/>
      <c r="G747" s="2"/>
      <c r="H747" s="2"/>
      <c r="I747" s="17"/>
      <c r="J747" s="2"/>
      <c r="K747" s="2"/>
      <c r="L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D747" s="17"/>
      <c r="AF747" s="17"/>
      <c r="AG747" s="17"/>
      <c r="AH747" s="17"/>
    </row>
    <row r="748" spans="1:34" ht="15.75" customHeight="1" x14ac:dyDescent="0.25">
      <c r="A748" s="1"/>
      <c r="C748" s="3"/>
      <c r="D748" s="2"/>
      <c r="E748" s="2"/>
      <c r="F748" s="2"/>
      <c r="G748" s="2"/>
      <c r="H748" s="2"/>
      <c r="I748" s="17"/>
      <c r="J748" s="2"/>
      <c r="K748" s="2"/>
      <c r="L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D748" s="17"/>
      <c r="AF748" s="17"/>
      <c r="AG748" s="17"/>
      <c r="AH748" s="17"/>
    </row>
    <row r="749" spans="1:34" ht="15.75" customHeight="1" x14ac:dyDescent="0.25">
      <c r="A749" s="1"/>
      <c r="C749" s="3"/>
      <c r="D749" s="2"/>
      <c r="E749" s="2"/>
      <c r="F749" s="2"/>
      <c r="G749" s="2"/>
      <c r="H749" s="2"/>
      <c r="I749" s="17"/>
      <c r="J749" s="2"/>
      <c r="K749" s="2"/>
      <c r="L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D749" s="17"/>
      <c r="AF749" s="17"/>
      <c r="AG749" s="17"/>
      <c r="AH749" s="17"/>
    </row>
    <row r="750" spans="1:34" ht="15.75" customHeight="1" x14ac:dyDescent="0.25">
      <c r="A750" s="1"/>
      <c r="C750" s="3"/>
      <c r="D750" s="2"/>
      <c r="E750" s="2"/>
      <c r="F750" s="2"/>
      <c r="G750" s="2"/>
      <c r="H750" s="2"/>
      <c r="I750" s="17"/>
      <c r="J750" s="2"/>
      <c r="K750" s="2"/>
      <c r="L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D750" s="17"/>
      <c r="AF750" s="17"/>
      <c r="AG750" s="17"/>
      <c r="AH750" s="17"/>
    </row>
    <row r="751" spans="1:34" ht="15.75" customHeight="1" x14ac:dyDescent="0.25">
      <c r="A751" s="1"/>
      <c r="C751" s="3"/>
      <c r="D751" s="2"/>
      <c r="E751" s="2"/>
      <c r="F751" s="2"/>
      <c r="G751" s="2"/>
      <c r="H751" s="2"/>
      <c r="I751" s="17"/>
      <c r="J751" s="2"/>
      <c r="K751" s="2"/>
      <c r="L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D751" s="17"/>
      <c r="AF751" s="17"/>
      <c r="AG751" s="17"/>
      <c r="AH751" s="17"/>
    </row>
    <row r="752" spans="1:34" ht="15.75" customHeight="1" x14ac:dyDescent="0.25">
      <c r="A752" s="1"/>
      <c r="C752" s="3"/>
      <c r="D752" s="2"/>
      <c r="E752" s="2"/>
      <c r="F752" s="2"/>
      <c r="G752" s="2"/>
      <c r="H752" s="2"/>
      <c r="I752" s="17"/>
      <c r="J752" s="2"/>
      <c r="K752" s="2"/>
      <c r="L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D752" s="17"/>
      <c r="AF752" s="17"/>
      <c r="AG752" s="17"/>
      <c r="AH752" s="17"/>
    </row>
    <row r="753" spans="1:34" ht="15.75" customHeight="1" x14ac:dyDescent="0.25">
      <c r="A753" s="1"/>
      <c r="C753" s="3"/>
      <c r="D753" s="2"/>
      <c r="E753" s="2"/>
      <c r="F753" s="2"/>
      <c r="G753" s="2"/>
      <c r="H753" s="2"/>
      <c r="I753" s="17"/>
      <c r="J753" s="2"/>
      <c r="K753" s="2"/>
      <c r="L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D753" s="17"/>
      <c r="AF753" s="17"/>
      <c r="AG753" s="17"/>
      <c r="AH753" s="17"/>
    </row>
    <row r="754" spans="1:34" ht="15.75" customHeight="1" x14ac:dyDescent="0.25">
      <c r="A754" s="1"/>
      <c r="C754" s="3"/>
      <c r="D754" s="2"/>
      <c r="E754" s="2"/>
      <c r="F754" s="2"/>
      <c r="G754" s="2"/>
      <c r="H754" s="2"/>
      <c r="I754" s="17"/>
      <c r="J754" s="2"/>
      <c r="K754" s="2"/>
      <c r="L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D754" s="17"/>
      <c r="AF754" s="17"/>
      <c r="AG754" s="17"/>
      <c r="AH754" s="17"/>
    </row>
    <row r="755" spans="1:34" ht="15.75" customHeight="1" x14ac:dyDescent="0.25">
      <c r="A755" s="1"/>
      <c r="C755" s="3"/>
      <c r="D755" s="2"/>
      <c r="E755" s="2"/>
      <c r="F755" s="2"/>
      <c r="G755" s="2"/>
      <c r="H755" s="2"/>
      <c r="I755" s="17"/>
      <c r="J755" s="2"/>
      <c r="K755" s="2"/>
      <c r="L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D755" s="17"/>
      <c r="AF755" s="17"/>
      <c r="AG755" s="17"/>
      <c r="AH755" s="17"/>
    </row>
    <row r="756" spans="1:34" ht="15.75" customHeight="1" x14ac:dyDescent="0.25">
      <c r="A756" s="1"/>
      <c r="C756" s="3"/>
      <c r="D756" s="2"/>
      <c r="E756" s="2"/>
      <c r="F756" s="2"/>
      <c r="G756" s="2"/>
      <c r="H756" s="2"/>
      <c r="I756" s="17"/>
      <c r="J756" s="2"/>
      <c r="K756" s="2"/>
      <c r="L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D756" s="17"/>
      <c r="AF756" s="17"/>
      <c r="AG756" s="17"/>
      <c r="AH756" s="17"/>
    </row>
    <row r="757" spans="1:34" ht="15.75" customHeight="1" x14ac:dyDescent="0.25">
      <c r="A757" s="1"/>
      <c r="C757" s="3"/>
      <c r="D757" s="2"/>
      <c r="E757" s="2"/>
      <c r="F757" s="2"/>
      <c r="G757" s="2"/>
      <c r="H757" s="2"/>
      <c r="I757" s="17"/>
      <c r="J757" s="2"/>
      <c r="K757" s="2"/>
      <c r="L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D757" s="17"/>
      <c r="AF757" s="17"/>
      <c r="AG757" s="17"/>
      <c r="AH757" s="17"/>
    </row>
    <row r="758" spans="1:34" ht="15.75" customHeight="1" x14ac:dyDescent="0.25">
      <c r="A758" s="1"/>
      <c r="C758" s="3"/>
      <c r="D758" s="2"/>
      <c r="E758" s="2"/>
      <c r="F758" s="2"/>
      <c r="G758" s="2"/>
      <c r="H758" s="2"/>
      <c r="I758" s="17"/>
      <c r="J758" s="2"/>
      <c r="K758" s="2"/>
      <c r="L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D758" s="17"/>
      <c r="AF758" s="17"/>
      <c r="AG758" s="17"/>
      <c r="AH758" s="17"/>
    </row>
    <row r="759" spans="1:34" ht="15.75" customHeight="1" x14ac:dyDescent="0.25">
      <c r="A759" s="1"/>
      <c r="C759" s="3"/>
      <c r="D759" s="2"/>
      <c r="E759" s="2"/>
      <c r="F759" s="2"/>
      <c r="G759" s="2"/>
      <c r="H759" s="2"/>
      <c r="I759" s="17"/>
      <c r="J759" s="2"/>
      <c r="K759" s="2"/>
      <c r="L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D759" s="17"/>
      <c r="AF759" s="17"/>
      <c r="AG759" s="17"/>
      <c r="AH759" s="17"/>
    </row>
    <row r="760" spans="1:34" ht="15.75" customHeight="1" x14ac:dyDescent="0.25">
      <c r="A760" s="1"/>
      <c r="C760" s="3"/>
      <c r="D760" s="2"/>
      <c r="E760" s="2"/>
      <c r="F760" s="2"/>
      <c r="G760" s="2"/>
      <c r="H760" s="2"/>
      <c r="I760" s="17"/>
      <c r="J760" s="2"/>
      <c r="K760" s="2"/>
      <c r="L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D760" s="17"/>
      <c r="AF760" s="17"/>
      <c r="AG760" s="17"/>
      <c r="AH760" s="17"/>
    </row>
    <row r="761" spans="1:34" ht="15.75" customHeight="1" x14ac:dyDescent="0.25">
      <c r="A761" s="1"/>
      <c r="C761" s="3"/>
      <c r="D761" s="2"/>
      <c r="E761" s="2"/>
      <c r="F761" s="2"/>
      <c r="G761" s="2"/>
      <c r="H761" s="2"/>
      <c r="I761" s="17"/>
      <c r="J761" s="2"/>
      <c r="K761" s="2"/>
      <c r="L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D761" s="17"/>
      <c r="AF761" s="17"/>
      <c r="AG761" s="17"/>
      <c r="AH761" s="17"/>
    </row>
    <row r="762" spans="1:34" ht="15.75" customHeight="1" x14ac:dyDescent="0.25">
      <c r="A762" s="1"/>
      <c r="C762" s="3"/>
      <c r="D762" s="2"/>
      <c r="E762" s="2"/>
      <c r="F762" s="2"/>
      <c r="G762" s="2"/>
      <c r="H762" s="2"/>
      <c r="I762" s="17"/>
      <c r="J762" s="2"/>
      <c r="K762" s="2"/>
      <c r="L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D762" s="17"/>
      <c r="AF762" s="17"/>
      <c r="AG762" s="17"/>
      <c r="AH762" s="17"/>
    </row>
    <row r="763" spans="1:34" ht="15.75" customHeight="1" x14ac:dyDescent="0.25">
      <c r="A763" s="1"/>
      <c r="C763" s="3"/>
      <c r="D763" s="2"/>
      <c r="E763" s="2"/>
      <c r="F763" s="2"/>
      <c r="G763" s="2"/>
      <c r="H763" s="2"/>
      <c r="I763" s="17"/>
      <c r="J763" s="2"/>
      <c r="K763" s="2"/>
      <c r="L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D763" s="17"/>
      <c r="AF763" s="17"/>
      <c r="AG763" s="17"/>
      <c r="AH763" s="17"/>
    </row>
    <row r="764" spans="1:34" ht="15.75" customHeight="1" x14ac:dyDescent="0.25">
      <c r="A764" s="1"/>
      <c r="C764" s="3"/>
      <c r="D764" s="2"/>
      <c r="E764" s="2"/>
      <c r="F764" s="2"/>
      <c r="G764" s="2"/>
      <c r="H764" s="2"/>
      <c r="I764" s="17"/>
      <c r="J764" s="2"/>
      <c r="K764" s="2"/>
      <c r="L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D764" s="17"/>
      <c r="AF764" s="17"/>
      <c r="AG764" s="17"/>
      <c r="AH764" s="17"/>
    </row>
    <row r="765" spans="1:34" ht="15.75" customHeight="1" x14ac:dyDescent="0.25">
      <c r="A765" s="1"/>
      <c r="C765" s="3"/>
      <c r="D765" s="2"/>
      <c r="E765" s="2"/>
      <c r="F765" s="2"/>
      <c r="G765" s="2"/>
      <c r="H765" s="2"/>
      <c r="I765" s="17"/>
      <c r="J765" s="2"/>
      <c r="K765" s="2"/>
      <c r="L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D765" s="17"/>
      <c r="AF765" s="17"/>
      <c r="AG765" s="17"/>
      <c r="AH765" s="17"/>
    </row>
    <row r="766" spans="1:34" ht="15.75" customHeight="1" x14ac:dyDescent="0.25">
      <c r="A766" s="1"/>
      <c r="C766" s="3"/>
      <c r="D766" s="2"/>
      <c r="E766" s="2"/>
      <c r="F766" s="2"/>
      <c r="G766" s="2"/>
      <c r="H766" s="2"/>
      <c r="I766" s="17"/>
      <c r="J766" s="2"/>
      <c r="K766" s="2"/>
      <c r="L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D766" s="17"/>
      <c r="AF766" s="17"/>
      <c r="AG766" s="17"/>
      <c r="AH766" s="17"/>
    </row>
    <row r="767" spans="1:34" ht="15.75" customHeight="1" x14ac:dyDescent="0.25">
      <c r="A767" s="1"/>
      <c r="C767" s="3"/>
      <c r="D767" s="2"/>
      <c r="E767" s="2"/>
      <c r="F767" s="2"/>
      <c r="G767" s="2"/>
      <c r="H767" s="2"/>
      <c r="I767" s="17"/>
      <c r="J767" s="2"/>
      <c r="K767" s="2"/>
      <c r="L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D767" s="17"/>
      <c r="AF767" s="17"/>
      <c r="AG767" s="17"/>
      <c r="AH767" s="17"/>
    </row>
    <row r="768" spans="1:34" ht="15.75" customHeight="1" x14ac:dyDescent="0.25">
      <c r="A768" s="1"/>
      <c r="C768" s="3"/>
      <c r="D768" s="2"/>
      <c r="E768" s="2"/>
      <c r="F768" s="2"/>
      <c r="G768" s="2"/>
      <c r="H768" s="2"/>
      <c r="I768" s="17"/>
      <c r="J768" s="2"/>
      <c r="K768" s="2"/>
      <c r="L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D768" s="17"/>
      <c r="AF768" s="17"/>
      <c r="AG768" s="17"/>
      <c r="AH768" s="17"/>
    </row>
    <row r="769" spans="1:34" ht="15.75" customHeight="1" x14ac:dyDescent="0.25">
      <c r="A769" s="1"/>
      <c r="C769" s="3"/>
      <c r="D769" s="2"/>
      <c r="E769" s="2"/>
      <c r="F769" s="2"/>
      <c r="G769" s="2"/>
      <c r="H769" s="2"/>
      <c r="I769" s="17"/>
      <c r="J769" s="2"/>
      <c r="K769" s="2"/>
      <c r="L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D769" s="17"/>
      <c r="AF769" s="17"/>
      <c r="AG769" s="17"/>
      <c r="AH769" s="17"/>
    </row>
    <row r="770" spans="1:34" ht="15.75" customHeight="1" x14ac:dyDescent="0.25">
      <c r="A770" s="1"/>
      <c r="C770" s="3"/>
      <c r="D770" s="2"/>
      <c r="E770" s="2"/>
      <c r="F770" s="2"/>
      <c r="G770" s="2"/>
      <c r="H770" s="2"/>
      <c r="I770" s="17"/>
      <c r="J770" s="2"/>
      <c r="K770" s="2"/>
      <c r="L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D770" s="17"/>
      <c r="AF770" s="17"/>
      <c r="AG770" s="17"/>
      <c r="AH770" s="17"/>
    </row>
    <row r="771" spans="1:34" ht="15.75" customHeight="1" x14ac:dyDescent="0.25">
      <c r="A771" s="1"/>
      <c r="C771" s="3"/>
      <c r="D771" s="2"/>
      <c r="E771" s="2"/>
      <c r="F771" s="2"/>
      <c r="G771" s="2"/>
      <c r="H771" s="2"/>
      <c r="I771" s="17"/>
      <c r="J771" s="2"/>
      <c r="K771" s="2"/>
      <c r="L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D771" s="17"/>
      <c r="AF771" s="17"/>
      <c r="AG771" s="17"/>
      <c r="AH771" s="17"/>
    </row>
    <row r="772" spans="1:34" ht="15.75" customHeight="1" x14ac:dyDescent="0.25">
      <c r="A772" s="1"/>
      <c r="C772" s="3"/>
      <c r="D772" s="2"/>
      <c r="E772" s="2"/>
      <c r="F772" s="2"/>
      <c r="G772" s="2"/>
      <c r="H772" s="2"/>
      <c r="I772" s="17"/>
      <c r="J772" s="2"/>
      <c r="K772" s="2"/>
      <c r="L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D772" s="17"/>
      <c r="AF772" s="17"/>
      <c r="AG772" s="17"/>
      <c r="AH772" s="17"/>
    </row>
    <row r="773" spans="1:34" ht="15.75" customHeight="1" x14ac:dyDescent="0.25">
      <c r="A773" s="1"/>
      <c r="C773" s="3"/>
      <c r="D773" s="2"/>
      <c r="E773" s="2"/>
      <c r="F773" s="2"/>
      <c r="G773" s="2"/>
      <c r="H773" s="2"/>
      <c r="I773" s="17"/>
      <c r="J773" s="2"/>
      <c r="K773" s="2"/>
      <c r="L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D773" s="17"/>
      <c r="AF773" s="17"/>
      <c r="AG773" s="17"/>
      <c r="AH773" s="17"/>
    </row>
    <row r="774" spans="1:34" ht="15.75" customHeight="1" x14ac:dyDescent="0.25">
      <c r="A774" s="1"/>
      <c r="C774" s="3"/>
      <c r="D774" s="2"/>
      <c r="E774" s="2"/>
      <c r="F774" s="2"/>
      <c r="G774" s="2"/>
      <c r="H774" s="2"/>
      <c r="I774" s="17"/>
      <c r="J774" s="2"/>
      <c r="K774" s="2"/>
      <c r="L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D774" s="17"/>
      <c r="AF774" s="17"/>
      <c r="AG774" s="17"/>
      <c r="AH774" s="17"/>
    </row>
    <row r="775" spans="1:34" ht="15.75" customHeight="1" x14ac:dyDescent="0.25">
      <c r="A775" s="1"/>
      <c r="C775" s="3"/>
      <c r="D775" s="2"/>
      <c r="E775" s="2"/>
      <c r="F775" s="2"/>
      <c r="G775" s="2"/>
      <c r="H775" s="2"/>
      <c r="I775" s="17"/>
      <c r="J775" s="2"/>
      <c r="K775" s="2"/>
      <c r="L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D775" s="17"/>
      <c r="AF775" s="17"/>
      <c r="AG775" s="17"/>
      <c r="AH775" s="17"/>
    </row>
    <row r="776" spans="1:34" ht="15.75" customHeight="1" x14ac:dyDescent="0.25">
      <c r="A776" s="1"/>
      <c r="C776" s="3"/>
      <c r="D776" s="2"/>
      <c r="E776" s="2"/>
      <c r="F776" s="2"/>
      <c r="G776" s="2"/>
      <c r="H776" s="2"/>
      <c r="I776" s="17"/>
      <c r="J776" s="2"/>
      <c r="K776" s="2"/>
      <c r="L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D776" s="17"/>
      <c r="AF776" s="17"/>
      <c r="AG776" s="17"/>
      <c r="AH776" s="17"/>
    </row>
    <row r="777" spans="1:34" ht="15.75" customHeight="1" x14ac:dyDescent="0.25">
      <c r="A777" s="1"/>
      <c r="C777" s="3"/>
      <c r="D777" s="2"/>
      <c r="E777" s="2"/>
      <c r="F777" s="2"/>
      <c r="G777" s="2"/>
      <c r="H777" s="2"/>
      <c r="I777" s="17"/>
      <c r="J777" s="2"/>
      <c r="K777" s="2"/>
      <c r="L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D777" s="17"/>
      <c r="AF777" s="17"/>
      <c r="AG777" s="17"/>
      <c r="AH777" s="17"/>
    </row>
    <row r="778" spans="1:34" ht="15.75" customHeight="1" x14ac:dyDescent="0.25">
      <c r="A778" s="1"/>
      <c r="C778" s="3"/>
      <c r="D778" s="2"/>
      <c r="E778" s="2"/>
      <c r="F778" s="2"/>
      <c r="G778" s="2"/>
      <c r="H778" s="2"/>
      <c r="I778" s="17"/>
      <c r="J778" s="2"/>
      <c r="K778" s="2"/>
      <c r="L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D778" s="17"/>
      <c r="AF778" s="17"/>
      <c r="AG778" s="17"/>
      <c r="AH778" s="17"/>
    </row>
    <row r="779" spans="1:34" ht="15.75" customHeight="1" x14ac:dyDescent="0.25">
      <c r="A779" s="1"/>
      <c r="C779" s="3"/>
      <c r="D779" s="2"/>
      <c r="E779" s="2"/>
      <c r="F779" s="2"/>
      <c r="G779" s="2"/>
      <c r="H779" s="2"/>
      <c r="I779" s="17"/>
      <c r="J779" s="2"/>
      <c r="K779" s="2"/>
      <c r="L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D779" s="17"/>
      <c r="AF779" s="17"/>
      <c r="AG779" s="17"/>
      <c r="AH779" s="17"/>
    </row>
    <row r="780" spans="1:34" ht="15.75" customHeight="1" x14ac:dyDescent="0.25">
      <c r="A780" s="1"/>
      <c r="C780" s="3"/>
      <c r="D780" s="2"/>
      <c r="E780" s="2"/>
      <c r="F780" s="2"/>
      <c r="G780" s="2"/>
      <c r="H780" s="2"/>
      <c r="I780" s="17"/>
      <c r="J780" s="2"/>
      <c r="K780" s="2"/>
      <c r="L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D780" s="17"/>
      <c r="AF780" s="17"/>
      <c r="AG780" s="17"/>
      <c r="AH780" s="17"/>
    </row>
    <row r="781" spans="1:34" ht="15.75" customHeight="1" x14ac:dyDescent="0.25">
      <c r="A781" s="1"/>
      <c r="C781" s="3"/>
      <c r="D781" s="2"/>
      <c r="E781" s="2"/>
      <c r="F781" s="2"/>
      <c r="G781" s="2"/>
      <c r="H781" s="2"/>
      <c r="I781" s="17"/>
      <c r="J781" s="2"/>
      <c r="K781" s="2"/>
      <c r="L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D781" s="17"/>
      <c r="AF781" s="17"/>
      <c r="AG781" s="17"/>
      <c r="AH781" s="17"/>
    </row>
    <row r="782" spans="1:34" ht="15.75" customHeight="1" x14ac:dyDescent="0.25">
      <c r="A782" s="1"/>
      <c r="C782" s="3"/>
      <c r="D782" s="2"/>
      <c r="E782" s="2"/>
      <c r="F782" s="2"/>
      <c r="G782" s="2"/>
      <c r="H782" s="2"/>
      <c r="I782" s="17"/>
      <c r="J782" s="2"/>
      <c r="K782" s="2"/>
      <c r="L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D782" s="17"/>
      <c r="AF782" s="17"/>
      <c r="AG782" s="17"/>
      <c r="AH782" s="17"/>
    </row>
    <row r="783" spans="1:34" ht="15.75" customHeight="1" x14ac:dyDescent="0.25">
      <c r="A783" s="1"/>
      <c r="C783" s="3"/>
      <c r="D783" s="2"/>
      <c r="E783" s="2"/>
      <c r="F783" s="2"/>
      <c r="G783" s="2"/>
      <c r="H783" s="2"/>
      <c r="I783" s="17"/>
      <c r="J783" s="2"/>
      <c r="K783" s="2"/>
      <c r="L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D783" s="17"/>
      <c r="AF783" s="17"/>
      <c r="AG783" s="17"/>
      <c r="AH783" s="17"/>
    </row>
    <row r="784" spans="1:34" ht="15.75" customHeight="1" x14ac:dyDescent="0.25">
      <c r="A784" s="1"/>
      <c r="C784" s="3"/>
      <c r="D784" s="2"/>
      <c r="E784" s="2"/>
      <c r="F784" s="2"/>
      <c r="G784" s="2"/>
      <c r="H784" s="2"/>
      <c r="I784" s="17"/>
      <c r="J784" s="2"/>
      <c r="K784" s="2"/>
      <c r="L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D784" s="17"/>
      <c r="AF784" s="17"/>
      <c r="AG784" s="17"/>
      <c r="AH784" s="17"/>
    </row>
    <row r="785" spans="1:34" ht="15.75" customHeight="1" x14ac:dyDescent="0.25">
      <c r="A785" s="1"/>
      <c r="C785" s="3"/>
      <c r="D785" s="2"/>
      <c r="E785" s="2"/>
      <c r="F785" s="2"/>
      <c r="G785" s="2"/>
      <c r="H785" s="2"/>
      <c r="I785" s="17"/>
      <c r="J785" s="2"/>
      <c r="K785" s="2"/>
      <c r="L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D785" s="17"/>
      <c r="AF785" s="17"/>
      <c r="AG785" s="17"/>
      <c r="AH785" s="17"/>
    </row>
    <row r="786" spans="1:34" ht="15.75" customHeight="1" x14ac:dyDescent="0.25">
      <c r="A786" s="1"/>
      <c r="C786" s="3"/>
      <c r="D786" s="2"/>
      <c r="E786" s="2"/>
      <c r="F786" s="2"/>
      <c r="G786" s="2"/>
      <c r="H786" s="2"/>
      <c r="I786" s="17"/>
      <c r="J786" s="2"/>
      <c r="K786" s="2"/>
      <c r="L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D786" s="17"/>
      <c r="AF786" s="17"/>
      <c r="AG786" s="17"/>
      <c r="AH786" s="17"/>
    </row>
    <row r="787" spans="1:34" ht="15.75" customHeight="1" x14ac:dyDescent="0.25">
      <c r="A787" s="1"/>
      <c r="C787" s="3"/>
      <c r="D787" s="2"/>
      <c r="E787" s="2"/>
      <c r="F787" s="2"/>
      <c r="G787" s="2"/>
      <c r="H787" s="2"/>
      <c r="I787" s="17"/>
      <c r="J787" s="2"/>
      <c r="K787" s="2"/>
      <c r="L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D787" s="17"/>
      <c r="AF787" s="17"/>
      <c r="AG787" s="17"/>
      <c r="AH787" s="17"/>
    </row>
    <row r="788" spans="1:34" ht="15.75" customHeight="1" x14ac:dyDescent="0.25">
      <c r="A788" s="1"/>
      <c r="C788" s="3"/>
      <c r="D788" s="2"/>
      <c r="E788" s="2"/>
      <c r="F788" s="2"/>
      <c r="G788" s="2"/>
      <c r="H788" s="2"/>
      <c r="I788" s="17"/>
      <c r="J788" s="2"/>
      <c r="K788" s="2"/>
      <c r="L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D788" s="17"/>
      <c r="AF788" s="17"/>
      <c r="AG788" s="17"/>
      <c r="AH788" s="17"/>
    </row>
    <row r="789" spans="1:34" ht="15.75" customHeight="1" x14ac:dyDescent="0.25">
      <c r="A789" s="1"/>
      <c r="C789" s="3"/>
      <c r="D789" s="2"/>
      <c r="E789" s="2"/>
      <c r="F789" s="2"/>
      <c r="G789" s="2"/>
      <c r="H789" s="2"/>
      <c r="I789" s="17"/>
      <c r="J789" s="2"/>
      <c r="K789" s="2"/>
      <c r="L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D789" s="17"/>
      <c r="AF789" s="17"/>
      <c r="AG789" s="17"/>
      <c r="AH789" s="17"/>
    </row>
    <row r="790" spans="1:34" ht="15.75" customHeight="1" x14ac:dyDescent="0.25">
      <c r="A790" s="1"/>
      <c r="C790" s="3"/>
      <c r="D790" s="2"/>
      <c r="E790" s="2"/>
      <c r="F790" s="2"/>
      <c r="G790" s="2"/>
      <c r="H790" s="2"/>
      <c r="I790" s="17"/>
      <c r="J790" s="2"/>
      <c r="K790" s="2"/>
      <c r="L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D790" s="17"/>
      <c r="AF790" s="17"/>
      <c r="AG790" s="17"/>
      <c r="AH790" s="17"/>
    </row>
    <row r="791" spans="1:34" ht="15.75" customHeight="1" x14ac:dyDescent="0.25">
      <c r="A791" s="1"/>
      <c r="C791" s="3"/>
      <c r="D791" s="2"/>
      <c r="E791" s="2"/>
      <c r="F791" s="2"/>
      <c r="G791" s="2"/>
      <c r="H791" s="2"/>
      <c r="I791" s="17"/>
      <c r="J791" s="2"/>
      <c r="K791" s="2"/>
      <c r="L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D791" s="17"/>
      <c r="AF791" s="17"/>
      <c r="AG791" s="17"/>
      <c r="AH791" s="17"/>
    </row>
    <row r="792" spans="1:34" ht="15.75" customHeight="1" x14ac:dyDescent="0.25">
      <c r="A792" s="1"/>
      <c r="C792" s="3"/>
      <c r="D792" s="2"/>
      <c r="E792" s="2"/>
      <c r="F792" s="2"/>
      <c r="G792" s="2"/>
      <c r="H792" s="2"/>
      <c r="I792" s="17"/>
      <c r="J792" s="2"/>
      <c r="K792" s="2"/>
      <c r="L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D792" s="17"/>
      <c r="AF792" s="17"/>
      <c r="AG792" s="17"/>
      <c r="AH792" s="17"/>
    </row>
    <row r="793" spans="1:34" ht="15.75" customHeight="1" x14ac:dyDescent="0.25">
      <c r="A793" s="1"/>
      <c r="C793" s="3"/>
      <c r="D793" s="2"/>
      <c r="E793" s="2"/>
      <c r="F793" s="2"/>
      <c r="G793" s="2"/>
      <c r="H793" s="2"/>
      <c r="I793" s="17"/>
      <c r="J793" s="2"/>
      <c r="K793" s="2"/>
      <c r="L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D793" s="17"/>
      <c r="AF793" s="17"/>
      <c r="AG793" s="17"/>
      <c r="AH793" s="17"/>
    </row>
    <row r="794" spans="1:34" ht="15.75" customHeight="1" x14ac:dyDescent="0.25">
      <c r="A794" s="1"/>
      <c r="C794" s="3"/>
      <c r="D794" s="2"/>
      <c r="E794" s="2"/>
      <c r="F794" s="2"/>
      <c r="G794" s="2"/>
      <c r="H794" s="2"/>
      <c r="I794" s="17"/>
      <c r="J794" s="2"/>
      <c r="K794" s="2"/>
      <c r="L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D794" s="17"/>
      <c r="AF794" s="17"/>
      <c r="AG794" s="17"/>
      <c r="AH794" s="17"/>
    </row>
    <row r="795" spans="1:34" ht="15.75" customHeight="1" x14ac:dyDescent="0.25">
      <c r="A795" s="1"/>
      <c r="C795" s="3"/>
      <c r="D795" s="2"/>
      <c r="E795" s="2"/>
      <c r="F795" s="2"/>
      <c r="G795" s="2"/>
      <c r="H795" s="2"/>
      <c r="I795" s="17"/>
      <c r="J795" s="2"/>
      <c r="K795" s="2"/>
      <c r="L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D795" s="17"/>
      <c r="AF795" s="17"/>
      <c r="AG795" s="17"/>
      <c r="AH795" s="17"/>
    </row>
    <row r="796" spans="1:34" ht="15.75" customHeight="1" x14ac:dyDescent="0.25">
      <c r="A796" s="1"/>
      <c r="C796" s="3"/>
      <c r="D796" s="2"/>
      <c r="E796" s="2"/>
      <c r="F796" s="2"/>
      <c r="G796" s="2"/>
      <c r="H796" s="2"/>
      <c r="I796" s="17"/>
      <c r="J796" s="2"/>
      <c r="K796" s="2"/>
      <c r="L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D796" s="17"/>
      <c r="AF796" s="17"/>
      <c r="AG796" s="17"/>
      <c r="AH796" s="17"/>
    </row>
    <row r="797" spans="1:34" ht="15.75" customHeight="1" x14ac:dyDescent="0.25">
      <c r="A797" s="1"/>
      <c r="C797" s="3"/>
      <c r="D797" s="2"/>
      <c r="E797" s="2"/>
      <c r="F797" s="2"/>
      <c r="G797" s="2"/>
      <c r="H797" s="2"/>
      <c r="I797" s="17"/>
      <c r="J797" s="2"/>
      <c r="K797" s="2"/>
      <c r="L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D797" s="17"/>
      <c r="AF797" s="17"/>
      <c r="AG797" s="17"/>
      <c r="AH797" s="17"/>
    </row>
    <row r="798" spans="1:34" ht="15.75" customHeight="1" x14ac:dyDescent="0.25">
      <c r="A798" s="1"/>
      <c r="C798" s="3"/>
      <c r="D798" s="2"/>
      <c r="E798" s="2"/>
      <c r="F798" s="2"/>
      <c r="G798" s="2"/>
      <c r="H798" s="2"/>
      <c r="I798" s="17"/>
      <c r="J798" s="2"/>
      <c r="K798" s="2"/>
      <c r="L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D798" s="17"/>
      <c r="AF798" s="17"/>
      <c r="AG798" s="17"/>
      <c r="AH798" s="17"/>
    </row>
    <row r="799" spans="1:34" ht="15.75" customHeight="1" x14ac:dyDescent="0.25">
      <c r="A799" s="1"/>
      <c r="C799" s="3"/>
      <c r="D799" s="2"/>
      <c r="E799" s="2"/>
      <c r="F799" s="2"/>
      <c r="G799" s="2"/>
      <c r="H799" s="2"/>
      <c r="I799" s="17"/>
      <c r="J799" s="2"/>
      <c r="K799" s="2"/>
      <c r="L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D799" s="17"/>
      <c r="AF799" s="17"/>
      <c r="AG799" s="17"/>
      <c r="AH799" s="17"/>
    </row>
    <row r="800" spans="1:34" ht="15.75" customHeight="1" x14ac:dyDescent="0.25">
      <c r="A800" s="1"/>
      <c r="C800" s="3"/>
      <c r="D800" s="2"/>
      <c r="E800" s="2"/>
      <c r="F800" s="2"/>
      <c r="G800" s="2"/>
      <c r="H800" s="2"/>
      <c r="I800" s="17"/>
      <c r="J800" s="2"/>
      <c r="K800" s="2"/>
      <c r="L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D800" s="17"/>
      <c r="AF800" s="17"/>
      <c r="AG800" s="17"/>
      <c r="AH800" s="17"/>
    </row>
    <row r="801" spans="1:34" ht="15.75" customHeight="1" x14ac:dyDescent="0.25">
      <c r="A801" s="1"/>
      <c r="C801" s="3"/>
      <c r="D801" s="2"/>
      <c r="E801" s="2"/>
      <c r="F801" s="2"/>
      <c r="G801" s="2"/>
      <c r="H801" s="2"/>
      <c r="I801" s="17"/>
      <c r="J801" s="2"/>
      <c r="K801" s="2"/>
      <c r="L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D801" s="17"/>
      <c r="AF801" s="17"/>
      <c r="AG801" s="17"/>
      <c r="AH801" s="17"/>
    </row>
    <row r="802" spans="1:34" ht="15.75" customHeight="1" x14ac:dyDescent="0.25">
      <c r="A802" s="1"/>
      <c r="C802" s="3"/>
      <c r="D802" s="2"/>
      <c r="E802" s="2"/>
      <c r="F802" s="2"/>
      <c r="G802" s="2"/>
      <c r="H802" s="2"/>
      <c r="I802" s="17"/>
      <c r="J802" s="2"/>
      <c r="K802" s="2"/>
      <c r="L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D802" s="17"/>
      <c r="AF802" s="17"/>
      <c r="AG802" s="17"/>
      <c r="AH802" s="17"/>
    </row>
    <row r="803" spans="1:34" ht="15.75" customHeight="1" x14ac:dyDescent="0.25">
      <c r="A803" s="1"/>
      <c r="C803" s="3"/>
      <c r="D803" s="2"/>
      <c r="E803" s="2"/>
      <c r="F803" s="2"/>
      <c r="G803" s="2"/>
      <c r="H803" s="2"/>
      <c r="I803" s="17"/>
      <c r="J803" s="2"/>
      <c r="K803" s="2"/>
      <c r="L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D803" s="17"/>
      <c r="AF803" s="17"/>
      <c r="AG803" s="17"/>
      <c r="AH803" s="17"/>
    </row>
    <row r="804" spans="1:34" ht="15.75" customHeight="1" x14ac:dyDescent="0.25">
      <c r="A804" s="1"/>
      <c r="C804" s="3"/>
      <c r="D804" s="2"/>
      <c r="E804" s="2"/>
      <c r="F804" s="2"/>
      <c r="G804" s="2"/>
      <c r="H804" s="2"/>
      <c r="I804" s="17"/>
      <c r="J804" s="2"/>
      <c r="K804" s="2"/>
      <c r="L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D804" s="17"/>
      <c r="AF804" s="17"/>
      <c r="AG804" s="17"/>
      <c r="AH804" s="17"/>
    </row>
    <row r="805" spans="1:34" ht="15.75" customHeight="1" x14ac:dyDescent="0.25">
      <c r="A805" s="1"/>
      <c r="C805" s="3"/>
      <c r="D805" s="2"/>
      <c r="E805" s="2"/>
      <c r="F805" s="2"/>
      <c r="G805" s="2"/>
      <c r="H805" s="2"/>
      <c r="I805" s="17"/>
      <c r="J805" s="2"/>
      <c r="K805" s="2"/>
      <c r="L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D805" s="17"/>
      <c r="AF805" s="17"/>
      <c r="AG805" s="17"/>
      <c r="AH805" s="17"/>
    </row>
    <row r="806" spans="1:34" ht="15.75" customHeight="1" x14ac:dyDescent="0.25">
      <c r="A806" s="1"/>
      <c r="C806" s="3"/>
      <c r="D806" s="2"/>
      <c r="E806" s="2"/>
      <c r="F806" s="2"/>
      <c r="G806" s="2"/>
      <c r="H806" s="2"/>
      <c r="I806" s="17"/>
      <c r="J806" s="2"/>
      <c r="K806" s="2"/>
      <c r="L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D806" s="17"/>
      <c r="AF806" s="17"/>
      <c r="AG806" s="17"/>
      <c r="AH806" s="17"/>
    </row>
    <row r="807" spans="1:34" ht="15.75" customHeight="1" x14ac:dyDescent="0.25">
      <c r="A807" s="1"/>
      <c r="C807" s="3"/>
      <c r="D807" s="2"/>
      <c r="E807" s="2"/>
      <c r="F807" s="2"/>
      <c r="G807" s="2"/>
      <c r="H807" s="2"/>
      <c r="I807" s="17"/>
      <c r="J807" s="2"/>
      <c r="K807" s="2"/>
      <c r="L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D807" s="17"/>
      <c r="AF807" s="17"/>
      <c r="AG807" s="17"/>
      <c r="AH807" s="17"/>
    </row>
    <row r="808" spans="1:34" ht="15.75" customHeight="1" x14ac:dyDescent="0.25">
      <c r="A808" s="1"/>
      <c r="C808" s="3"/>
      <c r="D808" s="2"/>
      <c r="E808" s="2"/>
      <c r="F808" s="2"/>
      <c r="G808" s="2"/>
      <c r="H808" s="2"/>
      <c r="I808" s="17"/>
      <c r="J808" s="2"/>
      <c r="K808" s="2"/>
      <c r="L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D808" s="17"/>
      <c r="AF808" s="17"/>
      <c r="AG808" s="17"/>
      <c r="AH808" s="17"/>
    </row>
    <row r="809" spans="1:34" ht="15.75" customHeight="1" x14ac:dyDescent="0.25">
      <c r="A809" s="1"/>
      <c r="C809" s="3"/>
      <c r="D809" s="2"/>
      <c r="E809" s="2"/>
      <c r="F809" s="2"/>
      <c r="G809" s="2"/>
      <c r="H809" s="2"/>
      <c r="I809" s="17"/>
      <c r="J809" s="2"/>
      <c r="K809" s="2"/>
      <c r="L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D809" s="17"/>
      <c r="AF809" s="17"/>
      <c r="AG809" s="17"/>
      <c r="AH809" s="17"/>
    </row>
    <row r="810" spans="1:34" ht="15.75" customHeight="1" x14ac:dyDescent="0.25">
      <c r="A810" s="1"/>
      <c r="C810" s="3"/>
      <c r="D810" s="2"/>
      <c r="E810" s="2"/>
      <c r="F810" s="2"/>
      <c r="G810" s="2"/>
      <c r="H810" s="2"/>
      <c r="I810" s="17"/>
      <c r="J810" s="2"/>
      <c r="K810" s="2"/>
      <c r="L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D810" s="17"/>
      <c r="AF810" s="17"/>
      <c r="AG810" s="17"/>
      <c r="AH810" s="17"/>
    </row>
    <row r="811" spans="1:34" ht="15.75" customHeight="1" x14ac:dyDescent="0.25">
      <c r="A811" s="1"/>
      <c r="C811" s="3"/>
      <c r="D811" s="2"/>
      <c r="E811" s="2"/>
      <c r="F811" s="2"/>
      <c r="G811" s="2"/>
      <c r="H811" s="2"/>
      <c r="I811" s="17"/>
      <c r="J811" s="2"/>
      <c r="K811" s="2"/>
      <c r="L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D811" s="17"/>
      <c r="AF811" s="17"/>
      <c r="AG811" s="17"/>
      <c r="AH811" s="17"/>
    </row>
    <row r="812" spans="1:34" ht="15.75" customHeight="1" x14ac:dyDescent="0.25">
      <c r="A812" s="1"/>
      <c r="C812" s="3"/>
      <c r="D812" s="2"/>
      <c r="E812" s="2"/>
      <c r="F812" s="2"/>
      <c r="G812" s="2"/>
      <c r="H812" s="2"/>
      <c r="I812" s="17"/>
      <c r="J812" s="2"/>
      <c r="K812" s="2"/>
      <c r="L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D812" s="17"/>
      <c r="AF812" s="17"/>
      <c r="AG812" s="17"/>
      <c r="AH812" s="17"/>
    </row>
    <row r="813" spans="1:34" ht="15.75" customHeight="1" x14ac:dyDescent="0.25">
      <c r="A813" s="1"/>
      <c r="C813" s="3"/>
      <c r="D813" s="2"/>
      <c r="E813" s="2"/>
      <c r="F813" s="2"/>
      <c r="G813" s="2"/>
      <c r="H813" s="2"/>
      <c r="I813" s="17"/>
      <c r="J813" s="2"/>
      <c r="K813" s="2"/>
      <c r="L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D813" s="17"/>
      <c r="AF813" s="17"/>
      <c r="AG813" s="17"/>
      <c r="AH813" s="17"/>
    </row>
    <row r="814" spans="1:34" ht="15.75" customHeight="1" x14ac:dyDescent="0.25">
      <c r="A814" s="1"/>
      <c r="C814" s="3"/>
      <c r="D814" s="2"/>
      <c r="E814" s="2"/>
      <c r="F814" s="2"/>
      <c r="G814" s="2"/>
      <c r="H814" s="2"/>
      <c r="I814" s="17"/>
      <c r="J814" s="2"/>
      <c r="K814" s="2"/>
      <c r="L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D814" s="17"/>
      <c r="AF814" s="17"/>
      <c r="AG814" s="17"/>
      <c r="AH814" s="17"/>
    </row>
    <row r="815" spans="1:34" ht="15.75" customHeight="1" x14ac:dyDescent="0.25">
      <c r="A815" s="1"/>
      <c r="C815" s="3"/>
      <c r="D815" s="2"/>
      <c r="E815" s="2"/>
      <c r="F815" s="2"/>
      <c r="G815" s="2"/>
      <c r="H815" s="2"/>
      <c r="I815" s="17"/>
      <c r="J815" s="2"/>
      <c r="K815" s="2"/>
      <c r="L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D815" s="17"/>
      <c r="AF815" s="17"/>
      <c r="AG815" s="17"/>
      <c r="AH815" s="17"/>
    </row>
    <row r="816" spans="1:34" ht="15.75" customHeight="1" x14ac:dyDescent="0.25">
      <c r="A816" s="1"/>
      <c r="C816" s="3"/>
      <c r="D816" s="2"/>
      <c r="E816" s="2"/>
      <c r="F816" s="2"/>
      <c r="G816" s="2"/>
      <c r="H816" s="2"/>
      <c r="I816" s="17"/>
      <c r="J816" s="2"/>
      <c r="K816" s="2"/>
      <c r="L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D816" s="17"/>
      <c r="AF816" s="17"/>
      <c r="AG816" s="17"/>
      <c r="AH816" s="17"/>
    </row>
    <row r="817" spans="1:34" ht="15.75" customHeight="1" x14ac:dyDescent="0.25">
      <c r="A817" s="1"/>
      <c r="C817" s="3"/>
      <c r="D817" s="2"/>
      <c r="E817" s="2"/>
      <c r="F817" s="2"/>
      <c r="G817" s="2"/>
      <c r="H817" s="2"/>
      <c r="I817" s="17"/>
      <c r="J817" s="2"/>
      <c r="K817" s="2"/>
      <c r="L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D817" s="17"/>
      <c r="AF817" s="17"/>
      <c r="AG817" s="17"/>
      <c r="AH817" s="17"/>
    </row>
    <row r="818" spans="1:34" ht="15.75" customHeight="1" x14ac:dyDescent="0.25">
      <c r="A818" s="1"/>
      <c r="C818" s="3"/>
      <c r="D818" s="2"/>
      <c r="E818" s="2"/>
      <c r="F818" s="2"/>
      <c r="G818" s="2"/>
      <c r="H818" s="2"/>
      <c r="I818" s="17"/>
      <c r="J818" s="2"/>
      <c r="K818" s="2"/>
      <c r="L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D818" s="17"/>
      <c r="AF818" s="17"/>
      <c r="AG818" s="17"/>
      <c r="AH818" s="17"/>
    </row>
    <row r="819" spans="1:34" ht="15.75" customHeight="1" x14ac:dyDescent="0.25">
      <c r="A819" s="1"/>
      <c r="C819" s="3"/>
      <c r="D819" s="2"/>
      <c r="E819" s="2"/>
      <c r="F819" s="2"/>
      <c r="G819" s="2"/>
      <c r="H819" s="2"/>
      <c r="I819" s="17"/>
      <c r="J819" s="2"/>
      <c r="K819" s="2"/>
      <c r="L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D819" s="17"/>
      <c r="AF819" s="17"/>
      <c r="AG819" s="17"/>
      <c r="AH819" s="17"/>
    </row>
    <row r="820" spans="1:34" ht="15.75" customHeight="1" x14ac:dyDescent="0.25">
      <c r="A820" s="1"/>
      <c r="C820" s="3"/>
      <c r="D820" s="2"/>
      <c r="E820" s="2"/>
      <c r="F820" s="2"/>
      <c r="G820" s="2"/>
      <c r="H820" s="2"/>
      <c r="I820" s="17"/>
      <c r="J820" s="2"/>
      <c r="K820" s="2"/>
      <c r="L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D820" s="17"/>
      <c r="AF820" s="17"/>
      <c r="AG820" s="17"/>
      <c r="AH820" s="17"/>
    </row>
    <row r="821" spans="1:34" ht="15.75" customHeight="1" x14ac:dyDescent="0.25">
      <c r="A821" s="1"/>
      <c r="C821" s="3"/>
      <c r="D821" s="2"/>
      <c r="E821" s="2"/>
      <c r="F821" s="2"/>
      <c r="G821" s="2"/>
      <c r="H821" s="2"/>
      <c r="I821" s="17"/>
      <c r="J821" s="2"/>
      <c r="K821" s="2"/>
      <c r="L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D821" s="17"/>
      <c r="AF821" s="17"/>
      <c r="AG821" s="17"/>
      <c r="AH821" s="17"/>
    </row>
    <row r="822" spans="1:34" ht="15.75" customHeight="1" x14ac:dyDescent="0.25">
      <c r="A822" s="1"/>
      <c r="C822" s="3"/>
      <c r="D822" s="2"/>
      <c r="E822" s="2"/>
      <c r="F822" s="2"/>
      <c r="G822" s="2"/>
      <c r="H822" s="2"/>
      <c r="I822" s="17"/>
      <c r="J822" s="2"/>
      <c r="K822" s="2"/>
      <c r="L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D822" s="17"/>
      <c r="AF822" s="17"/>
      <c r="AG822" s="17"/>
      <c r="AH822" s="17"/>
    </row>
    <row r="823" spans="1:34" ht="15.75" customHeight="1" x14ac:dyDescent="0.25">
      <c r="A823" s="1"/>
      <c r="C823" s="3"/>
      <c r="D823" s="2"/>
      <c r="E823" s="2"/>
      <c r="F823" s="2"/>
      <c r="G823" s="2"/>
      <c r="H823" s="2"/>
      <c r="I823" s="17"/>
      <c r="J823" s="2"/>
      <c r="K823" s="2"/>
      <c r="L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D823" s="17"/>
      <c r="AF823" s="17"/>
      <c r="AG823" s="17"/>
      <c r="AH823" s="17"/>
    </row>
    <row r="824" spans="1:34" ht="15.75" customHeight="1" x14ac:dyDescent="0.25">
      <c r="A824" s="1"/>
      <c r="C824" s="3"/>
      <c r="D824" s="2"/>
      <c r="E824" s="2"/>
      <c r="F824" s="2"/>
      <c r="G824" s="2"/>
      <c r="H824" s="2"/>
      <c r="I824" s="17"/>
      <c r="J824" s="2"/>
      <c r="K824" s="2"/>
      <c r="L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D824" s="17"/>
      <c r="AF824" s="17"/>
      <c r="AG824" s="17"/>
      <c r="AH824" s="17"/>
    </row>
    <row r="825" spans="1:34" ht="15.75" customHeight="1" x14ac:dyDescent="0.25">
      <c r="A825" s="1"/>
      <c r="C825" s="3"/>
      <c r="D825" s="2"/>
      <c r="E825" s="2"/>
      <c r="F825" s="2"/>
      <c r="G825" s="2"/>
      <c r="H825" s="2"/>
      <c r="I825" s="17"/>
      <c r="J825" s="2"/>
      <c r="K825" s="2"/>
      <c r="L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D825" s="17"/>
      <c r="AF825" s="17"/>
      <c r="AG825" s="17"/>
      <c r="AH825" s="17"/>
    </row>
    <row r="826" spans="1:34" ht="15.75" customHeight="1" x14ac:dyDescent="0.25">
      <c r="A826" s="1"/>
      <c r="C826" s="3"/>
      <c r="D826" s="2"/>
      <c r="E826" s="2"/>
      <c r="F826" s="2"/>
      <c r="G826" s="2"/>
      <c r="H826" s="2"/>
      <c r="I826" s="17"/>
      <c r="J826" s="2"/>
      <c r="K826" s="2"/>
      <c r="L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D826" s="17"/>
      <c r="AF826" s="17"/>
      <c r="AG826" s="17"/>
      <c r="AH826" s="17"/>
    </row>
    <row r="827" spans="1:34" ht="15.75" customHeight="1" x14ac:dyDescent="0.25">
      <c r="A827" s="1"/>
      <c r="C827" s="3"/>
      <c r="D827" s="2"/>
      <c r="E827" s="2"/>
      <c r="F827" s="2"/>
      <c r="G827" s="2"/>
      <c r="H827" s="2"/>
      <c r="I827" s="17"/>
      <c r="J827" s="2"/>
      <c r="K827" s="2"/>
      <c r="L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D827" s="17"/>
      <c r="AF827" s="17"/>
      <c r="AG827" s="17"/>
      <c r="AH827" s="17"/>
    </row>
    <row r="828" spans="1:34" ht="15.75" customHeight="1" x14ac:dyDescent="0.25">
      <c r="A828" s="1"/>
      <c r="C828" s="3"/>
      <c r="D828" s="2"/>
      <c r="E828" s="2"/>
      <c r="F828" s="2"/>
      <c r="G828" s="2"/>
      <c r="H828" s="2"/>
      <c r="I828" s="17"/>
      <c r="J828" s="2"/>
      <c r="K828" s="2"/>
      <c r="L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D828" s="17"/>
      <c r="AF828" s="17"/>
      <c r="AG828" s="17"/>
      <c r="AH828" s="17"/>
    </row>
    <row r="829" spans="1:34" ht="15.75" customHeight="1" x14ac:dyDescent="0.25">
      <c r="A829" s="1"/>
      <c r="C829" s="3"/>
      <c r="D829" s="2"/>
      <c r="E829" s="2"/>
      <c r="F829" s="2"/>
      <c r="G829" s="2"/>
      <c r="H829" s="2"/>
      <c r="I829" s="17"/>
      <c r="J829" s="2"/>
      <c r="K829" s="2"/>
      <c r="L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D829" s="17"/>
      <c r="AF829" s="17"/>
      <c r="AG829" s="17"/>
      <c r="AH829" s="17"/>
    </row>
    <row r="830" spans="1:34" ht="15.75" customHeight="1" x14ac:dyDescent="0.25">
      <c r="A830" s="1"/>
      <c r="C830" s="3"/>
      <c r="D830" s="2"/>
      <c r="E830" s="2"/>
      <c r="F830" s="2"/>
      <c r="G830" s="2"/>
      <c r="H830" s="2"/>
      <c r="I830" s="17"/>
      <c r="J830" s="2"/>
      <c r="K830" s="2"/>
      <c r="L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D830" s="17"/>
      <c r="AF830" s="17"/>
      <c r="AG830" s="17"/>
      <c r="AH830" s="17"/>
    </row>
    <row r="831" spans="1:34" ht="15.75" customHeight="1" x14ac:dyDescent="0.25">
      <c r="A831" s="1"/>
      <c r="C831" s="3"/>
      <c r="D831" s="2"/>
      <c r="E831" s="2"/>
      <c r="F831" s="2"/>
      <c r="G831" s="2"/>
      <c r="H831" s="2"/>
      <c r="I831" s="17"/>
      <c r="J831" s="2"/>
      <c r="K831" s="2"/>
      <c r="L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D831" s="17"/>
      <c r="AF831" s="17"/>
      <c r="AG831" s="17"/>
      <c r="AH831" s="17"/>
    </row>
    <row r="832" spans="1:34" ht="15.75" customHeight="1" x14ac:dyDescent="0.25">
      <c r="A832" s="1"/>
      <c r="C832" s="3"/>
      <c r="D832" s="2"/>
      <c r="E832" s="2"/>
      <c r="F832" s="2"/>
      <c r="G832" s="2"/>
      <c r="H832" s="2"/>
      <c r="I832" s="17"/>
      <c r="J832" s="2"/>
      <c r="K832" s="2"/>
      <c r="L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D832" s="17"/>
      <c r="AF832" s="17"/>
      <c r="AG832" s="17"/>
      <c r="AH832" s="17"/>
    </row>
    <row r="833" spans="1:34" ht="15.75" customHeight="1" x14ac:dyDescent="0.25">
      <c r="A833" s="1"/>
      <c r="C833" s="3"/>
      <c r="D833" s="2"/>
      <c r="E833" s="2"/>
      <c r="F833" s="2"/>
      <c r="G833" s="2"/>
      <c r="H833" s="2"/>
      <c r="I833" s="17"/>
      <c r="J833" s="2"/>
      <c r="K833" s="2"/>
      <c r="L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D833" s="17"/>
      <c r="AF833" s="17"/>
      <c r="AG833" s="17"/>
      <c r="AH833" s="17"/>
    </row>
    <row r="834" spans="1:34" ht="15.75" customHeight="1" x14ac:dyDescent="0.25">
      <c r="A834" s="1"/>
      <c r="C834" s="3"/>
      <c r="D834" s="2"/>
      <c r="E834" s="2"/>
      <c r="F834" s="2"/>
      <c r="G834" s="2"/>
      <c r="H834" s="2"/>
      <c r="I834" s="17"/>
      <c r="J834" s="2"/>
      <c r="K834" s="2"/>
      <c r="L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D834" s="17"/>
      <c r="AF834" s="17"/>
      <c r="AG834" s="17"/>
      <c r="AH834" s="17"/>
    </row>
    <row r="835" spans="1:34" ht="15.75" customHeight="1" x14ac:dyDescent="0.25">
      <c r="A835" s="1"/>
      <c r="C835" s="3"/>
      <c r="D835" s="2"/>
      <c r="E835" s="2"/>
      <c r="F835" s="2"/>
      <c r="G835" s="2"/>
      <c r="H835" s="2"/>
      <c r="I835" s="17"/>
      <c r="J835" s="2"/>
      <c r="K835" s="2"/>
      <c r="L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D835" s="17"/>
      <c r="AF835" s="17"/>
      <c r="AG835" s="17"/>
      <c r="AH835" s="17"/>
    </row>
    <row r="836" spans="1:34" ht="15.75" customHeight="1" x14ac:dyDescent="0.25">
      <c r="A836" s="1"/>
      <c r="C836" s="3"/>
      <c r="D836" s="2"/>
      <c r="E836" s="2"/>
      <c r="F836" s="2"/>
      <c r="G836" s="2"/>
      <c r="H836" s="2"/>
      <c r="I836" s="17"/>
      <c r="J836" s="2"/>
      <c r="K836" s="2"/>
      <c r="L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D836" s="17"/>
      <c r="AF836" s="17"/>
      <c r="AG836" s="17"/>
      <c r="AH836" s="17"/>
    </row>
    <row r="837" spans="1:34" ht="15.75" customHeight="1" x14ac:dyDescent="0.25">
      <c r="A837" s="1"/>
      <c r="C837" s="3"/>
      <c r="D837" s="2"/>
      <c r="E837" s="2"/>
      <c r="F837" s="2"/>
      <c r="G837" s="2"/>
      <c r="H837" s="2"/>
      <c r="I837" s="17"/>
      <c r="J837" s="2"/>
      <c r="K837" s="2"/>
      <c r="L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D837" s="17"/>
      <c r="AF837" s="17"/>
      <c r="AG837" s="17"/>
      <c r="AH837" s="17"/>
    </row>
    <row r="838" spans="1:34" ht="15.75" customHeight="1" x14ac:dyDescent="0.25">
      <c r="A838" s="1"/>
      <c r="C838" s="3"/>
      <c r="D838" s="2"/>
      <c r="E838" s="2"/>
      <c r="F838" s="2"/>
      <c r="G838" s="2"/>
      <c r="H838" s="2"/>
      <c r="I838" s="17"/>
      <c r="J838" s="2"/>
      <c r="K838" s="2"/>
      <c r="L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D838" s="17"/>
      <c r="AF838" s="17"/>
      <c r="AG838" s="17"/>
      <c r="AH838" s="17"/>
    </row>
    <row r="839" spans="1:34" ht="15.75" customHeight="1" x14ac:dyDescent="0.25">
      <c r="A839" s="1"/>
      <c r="C839" s="3"/>
      <c r="D839" s="2"/>
      <c r="E839" s="2"/>
      <c r="F839" s="2"/>
      <c r="G839" s="2"/>
      <c r="H839" s="2"/>
      <c r="I839" s="17"/>
      <c r="J839" s="2"/>
      <c r="K839" s="2"/>
      <c r="L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D839" s="17"/>
      <c r="AF839" s="17"/>
      <c r="AG839" s="17"/>
      <c r="AH839" s="17"/>
    </row>
    <row r="840" spans="1:34" ht="15.75" customHeight="1" x14ac:dyDescent="0.25">
      <c r="A840" s="1"/>
      <c r="C840" s="3"/>
      <c r="D840" s="2"/>
      <c r="E840" s="2"/>
      <c r="F840" s="2"/>
      <c r="G840" s="2"/>
      <c r="H840" s="2"/>
      <c r="I840" s="17"/>
      <c r="J840" s="2"/>
      <c r="K840" s="2"/>
      <c r="L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D840" s="17"/>
      <c r="AF840" s="17"/>
      <c r="AG840" s="17"/>
      <c r="AH840" s="17"/>
    </row>
    <row r="841" spans="1:34" ht="15.75" customHeight="1" x14ac:dyDescent="0.25">
      <c r="A841" s="1"/>
      <c r="C841" s="3"/>
      <c r="D841" s="2"/>
      <c r="E841" s="2"/>
      <c r="F841" s="2"/>
      <c r="G841" s="2"/>
      <c r="H841" s="2"/>
      <c r="I841" s="17"/>
      <c r="J841" s="2"/>
      <c r="K841" s="2"/>
      <c r="L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D841" s="17"/>
      <c r="AF841" s="17"/>
      <c r="AG841" s="17"/>
      <c r="AH841" s="17"/>
    </row>
    <row r="842" spans="1:34" ht="15.75" customHeight="1" x14ac:dyDescent="0.25">
      <c r="A842" s="1"/>
      <c r="C842" s="3"/>
      <c r="D842" s="2"/>
      <c r="E842" s="2"/>
      <c r="F842" s="2"/>
      <c r="G842" s="2"/>
      <c r="H842" s="2"/>
      <c r="I842" s="17"/>
      <c r="J842" s="2"/>
      <c r="K842" s="2"/>
      <c r="L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D842" s="17"/>
      <c r="AF842" s="17"/>
      <c r="AG842" s="17"/>
      <c r="AH842" s="17"/>
    </row>
    <row r="843" spans="1:34" ht="15.75" customHeight="1" x14ac:dyDescent="0.25">
      <c r="A843" s="1"/>
      <c r="C843" s="3"/>
      <c r="D843" s="2"/>
      <c r="E843" s="2"/>
      <c r="F843" s="2"/>
      <c r="G843" s="2"/>
      <c r="H843" s="2"/>
      <c r="I843" s="17"/>
      <c r="J843" s="2"/>
      <c r="K843" s="2"/>
      <c r="L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D843" s="17"/>
      <c r="AF843" s="17"/>
      <c r="AG843" s="17"/>
      <c r="AH843" s="17"/>
    </row>
    <row r="844" spans="1:34" ht="15.75" customHeight="1" x14ac:dyDescent="0.25">
      <c r="A844" s="1"/>
      <c r="C844" s="3"/>
      <c r="D844" s="2"/>
      <c r="E844" s="2"/>
      <c r="F844" s="2"/>
      <c r="G844" s="2"/>
      <c r="H844" s="2"/>
      <c r="I844" s="17"/>
      <c r="J844" s="2"/>
      <c r="K844" s="2"/>
      <c r="L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D844" s="17"/>
      <c r="AF844" s="17"/>
      <c r="AG844" s="17"/>
      <c r="AH844" s="17"/>
    </row>
    <row r="845" spans="1:34" ht="15.75" customHeight="1" x14ac:dyDescent="0.25">
      <c r="A845" s="1"/>
      <c r="C845" s="3"/>
      <c r="D845" s="2"/>
      <c r="E845" s="2"/>
      <c r="F845" s="2"/>
      <c r="G845" s="2"/>
      <c r="H845" s="2"/>
      <c r="I845" s="17"/>
      <c r="J845" s="2"/>
      <c r="K845" s="2"/>
      <c r="L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D845" s="17"/>
      <c r="AF845" s="17"/>
      <c r="AG845" s="17"/>
      <c r="AH845" s="17"/>
    </row>
    <row r="846" spans="1:34" ht="15.75" customHeight="1" x14ac:dyDescent="0.25">
      <c r="A846" s="1"/>
      <c r="C846" s="3"/>
      <c r="D846" s="2"/>
      <c r="E846" s="2"/>
      <c r="F846" s="2"/>
      <c r="G846" s="2"/>
      <c r="H846" s="2"/>
      <c r="I846" s="17"/>
      <c r="J846" s="2"/>
      <c r="K846" s="2"/>
      <c r="L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D846" s="17"/>
      <c r="AF846" s="17"/>
      <c r="AG846" s="17"/>
      <c r="AH846" s="17"/>
    </row>
    <row r="847" spans="1:34" ht="15.75" customHeight="1" x14ac:dyDescent="0.25">
      <c r="A847" s="1"/>
      <c r="C847" s="3"/>
      <c r="D847" s="2"/>
      <c r="E847" s="2"/>
      <c r="F847" s="2"/>
      <c r="G847" s="2"/>
      <c r="H847" s="2"/>
      <c r="I847" s="17"/>
      <c r="J847" s="2"/>
      <c r="K847" s="2"/>
      <c r="L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D847" s="17"/>
      <c r="AF847" s="17"/>
      <c r="AG847" s="17"/>
      <c r="AH847" s="17"/>
    </row>
    <row r="848" spans="1:34" ht="15.75" customHeight="1" x14ac:dyDescent="0.25">
      <c r="A848" s="1"/>
      <c r="C848" s="3"/>
      <c r="D848" s="2"/>
      <c r="E848" s="2"/>
      <c r="F848" s="2"/>
      <c r="G848" s="2"/>
      <c r="H848" s="2"/>
      <c r="I848" s="17"/>
      <c r="J848" s="2"/>
      <c r="K848" s="2"/>
      <c r="L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D848" s="17"/>
      <c r="AF848" s="17"/>
      <c r="AG848" s="17"/>
      <c r="AH848" s="17"/>
    </row>
    <row r="849" spans="1:34" ht="15.75" customHeight="1" x14ac:dyDescent="0.25">
      <c r="A849" s="1"/>
      <c r="C849" s="3"/>
      <c r="D849" s="2"/>
      <c r="E849" s="2"/>
      <c r="F849" s="2"/>
      <c r="G849" s="2"/>
      <c r="H849" s="2"/>
      <c r="I849" s="17"/>
      <c r="J849" s="2"/>
      <c r="K849" s="2"/>
      <c r="L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D849" s="17"/>
      <c r="AF849" s="17"/>
      <c r="AG849" s="17"/>
      <c r="AH849" s="17"/>
    </row>
    <row r="850" spans="1:34" ht="15.75" customHeight="1" x14ac:dyDescent="0.25">
      <c r="A850" s="1"/>
      <c r="C850" s="3"/>
      <c r="D850" s="2"/>
      <c r="E850" s="2"/>
      <c r="F850" s="2"/>
      <c r="G850" s="2"/>
      <c r="H850" s="2"/>
      <c r="I850" s="17"/>
      <c r="J850" s="2"/>
      <c r="K850" s="2"/>
      <c r="L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D850" s="17"/>
      <c r="AF850" s="17"/>
      <c r="AG850" s="17"/>
      <c r="AH850" s="17"/>
    </row>
    <row r="851" spans="1:34" ht="15.75" customHeight="1" x14ac:dyDescent="0.25">
      <c r="A851" s="1"/>
      <c r="C851" s="3"/>
      <c r="D851" s="2"/>
      <c r="E851" s="2"/>
      <c r="F851" s="2"/>
      <c r="G851" s="2"/>
      <c r="H851" s="2"/>
      <c r="I851" s="17"/>
      <c r="J851" s="2"/>
      <c r="K851" s="2"/>
      <c r="L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D851" s="17"/>
      <c r="AF851" s="17"/>
      <c r="AG851" s="17"/>
      <c r="AH851" s="17"/>
    </row>
    <row r="852" spans="1:34" ht="15.75" customHeight="1" x14ac:dyDescent="0.25">
      <c r="A852" s="1"/>
      <c r="C852" s="3"/>
      <c r="D852" s="2"/>
      <c r="E852" s="2"/>
      <c r="F852" s="2"/>
      <c r="G852" s="2"/>
      <c r="H852" s="2"/>
      <c r="I852" s="17"/>
      <c r="J852" s="2"/>
      <c r="K852" s="2"/>
      <c r="L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D852" s="17"/>
      <c r="AF852" s="17"/>
      <c r="AG852" s="17"/>
      <c r="AH852" s="17"/>
    </row>
    <row r="853" spans="1:34" ht="15.75" customHeight="1" x14ac:dyDescent="0.25">
      <c r="A853" s="1"/>
      <c r="C853" s="3"/>
      <c r="D853" s="2"/>
      <c r="E853" s="2"/>
      <c r="F853" s="2"/>
      <c r="G853" s="2"/>
      <c r="H853" s="2"/>
      <c r="I853" s="17"/>
      <c r="J853" s="2"/>
      <c r="K853" s="2"/>
      <c r="L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D853" s="17"/>
      <c r="AF853" s="17"/>
      <c r="AG853" s="17"/>
      <c r="AH853" s="17"/>
    </row>
    <row r="854" spans="1:34" ht="15.75" customHeight="1" x14ac:dyDescent="0.25">
      <c r="A854" s="1"/>
      <c r="C854" s="3"/>
      <c r="D854" s="2"/>
      <c r="E854" s="2"/>
      <c r="F854" s="2"/>
      <c r="G854" s="2"/>
      <c r="H854" s="2"/>
      <c r="I854" s="17"/>
      <c r="J854" s="2"/>
      <c r="K854" s="2"/>
      <c r="L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D854" s="17"/>
      <c r="AF854" s="17"/>
      <c r="AG854" s="17"/>
      <c r="AH854" s="17"/>
    </row>
    <row r="855" spans="1:34" ht="15.75" customHeight="1" x14ac:dyDescent="0.25">
      <c r="A855" s="1"/>
      <c r="C855" s="3"/>
      <c r="D855" s="2"/>
      <c r="E855" s="2"/>
      <c r="F855" s="2"/>
      <c r="G855" s="2"/>
      <c r="H855" s="2"/>
      <c r="I855" s="17"/>
      <c r="J855" s="2"/>
      <c r="K855" s="2"/>
      <c r="L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D855" s="17"/>
      <c r="AF855" s="17"/>
      <c r="AG855" s="17"/>
      <c r="AH855" s="17"/>
    </row>
    <row r="856" spans="1:34" ht="15.75" customHeight="1" x14ac:dyDescent="0.25">
      <c r="A856" s="1"/>
      <c r="C856" s="3"/>
      <c r="D856" s="2"/>
      <c r="E856" s="2"/>
      <c r="F856" s="2"/>
      <c r="G856" s="2"/>
      <c r="H856" s="2"/>
      <c r="I856" s="17"/>
      <c r="J856" s="2"/>
      <c r="K856" s="2"/>
      <c r="L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D856" s="17"/>
      <c r="AF856" s="17"/>
      <c r="AG856" s="17"/>
      <c r="AH856" s="17"/>
    </row>
    <row r="857" spans="1:34" ht="15.75" customHeight="1" x14ac:dyDescent="0.25">
      <c r="A857" s="1"/>
      <c r="C857" s="3"/>
      <c r="D857" s="2"/>
      <c r="E857" s="2"/>
      <c r="F857" s="2"/>
      <c r="G857" s="2"/>
      <c r="H857" s="2"/>
      <c r="I857" s="17"/>
      <c r="J857" s="2"/>
      <c r="K857" s="2"/>
      <c r="L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D857" s="17"/>
      <c r="AF857" s="17"/>
      <c r="AG857" s="17"/>
      <c r="AH857" s="17"/>
    </row>
    <row r="858" spans="1:34" ht="15.75" customHeight="1" x14ac:dyDescent="0.25">
      <c r="A858" s="1"/>
      <c r="C858" s="3"/>
      <c r="D858" s="2"/>
      <c r="E858" s="2"/>
      <c r="F858" s="2"/>
      <c r="G858" s="2"/>
      <c r="H858" s="2"/>
      <c r="I858" s="17"/>
      <c r="J858" s="2"/>
      <c r="K858" s="2"/>
      <c r="L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D858" s="17"/>
      <c r="AF858" s="17"/>
      <c r="AG858" s="17"/>
      <c r="AH858" s="17"/>
    </row>
    <row r="859" spans="1:34" ht="15.75" customHeight="1" x14ac:dyDescent="0.25">
      <c r="A859" s="1"/>
      <c r="C859" s="3"/>
      <c r="D859" s="2"/>
      <c r="E859" s="2"/>
      <c r="F859" s="2"/>
      <c r="G859" s="2"/>
      <c r="H859" s="2"/>
      <c r="I859" s="17"/>
      <c r="J859" s="2"/>
      <c r="K859" s="2"/>
      <c r="L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D859" s="17"/>
      <c r="AF859" s="17"/>
      <c r="AG859" s="17"/>
      <c r="AH859" s="17"/>
    </row>
    <row r="860" spans="1:34" ht="15.75" customHeight="1" x14ac:dyDescent="0.25">
      <c r="A860" s="1"/>
      <c r="C860" s="3"/>
      <c r="D860" s="2"/>
      <c r="E860" s="2"/>
      <c r="F860" s="2"/>
      <c r="G860" s="2"/>
      <c r="H860" s="2"/>
      <c r="I860" s="17"/>
      <c r="J860" s="2"/>
      <c r="K860" s="2"/>
      <c r="L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D860" s="17"/>
      <c r="AF860" s="17"/>
      <c r="AG860" s="17"/>
      <c r="AH860" s="17"/>
    </row>
    <row r="861" spans="1:34" ht="15.75" customHeight="1" x14ac:dyDescent="0.25">
      <c r="A861" s="1"/>
      <c r="C861" s="3"/>
      <c r="D861" s="2"/>
      <c r="E861" s="2"/>
      <c r="F861" s="2"/>
      <c r="G861" s="2"/>
      <c r="H861" s="2"/>
      <c r="I861" s="17"/>
      <c r="J861" s="2"/>
      <c r="K861" s="2"/>
      <c r="L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D861" s="17"/>
      <c r="AF861" s="17"/>
      <c r="AG861" s="17"/>
      <c r="AH861" s="17"/>
    </row>
    <row r="862" spans="1:34" ht="15.75" customHeight="1" x14ac:dyDescent="0.25">
      <c r="A862" s="1"/>
      <c r="C862" s="3"/>
      <c r="D862" s="2"/>
      <c r="E862" s="2"/>
      <c r="F862" s="2"/>
      <c r="G862" s="2"/>
      <c r="H862" s="2"/>
      <c r="I862" s="17"/>
      <c r="J862" s="2"/>
      <c r="K862" s="2"/>
      <c r="L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D862" s="17"/>
      <c r="AF862" s="17"/>
      <c r="AG862" s="17"/>
      <c r="AH862" s="17"/>
    </row>
    <row r="863" spans="1:34" ht="15.75" customHeight="1" x14ac:dyDescent="0.25">
      <c r="A863" s="1"/>
      <c r="C863" s="3"/>
      <c r="D863" s="2"/>
      <c r="E863" s="2"/>
      <c r="F863" s="2"/>
      <c r="G863" s="2"/>
      <c r="H863" s="2"/>
      <c r="I863" s="17"/>
      <c r="J863" s="2"/>
      <c r="K863" s="2"/>
      <c r="L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D863" s="17"/>
      <c r="AF863" s="17"/>
      <c r="AG863" s="17"/>
      <c r="AH863" s="17"/>
    </row>
    <row r="864" spans="1:34" ht="15.75" customHeight="1" x14ac:dyDescent="0.25">
      <c r="A864" s="1"/>
      <c r="C864" s="3"/>
      <c r="D864" s="2"/>
      <c r="E864" s="2"/>
      <c r="F864" s="2"/>
      <c r="G864" s="2"/>
      <c r="H864" s="2"/>
      <c r="I864" s="17"/>
      <c r="J864" s="2"/>
      <c r="K864" s="2"/>
      <c r="L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D864" s="17"/>
      <c r="AF864" s="17"/>
      <c r="AG864" s="17"/>
      <c r="AH864" s="17"/>
    </row>
    <row r="865" spans="1:34" ht="15.75" customHeight="1" x14ac:dyDescent="0.25">
      <c r="A865" s="1"/>
      <c r="C865" s="3"/>
      <c r="D865" s="2"/>
      <c r="E865" s="2"/>
      <c r="F865" s="2"/>
      <c r="G865" s="2"/>
      <c r="H865" s="2"/>
      <c r="I865" s="17"/>
      <c r="J865" s="2"/>
      <c r="K865" s="2"/>
      <c r="L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D865" s="17"/>
      <c r="AF865" s="17"/>
      <c r="AG865" s="17"/>
      <c r="AH865" s="17"/>
    </row>
    <row r="866" spans="1:34" ht="15.75" customHeight="1" x14ac:dyDescent="0.25">
      <c r="A866" s="1"/>
      <c r="C866" s="3"/>
      <c r="D866" s="2"/>
      <c r="E866" s="2"/>
      <c r="F866" s="2"/>
      <c r="G866" s="2"/>
      <c r="H866" s="2"/>
      <c r="I866" s="17"/>
      <c r="J866" s="2"/>
      <c r="K866" s="2"/>
      <c r="L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D866" s="17"/>
      <c r="AF866" s="17"/>
      <c r="AG866" s="17"/>
      <c r="AH866" s="17"/>
    </row>
    <row r="867" spans="1:34" ht="15.75" customHeight="1" x14ac:dyDescent="0.25">
      <c r="A867" s="1"/>
      <c r="C867" s="3"/>
      <c r="D867" s="2"/>
      <c r="E867" s="2"/>
      <c r="F867" s="2"/>
      <c r="G867" s="2"/>
      <c r="H867" s="2"/>
      <c r="I867" s="17"/>
      <c r="J867" s="2"/>
      <c r="K867" s="2"/>
      <c r="L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D867" s="17"/>
      <c r="AF867" s="17"/>
      <c r="AG867" s="17"/>
      <c r="AH867" s="17"/>
    </row>
    <row r="868" spans="1:34" ht="15.75" customHeight="1" x14ac:dyDescent="0.25">
      <c r="A868" s="1"/>
      <c r="C868" s="3"/>
      <c r="D868" s="2"/>
      <c r="E868" s="2"/>
      <c r="F868" s="2"/>
      <c r="G868" s="2"/>
      <c r="H868" s="2"/>
      <c r="I868" s="17"/>
      <c r="J868" s="2"/>
      <c r="K868" s="2"/>
      <c r="L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D868" s="17"/>
      <c r="AF868" s="17"/>
      <c r="AG868" s="17"/>
      <c r="AH868" s="17"/>
    </row>
    <row r="869" spans="1:34" ht="15.75" customHeight="1" x14ac:dyDescent="0.25">
      <c r="A869" s="1"/>
      <c r="C869" s="3"/>
      <c r="D869" s="2"/>
      <c r="E869" s="2"/>
      <c r="F869" s="2"/>
      <c r="G869" s="2"/>
      <c r="H869" s="2"/>
      <c r="I869" s="17"/>
      <c r="J869" s="2"/>
      <c r="K869" s="2"/>
      <c r="L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D869" s="17"/>
      <c r="AF869" s="17"/>
      <c r="AG869" s="17"/>
      <c r="AH869" s="17"/>
    </row>
    <row r="870" spans="1:34" ht="15.75" customHeight="1" x14ac:dyDescent="0.25">
      <c r="A870" s="1"/>
      <c r="C870" s="3"/>
      <c r="D870" s="2"/>
      <c r="E870" s="2"/>
      <c r="F870" s="2"/>
      <c r="G870" s="2"/>
      <c r="H870" s="2"/>
      <c r="I870" s="17"/>
      <c r="J870" s="2"/>
      <c r="K870" s="2"/>
      <c r="L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D870" s="17"/>
      <c r="AF870" s="17"/>
      <c r="AG870" s="17"/>
      <c r="AH870" s="17"/>
    </row>
    <row r="871" spans="1:34" ht="15.75" customHeight="1" x14ac:dyDescent="0.25">
      <c r="A871" s="1"/>
      <c r="C871" s="3"/>
      <c r="D871" s="2"/>
      <c r="E871" s="2"/>
      <c r="F871" s="2"/>
      <c r="G871" s="2"/>
      <c r="H871" s="2"/>
      <c r="I871" s="17"/>
      <c r="J871" s="2"/>
      <c r="K871" s="2"/>
      <c r="L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D871" s="17"/>
      <c r="AF871" s="17"/>
      <c r="AG871" s="17"/>
      <c r="AH871" s="17"/>
    </row>
    <row r="872" spans="1:34" ht="15.75" customHeight="1" x14ac:dyDescent="0.25">
      <c r="A872" s="1"/>
      <c r="C872" s="3"/>
      <c r="D872" s="2"/>
      <c r="E872" s="2"/>
      <c r="F872" s="2"/>
      <c r="G872" s="2"/>
      <c r="H872" s="2"/>
      <c r="I872" s="17"/>
      <c r="J872" s="2"/>
      <c r="K872" s="2"/>
      <c r="L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D872" s="17"/>
      <c r="AF872" s="17"/>
      <c r="AG872" s="17"/>
      <c r="AH872" s="17"/>
    </row>
    <row r="873" spans="1:34" ht="15.75" customHeight="1" x14ac:dyDescent="0.25">
      <c r="A873" s="1"/>
      <c r="C873" s="3"/>
      <c r="D873" s="2"/>
      <c r="E873" s="2"/>
      <c r="F873" s="2"/>
      <c r="G873" s="2"/>
      <c r="H873" s="2"/>
      <c r="I873" s="17"/>
      <c r="J873" s="2"/>
      <c r="K873" s="2"/>
      <c r="L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D873" s="17"/>
      <c r="AF873" s="17"/>
      <c r="AG873" s="17"/>
      <c r="AH873" s="17"/>
    </row>
    <row r="874" spans="1:34" ht="15.75" customHeight="1" x14ac:dyDescent="0.25">
      <c r="A874" s="1"/>
      <c r="C874" s="3"/>
      <c r="D874" s="2"/>
      <c r="E874" s="2"/>
      <c r="F874" s="2"/>
      <c r="G874" s="2"/>
      <c r="H874" s="2"/>
      <c r="I874" s="17"/>
      <c r="J874" s="2"/>
      <c r="K874" s="2"/>
      <c r="L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D874" s="17"/>
      <c r="AF874" s="17"/>
      <c r="AG874" s="17"/>
      <c r="AH874" s="17"/>
    </row>
    <row r="875" spans="1:34" ht="15.75" customHeight="1" x14ac:dyDescent="0.25">
      <c r="A875" s="1"/>
      <c r="C875" s="3"/>
      <c r="D875" s="2"/>
      <c r="E875" s="2"/>
      <c r="F875" s="2"/>
      <c r="G875" s="2"/>
      <c r="H875" s="2"/>
      <c r="I875" s="17"/>
      <c r="J875" s="2"/>
      <c r="K875" s="2"/>
      <c r="L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D875" s="17"/>
      <c r="AF875" s="17"/>
      <c r="AG875" s="17"/>
      <c r="AH875" s="17"/>
    </row>
    <row r="876" spans="1:34" ht="15.75" customHeight="1" x14ac:dyDescent="0.25">
      <c r="A876" s="1"/>
      <c r="C876" s="3"/>
      <c r="D876" s="2"/>
      <c r="E876" s="2"/>
      <c r="F876" s="2"/>
      <c r="G876" s="2"/>
      <c r="H876" s="2"/>
      <c r="I876" s="17"/>
      <c r="J876" s="2"/>
      <c r="K876" s="2"/>
      <c r="L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D876" s="17"/>
      <c r="AF876" s="17"/>
      <c r="AG876" s="17"/>
      <c r="AH876" s="17"/>
    </row>
    <row r="877" spans="1:34" ht="15.75" customHeight="1" x14ac:dyDescent="0.25">
      <c r="A877" s="1"/>
      <c r="C877" s="3"/>
      <c r="D877" s="2"/>
      <c r="E877" s="2"/>
      <c r="F877" s="2"/>
      <c r="G877" s="2"/>
      <c r="H877" s="2"/>
      <c r="I877" s="17"/>
      <c r="J877" s="2"/>
      <c r="K877" s="2"/>
      <c r="L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D877" s="17"/>
      <c r="AF877" s="17"/>
      <c r="AG877" s="17"/>
      <c r="AH877" s="17"/>
    </row>
    <row r="878" spans="1:34" ht="15.75" customHeight="1" x14ac:dyDescent="0.25">
      <c r="A878" s="1"/>
      <c r="C878" s="3"/>
      <c r="D878" s="2"/>
      <c r="E878" s="2"/>
      <c r="F878" s="2"/>
      <c r="G878" s="2"/>
      <c r="H878" s="2"/>
      <c r="I878" s="17"/>
      <c r="J878" s="2"/>
      <c r="K878" s="2"/>
      <c r="L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D878" s="17"/>
      <c r="AF878" s="17"/>
      <c r="AG878" s="17"/>
      <c r="AH878" s="17"/>
    </row>
    <row r="879" spans="1:34" ht="15.75" customHeight="1" x14ac:dyDescent="0.25">
      <c r="A879" s="1"/>
      <c r="C879" s="3"/>
      <c r="D879" s="2"/>
      <c r="E879" s="2"/>
      <c r="F879" s="2"/>
      <c r="G879" s="2"/>
      <c r="H879" s="2"/>
      <c r="I879" s="17"/>
      <c r="J879" s="2"/>
      <c r="K879" s="2"/>
      <c r="L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D879" s="17"/>
      <c r="AF879" s="17"/>
      <c r="AG879" s="17"/>
      <c r="AH879" s="17"/>
    </row>
    <row r="880" spans="1:34" ht="15.75" customHeight="1" x14ac:dyDescent="0.25">
      <c r="A880" s="1"/>
      <c r="C880" s="3"/>
      <c r="D880" s="2"/>
      <c r="E880" s="2"/>
      <c r="F880" s="2"/>
      <c r="G880" s="2"/>
      <c r="H880" s="2"/>
      <c r="I880" s="17"/>
      <c r="J880" s="2"/>
      <c r="K880" s="2"/>
      <c r="L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D880" s="17"/>
      <c r="AF880" s="17"/>
      <c r="AG880" s="17"/>
      <c r="AH880" s="17"/>
    </row>
    <row r="881" spans="1:34" ht="15.75" customHeight="1" x14ac:dyDescent="0.25">
      <c r="A881" s="1"/>
      <c r="C881" s="3"/>
      <c r="D881" s="2"/>
      <c r="E881" s="2"/>
      <c r="F881" s="2"/>
      <c r="G881" s="2"/>
      <c r="H881" s="2"/>
      <c r="I881" s="17"/>
      <c r="J881" s="2"/>
      <c r="K881" s="2"/>
      <c r="L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D881" s="17"/>
      <c r="AF881" s="17"/>
      <c r="AG881" s="17"/>
      <c r="AH881" s="17"/>
    </row>
    <row r="882" spans="1:34" ht="15.75" customHeight="1" x14ac:dyDescent="0.25">
      <c r="A882" s="1"/>
      <c r="C882" s="3"/>
      <c r="D882" s="2"/>
      <c r="E882" s="2"/>
      <c r="F882" s="2"/>
      <c r="G882" s="2"/>
      <c r="H882" s="2"/>
      <c r="I882" s="17"/>
      <c r="J882" s="2"/>
      <c r="K882" s="2"/>
      <c r="L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D882" s="17"/>
      <c r="AF882" s="17"/>
      <c r="AG882" s="17"/>
      <c r="AH882" s="17"/>
    </row>
    <row r="883" spans="1:34" ht="15.75" customHeight="1" x14ac:dyDescent="0.25">
      <c r="A883" s="1"/>
      <c r="C883" s="3"/>
      <c r="D883" s="2"/>
      <c r="E883" s="2"/>
      <c r="F883" s="2"/>
      <c r="G883" s="2"/>
      <c r="H883" s="2"/>
      <c r="I883" s="17"/>
      <c r="J883" s="2"/>
      <c r="K883" s="2"/>
      <c r="L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D883" s="17"/>
      <c r="AF883" s="17"/>
      <c r="AG883" s="17"/>
      <c r="AH883" s="17"/>
    </row>
    <row r="884" spans="1:34" ht="15.75" customHeight="1" x14ac:dyDescent="0.25">
      <c r="A884" s="1"/>
      <c r="C884" s="3"/>
      <c r="D884" s="2"/>
      <c r="E884" s="2"/>
      <c r="F884" s="2"/>
      <c r="G884" s="2"/>
      <c r="H884" s="2"/>
      <c r="I884" s="17"/>
      <c r="J884" s="2"/>
      <c r="K884" s="2"/>
      <c r="L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D884" s="17"/>
      <c r="AF884" s="17"/>
      <c r="AG884" s="17"/>
      <c r="AH884" s="17"/>
    </row>
    <row r="885" spans="1:34" ht="15.75" customHeight="1" x14ac:dyDescent="0.25">
      <c r="A885" s="1"/>
      <c r="C885" s="3"/>
      <c r="D885" s="2"/>
      <c r="E885" s="2"/>
      <c r="F885" s="2"/>
      <c r="G885" s="2"/>
      <c r="H885" s="2"/>
      <c r="I885" s="17"/>
      <c r="J885" s="2"/>
      <c r="K885" s="2"/>
      <c r="L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D885" s="17"/>
      <c r="AF885" s="17"/>
      <c r="AG885" s="17"/>
      <c r="AH885" s="17"/>
    </row>
    <row r="886" spans="1:34" ht="15.75" customHeight="1" x14ac:dyDescent="0.25">
      <c r="A886" s="1"/>
      <c r="C886" s="3"/>
      <c r="D886" s="2"/>
      <c r="E886" s="2"/>
      <c r="F886" s="2"/>
      <c r="G886" s="2"/>
      <c r="H886" s="2"/>
      <c r="I886" s="17"/>
      <c r="J886" s="2"/>
      <c r="K886" s="2"/>
      <c r="L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D886" s="17"/>
      <c r="AF886" s="17"/>
      <c r="AG886" s="17"/>
      <c r="AH886" s="17"/>
    </row>
    <row r="887" spans="1:34" ht="15.75" customHeight="1" x14ac:dyDescent="0.25">
      <c r="A887" s="1"/>
      <c r="C887" s="3"/>
      <c r="D887" s="2"/>
      <c r="E887" s="2"/>
      <c r="F887" s="2"/>
      <c r="G887" s="2"/>
      <c r="H887" s="2"/>
      <c r="I887" s="17"/>
      <c r="J887" s="2"/>
      <c r="K887" s="2"/>
      <c r="L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D887" s="17"/>
      <c r="AF887" s="17"/>
      <c r="AG887" s="17"/>
      <c r="AH887" s="17"/>
    </row>
    <row r="888" spans="1:34" ht="15.75" customHeight="1" x14ac:dyDescent="0.25">
      <c r="A888" s="1"/>
      <c r="C888" s="3"/>
      <c r="D888" s="2"/>
      <c r="E888" s="2"/>
      <c r="F888" s="2"/>
      <c r="G888" s="2"/>
      <c r="H888" s="2"/>
      <c r="I888" s="17"/>
      <c r="J888" s="2"/>
      <c r="K888" s="2"/>
      <c r="L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D888" s="17"/>
      <c r="AF888" s="17"/>
      <c r="AG888" s="17"/>
      <c r="AH888" s="17"/>
    </row>
    <row r="889" spans="1:34" ht="15.75" customHeight="1" x14ac:dyDescent="0.25">
      <c r="A889" s="1"/>
      <c r="C889" s="3"/>
      <c r="D889" s="2"/>
      <c r="E889" s="2"/>
      <c r="F889" s="2"/>
      <c r="G889" s="2"/>
      <c r="H889" s="2"/>
      <c r="I889" s="17"/>
      <c r="J889" s="2"/>
      <c r="K889" s="2"/>
      <c r="L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D889" s="17"/>
      <c r="AF889" s="17"/>
      <c r="AG889" s="17"/>
      <c r="AH889" s="17"/>
    </row>
    <row r="890" spans="1:34" ht="15.75" customHeight="1" x14ac:dyDescent="0.25">
      <c r="A890" s="1"/>
      <c r="C890" s="3"/>
      <c r="D890" s="2"/>
      <c r="E890" s="2"/>
      <c r="F890" s="2"/>
      <c r="G890" s="2"/>
      <c r="H890" s="2"/>
      <c r="I890" s="17"/>
      <c r="J890" s="2"/>
      <c r="K890" s="2"/>
      <c r="L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D890" s="17"/>
      <c r="AF890" s="17"/>
      <c r="AG890" s="17"/>
      <c r="AH890" s="17"/>
    </row>
    <row r="891" spans="1:34" ht="15.75" customHeight="1" x14ac:dyDescent="0.25">
      <c r="A891" s="1"/>
      <c r="C891" s="3"/>
      <c r="D891" s="2"/>
      <c r="E891" s="2"/>
      <c r="F891" s="2"/>
      <c r="G891" s="2"/>
      <c r="H891" s="2"/>
      <c r="I891" s="17"/>
      <c r="J891" s="2"/>
      <c r="K891" s="2"/>
      <c r="L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D891" s="17"/>
      <c r="AF891" s="17"/>
      <c r="AG891" s="17"/>
      <c r="AH891" s="17"/>
    </row>
    <row r="892" spans="1:34" ht="15.75" customHeight="1" x14ac:dyDescent="0.25">
      <c r="A892" s="1"/>
      <c r="C892" s="3"/>
      <c r="D892" s="2"/>
      <c r="E892" s="2"/>
      <c r="F892" s="2"/>
      <c r="G892" s="2"/>
      <c r="H892" s="2"/>
      <c r="I892" s="17"/>
      <c r="J892" s="2"/>
      <c r="K892" s="2"/>
      <c r="L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D892" s="17"/>
      <c r="AF892" s="17"/>
      <c r="AG892" s="17"/>
      <c r="AH892" s="17"/>
    </row>
    <row r="893" spans="1:34" ht="15.75" customHeight="1" x14ac:dyDescent="0.25">
      <c r="A893" s="1"/>
      <c r="C893" s="3"/>
      <c r="D893" s="2"/>
      <c r="E893" s="2"/>
      <c r="F893" s="2"/>
      <c r="G893" s="2"/>
      <c r="H893" s="2"/>
      <c r="I893" s="17"/>
      <c r="J893" s="2"/>
      <c r="K893" s="2"/>
      <c r="L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D893" s="17"/>
      <c r="AF893" s="17"/>
      <c r="AG893" s="17"/>
      <c r="AH893" s="17"/>
    </row>
    <row r="894" spans="1:34" ht="15.75" customHeight="1" x14ac:dyDescent="0.25">
      <c r="A894" s="1"/>
      <c r="C894" s="3"/>
      <c r="D894" s="2"/>
      <c r="E894" s="2"/>
      <c r="F894" s="2"/>
      <c r="G894" s="2"/>
      <c r="H894" s="2"/>
      <c r="I894" s="17"/>
      <c r="J894" s="2"/>
      <c r="K894" s="2"/>
      <c r="L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D894" s="17"/>
      <c r="AF894" s="17"/>
      <c r="AG894" s="17"/>
      <c r="AH894" s="17"/>
    </row>
    <row r="895" spans="1:34" ht="15.75" customHeight="1" x14ac:dyDescent="0.25">
      <c r="A895" s="1"/>
      <c r="C895" s="3"/>
      <c r="D895" s="2"/>
      <c r="E895" s="2"/>
      <c r="F895" s="2"/>
      <c r="G895" s="2"/>
      <c r="H895" s="2"/>
      <c r="I895" s="17"/>
      <c r="J895" s="2"/>
      <c r="K895" s="2"/>
      <c r="L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D895" s="17"/>
      <c r="AF895" s="17"/>
      <c r="AG895" s="17"/>
      <c r="AH895" s="17"/>
    </row>
    <row r="896" spans="1:34" ht="15.75" customHeight="1" x14ac:dyDescent="0.25">
      <c r="A896" s="1"/>
      <c r="C896" s="3"/>
      <c r="D896" s="2"/>
      <c r="E896" s="2"/>
      <c r="F896" s="2"/>
      <c r="G896" s="2"/>
      <c r="H896" s="2"/>
      <c r="I896" s="17"/>
      <c r="J896" s="2"/>
      <c r="K896" s="2"/>
      <c r="L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D896" s="17"/>
      <c r="AF896" s="17"/>
      <c r="AG896" s="17"/>
      <c r="AH896" s="17"/>
    </row>
    <row r="897" spans="1:34" ht="15.75" customHeight="1" x14ac:dyDescent="0.25">
      <c r="A897" s="1"/>
      <c r="C897" s="3"/>
      <c r="D897" s="2"/>
      <c r="E897" s="2"/>
      <c r="F897" s="2"/>
      <c r="G897" s="2"/>
      <c r="H897" s="2"/>
      <c r="I897" s="17"/>
      <c r="J897" s="2"/>
      <c r="K897" s="2"/>
      <c r="L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D897" s="17"/>
      <c r="AF897" s="17"/>
      <c r="AG897" s="17"/>
      <c r="AH897" s="17"/>
    </row>
    <row r="898" spans="1:34" ht="15.75" customHeight="1" x14ac:dyDescent="0.25">
      <c r="A898" s="1"/>
      <c r="C898" s="3"/>
      <c r="D898" s="2"/>
      <c r="E898" s="2"/>
      <c r="F898" s="2"/>
      <c r="G898" s="2"/>
      <c r="H898" s="2"/>
      <c r="I898" s="17"/>
      <c r="J898" s="2"/>
      <c r="K898" s="2"/>
      <c r="L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D898" s="17"/>
      <c r="AF898" s="17"/>
      <c r="AG898" s="17"/>
      <c r="AH898" s="17"/>
    </row>
    <row r="899" spans="1:34" ht="15.75" customHeight="1" x14ac:dyDescent="0.25">
      <c r="A899" s="1"/>
      <c r="C899" s="3"/>
      <c r="D899" s="2"/>
      <c r="E899" s="2"/>
      <c r="F899" s="2"/>
      <c r="G899" s="2"/>
      <c r="H899" s="2"/>
      <c r="I899" s="17"/>
      <c r="J899" s="2"/>
      <c r="K899" s="2"/>
      <c r="L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D899" s="17"/>
      <c r="AF899" s="17"/>
      <c r="AG899" s="17"/>
      <c r="AH899" s="17"/>
    </row>
    <row r="900" spans="1:34" ht="15.75" customHeight="1" x14ac:dyDescent="0.25">
      <c r="A900" s="1"/>
      <c r="C900" s="3"/>
      <c r="D900" s="2"/>
      <c r="E900" s="2"/>
      <c r="F900" s="2"/>
      <c r="G900" s="2"/>
      <c r="H900" s="2"/>
      <c r="I900" s="17"/>
      <c r="J900" s="2"/>
      <c r="K900" s="2"/>
      <c r="L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D900" s="17"/>
      <c r="AF900" s="17"/>
      <c r="AG900" s="17"/>
      <c r="AH900" s="17"/>
    </row>
    <row r="901" spans="1:34" ht="15.75" customHeight="1" x14ac:dyDescent="0.25">
      <c r="A901" s="1"/>
      <c r="C901" s="3"/>
      <c r="D901" s="2"/>
      <c r="E901" s="2"/>
      <c r="F901" s="2"/>
      <c r="G901" s="2"/>
      <c r="H901" s="2"/>
      <c r="I901" s="17"/>
      <c r="J901" s="2"/>
      <c r="K901" s="2"/>
      <c r="L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D901" s="17"/>
      <c r="AF901" s="17"/>
      <c r="AG901" s="17"/>
      <c r="AH901" s="17"/>
    </row>
    <row r="902" spans="1:34" ht="15.75" customHeight="1" x14ac:dyDescent="0.25">
      <c r="A902" s="1"/>
      <c r="C902" s="3"/>
      <c r="D902" s="2"/>
      <c r="E902" s="2"/>
      <c r="F902" s="2"/>
      <c r="G902" s="2"/>
      <c r="H902" s="2"/>
      <c r="I902" s="17"/>
      <c r="J902" s="2"/>
      <c r="K902" s="2"/>
      <c r="L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D902" s="17"/>
      <c r="AF902" s="17"/>
      <c r="AG902" s="17"/>
      <c r="AH902" s="17"/>
    </row>
    <row r="903" spans="1:34" ht="15.75" customHeight="1" x14ac:dyDescent="0.25">
      <c r="A903" s="1"/>
      <c r="C903" s="3"/>
      <c r="D903" s="2"/>
      <c r="E903" s="2"/>
      <c r="F903" s="2"/>
      <c r="G903" s="2"/>
      <c r="H903" s="2"/>
      <c r="I903" s="17"/>
      <c r="J903" s="2"/>
      <c r="K903" s="2"/>
      <c r="L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D903" s="17"/>
      <c r="AF903" s="17"/>
      <c r="AG903" s="17"/>
      <c r="AH903" s="17"/>
    </row>
    <row r="904" spans="1:34" ht="15.75" customHeight="1" x14ac:dyDescent="0.25">
      <c r="A904" s="1"/>
      <c r="C904" s="3"/>
      <c r="D904" s="2"/>
      <c r="E904" s="2"/>
      <c r="F904" s="2"/>
      <c r="G904" s="2"/>
      <c r="H904" s="2"/>
      <c r="I904" s="17"/>
      <c r="J904" s="2"/>
      <c r="K904" s="2"/>
      <c r="L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D904" s="17"/>
      <c r="AF904" s="17"/>
      <c r="AG904" s="17"/>
      <c r="AH904" s="17"/>
    </row>
    <row r="905" spans="1:34" ht="15.75" customHeight="1" x14ac:dyDescent="0.25">
      <c r="A905" s="1"/>
      <c r="C905" s="3"/>
      <c r="D905" s="2"/>
      <c r="E905" s="2"/>
      <c r="F905" s="2"/>
      <c r="G905" s="2"/>
      <c r="H905" s="2"/>
      <c r="I905" s="17"/>
      <c r="J905" s="2"/>
      <c r="K905" s="2"/>
      <c r="L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D905" s="17"/>
      <c r="AF905" s="17"/>
      <c r="AG905" s="17"/>
      <c r="AH905" s="17"/>
    </row>
    <row r="906" spans="1:34" ht="15.75" customHeight="1" x14ac:dyDescent="0.25">
      <c r="A906" s="1"/>
      <c r="C906" s="3"/>
      <c r="D906" s="2"/>
      <c r="E906" s="2"/>
      <c r="F906" s="2"/>
      <c r="G906" s="2"/>
      <c r="H906" s="2"/>
      <c r="I906" s="17"/>
      <c r="J906" s="2"/>
      <c r="K906" s="2"/>
      <c r="L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D906" s="17"/>
      <c r="AF906" s="17"/>
      <c r="AG906" s="17"/>
      <c r="AH906" s="17"/>
    </row>
    <row r="907" spans="1:34" ht="15.75" customHeight="1" x14ac:dyDescent="0.25">
      <c r="A907" s="1"/>
      <c r="C907" s="3"/>
      <c r="D907" s="2"/>
      <c r="E907" s="2"/>
      <c r="F907" s="2"/>
      <c r="G907" s="2"/>
      <c r="H907" s="2"/>
      <c r="I907" s="17"/>
      <c r="J907" s="2"/>
      <c r="K907" s="2"/>
      <c r="L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D907" s="17"/>
      <c r="AF907" s="17"/>
      <c r="AG907" s="17"/>
      <c r="AH907" s="17"/>
    </row>
    <row r="908" spans="1:34" ht="15.75" customHeight="1" x14ac:dyDescent="0.25">
      <c r="A908" s="1"/>
      <c r="C908" s="3"/>
      <c r="D908" s="2"/>
      <c r="E908" s="2"/>
      <c r="F908" s="2"/>
      <c r="G908" s="2"/>
      <c r="H908" s="2"/>
      <c r="I908" s="17"/>
      <c r="J908" s="2"/>
      <c r="K908" s="2"/>
      <c r="L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D908" s="17"/>
      <c r="AF908" s="17"/>
      <c r="AG908" s="17"/>
      <c r="AH908" s="17"/>
    </row>
    <row r="909" spans="1:34" ht="15.75" customHeight="1" x14ac:dyDescent="0.25">
      <c r="A909" s="1"/>
      <c r="C909" s="3"/>
      <c r="D909" s="2"/>
      <c r="E909" s="2"/>
      <c r="F909" s="2"/>
      <c r="G909" s="2"/>
      <c r="H909" s="2"/>
      <c r="I909" s="17"/>
      <c r="J909" s="2"/>
      <c r="K909" s="2"/>
      <c r="L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D909" s="17"/>
      <c r="AF909" s="17"/>
      <c r="AG909" s="17"/>
      <c r="AH909" s="17"/>
    </row>
    <row r="910" spans="1:34" ht="15.75" customHeight="1" x14ac:dyDescent="0.25">
      <c r="A910" s="1"/>
      <c r="C910" s="3"/>
      <c r="D910" s="2"/>
      <c r="E910" s="2"/>
      <c r="F910" s="2"/>
      <c r="G910" s="2"/>
      <c r="H910" s="2"/>
      <c r="I910" s="17"/>
      <c r="J910" s="2"/>
      <c r="K910" s="2"/>
      <c r="L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D910" s="17"/>
      <c r="AF910" s="17"/>
      <c r="AG910" s="17"/>
      <c r="AH910" s="17"/>
    </row>
    <row r="911" spans="1:34" ht="15.75" customHeight="1" x14ac:dyDescent="0.25">
      <c r="A911" s="1"/>
      <c r="C911" s="3"/>
      <c r="D911" s="2"/>
      <c r="E911" s="2"/>
      <c r="F911" s="2"/>
      <c r="G911" s="2"/>
      <c r="H911" s="2"/>
      <c r="I911" s="17"/>
      <c r="J911" s="2"/>
      <c r="K911" s="2"/>
      <c r="L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D911" s="17"/>
      <c r="AF911" s="17"/>
      <c r="AG911" s="17"/>
      <c r="AH911" s="17"/>
    </row>
    <row r="912" spans="1:34" ht="15.75" customHeight="1" x14ac:dyDescent="0.25">
      <c r="A912" s="1"/>
      <c r="C912" s="3"/>
      <c r="D912" s="2"/>
      <c r="E912" s="2"/>
      <c r="F912" s="2"/>
      <c r="G912" s="2"/>
      <c r="H912" s="2"/>
      <c r="I912" s="17"/>
      <c r="J912" s="2"/>
      <c r="K912" s="2"/>
      <c r="L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D912" s="17"/>
      <c r="AF912" s="17"/>
      <c r="AG912" s="17"/>
      <c r="AH912" s="17"/>
    </row>
    <row r="913" spans="1:34" ht="15.75" customHeight="1" x14ac:dyDescent="0.25">
      <c r="A913" s="1"/>
      <c r="C913" s="3"/>
      <c r="D913" s="2"/>
      <c r="E913" s="2"/>
      <c r="F913" s="2"/>
      <c r="G913" s="2"/>
      <c r="H913" s="2"/>
      <c r="I913" s="17"/>
      <c r="J913" s="2"/>
      <c r="K913" s="2"/>
      <c r="L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D913" s="17"/>
      <c r="AF913" s="17"/>
      <c r="AG913" s="17"/>
      <c r="AH913" s="17"/>
    </row>
    <row r="914" spans="1:34" ht="15.75" customHeight="1" x14ac:dyDescent="0.25">
      <c r="A914" s="1"/>
      <c r="C914" s="3"/>
      <c r="D914" s="2"/>
      <c r="E914" s="2"/>
      <c r="F914" s="2"/>
      <c r="G914" s="2"/>
      <c r="H914" s="2"/>
      <c r="I914" s="17"/>
      <c r="J914" s="2"/>
      <c r="K914" s="2"/>
      <c r="L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D914" s="17"/>
      <c r="AF914" s="17"/>
      <c r="AG914" s="17"/>
      <c r="AH914" s="17"/>
    </row>
    <row r="915" spans="1:34" ht="15.75" customHeight="1" x14ac:dyDescent="0.25">
      <c r="A915" s="1"/>
      <c r="C915" s="3"/>
      <c r="D915" s="2"/>
      <c r="E915" s="2"/>
      <c r="F915" s="2"/>
      <c r="G915" s="2"/>
      <c r="H915" s="2"/>
      <c r="I915" s="17"/>
      <c r="J915" s="2"/>
      <c r="K915" s="2"/>
      <c r="L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D915" s="17"/>
      <c r="AF915" s="17"/>
      <c r="AG915" s="17"/>
      <c r="AH915" s="17"/>
    </row>
    <row r="916" spans="1:34" ht="15.75" customHeight="1" x14ac:dyDescent="0.25">
      <c r="A916" s="1"/>
      <c r="C916" s="3"/>
      <c r="D916" s="2"/>
      <c r="E916" s="2"/>
      <c r="F916" s="2"/>
      <c r="G916" s="2"/>
      <c r="H916" s="2"/>
      <c r="I916" s="17"/>
      <c r="J916" s="2"/>
      <c r="K916" s="2"/>
      <c r="L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D916" s="17"/>
      <c r="AF916" s="17"/>
      <c r="AG916" s="17"/>
      <c r="AH916" s="17"/>
    </row>
    <row r="917" spans="1:34" ht="15.75" customHeight="1" x14ac:dyDescent="0.25">
      <c r="A917" s="1"/>
      <c r="C917" s="3"/>
      <c r="D917" s="2"/>
      <c r="E917" s="2"/>
      <c r="F917" s="2"/>
      <c r="G917" s="2"/>
      <c r="H917" s="2"/>
      <c r="I917" s="17"/>
      <c r="J917" s="2"/>
      <c r="K917" s="2"/>
      <c r="L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D917" s="17"/>
      <c r="AF917" s="17"/>
      <c r="AG917" s="17"/>
      <c r="AH917" s="17"/>
    </row>
    <row r="918" spans="1:34" ht="15.75" customHeight="1" x14ac:dyDescent="0.25">
      <c r="A918" s="1"/>
      <c r="C918" s="3"/>
      <c r="D918" s="2"/>
      <c r="E918" s="2"/>
      <c r="F918" s="2"/>
      <c r="G918" s="2"/>
      <c r="H918" s="2"/>
      <c r="I918" s="17"/>
      <c r="J918" s="2"/>
      <c r="K918" s="2"/>
      <c r="L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D918" s="17"/>
      <c r="AF918" s="17"/>
      <c r="AG918" s="17"/>
      <c r="AH918" s="17"/>
    </row>
    <row r="919" spans="1:34" ht="15.75" customHeight="1" x14ac:dyDescent="0.25">
      <c r="A919" s="1"/>
      <c r="C919" s="3"/>
      <c r="D919" s="2"/>
      <c r="E919" s="2"/>
      <c r="F919" s="2"/>
      <c r="G919" s="2"/>
      <c r="H919" s="2"/>
      <c r="I919" s="17"/>
      <c r="J919" s="2"/>
      <c r="K919" s="2"/>
      <c r="L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D919" s="17"/>
      <c r="AF919" s="17"/>
      <c r="AG919" s="17"/>
      <c r="AH919" s="17"/>
    </row>
    <row r="920" spans="1:34" ht="15.75" customHeight="1" x14ac:dyDescent="0.25">
      <c r="A920" s="1"/>
      <c r="C920" s="3"/>
      <c r="D920" s="2"/>
      <c r="E920" s="2"/>
      <c r="F920" s="2"/>
      <c r="G920" s="2"/>
      <c r="H920" s="2"/>
      <c r="I920" s="17"/>
      <c r="J920" s="2"/>
      <c r="K920" s="2"/>
      <c r="L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D920" s="17"/>
      <c r="AF920" s="17"/>
      <c r="AG920" s="17"/>
      <c r="AH920" s="17"/>
    </row>
    <row r="921" spans="1:34" ht="15.75" customHeight="1" x14ac:dyDescent="0.25">
      <c r="A921" s="1"/>
      <c r="C921" s="3"/>
      <c r="D921" s="2"/>
      <c r="E921" s="2"/>
      <c r="F921" s="2"/>
      <c r="G921" s="2"/>
      <c r="H921" s="2"/>
      <c r="I921" s="17"/>
      <c r="J921" s="2"/>
      <c r="K921" s="2"/>
      <c r="L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D921" s="17"/>
      <c r="AF921" s="17"/>
      <c r="AG921" s="17"/>
      <c r="AH921" s="17"/>
    </row>
    <row r="922" spans="1:34" ht="15.75" customHeight="1" x14ac:dyDescent="0.25">
      <c r="A922" s="1"/>
      <c r="C922" s="3"/>
      <c r="D922" s="2"/>
      <c r="E922" s="2"/>
      <c r="F922" s="2"/>
      <c r="G922" s="2"/>
      <c r="H922" s="2"/>
      <c r="I922" s="17"/>
      <c r="J922" s="2"/>
      <c r="K922" s="2"/>
      <c r="L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D922" s="17"/>
      <c r="AF922" s="17"/>
      <c r="AG922" s="17"/>
      <c r="AH922" s="17"/>
    </row>
    <row r="923" spans="1:34" ht="15.75" customHeight="1" x14ac:dyDescent="0.25">
      <c r="A923" s="1"/>
      <c r="C923" s="3"/>
      <c r="D923" s="2"/>
      <c r="E923" s="2"/>
      <c r="F923" s="2"/>
      <c r="G923" s="2"/>
      <c r="H923" s="2"/>
      <c r="I923" s="17"/>
      <c r="J923" s="2"/>
      <c r="K923" s="2"/>
      <c r="L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D923" s="17"/>
      <c r="AF923" s="17"/>
      <c r="AG923" s="17"/>
      <c r="AH923" s="17"/>
    </row>
    <row r="924" spans="1:34" ht="15.75" customHeight="1" x14ac:dyDescent="0.25">
      <c r="A924" s="1"/>
      <c r="C924" s="3"/>
      <c r="D924" s="2"/>
      <c r="E924" s="2"/>
      <c r="F924" s="2"/>
      <c r="G924" s="2"/>
      <c r="H924" s="2"/>
      <c r="I924" s="17"/>
      <c r="J924" s="2"/>
      <c r="K924" s="2"/>
      <c r="L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D924" s="17"/>
      <c r="AF924" s="17"/>
      <c r="AG924" s="17"/>
      <c r="AH924" s="17"/>
    </row>
    <row r="925" spans="1:34" ht="15.75" customHeight="1" x14ac:dyDescent="0.25">
      <c r="A925" s="1"/>
      <c r="C925" s="3"/>
      <c r="D925" s="2"/>
      <c r="E925" s="2"/>
      <c r="F925" s="2"/>
      <c r="G925" s="2"/>
      <c r="H925" s="2"/>
      <c r="I925" s="17"/>
      <c r="J925" s="2"/>
      <c r="K925" s="2"/>
      <c r="L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D925" s="17"/>
      <c r="AF925" s="17"/>
      <c r="AG925" s="17"/>
      <c r="AH925" s="17"/>
    </row>
    <row r="926" spans="1:34" ht="15.75" customHeight="1" x14ac:dyDescent="0.25">
      <c r="A926" s="1"/>
      <c r="C926" s="3"/>
      <c r="D926" s="2"/>
      <c r="E926" s="2"/>
      <c r="F926" s="2"/>
      <c r="G926" s="2"/>
      <c r="H926" s="2"/>
      <c r="I926" s="17"/>
      <c r="J926" s="2"/>
      <c r="K926" s="2"/>
      <c r="L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D926" s="17"/>
      <c r="AF926" s="17"/>
      <c r="AG926" s="17"/>
      <c r="AH926" s="17"/>
    </row>
    <row r="927" spans="1:34" ht="15.75" customHeight="1" x14ac:dyDescent="0.25">
      <c r="A927" s="1"/>
      <c r="C927" s="3"/>
      <c r="D927" s="2"/>
      <c r="E927" s="2"/>
      <c r="F927" s="2"/>
      <c r="G927" s="2"/>
      <c r="H927" s="2"/>
      <c r="I927" s="17"/>
      <c r="J927" s="2"/>
      <c r="K927" s="2"/>
      <c r="L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D927" s="17"/>
      <c r="AF927" s="17"/>
      <c r="AG927" s="17"/>
      <c r="AH927" s="17"/>
    </row>
    <row r="928" spans="1:34" ht="15.75" customHeight="1" x14ac:dyDescent="0.25">
      <c r="A928" s="1"/>
      <c r="C928" s="3"/>
      <c r="D928" s="2"/>
      <c r="E928" s="2"/>
      <c r="F928" s="2"/>
      <c r="G928" s="2"/>
      <c r="H928" s="2"/>
      <c r="I928" s="17"/>
      <c r="J928" s="2"/>
      <c r="K928" s="2"/>
      <c r="L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D928" s="17"/>
      <c r="AF928" s="17"/>
      <c r="AG928" s="17"/>
      <c r="AH928" s="17"/>
    </row>
    <row r="929" spans="1:34" ht="15.75" customHeight="1" x14ac:dyDescent="0.25">
      <c r="A929" s="1"/>
      <c r="C929" s="3"/>
      <c r="D929" s="2"/>
      <c r="E929" s="2"/>
      <c r="F929" s="2"/>
      <c r="G929" s="2"/>
      <c r="H929" s="2"/>
      <c r="I929" s="17"/>
      <c r="J929" s="2"/>
      <c r="K929" s="2"/>
      <c r="L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D929" s="17"/>
      <c r="AF929" s="17"/>
      <c r="AG929" s="17"/>
      <c r="AH929" s="17"/>
    </row>
    <row r="930" spans="1:34" ht="15.75" customHeight="1" x14ac:dyDescent="0.25">
      <c r="A930" s="1"/>
      <c r="C930" s="3"/>
      <c r="D930" s="2"/>
      <c r="E930" s="2"/>
      <c r="F930" s="2"/>
      <c r="G930" s="2"/>
      <c r="H930" s="2"/>
      <c r="I930" s="17"/>
      <c r="J930" s="2"/>
      <c r="K930" s="2"/>
      <c r="L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D930" s="17"/>
      <c r="AF930" s="17"/>
      <c r="AG930" s="17"/>
      <c r="AH930" s="17"/>
    </row>
    <row r="931" spans="1:34" ht="15.75" customHeight="1" x14ac:dyDescent="0.25">
      <c r="A931" s="1"/>
      <c r="C931" s="3"/>
      <c r="D931" s="2"/>
      <c r="E931" s="2"/>
      <c r="F931" s="2"/>
      <c r="G931" s="2"/>
      <c r="H931" s="2"/>
      <c r="I931" s="17"/>
      <c r="J931" s="2"/>
      <c r="K931" s="2"/>
      <c r="L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D931" s="17"/>
      <c r="AF931" s="17"/>
      <c r="AG931" s="17"/>
      <c r="AH931" s="17"/>
    </row>
    <row r="932" spans="1:34" ht="15.75" customHeight="1" x14ac:dyDescent="0.25">
      <c r="A932" s="1"/>
      <c r="C932" s="3"/>
      <c r="D932" s="2"/>
      <c r="E932" s="2"/>
      <c r="F932" s="2"/>
      <c r="G932" s="2"/>
      <c r="H932" s="2"/>
      <c r="I932" s="17"/>
      <c r="J932" s="2"/>
      <c r="K932" s="2"/>
      <c r="L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D932" s="17"/>
      <c r="AF932" s="17"/>
      <c r="AG932" s="17"/>
      <c r="AH932" s="17"/>
    </row>
    <row r="933" spans="1:34" ht="15.75" customHeight="1" x14ac:dyDescent="0.25">
      <c r="A933" s="1"/>
      <c r="C933" s="3"/>
      <c r="D933" s="2"/>
      <c r="E933" s="2"/>
      <c r="F933" s="2"/>
      <c r="G933" s="2"/>
      <c r="H933" s="2"/>
      <c r="I933" s="17"/>
      <c r="J933" s="2"/>
      <c r="K933" s="2"/>
      <c r="L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D933" s="17"/>
      <c r="AF933" s="17"/>
      <c r="AG933" s="17"/>
      <c r="AH933" s="17"/>
    </row>
    <row r="934" spans="1:34" ht="15.75" customHeight="1" x14ac:dyDescent="0.25">
      <c r="A934" s="1"/>
      <c r="C934" s="3"/>
      <c r="D934" s="2"/>
      <c r="E934" s="2"/>
      <c r="F934" s="2"/>
      <c r="G934" s="2"/>
      <c r="H934" s="2"/>
      <c r="I934" s="17"/>
      <c r="J934" s="2"/>
      <c r="K934" s="2"/>
      <c r="L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D934" s="17"/>
      <c r="AF934" s="17"/>
      <c r="AG934" s="17"/>
      <c r="AH934" s="17"/>
    </row>
    <row r="935" spans="1:34" ht="15.75" customHeight="1" x14ac:dyDescent="0.25">
      <c r="A935" s="1"/>
      <c r="C935" s="3"/>
      <c r="D935" s="2"/>
      <c r="E935" s="2"/>
      <c r="F935" s="2"/>
      <c r="G935" s="2"/>
      <c r="H935" s="2"/>
      <c r="I935" s="17"/>
      <c r="J935" s="2"/>
      <c r="K935" s="2"/>
      <c r="L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D935" s="17"/>
      <c r="AF935" s="17"/>
      <c r="AG935" s="17"/>
      <c r="AH935" s="17"/>
    </row>
    <row r="936" spans="1:34" ht="15.75" customHeight="1" x14ac:dyDescent="0.25">
      <c r="A936" s="1"/>
      <c r="C936" s="3"/>
      <c r="D936" s="2"/>
      <c r="E936" s="2"/>
      <c r="F936" s="2"/>
      <c r="G936" s="2"/>
      <c r="H936" s="2"/>
      <c r="I936" s="17"/>
      <c r="J936" s="2"/>
      <c r="K936" s="2"/>
      <c r="L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D936" s="17"/>
      <c r="AF936" s="17"/>
      <c r="AG936" s="17"/>
      <c r="AH936" s="17"/>
    </row>
    <row r="937" spans="1:34" ht="15.75" customHeight="1" x14ac:dyDescent="0.25">
      <c r="A937" s="1"/>
      <c r="C937" s="3"/>
      <c r="D937" s="2"/>
      <c r="E937" s="2"/>
      <c r="F937" s="2"/>
      <c r="G937" s="2"/>
      <c r="H937" s="2"/>
      <c r="I937" s="17"/>
      <c r="J937" s="2"/>
      <c r="K937" s="2"/>
      <c r="L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D937" s="17"/>
      <c r="AF937" s="17"/>
      <c r="AG937" s="17"/>
      <c r="AH937" s="17"/>
    </row>
    <row r="938" spans="1:34" ht="15.75" customHeight="1" x14ac:dyDescent="0.25">
      <c r="A938" s="1"/>
      <c r="C938" s="3"/>
      <c r="D938" s="2"/>
      <c r="E938" s="2"/>
      <c r="F938" s="2"/>
      <c r="G938" s="2"/>
      <c r="H938" s="2"/>
      <c r="I938" s="17"/>
      <c r="J938" s="2"/>
      <c r="K938" s="2"/>
      <c r="L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D938" s="17"/>
      <c r="AF938" s="17"/>
      <c r="AG938" s="17"/>
      <c r="AH938" s="17"/>
    </row>
    <row r="939" spans="1:34" ht="15.75" customHeight="1" x14ac:dyDescent="0.25">
      <c r="A939" s="1"/>
      <c r="C939" s="3"/>
      <c r="D939" s="2"/>
      <c r="E939" s="2"/>
      <c r="F939" s="2"/>
      <c r="G939" s="2"/>
      <c r="H939" s="2"/>
      <c r="I939" s="17"/>
      <c r="J939" s="2"/>
      <c r="K939" s="2"/>
      <c r="L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D939" s="17"/>
      <c r="AF939" s="17"/>
      <c r="AG939" s="17"/>
      <c r="AH939" s="17"/>
    </row>
    <row r="940" spans="1:34" ht="15.75" customHeight="1" x14ac:dyDescent="0.25">
      <c r="A940" s="1"/>
      <c r="C940" s="3"/>
      <c r="D940" s="2"/>
      <c r="E940" s="2"/>
      <c r="F940" s="2"/>
      <c r="G940" s="2"/>
      <c r="H940" s="2"/>
      <c r="I940" s="17"/>
      <c r="J940" s="2"/>
      <c r="K940" s="2"/>
      <c r="L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D940" s="17"/>
      <c r="AF940" s="17"/>
      <c r="AG940" s="17"/>
      <c r="AH940" s="17"/>
    </row>
    <row r="941" spans="1:34" ht="15.75" customHeight="1" x14ac:dyDescent="0.25">
      <c r="A941" s="1"/>
      <c r="C941" s="3"/>
      <c r="D941" s="2"/>
      <c r="E941" s="2"/>
      <c r="F941" s="2"/>
      <c r="G941" s="2"/>
      <c r="H941" s="2"/>
      <c r="I941" s="17"/>
      <c r="J941" s="2"/>
      <c r="K941" s="2"/>
      <c r="L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D941" s="17"/>
      <c r="AF941" s="17"/>
      <c r="AG941" s="17"/>
      <c r="AH941" s="17"/>
    </row>
    <row r="942" spans="1:34" ht="15.75" customHeight="1" x14ac:dyDescent="0.25">
      <c r="A942" s="1"/>
      <c r="C942" s="3"/>
      <c r="D942" s="2"/>
      <c r="E942" s="2"/>
      <c r="F942" s="2"/>
      <c r="G942" s="2"/>
      <c r="H942" s="2"/>
      <c r="I942" s="17"/>
      <c r="J942" s="2"/>
      <c r="K942" s="2"/>
      <c r="L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D942" s="17"/>
      <c r="AF942" s="17"/>
      <c r="AG942" s="17"/>
      <c r="AH942" s="17"/>
    </row>
    <row r="943" spans="1:34" ht="15.75" customHeight="1" x14ac:dyDescent="0.25">
      <c r="A943" s="1"/>
      <c r="C943" s="3"/>
      <c r="D943" s="2"/>
      <c r="E943" s="2"/>
      <c r="F943" s="2"/>
      <c r="G943" s="2"/>
      <c r="H943" s="2"/>
      <c r="I943" s="17"/>
      <c r="J943" s="2"/>
      <c r="K943" s="2"/>
      <c r="L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D943" s="17"/>
      <c r="AF943" s="17"/>
      <c r="AG943" s="17"/>
      <c r="AH943" s="17"/>
    </row>
    <row r="944" spans="1:34" ht="15.75" customHeight="1" x14ac:dyDescent="0.25">
      <c r="A944" s="1"/>
      <c r="C944" s="3"/>
      <c r="D944" s="2"/>
      <c r="E944" s="2"/>
      <c r="F944" s="2"/>
      <c r="G944" s="2"/>
      <c r="H944" s="2"/>
      <c r="I944" s="17"/>
      <c r="J944" s="2"/>
      <c r="K944" s="2"/>
      <c r="L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D944" s="17"/>
      <c r="AF944" s="17"/>
      <c r="AG944" s="17"/>
      <c r="AH944" s="17"/>
    </row>
    <row r="945" spans="1:34" ht="15.75" customHeight="1" x14ac:dyDescent="0.25">
      <c r="A945" s="1"/>
      <c r="C945" s="3"/>
      <c r="D945" s="2"/>
      <c r="E945" s="2"/>
      <c r="F945" s="2"/>
      <c r="G945" s="2"/>
      <c r="H945" s="2"/>
      <c r="I945" s="17"/>
      <c r="J945" s="2"/>
      <c r="K945" s="2"/>
      <c r="L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D945" s="17"/>
      <c r="AF945" s="17"/>
      <c r="AG945" s="17"/>
      <c r="AH945" s="17"/>
    </row>
    <row r="946" spans="1:34" ht="15.75" customHeight="1" x14ac:dyDescent="0.25">
      <c r="A946" s="1"/>
      <c r="C946" s="3"/>
      <c r="D946" s="2"/>
      <c r="E946" s="2"/>
      <c r="F946" s="2"/>
      <c r="G946" s="2"/>
      <c r="H946" s="2"/>
      <c r="I946" s="17"/>
      <c r="J946" s="2"/>
      <c r="K946" s="2"/>
      <c r="L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D946" s="17"/>
      <c r="AF946" s="17"/>
      <c r="AG946" s="17"/>
      <c r="AH946" s="17"/>
    </row>
    <row r="947" spans="1:34" ht="15.75" customHeight="1" x14ac:dyDescent="0.25">
      <c r="A947" s="1"/>
      <c r="C947" s="3"/>
      <c r="D947" s="2"/>
      <c r="E947" s="2"/>
      <c r="F947" s="2"/>
      <c r="G947" s="2"/>
      <c r="H947" s="2"/>
      <c r="I947" s="17"/>
      <c r="J947" s="2"/>
      <c r="K947" s="2"/>
      <c r="L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D947" s="17"/>
      <c r="AF947" s="17"/>
      <c r="AG947" s="17"/>
      <c r="AH947" s="17"/>
    </row>
    <row r="948" spans="1:34" ht="15.75" customHeight="1" x14ac:dyDescent="0.25">
      <c r="A948" s="1"/>
      <c r="C948" s="3"/>
      <c r="D948" s="2"/>
      <c r="E948" s="2"/>
      <c r="F948" s="2"/>
      <c r="G948" s="2"/>
      <c r="H948" s="2"/>
      <c r="I948" s="17"/>
      <c r="J948" s="2"/>
      <c r="K948" s="2"/>
      <c r="L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D948" s="17"/>
      <c r="AF948" s="17"/>
      <c r="AG948" s="17"/>
      <c r="AH948" s="17"/>
    </row>
    <row r="949" spans="1:34" ht="15.75" customHeight="1" x14ac:dyDescent="0.25">
      <c r="A949" s="1"/>
      <c r="C949" s="3"/>
      <c r="D949" s="2"/>
      <c r="E949" s="2"/>
      <c r="F949" s="2"/>
      <c r="G949" s="2"/>
      <c r="H949" s="2"/>
      <c r="I949" s="17"/>
      <c r="J949" s="2"/>
      <c r="K949" s="2"/>
      <c r="L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D949" s="17"/>
      <c r="AF949" s="17"/>
      <c r="AG949" s="17"/>
      <c r="AH949" s="17"/>
    </row>
    <row r="950" spans="1:34" ht="15.75" customHeight="1" x14ac:dyDescent="0.25">
      <c r="A950" s="1"/>
      <c r="C950" s="3"/>
      <c r="D950" s="2"/>
      <c r="E950" s="2"/>
      <c r="F950" s="2"/>
      <c r="G950" s="2"/>
      <c r="H950" s="2"/>
      <c r="I950" s="17"/>
      <c r="J950" s="2"/>
      <c r="K950" s="2"/>
      <c r="L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D950" s="17"/>
      <c r="AF950" s="17"/>
      <c r="AG950" s="17"/>
      <c r="AH950" s="17"/>
    </row>
    <row r="951" spans="1:34" ht="15.75" customHeight="1" x14ac:dyDescent="0.25">
      <c r="A951" s="1"/>
      <c r="C951" s="3"/>
      <c r="D951" s="2"/>
      <c r="E951" s="2"/>
      <c r="F951" s="2"/>
      <c r="G951" s="2"/>
      <c r="H951" s="2"/>
      <c r="I951" s="17"/>
      <c r="J951" s="2"/>
      <c r="K951" s="2"/>
      <c r="L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D951" s="17"/>
      <c r="AF951" s="17"/>
      <c r="AG951" s="17"/>
      <c r="AH951" s="17"/>
    </row>
    <row r="952" spans="1:34" ht="15.75" customHeight="1" x14ac:dyDescent="0.25">
      <c r="A952" s="1"/>
      <c r="C952" s="3"/>
      <c r="D952" s="2"/>
      <c r="E952" s="2"/>
      <c r="F952" s="2"/>
      <c r="G952" s="2"/>
      <c r="H952" s="2"/>
      <c r="I952" s="17"/>
      <c r="J952" s="2"/>
      <c r="K952" s="2"/>
      <c r="L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D952" s="17"/>
      <c r="AF952" s="17"/>
      <c r="AG952" s="17"/>
      <c r="AH952" s="17"/>
    </row>
    <row r="953" spans="1:34" ht="15.75" customHeight="1" x14ac:dyDescent="0.25">
      <c r="A953" s="1"/>
      <c r="C953" s="3"/>
      <c r="D953" s="2"/>
      <c r="E953" s="2"/>
      <c r="F953" s="2"/>
      <c r="G953" s="2"/>
      <c r="H953" s="2"/>
      <c r="I953" s="17"/>
      <c r="J953" s="2"/>
      <c r="K953" s="2"/>
      <c r="L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D953" s="17"/>
      <c r="AF953" s="17"/>
      <c r="AG953" s="17"/>
      <c r="AH953" s="17"/>
    </row>
    <row r="954" spans="1:34" ht="15.75" customHeight="1" x14ac:dyDescent="0.25">
      <c r="A954" s="1"/>
      <c r="C954" s="3"/>
      <c r="D954" s="2"/>
      <c r="E954" s="2"/>
      <c r="F954" s="2"/>
      <c r="G954" s="2"/>
      <c r="H954" s="2"/>
      <c r="I954" s="17"/>
      <c r="J954" s="2"/>
      <c r="K954" s="2"/>
      <c r="L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D954" s="17"/>
      <c r="AF954" s="17"/>
      <c r="AG954" s="17"/>
      <c r="AH954" s="17"/>
    </row>
    <row r="955" spans="1:34" ht="15.75" customHeight="1" x14ac:dyDescent="0.25">
      <c r="A955" s="1"/>
      <c r="C955" s="3"/>
      <c r="D955" s="2"/>
      <c r="E955" s="2"/>
      <c r="F955" s="2"/>
      <c r="G955" s="2"/>
      <c r="H955" s="2"/>
      <c r="I955" s="17"/>
      <c r="J955" s="2"/>
      <c r="K955" s="2"/>
      <c r="L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D955" s="17"/>
      <c r="AF955" s="17"/>
      <c r="AG955" s="17"/>
      <c r="AH955" s="17"/>
    </row>
    <row r="956" spans="1:34" ht="15.75" customHeight="1" x14ac:dyDescent="0.25">
      <c r="A956" s="1"/>
      <c r="C956" s="3"/>
      <c r="D956" s="2"/>
      <c r="E956" s="2"/>
      <c r="F956" s="2"/>
      <c r="G956" s="2"/>
      <c r="H956" s="2"/>
      <c r="I956" s="17"/>
      <c r="J956" s="2"/>
      <c r="K956" s="2"/>
      <c r="L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D956" s="17"/>
      <c r="AF956" s="17"/>
      <c r="AG956" s="17"/>
      <c r="AH956" s="17"/>
    </row>
    <row r="957" spans="1:34" ht="15.75" customHeight="1" x14ac:dyDescent="0.25">
      <c r="A957" s="1"/>
      <c r="C957" s="3"/>
      <c r="D957" s="2"/>
      <c r="E957" s="2"/>
      <c r="F957" s="2"/>
      <c r="G957" s="2"/>
      <c r="H957" s="2"/>
      <c r="I957" s="17"/>
      <c r="J957" s="2"/>
      <c r="K957" s="2"/>
      <c r="L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D957" s="17"/>
      <c r="AF957" s="17"/>
      <c r="AG957" s="17"/>
      <c r="AH957" s="17"/>
    </row>
    <row r="958" spans="1:34" ht="15.75" customHeight="1" x14ac:dyDescent="0.25">
      <c r="A958" s="1"/>
      <c r="C958" s="3"/>
      <c r="D958" s="2"/>
      <c r="E958" s="2"/>
      <c r="F958" s="2"/>
      <c r="G958" s="2"/>
      <c r="H958" s="2"/>
      <c r="I958" s="17"/>
      <c r="J958" s="2"/>
      <c r="K958" s="2"/>
      <c r="L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D958" s="17"/>
      <c r="AF958" s="17"/>
      <c r="AG958" s="17"/>
      <c r="AH958" s="17"/>
    </row>
    <row r="959" spans="1:34" ht="15.75" customHeight="1" x14ac:dyDescent="0.25">
      <c r="A959" s="1"/>
      <c r="C959" s="3"/>
      <c r="D959" s="2"/>
      <c r="E959" s="2"/>
      <c r="F959" s="2"/>
      <c r="G959" s="2"/>
      <c r="H959" s="2"/>
      <c r="I959" s="17"/>
      <c r="J959" s="2"/>
      <c r="K959" s="2"/>
      <c r="L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D959" s="17"/>
      <c r="AF959" s="17"/>
      <c r="AG959" s="17"/>
      <c r="AH959" s="17"/>
    </row>
    <row r="960" spans="1:34" ht="15.75" customHeight="1" x14ac:dyDescent="0.25">
      <c r="A960" s="1"/>
      <c r="C960" s="3"/>
      <c r="D960" s="2"/>
      <c r="E960" s="2"/>
      <c r="F960" s="2"/>
      <c r="G960" s="2"/>
      <c r="H960" s="2"/>
      <c r="I960" s="17"/>
      <c r="J960" s="2"/>
      <c r="K960" s="2"/>
      <c r="L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D960" s="17"/>
      <c r="AF960" s="17"/>
      <c r="AG960" s="17"/>
      <c r="AH960" s="17"/>
    </row>
    <row r="961" spans="1:34" ht="15.75" customHeight="1" x14ac:dyDescent="0.25">
      <c r="A961" s="1"/>
      <c r="C961" s="3"/>
      <c r="D961" s="2"/>
      <c r="E961" s="2"/>
      <c r="F961" s="2"/>
      <c r="G961" s="2"/>
      <c r="H961" s="2"/>
      <c r="I961" s="17"/>
      <c r="J961" s="2"/>
      <c r="K961" s="2"/>
      <c r="L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D961" s="17"/>
      <c r="AF961" s="17"/>
      <c r="AG961" s="17"/>
      <c r="AH961" s="17"/>
    </row>
    <row r="962" spans="1:34" ht="15.75" customHeight="1" x14ac:dyDescent="0.25">
      <c r="A962" s="1"/>
      <c r="C962" s="3"/>
      <c r="D962" s="2"/>
      <c r="E962" s="2"/>
      <c r="F962" s="2"/>
      <c r="G962" s="2"/>
      <c r="H962" s="2"/>
      <c r="I962" s="17"/>
      <c r="J962" s="2"/>
      <c r="K962" s="2"/>
      <c r="L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D962" s="17"/>
      <c r="AF962" s="17"/>
      <c r="AG962" s="17"/>
      <c r="AH962" s="17"/>
    </row>
    <row r="963" spans="1:34" ht="15.75" customHeight="1" x14ac:dyDescent="0.25">
      <c r="A963" s="1"/>
      <c r="C963" s="3"/>
      <c r="D963" s="2"/>
      <c r="E963" s="2"/>
      <c r="F963" s="2"/>
      <c r="G963" s="2"/>
      <c r="H963" s="2"/>
      <c r="I963" s="17"/>
      <c r="J963" s="2"/>
      <c r="K963" s="2"/>
      <c r="L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D963" s="17"/>
      <c r="AF963" s="17"/>
      <c r="AG963" s="17"/>
      <c r="AH963" s="17"/>
    </row>
    <row r="964" spans="1:34" ht="15.75" customHeight="1" x14ac:dyDescent="0.25">
      <c r="A964" s="1"/>
      <c r="C964" s="3"/>
      <c r="D964" s="2"/>
      <c r="E964" s="2"/>
      <c r="F964" s="2"/>
      <c r="G964" s="2"/>
      <c r="H964" s="2"/>
      <c r="I964" s="17"/>
      <c r="J964" s="2"/>
      <c r="K964" s="2"/>
      <c r="L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D964" s="17"/>
      <c r="AF964" s="17"/>
      <c r="AG964" s="17"/>
      <c r="AH964" s="17"/>
    </row>
    <row r="965" spans="1:34" ht="15.75" customHeight="1" x14ac:dyDescent="0.25">
      <c r="A965" s="1"/>
      <c r="C965" s="3"/>
      <c r="D965" s="2"/>
      <c r="E965" s="2"/>
      <c r="F965" s="2"/>
      <c r="G965" s="2"/>
      <c r="H965" s="2"/>
      <c r="I965" s="17"/>
      <c r="J965" s="2"/>
      <c r="K965" s="2"/>
      <c r="L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D965" s="17"/>
      <c r="AF965" s="17"/>
      <c r="AG965" s="17"/>
      <c r="AH965" s="17"/>
    </row>
    <row r="966" spans="1:34" ht="15.75" customHeight="1" x14ac:dyDescent="0.25">
      <c r="A966" s="1"/>
      <c r="C966" s="3"/>
      <c r="D966" s="2"/>
      <c r="E966" s="2"/>
      <c r="F966" s="2"/>
      <c r="G966" s="2"/>
      <c r="H966" s="2"/>
      <c r="I966" s="17"/>
      <c r="J966" s="2"/>
      <c r="K966" s="2"/>
      <c r="L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D966" s="17"/>
      <c r="AF966" s="17"/>
      <c r="AG966" s="17"/>
      <c r="AH966" s="17"/>
    </row>
    <row r="967" spans="1:34" ht="15.75" customHeight="1" x14ac:dyDescent="0.25">
      <c r="A967" s="1"/>
      <c r="C967" s="3"/>
      <c r="D967" s="2"/>
      <c r="E967" s="2"/>
      <c r="F967" s="2"/>
      <c r="G967" s="2"/>
      <c r="H967" s="2"/>
      <c r="I967" s="17"/>
      <c r="J967" s="2"/>
      <c r="K967" s="2"/>
      <c r="L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D967" s="17"/>
      <c r="AF967" s="17"/>
      <c r="AG967" s="17"/>
      <c r="AH967" s="17"/>
    </row>
    <row r="968" spans="1:34" ht="15.75" customHeight="1" x14ac:dyDescent="0.25">
      <c r="A968" s="1"/>
      <c r="C968" s="3"/>
      <c r="D968" s="2"/>
      <c r="E968" s="2"/>
      <c r="F968" s="2"/>
      <c r="G968" s="2"/>
      <c r="H968" s="2"/>
      <c r="I968" s="17"/>
      <c r="J968" s="2"/>
      <c r="K968" s="2"/>
      <c r="L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D968" s="17"/>
      <c r="AF968" s="17"/>
      <c r="AG968" s="17"/>
      <c r="AH968" s="17"/>
    </row>
    <row r="969" spans="1:34" ht="15.75" customHeight="1" x14ac:dyDescent="0.25">
      <c r="A969" s="1"/>
      <c r="C969" s="3"/>
      <c r="D969" s="2"/>
      <c r="E969" s="2"/>
      <c r="F969" s="2"/>
      <c r="G969" s="2"/>
      <c r="H969" s="2"/>
      <c r="I969" s="17"/>
      <c r="J969" s="2"/>
      <c r="K969" s="2"/>
      <c r="L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D969" s="17"/>
      <c r="AF969" s="17"/>
      <c r="AG969" s="17"/>
      <c r="AH969" s="17"/>
    </row>
    <row r="970" spans="1:34" ht="15.75" customHeight="1" x14ac:dyDescent="0.25">
      <c r="A970" s="1"/>
      <c r="C970" s="3"/>
      <c r="D970" s="2"/>
      <c r="E970" s="2"/>
      <c r="F970" s="2"/>
      <c r="G970" s="2"/>
      <c r="H970" s="2"/>
      <c r="I970" s="17"/>
      <c r="J970" s="2"/>
      <c r="K970" s="2"/>
      <c r="L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D970" s="17"/>
      <c r="AF970" s="17"/>
      <c r="AG970" s="17"/>
      <c r="AH970" s="17"/>
    </row>
    <row r="971" spans="1:34" ht="15.75" customHeight="1" x14ac:dyDescent="0.25">
      <c r="A971" s="1"/>
      <c r="C971" s="3"/>
      <c r="D971" s="2"/>
      <c r="E971" s="2"/>
      <c r="F971" s="2"/>
      <c r="G971" s="2"/>
      <c r="H971" s="2"/>
      <c r="I971" s="17"/>
      <c r="J971" s="2"/>
      <c r="K971" s="2"/>
      <c r="L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D971" s="17"/>
      <c r="AF971" s="17"/>
      <c r="AG971" s="17"/>
      <c r="AH971" s="17"/>
    </row>
    <row r="972" spans="1:34" ht="15.75" customHeight="1" x14ac:dyDescent="0.25">
      <c r="A972" s="1"/>
      <c r="C972" s="3"/>
      <c r="D972" s="2"/>
      <c r="E972" s="2"/>
      <c r="F972" s="2"/>
      <c r="G972" s="2"/>
      <c r="H972" s="2"/>
      <c r="I972" s="17"/>
      <c r="J972" s="2"/>
      <c r="K972" s="2"/>
      <c r="L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D972" s="17"/>
      <c r="AF972" s="17"/>
      <c r="AG972" s="17"/>
      <c r="AH972" s="17"/>
    </row>
    <row r="973" spans="1:34" ht="15.75" customHeight="1" x14ac:dyDescent="0.25">
      <c r="A973" s="1"/>
      <c r="C973" s="3"/>
      <c r="D973" s="2"/>
      <c r="E973" s="2"/>
      <c r="F973" s="2"/>
      <c r="G973" s="2"/>
      <c r="H973" s="2"/>
      <c r="I973" s="17"/>
      <c r="J973" s="2"/>
      <c r="K973" s="2"/>
      <c r="L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D973" s="17"/>
      <c r="AF973" s="17"/>
      <c r="AG973" s="17"/>
      <c r="AH973" s="17"/>
    </row>
    <row r="974" spans="1:34" ht="15.75" customHeight="1" x14ac:dyDescent="0.25">
      <c r="A974" s="1"/>
      <c r="C974" s="3"/>
      <c r="D974" s="2"/>
      <c r="E974" s="2"/>
      <c r="F974" s="2"/>
      <c r="G974" s="2"/>
      <c r="H974" s="2"/>
      <c r="I974" s="17"/>
      <c r="J974" s="2"/>
      <c r="K974" s="2"/>
      <c r="L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D974" s="17"/>
      <c r="AF974" s="17"/>
      <c r="AG974" s="17"/>
      <c r="AH974" s="17"/>
    </row>
    <row r="975" spans="1:34" ht="15.75" customHeight="1" x14ac:dyDescent="0.25">
      <c r="A975" s="1"/>
      <c r="C975" s="3"/>
      <c r="D975" s="2"/>
      <c r="E975" s="2"/>
      <c r="F975" s="2"/>
      <c r="G975" s="2"/>
      <c r="H975" s="2"/>
      <c r="I975" s="17"/>
      <c r="J975" s="2"/>
      <c r="K975" s="2"/>
      <c r="L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D975" s="17"/>
      <c r="AF975" s="17"/>
      <c r="AG975" s="17"/>
      <c r="AH975" s="17"/>
    </row>
    <row r="976" spans="1:34" ht="15.75" customHeight="1" x14ac:dyDescent="0.25">
      <c r="A976" s="1"/>
      <c r="C976" s="3"/>
      <c r="D976" s="2"/>
      <c r="E976" s="2"/>
      <c r="F976" s="2"/>
      <c r="G976" s="2"/>
      <c r="H976" s="2"/>
      <c r="I976" s="17"/>
      <c r="J976" s="2"/>
      <c r="K976" s="2"/>
      <c r="L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D976" s="17"/>
      <c r="AF976" s="17"/>
      <c r="AG976" s="17"/>
      <c r="AH976" s="17"/>
    </row>
    <row r="977" spans="1:34" ht="15.75" customHeight="1" x14ac:dyDescent="0.25">
      <c r="A977" s="1"/>
      <c r="C977" s="3"/>
      <c r="D977" s="2"/>
      <c r="E977" s="2"/>
      <c r="F977" s="2"/>
      <c r="G977" s="2"/>
      <c r="H977" s="2"/>
      <c r="I977" s="17"/>
      <c r="J977" s="2"/>
      <c r="K977" s="2"/>
      <c r="L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D977" s="17"/>
      <c r="AF977" s="17"/>
      <c r="AG977" s="17"/>
      <c r="AH977" s="17"/>
    </row>
    <row r="978" spans="1:34" ht="15.75" customHeight="1" x14ac:dyDescent="0.25">
      <c r="A978" s="1"/>
      <c r="C978" s="3"/>
      <c r="D978" s="2"/>
      <c r="E978" s="2"/>
      <c r="F978" s="2"/>
      <c r="G978" s="2"/>
      <c r="H978" s="2"/>
      <c r="I978" s="17"/>
      <c r="J978" s="2"/>
      <c r="K978" s="2"/>
      <c r="L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D978" s="17"/>
      <c r="AF978" s="17"/>
      <c r="AG978" s="17"/>
      <c r="AH978" s="17"/>
    </row>
    <row r="979" spans="1:34" ht="15.75" customHeight="1" x14ac:dyDescent="0.25">
      <c r="A979" s="1"/>
      <c r="C979" s="3"/>
      <c r="D979" s="2"/>
      <c r="E979" s="2"/>
      <c r="F979" s="2"/>
      <c r="G979" s="2"/>
      <c r="H979" s="2"/>
      <c r="I979" s="17"/>
      <c r="J979" s="2"/>
      <c r="K979" s="2"/>
      <c r="L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D979" s="17"/>
      <c r="AF979" s="17"/>
      <c r="AG979" s="17"/>
      <c r="AH979" s="17"/>
    </row>
    <row r="980" spans="1:34" ht="15.75" customHeight="1" x14ac:dyDescent="0.25">
      <c r="A980" s="1"/>
      <c r="C980" s="3"/>
      <c r="D980" s="2"/>
      <c r="E980" s="2"/>
      <c r="F980" s="2"/>
      <c r="G980" s="2"/>
      <c r="H980" s="2"/>
      <c r="I980" s="17"/>
      <c r="J980" s="2"/>
      <c r="K980" s="2"/>
      <c r="L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D980" s="17"/>
      <c r="AF980" s="17"/>
      <c r="AG980" s="17"/>
      <c r="AH980" s="17"/>
    </row>
    <row r="981" spans="1:34" ht="15.75" customHeight="1" x14ac:dyDescent="0.25">
      <c r="A981" s="1"/>
      <c r="C981" s="3"/>
      <c r="D981" s="2"/>
      <c r="E981" s="2"/>
      <c r="F981" s="2"/>
      <c r="G981" s="2"/>
      <c r="H981" s="2"/>
      <c r="I981" s="17"/>
      <c r="J981" s="2"/>
      <c r="K981" s="2"/>
      <c r="L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D981" s="17"/>
      <c r="AF981" s="17"/>
      <c r="AG981" s="17"/>
      <c r="AH981" s="17"/>
    </row>
    <row r="982" spans="1:34" ht="15.75" customHeight="1" x14ac:dyDescent="0.25">
      <c r="A982" s="1"/>
      <c r="C982" s="3"/>
      <c r="D982" s="2"/>
      <c r="E982" s="2"/>
      <c r="F982" s="2"/>
      <c r="G982" s="2"/>
      <c r="H982" s="2"/>
      <c r="I982" s="17"/>
      <c r="J982" s="2"/>
      <c r="K982" s="2"/>
      <c r="L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D982" s="17"/>
      <c r="AF982" s="17"/>
      <c r="AG982" s="17"/>
      <c r="AH982" s="17"/>
    </row>
    <row r="983" spans="1:34" ht="15.75" customHeight="1" x14ac:dyDescent="0.25">
      <c r="A983" s="1"/>
      <c r="C983" s="3"/>
      <c r="D983" s="2"/>
      <c r="E983" s="2"/>
      <c r="F983" s="2"/>
      <c r="G983" s="2"/>
      <c r="H983" s="2"/>
      <c r="I983" s="17"/>
      <c r="J983" s="2"/>
      <c r="K983" s="2"/>
      <c r="L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D983" s="17"/>
      <c r="AF983" s="17"/>
      <c r="AG983" s="17"/>
      <c r="AH983" s="17"/>
    </row>
    <row r="984" spans="1:34" ht="15.75" customHeight="1" x14ac:dyDescent="0.25">
      <c r="A984" s="1"/>
      <c r="C984" s="3"/>
      <c r="D984" s="2"/>
      <c r="E984" s="2"/>
      <c r="F984" s="2"/>
      <c r="G984" s="2"/>
      <c r="H984" s="2"/>
      <c r="I984" s="17"/>
      <c r="J984" s="2"/>
      <c r="K984" s="2"/>
      <c r="L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D984" s="17"/>
      <c r="AF984" s="17"/>
      <c r="AG984" s="17"/>
      <c r="AH984" s="17"/>
    </row>
    <row r="985" spans="1:34" ht="15.75" customHeight="1" x14ac:dyDescent="0.25">
      <c r="A985" s="1"/>
      <c r="C985" s="3"/>
      <c r="D985" s="2"/>
      <c r="E985" s="2"/>
      <c r="F985" s="2"/>
      <c r="G985" s="2"/>
      <c r="H985" s="2"/>
      <c r="I985" s="17"/>
      <c r="J985" s="2"/>
      <c r="K985" s="2"/>
      <c r="L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D985" s="17"/>
      <c r="AF985" s="17"/>
      <c r="AG985" s="17"/>
      <c r="AH985" s="17"/>
    </row>
    <row r="986" spans="1:34" ht="15.75" customHeight="1" x14ac:dyDescent="0.25">
      <c r="A986" s="1"/>
      <c r="C986" s="3"/>
      <c r="D986" s="2"/>
      <c r="E986" s="2"/>
      <c r="F986" s="2"/>
      <c r="G986" s="2"/>
      <c r="H986" s="2"/>
      <c r="I986" s="17"/>
      <c r="J986" s="2"/>
      <c r="K986" s="2"/>
      <c r="L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D986" s="17"/>
      <c r="AF986" s="17"/>
      <c r="AG986" s="17"/>
      <c r="AH986" s="17"/>
    </row>
    <row r="987" spans="1:34" ht="15.75" customHeight="1" x14ac:dyDescent="0.25">
      <c r="A987" s="1"/>
      <c r="C987" s="3"/>
      <c r="D987" s="2"/>
      <c r="E987" s="2"/>
      <c r="F987" s="2"/>
      <c r="G987" s="2"/>
      <c r="H987" s="2"/>
      <c r="I987" s="17"/>
      <c r="J987" s="2"/>
      <c r="K987" s="2"/>
      <c r="L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D987" s="17"/>
      <c r="AF987" s="17"/>
      <c r="AG987" s="17"/>
      <c r="AH987" s="17"/>
    </row>
    <row r="988" spans="1:34" ht="15.75" customHeight="1" x14ac:dyDescent="0.25">
      <c r="A988" s="1"/>
      <c r="C988" s="3"/>
      <c r="D988" s="2"/>
      <c r="E988" s="2"/>
      <c r="F988" s="2"/>
      <c r="G988" s="2"/>
      <c r="H988" s="2"/>
      <c r="I988" s="17"/>
      <c r="J988" s="2"/>
      <c r="K988" s="2"/>
      <c r="L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D988" s="17"/>
      <c r="AF988" s="17"/>
      <c r="AG988" s="17"/>
      <c r="AH988" s="17"/>
    </row>
    <row r="989" spans="1:34" ht="15.75" customHeight="1" x14ac:dyDescent="0.25">
      <c r="A989" s="1"/>
      <c r="C989" s="3"/>
      <c r="D989" s="2"/>
      <c r="E989" s="2"/>
      <c r="F989" s="2"/>
      <c r="G989" s="2"/>
      <c r="H989" s="2"/>
      <c r="I989" s="17"/>
      <c r="J989" s="2"/>
      <c r="K989" s="2"/>
      <c r="L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D989" s="17"/>
      <c r="AF989" s="17"/>
      <c r="AG989" s="17"/>
      <c r="AH989" s="17"/>
    </row>
    <row r="990" spans="1:34" ht="15.75" customHeight="1" x14ac:dyDescent="0.25">
      <c r="A990" s="1"/>
      <c r="C990" s="3"/>
      <c r="D990" s="2"/>
      <c r="E990" s="2"/>
      <c r="F990" s="2"/>
      <c r="G990" s="2"/>
      <c r="H990" s="2"/>
      <c r="I990" s="17"/>
      <c r="J990" s="2"/>
      <c r="K990" s="2"/>
      <c r="L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D990" s="17"/>
      <c r="AF990" s="17"/>
      <c r="AG990" s="17"/>
      <c r="AH990" s="17"/>
    </row>
    <row r="991" spans="1:34" ht="15.75" customHeight="1" x14ac:dyDescent="0.25">
      <c r="A991" s="1"/>
      <c r="C991" s="3"/>
      <c r="D991" s="2"/>
      <c r="E991" s="2"/>
      <c r="F991" s="2"/>
      <c r="G991" s="2"/>
      <c r="H991" s="2"/>
      <c r="I991" s="17"/>
      <c r="J991" s="2"/>
      <c r="K991" s="2"/>
      <c r="L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D991" s="17"/>
      <c r="AF991" s="17"/>
      <c r="AG991" s="17"/>
      <c r="AH991" s="17"/>
    </row>
    <row r="992" spans="1:34" ht="15.75" customHeight="1" x14ac:dyDescent="0.25">
      <c r="A992" s="1"/>
      <c r="C992" s="3"/>
      <c r="D992" s="2"/>
      <c r="E992" s="2"/>
      <c r="F992" s="2"/>
      <c r="G992" s="2"/>
      <c r="H992" s="2"/>
      <c r="I992" s="17"/>
      <c r="J992" s="2"/>
      <c r="K992" s="2"/>
      <c r="L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D992" s="17"/>
      <c r="AF992" s="17"/>
      <c r="AG992" s="17"/>
      <c r="AH992" s="17"/>
    </row>
    <row r="993" spans="1:34" ht="15.75" customHeight="1" x14ac:dyDescent="0.25">
      <c r="A993" s="1"/>
      <c r="C993" s="3"/>
      <c r="D993" s="2"/>
      <c r="E993" s="2"/>
      <c r="F993" s="2"/>
      <c r="G993" s="2"/>
      <c r="H993" s="2"/>
      <c r="I993" s="17"/>
      <c r="J993" s="2"/>
      <c r="K993" s="2"/>
      <c r="L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D993" s="17"/>
      <c r="AF993" s="17"/>
      <c r="AG993" s="17"/>
      <c r="AH993" s="17"/>
    </row>
    <row r="994" spans="1:34" ht="15.75" customHeight="1" x14ac:dyDescent="0.25">
      <c r="A994" s="1"/>
      <c r="C994" s="3"/>
      <c r="D994" s="2"/>
      <c r="E994" s="2"/>
      <c r="F994" s="2"/>
      <c r="G994" s="2"/>
      <c r="H994" s="2"/>
      <c r="I994" s="17"/>
      <c r="J994" s="2"/>
      <c r="K994" s="2"/>
      <c r="L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D994" s="17"/>
      <c r="AF994" s="17"/>
      <c r="AG994" s="17"/>
      <c r="AH994" s="17"/>
    </row>
    <row r="995" spans="1:34" ht="15.75" customHeight="1" x14ac:dyDescent="0.25">
      <c r="A995" s="1"/>
      <c r="C995" s="3"/>
      <c r="D995" s="2"/>
      <c r="E995" s="2"/>
      <c r="F995" s="2"/>
      <c r="G995" s="2"/>
      <c r="H995" s="2"/>
      <c r="I995" s="17"/>
      <c r="J995" s="2"/>
      <c r="K995" s="2"/>
      <c r="L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D995" s="17"/>
      <c r="AF995" s="17"/>
      <c r="AG995" s="17"/>
      <c r="AH995" s="17"/>
    </row>
    <row r="996" spans="1:34" ht="15.75" customHeight="1" x14ac:dyDescent="0.25">
      <c r="A996" s="1"/>
      <c r="C996" s="3"/>
      <c r="D996" s="2"/>
      <c r="E996" s="2"/>
      <c r="F996" s="2"/>
      <c r="G996" s="2"/>
      <c r="H996" s="2"/>
      <c r="I996" s="17"/>
      <c r="J996" s="2"/>
      <c r="K996" s="2"/>
      <c r="L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D996" s="17"/>
      <c r="AF996" s="17"/>
      <c r="AG996" s="17"/>
      <c r="AH996" s="17"/>
    </row>
    <row r="997" spans="1:34" ht="15.75" customHeight="1" x14ac:dyDescent="0.25">
      <c r="A997" s="1"/>
      <c r="C997" s="3"/>
      <c r="D997" s="2"/>
      <c r="E997" s="2"/>
      <c r="F997" s="2"/>
      <c r="G997" s="2"/>
      <c r="H997" s="2"/>
      <c r="I997" s="17"/>
      <c r="J997" s="2"/>
      <c r="K997" s="2"/>
      <c r="L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D997" s="17"/>
      <c r="AF997" s="17"/>
      <c r="AG997" s="17"/>
      <c r="AH997" s="17"/>
    </row>
    <row r="998" spans="1:34" ht="15.75" customHeight="1" x14ac:dyDescent="0.25">
      <c r="A998" s="1"/>
      <c r="C998" s="3"/>
      <c r="D998" s="2"/>
      <c r="E998" s="2"/>
      <c r="F998" s="2"/>
      <c r="G998" s="2"/>
      <c r="H998" s="2"/>
      <c r="I998" s="17"/>
      <c r="J998" s="2"/>
      <c r="K998" s="2"/>
      <c r="L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D998" s="17"/>
      <c r="AF998" s="17"/>
      <c r="AG998" s="17"/>
      <c r="AH998" s="17"/>
    </row>
    <row r="999" spans="1:34" ht="15.75" customHeight="1" x14ac:dyDescent="0.25">
      <c r="A999" s="1"/>
      <c r="C999" s="3"/>
      <c r="D999" s="2"/>
      <c r="E999" s="2"/>
      <c r="F999" s="2"/>
      <c r="G999" s="2"/>
      <c r="H999" s="2"/>
      <c r="I999" s="17"/>
      <c r="J999" s="2"/>
      <c r="K999" s="2"/>
      <c r="L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D999" s="17"/>
      <c r="AF999" s="17"/>
      <c r="AG999" s="17"/>
      <c r="AH999" s="17"/>
    </row>
    <row r="1000" spans="1:34" ht="15.75" customHeight="1" x14ac:dyDescent="0.25">
      <c r="A1000" s="1"/>
      <c r="C1000" s="3"/>
      <c r="D1000" s="2"/>
      <c r="E1000" s="2"/>
      <c r="F1000" s="2"/>
      <c r="G1000" s="2"/>
      <c r="H1000" s="2"/>
      <c r="I1000" s="17"/>
      <c r="J1000" s="2"/>
      <c r="K1000" s="2"/>
      <c r="L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D1000" s="17"/>
      <c r="AF1000" s="17"/>
      <c r="AG1000" s="17"/>
      <c r="AH1000" s="17"/>
    </row>
  </sheetData>
  <conditionalFormatting sqref="I31:I64 M31:M385 I66:I385">
    <cfRule type="cellIs" dxfId="115" priority="4" operator="greaterThan">
      <formula>0</formula>
    </cfRule>
  </conditionalFormatting>
  <conditionalFormatting sqref="C31:C64 C117:C385 C66:C114">
    <cfRule type="cellIs" dxfId="114" priority="5" operator="greaterThan">
      <formula>0</formula>
    </cfRule>
  </conditionalFormatting>
  <conditionalFormatting sqref="C31:C64 C117:C385 C66:C1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13" priority="7" operator="greaterThan">
      <formula>0</formula>
    </cfRule>
  </conditionalFormatting>
  <conditionalFormatting sqref="C115">
    <cfRule type="cellIs" dxfId="112" priority="8" operator="greaterThan">
      <formula>0</formula>
    </cfRule>
  </conditionalFormatting>
  <conditionalFormatting sqref="C65">
    <cfRule type="cellIs" dxfId="111" priority="2" operator="greaterThan">
      <formula>0</formula>
    </cfRule>
  </conditionalFormatting>
  <conditionalFormatting sqref="C6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10" priority="1" operator="greaterThan">
      <formula>0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C1:S16"/>
  <sheetViews>
    <sheetView tabSelected="1" topLeftCell="D1" workbookViewId="0">
      <selection activeCell="G2" sqref="G2"/>
    </sheetView>
  </sheetViews>
  <sheetFormatPr defaultColWidth="12.625" defaultRowHeight="15" customHeight="1" x14ac:dyDescent="0.2"/>
  <sheetData>
    <row r="1" spans="3:19" x14ac:dyDescent="0.25">
      <c r="F1" s="2" t="s">
        <v>32</v>
      </c>
      <c r="G1" s="4">
        <v>650</v>
      </c>
      <c r="H1" s="5" t="s">
        <v>33</v>
      </c>
    </row>
    <row r="3" spans="3:19" x14ac:dyDescent="0.25">
      <c r="N3" s="5" t="s">
        <v>34</v>
      </c>
    </row>
    <row r="4" spans="3:19" x14ac:dyDescent="0.25">
      <c r="N4" s="5" t="s">
        <v>35</v>
      </c>
    </row>
    <row r="5" spans="3:19" x14ac:dyDescent="0.25">
      <c r="C5" s="5">
        <v>1</v>
      </c>
    </row>
    <row r="6" spans="3:19" x14ac:dyDescent="0.25">
      <c r="N6" s="5" t="s">
        <v>36</v>
      </c>
    </row>
    <row r="16" spans="3:19" x14ac:dyDescent="0.25">
      <c r="Q16" s="2" t="s">
        <v>32</v>
      </c>
      <c r="R16" s="4">
        <f>G1</f>
        <v>650</v>
      </c>
      <c r="S16" s="5" t="s">
        <v>33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07038-CF7B-457D-A7BA-E5363072984F}">
  <dimension ref="A1:AK385"/>
  <sheetViews>
    <sheetView topLeftCell="A64" workbookViewId="0">
      <selection activeCell="A69" sqref="A69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6" width="9" hidden="1" customWidth="1"/>
    <col min="17" max="17" width="18.75" hidden="1" customWidth="1"/>
    <col min="18" max="29" width="9" hidden="1" customWidth="1"/>
    <col min="30" max="30" width="10.75" hidden="1" customWidth="1"/>
    <col min="31" max="31" width="43.5" hidden="1" customWidth="1"/>
    <col min="32" max="32" width="13.25" bestFit="1" customWidth="1"/>
    <col min="33" max="33" width="15.25" bestFit="1" customWidth="1"/>
    <col min="34" max="34" width="0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0" t="s">
        <v>42</v>
      </c>
      <c r="AE1" s="2" t="s">
        <v>24</v>
      </c>
      <c r="AF1" s="21" t="s">
        <v>43</v>
      </c>
      <c r="AG1" s="21" t="s">
        <v>44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-67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-66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-65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-64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-63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-62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-61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-60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-59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-58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-57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-56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-55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-54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-53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-52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-51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-50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-49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-48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-47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-46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-45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-44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-43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-42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-41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-40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-39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-38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SUM((450000-LOOKUP(2,1/(ISNUMBER($K$1:$K$194)),$K$1:$K$194))/1000)</f>
        <v>441.50042857142859</v>
      </c>
    </row>
    <row r="32" spans="1:37" ht="15" x14ac:dyDescent="0.25">
      <c r="A32" s="1">
        <v>44208</v>
      </c>
      <c r="B32" s="2">
        <f t="shared" si="0"/>
        <v>-37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-36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-35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-34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-33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-32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TREND(E37:INDEX(firstdoses450,1-$B37),$A37:INDEX(dates450,1-$B37),$A37:$A385)</f>
        <v>305727.93837535381</v>
      </c>
      <c r="G37" s="2">
        <f>IF(F37&gt;500000,$AK$31*1000,F37)</f>
        <v>305727.93837535381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TREND(O37:INDEX(bothdoses450,1-$B37),$A37:INDEX(dates450,1-$B37),$A37:$A385)</f>
        <v>308663.42220523953</v>
      </c>
      <c r="Q37" s="2">
        <f>IF(P37&gt;450000,450000,P37)</f>
        <v>308663.42220523953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-31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310659.07426151633</v>
      </c>
      <c r="G38" s="2">
        <f>IF(F38&gt;$AK$31*1000,$AK$31*1000,F38)</f>
        <v>310659.07426151633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313641.05436721444</v>
      </c>
      <c r="Q38" s="2">
        <f t="shared" ref="Q38:Q101" si="25">IF(P38&gt;450000,450000,P38)</f>
        <v>313641.05436721444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-30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315590.21014770865</v>
      </c>
      <c r="G39" s="2">
        <f>IF(F39&gt;$AK$31*1000,$AK$31*1000,F39)</f>
        <v>315590.21014770865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318618.68652915955</v>
      </c>
      <c r="Q39" s="2">
        <f t="shared" si="25"/>
        <v>318618.68652915955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-29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320521.34603387117</v>
      </c>
      <c r="G40" s="2">
        <f>IF(F40&gt;$AK$31*1000,$AK$31*1000,F40)</f>
        <v>320521.34603387117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323596.31869110465</v>
      </c>
      <c r="Q40" s="2">
        <f t="shared" si="25"/>
        <v>323596.31869110465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-28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325452.48192003369</v>
      </c>
      <c r="G41" s="2">
        <f t="shared" ref="G41:G291" si="26">IF(F41&gt;$AK$31*1000,$AK$31*1000,F41)</f>
        <v>325452.48192003369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328573.95085307956</v>
      </c>
      <c r="Q41" s="2">
        <f t="shared" si="25"/>
        <v>328573.95085307956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-27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330383.61780622602</v>
      </c>
      <c r="G42" s="2">
        <f t="shared" si="26"/>
        <v>330383.61780622602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333551.58301502466</v>
      </c>
      <c r="Q42" s="2">
        <f t="shared" si="25"/>
        <v>333551.58301502466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-26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335314.75369238853</v>
      </c>
      <c r="G43" s="2">
        <f t="shared" si="26"/>
        <v>335314.75369238853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338529.21517696977</v>
      </c>
      <c r="Q43" s="2">
        <f t="shared" si="25"/>
        <v>338529.21517696977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-25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340245.88957855105</v>
      </c>
      <c r="G44" s="2">
        <f t="shared" si="26"/>
        <v>340245.88957855105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343506.84733894467</v>
      </c>
      <c r="Q44" s="2">
        <f t="shared" si="25"/>
        <v>343506.84733894467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-24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345177.02546474338</v>
      </c>
      <c r="G45" s="2">
        <f t="shared" si="26"/>
        <v>345177.02546474338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348484.47950088978</v>
      </c>
      <c r="Q45" s="2">
        <f t="shared" si="25"/>
        <v>348484.47950088978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-23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350108.1613509059</v>
      </c>
      <c r="G46" s="2">
        <f t="shared" si="26"/>
        <v>350108.1613509059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353462.11166283488</v>
      </c>
      <c r="Q46" s="2">
        <f t="shared" si="25"/>
        <v>353462.11166283488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-22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355039.29723706841</v>
      </c>
      <c r="G47" s="2">
        <f t="shared" si="26"/>
        <v>355039.29723706841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358439.74382480979</v>
      </c>
      <c r="Q47" s="2">
        <f t="shared" si="25"/>
        <v>358439.74382480979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-21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359970.43312326074</v>
      </c>
      <c r="G48" s="2">
        <f t="shared" si="26"/>
        <v>359970.43312326074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363417.37598675489</v>
      </c>
      <c r="Q48" s="2">
        <f t="shared" si="25"/>
        <v>363417.37598675489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-20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364901.56900942326</v>
      </c>
      <c r="G49" s="2">
        <f t="shared" si="26"/>
        <v>364901.56900942326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368395.0081487</v>
      </c>
      <c r="Q49" s="2">
        <f t="shared" si="25"/>
        <v>368395.0081487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-19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369832.70489558578</v>
      </c>
      <c r="G50" s="2">
        <f t="shared" si="26"/>
        <v>369832.70489558578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373372.64031067491</v>
      </c>
      <c r="Q50" s="2">
        <f t="shared" si="25"/>
        <v>373372.64031067491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-18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374763.8407817781</v>
      </c>
      <c r="G51" s="2">
        <f t="shared" si="26"/>
        <v>374763.8407817781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378350.27247262001</v>
      </c>
      <c r="Q51" s="2">
        <f t="shared" si="25"/>
        <v>378350.27247262001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-17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379694.97666794062</v>
      </c>
      <c r="G52" s="2">
        <f t="shared" si="26"/>
        <v>379694.97666794062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383327.90463459492</v>
      </c>
      <c r="Q52" s="2">
        <f t="shared" si="25"/>
        <v>383327.90463459492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-16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384626.11255410314</v>
      </c>
      <c r="G53" s="2">
        <f t="shared" si="26"/>
        <v>384626.11255410314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388305.53679654002</v>
      </c>
      <c r="Q53" s="2">
        <f t="shared" si="25"/>
        <v>388305.53679654002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-15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389557.24844029546</v>
      </c>
      <c r="G54" s="2">
        <f t="shared" si="26"/>
        <v>389557.24844029546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393283.16895848513</v>
      </c>
      <c r="Q54" s="2">
        <f t="shared" si="25"/>
        <v>393283.16895848513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-14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394488.38432645798</v>
      </c>
      <c r="G55" s="2">
        <f t="shared" si="26"/>
        <v>394488.38432645798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398260.80112046003</v>
      </c>
      <c r="Q55" s="2">
        <f t="shared" si="25"/>
        <v>398260.80112046003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-13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399419.5202126205</v>
      </c>
      <c r="G56" s="2">
        <f t="shared" si="26"/>
        <v>399419.5202126205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403238.43328240514</v>
      </c>
      <c r="Q56" s="2">
        <f t="shared" si="25"/>
        <v>403238.43328240514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-12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404350.65609881282</v>
      </c>
      <c r="G57" s="2">
        <f t="shared" si="26"/>
        <v>404350.65609881282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408216.06544435024</v>
      </c>
      <c r="Q57" s="2">
        <f t="shared" si="25"/>
        <v>408216.06544435024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-11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409281.79198497534</v>
      </c>
      <c r="G58" s="2">
        <f t="shared" si="26"/>
        <v>409281.79198497534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413193.69760632515</v>
      </c>
      <c r="Q58" s="2">
        <f t="shared" si="25"/>
        <v>413193.69760632515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-10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414212.92787113786</v>
      </c>
      <c r="G59" s="2">
        <f t="shared" si="26"/>
        <v>414212.92787113786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418171.32976827025</v>
      </c>
      <c r="Q59" s="2">
        <f t="shared" si="25"/>
        <v>418171.32976827025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-9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419144.06375733018</v>
      </c>
      <c r="G60" s="2">
        <f t="shared" si="26"/>
        <v>419144.06375733018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423148.96193021536</v>
      </c>
      <c r="Q60" s="2">
        <f t="shared" si="25"/>
        <v>423148.96193021536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-8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424075.1996434927</v>
      </c>
      <c r="G61" s="2">
        <f t="shared" si="26"/>
        <v>424075.1996434927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428126.59409219027</v>
      </c>
      <c r="Q61" s="2">
        <f t="shared" si="25"/>
        <v>428126.59409219027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-7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429006.33552965522</v>
      </c>
      <c r="G62" s="2">
        <f t="shared" si="26"/>
        <v>429006.33552965522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433104.22625413537</v>
      </c>
      <c r="Q62" s="2">
        <f t="shared" si="25"/>
        <v>433104.22625413537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-6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433937.47141584754</v>
      </c>
      <c r="G63" s="2">
        <f t="shared" si="26"/>
        <v>433937.47141584754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438081.85841608047</v>
      </c>
      <c r="Q63" s="2">
        <f t="shared" si="25"/>
        <v>438081.85841608047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-5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438868.60730201006</v>
      </c>
      <c r="G64" s="2">
        <f t="shared" si="26"/>
        <v>438868.60730201006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443059.49057805538</v>
      </c>
      <c r="Q64" s="2">
        <f t="shared" si="25"/>
        <v>443059.49057805538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7"/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-4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443799.74318817258</v>
      </c>
      <c r="G65" s="2">
        <f t="shared" si="26"/>
        <v>441500.42857142858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448037.12274000049</v>
      </c>
      <c r="Q65" s="2">
        <f t="shared" si="25"/>
        <v>448037.12274000049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-3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448730.8790743649</v>
      </c>
      <c r="G66" s="2">
        <f t="shared" si="26"/>
        <v>441500.42857142858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453014.75490194559</v>
      </c>
      <c r="Q66" s="2">
        <f t="shared" si="25"/>
        <v>450000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-2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453662.01496052742</v>
      </c>
      <c r="G67" s="2">
        <f t="shared" si="26"/>
        <v>441500.42857142858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457992.3870639205</v>
      </c>
      <c r="Q67" s="2">
        <f t="shared" si="25"/>
        <v>450000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458593.15084668994</v>
      </c>
      <c r="G68" s="2">
        <f t="shared" si="26"/>
        <v>441500.42857142858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462970.0192258656</v>
      </c>
      <c r="Q68" s="2">
        <f t="shared" si="25"/>
        <v>450000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0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463524.28673288226</v>
      </c>
      <c r="G69" s="2">
        <f t="shared" si="26"/>
        <v>441500.42857142858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467947.65138784051</v>
      </c>
      <c r="Q69" s="2">
        <f t="shared" si="25"/>
        <v>450000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7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1</v>
      </c>
      <c r="C70" s="7"/>
      <c r="D70" s="2" t="e">
        <f t="shared" si="12"/>
        <v>#N/A</v>
      </c>
      <c r="E70" s="2" t="e">
        <f t="shared" si="22"/>
        <v>#N/A</v>
      </c>
      <c r="F70" s="2">
        <v>468455.42261904478</v>
      </c>
      <c r="G70" s="2">
        <f t="shared" si="26"/>
        <v>441500.42857142858</v>
      </c>
      <c r="H70" s="2">
        <f t="shared" si="13"/>
        <v>17317036.428571429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598090.57142857148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472925.28354978561</v>
      </c>
      <c r="Q70" s="2">
        <f t="shared" si="25"/>
        <v>450000</v>
      </c>
      <c r="R70" s="2">
        <f t="shared" si="16"/>
        <v>17915127</v>
      </c>
      <c r="S70" s="2">
        <f t="shared" si="17"/>
        <v>441500.4285714291</v>
      </c>
      <c r="T70" s="2">
        <f t="shared" si="18"/>
        <v>8499.5714285714785</v>
      </c>
      <c r="U70" s="2">
        <f t="shared" si="19"/>
        <v>450000</v>
      </c>
      <c r="V70" s="2">
        <f t="shared" si="5"/>
        <v>602924.51612903224</v>
      </c>
      <c r="W70" s="2">
        <f t="shared" si="20"/>
        <v>13333.516129032243</v>
      </c>
      <c r="X70" s="2">
        <f t="shared" si="6"/>
        <v>436666.48387096776</v>
      </c>
      <c r="Y70" s="2">
        <f t="shared" si="7"/>
        <v>17312202.483870968</v>
      </c>
      <c r="Z70" s="2" t="str">
        <f t="shared" si="8"/>
        <v>HERE</v>
      </c>
      <c r="AA70" s="2">
        <f>IF(Z70="HERE",Y70,AA69+Graph!$G$1*1000)</f>
        <v>17312202.483870968</v>
      </c>
      <c r="AB70" s="2">
        <f t="shared" si="21"/>
        <v>436666.48387096822</v>
      </c>
      <c r="AC70" s="2">
        <f t="shared" si="9"/>
        <v>602924.51612903224</v>
      </c>
      <c r="AD70" s="3">
        <f t="shared" si="10"/>
        <v>17312202.483870968</v>
      </c>
      <c r="AE70" s="2">
        <f>IF(AE68&gt;=52800000,52800000,IF(AB49=Graph!G$1*1000,AE69+Graph!G$1*1000,AC70))</f>
        <v>602924.51612903224</v>
      </c>
      <c r="AF70" s="3">
        <f t="shared" si="11"/>
        <v>602924.51612903224</v>
      </c>
      <c r="AG70" s="3">
        <f t="shared" si="27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2</v>
      </c>
      <c r="C71" s="7"/>
      <c r="D71" s="2" t="e">
        <f t="shared" si="12"/>
        <v>#N/A</v>
      </c>
      <c r="E71" s="2" t="e">
        <f t="shared" si="22"/>
        <v>#N/A</v>
      </c>
      <c r="F71" s="2">
        <v>473386.5585052073</v>
      </c>
      <c r="G71" s="2">
        <f t="shared" si="26"/>
        <v>441500.42857142858</v>
      </c>
      <c r="H71" s="2">
        <f t="shared" si="13"/>
        <v>17758536.857142858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606590.14285714296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477902.91571173072</v>
      </c>
      <c r="Q71" s="2">
        <f t="shared" si="25"/>
        <v>450000</v>
      </c>
      <c r="R71" s="2">
        <f t="shared" si="16"/>
        <v>18365127</v>
      </c>
      <c r="S71" s="2">
        <f t="shared" si="17"/>
        <v>441500.4285714291</v>
      </c>
      <c r="T71" s="2">
        <f t="shared" si="18"/>
        <v>8499.5714285714785</v>
      </c>
      <c r="U71" s="2">
        <f t="shared" si="19"/>
        <v>450000</v>
      </c>
      <c r="V71" s="2">
        <f t="shared" si="5"/>
        <v>616258.03225806449</v>
      </c>
      <c r="W71" s="2">
        <f t="shared" si="20"/>
        <v>13333.516129032243</v>
      </c>
      <c r="X71" s="2">
        <f t="shared" si="6"/>
        <v>436666.48387096776</v>
      </c>
      <c r="Y71" s="2">
        <f t="shared" si="7"/>
        <v>17748868.967741936</v>
      </c>
      <c r="Z71" s="2" t="str">
        <f t="shared" si="8"/>
        <v>HERE</v>
      </c>
      <c r="AA71" s="2">
        <f>IF(Z71="HERE",Y71,AA70+Graph!$G$1*1000)</f>
        <v>17748868.967741936</v>
      </c>
      <c r="AB71" s="2">
        <f t="shared" si="21"/>
        <v>436666.48387096822</v>
      </c>
      <c r="AC71" s="2">
        <f t="shared" si="9"/>
        <v>616258.03225806449</v>
      </c>
      <c r="AD71" s="3">
        <f t="shared" si="10"/>
        <v>17748868.967741936</v>
      </c>
      <c r="AE71" s="2">
        <f>IF(AE69&gt;=52800000,52800000,IF(AB50=Graph!G$1*1000,AE70+Graph!G$1*1000,AC71))</f>
        <v>616258.03225806449</v>
      </c>
      <c r="AF71" s="3">
        <f t="shared" si="11"/>
        <v>616258.03225806449</v>
      </c>
      <c r="AG71" s="3">
        <f t="shared" si="27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3</v>
      </c>
      <c r="C72" s="7"/>
      <c r="D72" s="2" t="e">
        <f t="shared" si="12"/>
        <v>#N/A</v>
      </c>
      <c r="E72" s="2" t="e">
        <f t="shared" si="22"/>
        <v>#N/A</v>
      </c>
      <c r="F72" s="2">
        <v>478317.69439139962</v>
      </c>
      <c r="G72" s="2">
        <f t="shared" si="26"/>
        <v>441500.42857142858</v>
      </c>
      <c r="H72" s="2">
        <f t="shared" si="13"/>
        <v>18200037.285714287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615089.71428571444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482880.54787370563</v>
      </c>
      <c r="Q72" s="2">
        <f t="shared" si="25"/>
        <v>450000</v>
      </c>
      <c r="R72" s="2">
        <f t="shared" si="16"/>
        <v>18815127</v>
      </c>
      <c r="S72" s="2">
        <f t="shared" si="17"/>
        <v>441500.4285714291</v>
      </c>
      <c r="T72" s="2">
        <f t="shared" si="18"/>
        <v>8499.5714285714785</v>
      </c>
      <c r="U72" s="2">
        <f t="shared" si="19"/>
        <v>450000</v>
      </c>
      <c r="V72" s="2">
        <f t="shared" si="5"/>
        <v>629591.54838709673</v>
      </c>
      <c r="W72" s="2">
        <f t="shared" si="20"/>
        <v>13333.516129032243</v>
      </c>
      <c r="X72" s="2">
        <f t="shared" si="6"/>
        <v>436666.48387096776</v>
      </c>
      <c r="Y72" s="2">
        <f t="shared" si="7"/>
        <v>18185535.451612905</v>
      </c>
      <c r="Z72" s="2" t="str">
        <f t="shared" si="8"/>
        <v>HERE</v>
      </c>
      <c r="AA72" s="2">
        <f>IF(Z72="HERE",Y72,AA71+Graph!$G$1*1000)</f>
        <v>18185535.451612905</v>
      </c>
      <c r="AB72" s="2">
        <f t="shared" si="21"/>
        <v>436666.48387096822</v>
      </c>
      <c r="AC72" s="2">
        <f t="shared" si="9"/>
        <v>629591.54838709673</v>
      </c>
      <c r="AD72" s="3">
        <f t="shared" si="10"/>
        <v>18185535.451612905</v>
      </c>
      <c r="AE72" s="2">
        <f>IF(AE70&gt;=52800000,52800000,IF(AB51=Graph!G$1*1000,AE71+Graph!G$1*1000,AC72))</f>
        <v>629591.54838709673</v>
      </c>
      <c r="AF72" s="3">
        <f t="shared" si="11"/>
        <v>629591.54838709673</v>
      </c>
      <c r="AG72" s="3">
        <f t="shared" si="27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4</v>
      </c>
      <c r="C73" s="7"/>
      <c r="D73" s="2" t="e">
        <f t="shared" si="12"/>
        <v>#N/A</v>
      </c>
      <c r="E73" s="2" t="e">
        <f t="shared" si="22"/>
        <v>#N/A</v>
      </c>
      <c r="F73" s="2">
        <v>483248.83027756214</v>
      </c>
      <c r="G73" s="2">
        <f t="shared" si="26"/>
        <v>441500.42857142858</v>
      </c>
      <c r="H73" s="2">
        <f t="shared" si="13"/>
        <v>18641537.714285716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623589.28571428591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487858.18003565073</v>
      </c>
      <c r="Q73" s="2">
        <f t="shared" si="25"/>
        <v>450000</v>
      </c>
      <c r="R73" s="2">
        <f t="shared" si="16"/>
        <v>19265127</v>
      </c>
      <c r="S73" s="2">
        <f t="shared" si="17"/>
        <v>441500.4285714291</v>
      </c>
      <c r="T73" s="2">
        <f t="shared" si="18"/>
        <v>8499.5714285714785</v>
      </c>
      <c r="U73" s="2">
        <f t="shared" si="19"/>
        <v>450000</v>
      </c>
      <c r="V73" s="2">
        <f t="shared" si="5"/>
        <v>642925.06451612897</v>
      </c>
      <c r="W73" s="2">
        <f t="shared" si="20"/>
        <v>13333.516129032243</v>
      </c>
      <c r="X73" s="2">
        <f t="shared" si="6"/>
        <v>436666.48387096776</v>
      </c>
      <c r="Y73" s="2">
        <f t="shared" si="7"/>
        <v>18622201.935483873</v>
      </c>
      <c r="Z73" s="2" t="str">
        <f t="shared" si="8"/>
        <v>HERE</v>
      </c>
      <c r="AA73" s="2">
        <f>IF(Z73="HERE",Y73,AA72+Graph!$G$1*1000)</f>
        <v>18622201.935483873</v>
      </c>
      <c r="AB73" s="2">
        <f t="shared" si="21"/>
        <v>436666.48387096822</v>
      </c>
      <c r="AC73" s="2">
        <f t="shared" si="9"/>
        <v>642925.06451612897</v>
      </c>
      <c r="AD73" s="3">
        <f t="shared" si="10"/>
        <v>18622201.935483873</v>
      </c>
      <c r="AE73" s="2">
        <f>IF(AE71&gt;=52800000,52800000,IF(AB52=Graph!G$1*1000,AE72+Graph!G$1*1000,AC73))</f>
        <v>642925.06451612897</v>
      </c>
      <c r="AF73" s="3">
        <f t="shared" si="11"/>
        <v>642925.06451612897</v>
      </c>
      <c r="AG73" s="3">
        <f t="shared" si="27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5</v>
      </c>
      <c r="C74" s="7"/>
      <c r="D74" s="2" t="e">
        <f t="shared" si="12"/>
        <v>#N/A</v>
      </c>
      <c r="E74" s="2" t="e">
        <f t="shared" si="22"/>
        <v>#N/A</v>
      </c>
      <c r="F74" s="2">
        <v>488179.96616372466</v>
      </c>
      <c r="G74" s="2">
        <f t="shared" si="26"/>
        <v>441500.42857142858</v>
      </c>
      <c r="H74" s="2">
        <f t="shared" si="13"/>
        <v>19083038.142857146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632088.85714285739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492835.81219759583</v>
      </c>
      <c r="Q74" s="2">
        <f t="shared" si="25"/>
        <v>450000</v>
      </c>
      <c r="R74" s="2">
        <f t="shared" si="16"/>
        <v>19715127</v>
      </c>
      <c r="S74" s="2">
        <f t="shared" si="17"/>
        <v>441500.4285714291</v>
      </c>
      <c r="T74" s="2">
        <f t="shared" si="18"/>
        <v>8499.5714285714785</v>
      </c>
      <c r="U74" s="2">
        <f t="shared" si="19"/>
        <v>450000</v>
      </c>
      <c r="V74" s="2">
        <f t="shared" si="5"/>
        <v>656258.58064516133</v>
      </c>
      <c r="W74" s="2">
        <f t="shared" si="20"/>
        <v>13333.516129032359</v>
      </c>
      <c r="X74" s="2">
        <f t="shared" si="6"/>
        <v>436666.48387096764</v>
      </c>
      <c r="Y74" s="2">
        <f t="shared" si="7"/>
        <v>19058868.419354841</v>
      </c>
      <c r="Z74" s="2" t="str">
        <f t="shared" si="8"/>
        <v>HERE</v>
      </c>
      <c r="AA74" s="2">
        <f>IF(Z74="HERE",Y74,AA73+Graph!$G$1*1000)</f>
        <v>19058868.419354841</v>
      </c>
      <c r="AB74" s="2">
        <f t="shared" si="21"/>
        <v>436666.48387096822</v>
      </c>
      <c r="AC74" s="2">
        <f t="shared" si="9"/>
        <v>656258.58064516133</v>
      </c>
      <c r="AD74" s="3">
        <f t="shared" si="10"/>
        <v>19058868.419354841</v>
      </c>
      <c r="AE74" s="2">
        <f>IF(AE72&gt;=52800000,52800000,IF(AB53=Graph!G$1*1000,AE73+Graph!G$1*1000,AC74))</f>
        <v>656258.58064516133</v>
      </c>
      <c r="AF74" s="3">
        <f t="shared" si="11"/>
        <v>656258.58064516133</v>
      </c>
      <c r="AG74" s="3">
        <f t="shared" si="27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6</v>
      </c>
      <c r="C75" s="7"/>
      <c r="D75" s="2" t="e">
        <f t="shared" si="12"/>
        <v>#N/A</v>
      </c>
      <c r="E75" s="2" t="e">
        <f t="shared" si="22"/>
        <v>#N/A</v>
      </c>
      <c r="F75" s="2">
        <v>493111.10204991698</v>
      </c>
      <c r="G75" s="2">
        <f t="shared" si="26"/>
        <v>441500.42857142858</v>
      </c>
      <c r="H75" s="2">
        <f t="shared" si="13"/>
        <v>19524538.571428575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640588.42857142887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497813.44435957074</v>
      </c>
      <c r="Q75" s="2">
        <f t="shared" si="25"/>
        <v>450000</v>
      </c>
      <c r="R75" s="2">
        <f t="shared" si="16"/>
        <v>20165127</v>
      </c>
      <c r="S75" s="2">
        <f t="shared" si="17"/>
        <v>441500.4285714291</v>
      </c>
      <c r="T75" s="2">
        <f t="shared" si="18"/>
        <v>8499.5714285714785</v>
      </c>
      <c r="U75" s="2">
        <f t="shared" si="19"/>
        <v>450000</v>
      </c>
      <c r="V75" s="2">
        <f t="shared" si="5"/>
        <v>669592.09677419357</v>
      </c>
      <c r="W75" s="2">
        <f t="shared" si="20"/>
        <v>13333.516129032243</v>
      </c>
      <c r="X75" s="2">
        <f t="shared" si="6"/>
        <v>436666.48387096776</v>
      </c>
      <c r="Y75" s="2">
        <f t="shared" si="7"/>
        <v>19495534.903225809</v>
      </c>
      <c r="Z75" s="2" t="str">
        <f t="shared" si="8"/>
        <v>HERE</v>
      </c>
      <c r="AA75" s="2">
        <f>IF(Z75="HERE",Y75,AA74+Graph!$G$1*1000)</f>
        <v>19495534.903225809</v>
      </c>
      <c r="AB75" s="2">
        <f t="shared" si="21"/>
        <v>436666.48387096822</v>
      </c>
      <c r="AC75" s="2">
        <f t="shared" si="9"/>
        <v>669592.09677419357</v>
      </c>
      <c r="AD75" s="3">
        <f t="shared" si="10"/>
        <v>19495534.903225809</v>
      </c>
      <c r="AE75" s="2">
        <f>IF(AE73&gt;=52800000,52800000,IF(AB54=Graph!G$1*1000,AE74+Graph!G$1*1000,AC75))</f>
        <v>669592.09677419357</v>
      </c>
      <c r="AF75" s="3">
        <f t="shared" si="11"/>
        <v>669592.09677419357</v>
      </c>
      <c r="AG75" s="3">
        <f t="shared" si="27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7</v>
      </c>
      <c r="C76" s="7"/>
      <c r="D76" s="2" t="e">
        <f t="shared" si="12"/>
        <v>#N/A</v>
      </c>
      <c r="E76" s="2" t="e">
        <f t="shared" si="22"/>
        <v>#N/A</v>
      </c>
      <c r="F76" s="2">
        <v>498042.2379360795</v>
      </c>
      <c r="G76" s="2">
        <f t="shared" si="26"/>
        <v>441500.42857142858</v>
      </c>
      <c r="H76" s="2">
        <f t="shared" si="13"/>
        <v>19966039.000000004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649088.00000000035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502791.07652151585</v>
      </c>
      <c r="Q76" s="2">
        <f t="shared" si="25"/>
        <v>450000</v>
      </c>
      <c r="R76" s="2">
        <f t="shared" si="16"/>
        <v>20615127</v>
      </c>
      <c r="S76" s="2">
        <f t="shared" si="17"/>
        <v>441500.4285714291</v>
      </c>
      <c r="T76" s="2">
        <f t="shared" si="18"/>
        <v>8499.5714285714785</v>
      </c>
      <c r="U76" s="2">
        <f t="shared" si="19"/>
        <v>450000</v>
      </c>
      <c r="V76" s="2">
        <f t="shared" si="5"/>
        <v>682925.61290322582</v>
      </c>
      <c r="W76" s="2">
        <f t="shared" si="20"/>
        <v>13333.516129032243</v>
      </c>
      <c r="X76" s="2">
        <f t="shared" si="6"/>
        <v>436666.48387096776</v>
      </c>
      <c r="Y76" s="2">
        <f t="shared" si="7"/>
        <v>19932201.387096778</v>
      </c>
      <c r="Z76" s="2" t="str">
        <f t="shared" si="8"/>
        <v>HERE</v>
      </c>
      <c r="AA76" s="2">
        <f>IF(Z76="HERE",Y76,AA75+Graph!$G$1*1000)</f>
        <v>19932201.387096778</v>
      </c>
      <c r="AB76" s="2">
        <f t="shared" si="21"/>
        <v>436666.48387096822</v>
      </c>
      <c r="AC76" s="2">
        <f t="shared" si="9"/>
        <v>682925.61290322582</v>
      </c>
      <c r="AD76" s="3">
        <f t="shared" si="10"/>
        <v>19932201.387096778</v>
      </c>
      <c r="AE76" s="2">
        <f>IF(AE74&gt;=52800000,52800000,IF(AB55=Graph!G$1*1000,AE75+Graph!G$1*1000,AC76))</f>
        <v>682925.61290322582</v>
      </c>
      <c r="AF76" s="3">
        <f t="shared" si="11"/>
        <v>682925.61290322582</v>
      </c>
      <c r="AG76" s="3">
        <f t="shared" si="27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8</v>
      </c>
      <c r="C77" s="7"/>
      <c r="D77" s="2" t="e">
        <f t="shared" si="12"/>
        <v>#N/A</v>
      </c>
      <c r="E77" s="2" t="e">
        <f t="shared" si="22"/>
        <v>#N/A</v>
      </c>
      <c r="F77" s="2">
        <v>502973.37382227182</v>
      </c>
      <c r="G77" s="2">
        <f t="shared" si="26"/>
        <v>441500.42857142858</v>
      </c>
      <c r="H77" s="2">
        <f t="shared" si="13"/>
        <v>20407539.428571433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657587.57142857183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507768.70868346095</v>
      </c>
      <c r="Q77" s="2">
        <f t="shared" si="25"/>
        <v>450000</v>
      </c>
      <c r="R77" s="2">
        <f t="shared" si="16"/>
        <v>21065127</v>
      </c>
      <c r="S77" s="2">
        <f t="shared" si="17"/>
        <v>441500.4285714291</v>
      </c>
      <c r="T77" s="2">
        <f t="shared" si="18"/>
        <v>8499.5714285714785</v>
      </c>
      <c r="U77" s="2">
        <f t="shared" si="19"/>
        <v>450000</v>
      </c>
      <c r="V77" s="2">
        <f t="shared" si="5"/>
        <v>696259.12903225806</v>
      </c>
      <c r="W77" s="2">
        <f t="shared" si="20"/>
        <v>13333.516129032243</v>
      </c>
      <c r="X77" s="2">
        <f t="shared" si="6"/>
        <v>436666.48387096776</v>
      </c>
      <c r="Y77" s="2">
        <f t="shared" si="7"/>
        <v>20368867.870967746</v>
      </c>
      <c r="Z77" s="2" t="str">
        <f t="shared" si="8"/>
        <v>HERE</v>
      </c>
      <c r="AA77" s="2">
        <f>IF(Z77="HERE",Y77,AA76+Graph!$G$1*1000)</f>
        <v>20368867.870967746</v>
      </c>
      <c r="AB77" s="2">
        <f t="shared" si="21"/>
        <v>436666.48387096822</v>
      </c>
      <c r="AC77" s="2">
        <f t="shared" si="9"/>
        <v>696259.12903225806</v>
      </c>
      <c r="AD77" s="3">
        <f t="shared" si="10"/>
        <v>20368867.870967746</v>
      </c>
      <c r="AE77" s="2">
        <f>IF(AE75&gt;=52800000,52800000,IF(AB56=Graph!G$1*1000,AE76+Graph!G$1*1000,AC77))</f>
        <v>696259.12903225806</v>
      </c>
      <c r="AF77" s="3">
        <f t="shared" si="11"/>
        <v>696259.12903225806</v>
      </c>
      <c r="AG77" s="3">
        <f t="shared" si="27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9</v>
      </c>
      <c r="C78" s="7"/>
      <c r="D78" s="2" t="e">
        <f t="shared" si="12"/>
        <v>#N/A</v>
      </c>
      <c r="E78" s="2" t="e">
        <f t="shared" si="22"/>
        <v>#N/A</v>
      </c>
      <c r="F78" s="2">
        <v>507904.50970843434</v>
      </c>
      <c r="G78" s="2">
        <f t="shared" si="26"/>
        <v>441500.42857142858</v>
      </c>
      <c r="H78" s="2">
        <f t="shared" si="13"/>
        <v>20849039.857142862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666087.14285714331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512746.34084543586</v>
      </c>
      <c r="Q78" s="2">
        <f t="shared" si="25"/>
        <v>450000</v>
      </c>
      <c r="R78" s="2">
        <f t="shared" si="16"/>
        <v>21515127</v>
      </c>
      <c r="S78" s="2">
        <f t="shared" si="17"/>
        <v>441500.4285714291</v>
      </c>
      <c r="T78" s="2">
        <f t="shared" si="18"/>
        <v>8499.5714285714785</v>
      </c>
      <c r="U78" s="2">
        <f t="shared" si="19"/>
        <v>450000</v>
      </c>
      <c r="V78" s="2">
        <f t="shared" si="5"/>
        <v>709592.6451612903</v>
      </c>
      <c r="W78" s="2">
        <f t="shared" si="20"/>
        <v>13333.516129032243</v>
      </c>
      <c r="X78" s="2">
        <f t="shared" si="6"/>
        <v>436666.48387096776</v>
      </c>
      <c r="Y78" s="2">
        <f t="shared" si="7"/>
        <v>20805534.354838714</v>
      </c>
      <c r="Z78" s="2" t="str">
        <f t="shared" si="8"/>
        <v>HERE</v>
      </c>
      <c r="AA78" s="2">
        <f>IF(Z78="HERE",Y78,AA77+Graph!$G$1*1000)</f>
        <v>20805534.354838714</v>
      </c>
      <c r="AB78" s="2">
        <f t="shared" si="21"/>
        <v>436666.48387096822</v>
      </c>
      <c r="AC78" s="2">
        <f t="shared" si="9"/>
        <v>709592.6451612903</v>
      </c>
      <c r="AD78" s="3">
        <f t="shared" si="10"/>
        <v>20805534.354838714</v>
      </c>
      <c r="AE78" s="2">
        <f>IF(AE76&gt;=52800000,52800000,IF(AB57=Graph!G$1*1000,AE77+Graph!G$1*1000,AC78))</f>
        <v>709592.6451612903</v>
      </c>
      <c r="AF78" s="3">
        <f t="shared" si="11"/>
        <v>709592.6451612903</v>
      </c>
      <c r="AG78" s="3">
        <f t="shared" si="27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10</v>
      </c>
      <c r="C79" s="7"/>
      <c r="D79" s="2" t="e">
        <f t="shared" si="12"/>
        <v>#N/A</v>
      </c>
      <c r="E79" s="2" t="e">
        <f t="shared" si="22"/>
        <v>#N/A</v>
      </c>
      <c r="F79" s="2">
        <v>512835.64559459686</v>
      </c>
      <c r="G79" s="2">
        <f t="shared" si="26"/>
        <v>441500.42857142858</v>
      </c>
      <c r="H79" s="2">
        <f t="shared" si="13"/>
        <v>21290540.285714291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674586.71428571478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517723.97300738096</v>
      </c>
      <c r="Q79" s="2">
        <f t="shared" si="25"/>
        <v>450000</v>
      </c>
      <c r="R79" s="2">
        <f t="shared" si="16"/>
        <v>21965127</v>
      </c>
      <c r="S79" s="2">
        <f t="shared" si="17"/>
        <v>441500.4285714291</v>
      </c>
      <c r="T79" s="2">
        <f t="shared" si="18"/>
        <v>8499.5714285714785</v>
      </c>
      <c r="U79" s="2">
        <f t="shared" si="19"/>
        <v>450000</v>
      </c>
      <c r="V79" s="2">
        <f t="shared" si="5"/>
        <v>722926.16129032255</v>
      </c>
      <c r="W79" s="2">
        <f t="shared" si="20"/>
        <v>13333.516129032243</v>
      </c>
      <c r="X79" s="2">
        <f t="shared" si="6"/>
        <v>436666.48387096776</v>
      </c>
      <c r="Y79" s="2">
        <f t="shared" si="7"/>
        <v>21242200.838709682</v>
      </c>
      <c r="Z79" s="2" t="str">
        <f t="shared" si="8"/>
        <v>HERE</v>
      </c>
      <c r="AA79" s="2">
        <f>IF(Z79="HERE",Y79,AA78+Graph!$G$1*1000)</f>
        <v>21242200.838709682</v>
      </c>
      <c r="AB79" s="2">
        <f t="shared" si="21"/>
        <v>436666.48387096822</v>
      </c>
      <c r="AC79" s="2">
        <f t="shared" si="9"/>
        <v>722926.16129032255</v>
      </c>
      <c r="AD79" s="3">
        <f t="shared" si="10"/>
        <v>21242200.838709682</v>
      </c>
      <c r="AE79" s="2">
        <f>IF(AE77&gt;=52800000,52800000,IF(AB58=Graph!G$1*1000,AE78+Graph!G$1*1000,AC79))</f>
        <v>722926.16129032255</v>
      </c>
      <c r="AF79" s="3">
        <f t="shared" si="11"/>
        <v>722926.16129032255</v>
      </c>
      <c r="AG79" s="3">
        <f t="shared" si="27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11</v>
      </c>
      <c r="C80" s="7"/>
      <c r="D80" s="2" t="e">
        <f t="shared" si="12"/>
        <v>#N/A</v>
      </c>
      <c r="E80" s="2" t="e">
        <f t="shared" si="22"/>
        <v>#N/A</v>
      </c>
      <c r="F80" s="2">
        <v>517766.78148078918</v>
      </c>
      <c r="G80" s="2">
        <f t="shared" si="26"/>
        <v>441500.42857142858</v>
      </c>
      <c r="H80" s="2">
        <f t="shared" si="13"/>
        <v>21732040.71428572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683086.28571428626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522701.60516932607</v>
      </c>
      <c r="Q80" s="2">
        <f t="shared" si="25"/>
        <v>450000</v>
      </c>
      <c r="R80" s="2">
        <f t="shared" si="16"/>
        <v>22415127</v>
      </c>
      <c r="S80" s="2">
        <f t="shared" si="17"/>
        <v>441500.4285714291</v>
      </c>
      <c r="T80" s="2">
        <f t="shared" si="18"/>
        <v>8499.5714285714785</v>
      </c>
      <c r="U80" s="2">
        <f t="shared" si="19"/>
        <v>450000</v>
      </c>
      <c r="V80" s="2">
        <f t="shared" si="5"/>
        <v>736259.67741935491</v>
      </c>
      <c r="W80" s="2">
        <f t="shared" si="20"/>
        <v>13333.516129032359</v>
      </c>
      <c r="X80" s="2">
        <f t="shared" si="6"/>
        <v>436666.48387096764</v>
      </c>
      <c r="Y80" s="2">
        <f t="shared" si="7"/>
        <v>21678867.32258065</v>
      </c>
      <c r="Z80" s="2" t="str">
        <f t="shared" si="8"/>
        <v>HERE</v>
      </c>
      <c r="AA80" s="2">
        <f>IF(Z80="HERE",Y80,AA79+Graph!$G$1*1000)</f>
        <v>21678867.32258065</v>
      </c>
      <c r="AB80" s="2">
        <f t="shared" si="21"/>
        <v>436666.48387096822</v>
      </c>
      <c r="AC80" s="2">
        <f t="shared" si="9"/>
        <v>736259.67741935491</v>
      </c>
      <c r="AD80" s="3">
        <f t="shared" si="10"/>
        <v>21678867.32258065</v>
      </c>
      <c r="AE80" s="2">
        <f>IF(AE78&gt;=52800000,52800000,IF(AB59=Graph!G$1*1000,AE79+Graph!G$1*1000,AC80))</f>
        <v>736259.67741935491</v>
      </c>
      <c r="AF80" s="3">
        <f t="shared" si="11"/>
        <v>736259.67741935491</v>
      </c>
      <c r="AG80" s="3">
        <f t="shared" si="27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12</v>
      </c>
      <c r="C81" s="7"/>
      <c r="D81" s="2" t="e">
        <f t="shared" si="12"/>
        <v>#N/A</v>
      </c>
      <c r="E81" s="2" t="e">
        <f t="shared" si="22"/>
        <v>#N/A</v>
      </c>
      <c r="F81" s="2">
        <v>522697.9173669517</v>
      </c>
      <c r="G81" s="2">
        <f t="shared" si="26"/>
        <v>441500.42857142858</v>
      </c>
      <c r="H81" s="2">
        <f t="shared" si="13"/>
        <v>22173541.142857149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691585.85714285774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527679.23733130097</v>
      </c>
      <c r="Q81" s="2">
        <f t="shared" si="25"/>
        <v>450000</v>
      </c>
      <c r="R81" s="2">
        <f t="shared" si="16"/>
        <v>22865127</v>
      </c>
      <c r="S81" s="2">
        <f t="shared" si="17"/>
        <v>441500.4285714291</v>
      </c>
      <c r="T81" s="2">
        <f t="shared" si="18"/>
        <v>8499.5714285714785</v>
      </c>
      <c r="U81" s="2">
        <f t="shared" si="19"/>
        <v>450000</v>
      </c>
      <c r="V81" s="2">
        <f t="shared" si="5"/>
        <v>749593.19354838715</v>
      </c>
      <c r="W81" s="2">
        <f t="shared" si="20"/>
        <v>13333.516129032243</v>
      </c>
      <c r="X81" s="2">
        <f t="shared" si="6"/>
        <v>436666.48387096776</v>
      </c>
      <c r="Y81" s="2">
        <f t="shared" si="7"/>
        <v>22115533.806451619</v>
      </c>
      <c r="Z81" s="2" t="str">
        <f t="shared" si="8"/>
        <v>HERE</v>
      </c>
      <c r="AA81" s="2">
        <f>IF(Z81="HERE",Y81,AA80+Graph!$G$1*1000)</f>
        <v>22115533.806451619</v>
      </c>
      <c r="AB81" s="2">
        <f t="shared" si="21"/>
        <v>436666.48387096822</v>
      </c>
      <c r="AC81" s="2">
        <f t="shared" si="9"/>
        <v>749593.19354838715</v>
      </c>
      <c r="AD81" s="3">
        <f t="shared" si="10"/>
        <v>22115533.806451619</v>
      </c>
      <c r="AE81" s="2">
        <f>IF(AE79&gt;=52800000,52800000,IF(AB60=Graph!G$1*1000,AE80+Graph!G$1*1000,AC81))</f>
        <v>749593.19354838715</v>
      </c>
      <c r="AF81" s="3">
        <f t="shared" si="11"/>
        <v>749593.19354838715</v>
      </c>
      <c r="AG81" s="3">
        <f t="shared" si="27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13</v>
      </c>
      <c r="C82" s="7"/>
      <c r="D82" s="2" t="e">
        <f t="shared" si="12"/>
        <v>#N/A</v>
      </c>
      <c r="E82" s="2" t="e">
        <f t="shared" si="22"/>
        <v>#N/A</v>
      </c>
      <c r="F82" s="2">
        <v>527629.05325311422</v>
      </c>
      <c r="G82" s="2">
        <f t="shared" si="26"/>
        <v>441500.42857142858</v>
      </c>
      <c r="H82" s="2">
        <f t="shared" si="13"/>
        <v>22615041.571428578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700085.42857142922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532656.86949324608</v>
      </c>
      <c r="Q82" s="2">
        <f t="shared" si="25"/>
        <v>450000</v>
      </c>
      <c r="R82" s="2">
        <f t="shared" si="16"/>
        <v>23315127</v>
      </c>
      <c r="S82" s="2">
        <f t="shared" si="17"/>
        <v>441500.4285714291</v>
      </c>
      <c r="T82" s="2">
        <f t="shared" si="18"/>
        <v>8499.5714285714785</v>
      </c>
      <c r="U82" s="2">
        <f t="shared" si="19"/>
        <v>450000</v>
      </c>
      <c r="V82" s="2">
        <f t="shared" si="5"/>
        <v>762926.70967741939</v>
      </c>
      <c r="W82" s="2">
        <f t="shared" si="20"/>
        <v>13333.516129032243</v>
      </c>
      <c r="X82" s="2">
        <f t="shared" si="6"/>
        <v>436666.48387096776</v>
      </c>
      <c r="Y82" s="2">
        <f t="shared" si="7"/>
        <v>22552200.290322587</v>
      </c>
      <c r="Z82" s="2" t="str">
        <f t="shared" si="8"/>
        <v>HERE</v>
      </c>
      <c r="AA82" s="2">
        <f>IF(Z82="HERE",Y82,AA81+Graph!$G$1*1000)</f>
        <v>22552200.290322587</v>
      </c>
      <c r="AB82" s="2">
        <f t="shared" si="21"/>
        <v>436666.48387096822</v>
      </c>
      <c r="AC82" s="2">
        <f t="shared" si="9"/>
        <v>762926.70967741939</v>
      </c>
      <c r="AD82" s="3">
        <f t="shared" si="10"/>
        <v>22552200.290322587</v>
      </c>
      <c r="AE82" s="2">
        <f>IF(AE80&gt;=52800000,52800000,IF(AB61=Graph!G$1*1000,AE81+Graph!G$1*1000,AC82))</f>
        <v>762926.70967741939</v>
      </c>
      <c r="AF82" s="3">
        <f t="shared" si="11"/>
        <v>762926.70967741939</v>
      </c>
      <c r="AG82" s="3">
        <f t="shared" si="27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14</v>
      </c>
      <c r="C83" s="7"/>
      <c r="D83" s="2" t="e">
        <f t="shared" si="12"/>
        <v>#N/A</v>
      </c>
      <c r="E83" s="2" t="e">
        <f t="shared" si="22"/>
        <v>#N/A</v>
      </c>
      <c r="F83" s="2">
        <v>532560.18913930655</v>
      </c>
      <c r="G83" s="2">
        <f t="shared" si="26"/>
        <v>441500.42857142858</v>
      </c>
      <c r="H83" s="2">
        <f t="shared" si="13"/>
        <v>23056542.000000007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708585.0000000007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537634.50165522099</v>
      </c>
      <c r="Q83" s="2">
        <f t="shared" si="25"/>
        <v>450000</v>
      </c>
      <c r="R83" s="2">
        <f t="shared" si="16"/>
        <v>23765127</v>
      </c>
      <c r="S83" s="2">
        <f t="shared" si="17"/>
        <v>441500.4285714291</v>
      </c>
      <c r="T83" s="2">
        <f t="shared" si="18"/>
        <v>8499.5714285714785</v>
      </c>
      <c r="U83" s="2">
        <f t="shared" si="19"/>
        <v>450000</v>
      </c>
      <c r="V83" s="2">
        <f t="shared" si="5"/>
        <v>776260.22580645164</v>
      </c>
      <c r="W83" s="2">
        <f t="shared" si="20"/>
        <v>13333.516129032243</v>
      </c>
      <c r="X83" s="2">
        <f t="shared" si="6"/>
        <v>436666.48387096776</v>
      </c>
      <c r="Y83" s="2">
        <f t="shared" si="7"/>
        <v>22988866.774193555</v>
      </c>
      <c r="Z83" s="2" t="str">
        <f t="shared" si="8"/>
        <v>HERE</v>
      </c>
      <c r="AA83" s="2">
        <f>IF(Z83="HERE",Y83,AA82+Graph!$G$1*1000)</f>
        <v>22988866.774193555</v>
      </c>
      <c r="AB83" s="2">
        <f t="shared" si="21"/>
        <v>436666.48387096822</v>
      </c>
      <c r="AC83" s="2">
        <f t="shared" si="9"/>
        <v>776260.22580645164</v>
      </c>
      <c r="AD83" s="3">
        <f t="shared" si="10"/>
        <v>22988866.774193555</v>
      </c>
      <c r="AE83" s="2">
        <f>IF(AE81&gt;=52800000,52800000,IF(AB62=Graph!G$1*1000,AE82+Graph!G$1*1000,AC83))</f>
        <v>776260.22580645164</v>
      </c>
      <c r="AF83" s="3">
        <f t="shared" si="11"/>
        <v>776260.22580645164</v>
      </c>
      <c r="AG83" s="3">
        <f t="shared" si="27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15</v>
      </c>
      <c r="C84" s="7"/>
      <c r="D84" s="2" t="e">
        <f t="shared" si="12"/>
        <v>#N/A</v>
      </c>
      <c r="E84" s="2" t="e">
        <f t="shared" si="22"/>
        <v>#N/A</v>
      </c>
      <c r="F84" s="2">
        <v>537491.32502546906</v>
      </c>
      <c r="G84" s="2">
        <f t="shared" si="26"/>
        <v>441500.42857142858</v>
      </c>
      <c r="H84" s="2">
        <f t="shared" si="13"/>
        <v>23498042.428571437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717084.57142857218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542612.13381716609</v>
      </c>
      <c r="Q84" s="2">
        <f t="shared" si="25"/>
        <v>450000</v>
      </c>
      <c r="R84" s="2">
        <f t="shared" si="16"/>
        <v>24215127</v>
      </c>
      <c r="S84" s="2">
        <f t="shared" si="17"/>
        <v>441500.4285714291</v>
      </c>
      <c r="T84" s="2">
        <f t="shared" si="18"/>
        <v>8499.5714285714785</v>
      </c>
      <c r="U84" s="2">
        <f t="shared" si="19"/>
        <v>450000</v>
      </c>
      <c r="V84" s="2">
        <f t="shared" si="5"/>
        <v>789593.74193548388</v>
      </c>
      <c r="W84" s="2">
        <f t="shared" si="20"/>
        <v>13333.516129032243</v>
      </c>
      <c r="X84" s="2">
        <f t="shared" si="6"/>
        <v>436666.48387096776</v>
      </c>
      <c r="Y84" s="2">
        <f t="shared" si="7"/>
        <v>23425533.258064523</v>
      </c>
      <c r="Z84" s="2" t="str">
        <f t="shared" si="8"/>
        <v>HERE</v>
      </c>
      <c r="AA84" s="2">
        <f>IF(Z84="HERE",Y84,AA83+Graph!$G$1*1000)</f>
        <v>23425533.258064523</v>
      </c>
      <c r="AB84" s="2">
        <f t="shared" si="21"/>
        <v>436666.48387096822</v>
      </c>
      <c r="AC84" s="2">
        <f t="shared" si="9"/>
        <v>789593.74193548388</v>
      </c>
      <c r="AD84" s="3">
        <f t="shared" si="10"/>
        <v>23425533.258064523</v>
      </c>
      <c r="AE84" s="2">
        <f>IF(AE82&gt;=52800000,52800000,IF(AB63=Graph!G$1*1000,AE83+Graph!G$1*1000,AC84))</f>
        <v>789593.74193548388</v>
      </c>
      <c r="AF84" s="3">
        <f t="shared" si="11"/>
        <v>789593.74193548388</v>
      </c>
      <c r="AG84" s="3">
        <f t="shared" si="27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16</v>
      </c>
      <c r="C85" s="7"/>
      <c r="D85" s="2" t="e">
        <f t="shared" si="12"/>
        <v>#N/A</v>
      </c>
      <c r="E85" s="2" t="e">
        <f t="shared" si="22"/>
        <v>#N/A</v>
      </c>
      <c r="F85" s="2">
        <v>542422.46091163158</v>
      </c>
      <c r="G85" s="2">
        <f t="shared" si="26"/>
        <v>441500.42857142858</v>
      </c>
      <c r="H85" s="2">
        <f t="shared" si="13"/>
        <v>23939542.857142866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725584.14285714366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547589.76597911119</v>
      </c>
      <c r="Q85" s="2">
        <f t="shared" si="25"/>
        <v>450000</v>
      </c>
      <c r="R85" s="2">
        <f t="shared" si="16"/>
        <v>24665127</v>
      </c>
      <c r="S85" s="2">
        <f t="shared" si="17"/>
        <v>441500.4285714291</v>
      </c>
      <c r="T85" s="2">
        <f t="shared" si="18"/>
        <v>8499.5714285714785</v>
      </c>
      <c r="U85" s="2">
        <f t="shared" si="19"/>
        <v>450000</v>
      </c>
      <c r="V85" s="2">
        <f t="shared" si="5"/>
        <v>802927.25806451612</v>
      </c>
      <c r="W85" s="2">
        <f t="shared" si="20"/>
        <v>13333.516129032243</v>
      </c>
      <c r="X85" s="2">
        <f t="shared" si="6"/>
        <v>436666.48387096776</v>
      </c>
      <c r="Y85" s="2">
        <f t="shared" si="7"/>
        <v>23862199.741935492</v>
      </c>
      <c r="Z85" s="2" t="str">
        <f t="shared" si="8"/>
        <v>HERE</v>
      </c>
      <c r="AA85" s="2">
        <f>IF(Z85="HERE",Y85,AA84+Graph!$G$1*1000)</f>
        <v>23862199.741935492</v>
      </c>
      <c r="AB85" s="2">
        <f t="shared" si="21"/>
        <v>436666.48387096822</v>
      </c>
      <c r="AC85" s="2">
        <f t="shared" si="9"/>
        <v>802927.25806451612</v>
      </c>
      <c r="AD85" s="3">
        <f t="shared" si="10"/>
        <v>23862199.741935492</v>
      </c>
      <c r="AE85" s="2">
        <f>IF(AE83&gt;=52800000,52800000,IF(AB64=Graph!G$1*1000,AE84+Graph!G$1*1000,AC85))</f>
        <v>802927.25806451612</v>
      </c>
      <c r="AF85" s="3">
        <f t="shared" si="11"/>
        <v>802927.25806451612</v>
      </c>
      <c r="AG85" s="3">
        <f t="shared" si="27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17</v>
      </c>
      <c r="C86" s="7"/>
      <c r="D86" s="2" t="e">
        <f t="shared" si="12"/>
        <v>#N/A</v>
      </c>
      <c r="E86" s="2" t="e">
        <f t="shared" si="22"/>
        <v>#N/A</v>
      </c>
      <c r="F86" s="2">
        <v>547353.59679782391</v>
      </c>
      <c r="G86" s="2">
        <f t="shared" si="26"/>
        <v>441500.42857142858</v>
      </c>
      <c r="H86" s="2">
        <f t="shared" si="13"/>
        <v>24381043.285714295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734083.71428571513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552567.3981410861</v>
      </c>
      <c r="Q86" s="2">
        <f t="shared" si="25"/>
        <v>450000</v>
      </c>
      <c r="R86" s="2">
        <f t="shared" si="16"/>
        <v>25115127</v>
      </c>
      <c r="S86" s="2">
        <f t="shared" si="17"/>
        <v>441500.4285714291</v>
      </c>
      <c r="T86" s="2">
        <f t="shared" si="18"/>
        <v>8499.5714285714785</v>
      </c>
      <c r="U86" s="2">
        <f t="shared" si="19"/>
        <v>450000</v>
      </c>
      <c r="V86" s="2">
        <f t="shared" si="5"/>
        <v>816260.77419354836</v>
      </c>
      <c r="W86" s="2">
        <f t="shared" si="20"/>
        <v>13333.516129032243</v>
      </c>
      <c r="X86" s="2">
        <f t="shared" si="6"/>
        <v>436666.48387096776</v>
      </c>
      <c r="Y86" s="2">
        <f t="shared" si="7"/>
        <v>24298866.22580646</v>
      </c>
      <c r="Z86" s="2" t="str">
        <f t="shared" si="8"/>
        <v>HERE</v>
      </c>
      <c r="AA86" s="2">
        <f>IF(Z86="HERE",Y86,AA85+Graph!$G$1*1000)</f>
        <v>24298866.22580646</v>
      </c>
      <c r="AB86" s="2">
        <f t="shared" si="21"/>
        <v>436666.48387096822</v>
      </c>
      <c r="AC86" s="2">
        <f t="shared" si="9"/>
        <v>816260.77419354836</v>
      </c>
      <c r="AD86" s="3">
        <f t="shared" si="10"/>
        <v>24298866.22580646</v>
      </c>
      <c r="AE86" s="2">
        <f>IF(AE84&gt;=52800000,52800000,IF(AB65=Graph!G$1*1000,AE85+Graph!G$1*1000,AC86))</f>
        <v>816260.77419354836</v>
      </c>
      <c r="AF86" s="3">
        <f t="shared" si="11"/>
        <v>816260.77419354836</v>
      </c>
      <c r="AG86" s="3">
        <f t="shared" si="27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18</v>
      </c>
      <c r="C87" s="7"/>
      <c r="D87" s="2" t="e">
        <f t="shared" si="12"/>
        <v>#N/A</v>
      </c>
      <c r="E87" s="2" t="e">
        <f t="shared" si="22"/>
        <v>#N/A</v>
      </c>
      <c r="F87" s="2">
        <v>552284.73268398643</v>
      </c>
      <c r="G87" s="2">
        <f t="shared" si="26"/>
        <v>441500.42857142858</v>
      </c>
      <c r="H87" s="2">
        <f t="shared" si="13"/>
        <v>24822543.714285724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742583.28571428661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557545.03030303121</v>
      </c>
      <c r="Q87" s="2">
        <f t="shared" si="25"/>
        <v>450000</v>
      </c>
      <c r="R87" s="2">
        <f t="shared" si="16"/>
        <v>25565127</v>
      </c>
      <c r="S87" s="2">
        <f t="shared" si="17"/>
        <v>441500.4285714291</v>
      </c>
      <c r="T87" s="2">
        <f t="shared" si="18"/>
        <v>8499.5714285714785</v>
      </c>
      <c r="U87" s="2">
        <f t="shared" si="19"/>
        <v>450000</v>
      </c>
      <c r="V87" s="2">
        <f t="shared" si="5"/>
        <v>829594.29032258061</v>
      </c>
      <c r="W87" s="2">
        <f t="shared" si="20"/>
        <v>13333.516129032243</v>
      </c>
      <c r="X87" s="2">
        <f t="shared" si="6"/>
        <v>436666.48387096776</v>
      </c>
      <c r="Y87" s="2">
        <f t="shared" si="7"/>
        <v>24735532.709677428</v>
      </c>
      <c r="Z87" s="2" t="str">
        <f t="shared" si="8"/>
        <v>HERE</v>
      </c>
      <c r="AA87" s="2">
        <f>IF(Z87="HERE",Y87,AA86+Graph!$G$1*1000)</f>
        <v>24735532.709677428</v>
      </c>
      <c r="AB87" s="2">
        <f t="shared" si="21"/>
        <v>436666.48387096822</v>
      </c>
      <c r="AC87" s="2">
        <f t="shared" si="9"/>
        <v>829594.29032258061</v>
      </c>
      <c r="AD87" s="3">
        <f t="shared" si="10"/>
        <v>24735532.709677428</v>
      </c>
      <c r="AE87" s="2">
        <f>IF(AE85&gt;=52800000,52800000,IF(AB66=Graph!G$1*1000,AE86+Graph!G$1*1000,AC87))</f>
        <v>829594.29032258061</v>
      </c>
      <c r="AF87" s="3">
        <f t="shared" si="11"/>
        <v>829594.29032258061</v>
      </c>
      <c r="AG87" s="3">
        <f t="shared" si="27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19</v>
      </c>
      <c r="C88" s="7"/>
      <c r="D88" s="2" t="e">
        <f t="shared" si="12"/>
        <v>#N/A</v>
      </c>
      <c r="E88" s="2" t="e">
        <f t="shared" si="22"/>
        <v>#N/A</v>
      </c>
      <c r="F88" s="2">
        <v>557215.86857014894</v>
      </c>
      <c r="G88" s="2">
        <f t="shared" si="26"/>
        <v>441500.42857142858</v>
      </c>
      <c r="H88" s="2">
        <f t="shared" si="13"/>
        <v>25264044.142857153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751082.85714285809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562522.66246497631</v>
      </c>
      <c r="Q88" s="2">
        <f t="shared" si="25"/>
        <v>450000</v>
      </c>
      <c r="R88" s="2">
        <f t="shared" si="16"/>
        <v>26015127</v>
      </c>
      <c r="S88" s="2">
        <f t="shared" si="17"/>
        <v>441500.4285714291</v>
      </c>
      <c r="T88" s="2">
        <f t="shared" si="18"/>
        <v>8499.5714285714785</v>
      </c>
      <c r="U88" s="2">
        <f t="shared" si="19"/>
        <v>450000</v>
      </c>
      <c r="V88" s="2">
        <f t="shared" si="5"/>
        <v>842927.80645161285</v>
      </c>
      <c r="W88" s="2">
        <f t="shared" si="20"/>
        <v>13333.516129032243</v>
      </c>
      <c r="X88" s="2">
        <f t="shared" si="6"/>
        <v>436666.48387096776</v>
      </c>
      <c r="Y88" s="2">
        <f t="shared" si="7"/>
        <v>25172199.193548396</v>
      </c>
      <c r="Z88" s="2" t="str">
        <f t="shared" si="8"/>
        <v>HERE</v>
      </c>
      <c r="AA88" s="2">
        <f>IF(Z88="HERE",Y88,AA87+Graph!$G$1*1000)</f>
        <v>25172199.193548396</v>
      </c>
      <c r="AB88" s="2">
        <f t="shared" si="21"/>
        <v>436666.48387096822</v>
      </c>
      <c r="AC88" s="2">
        <f t="shared" si="9"/>
        <v>842927.80645161285</v>
      </c>
      <c r="AD88" s="3">
        <f t="shared" si="10"/>
        <v>25172199.193548396</v>
      </c>
      <c r="AE88" s="2">
        <f>IF(AE86&gt;=52800000,52800000,IF(AB67=Graph!G$1*1000,AE87+Graph!G$1*1000,AC88))</f>
        <v>842927.80645161285</v>
      </c>
      <c r="AF88" s="3">
        <f t="shared" si="11"/>
        <v>842927.80645161285</v>
      </c>
      <c r="AG88" s="3">
        <f t="shared" si="27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20</v>
      </c>
      <c r="C89" s="7"/>
      <c r="D89" s="2" t="e">
        <f t="shared" si="12"/>
        <v>#N/A</v>
      </c>
      <c r="E89" s="2" t="e">
        <f t="shared" si="22"/>
        <v>#N/A</v>
      </c>
      <c r="F89" s="2">
        <v>562147.00445634127</v>
      </c>
      <c r="G89" s="2">
        <f t="shared" si="26"/>
        <v>441500.42857142858</v>
      </c>
      <c r="H89" s="2">
        <f t="shared" si="13"/>
        <v>25705544.571428582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759582.42857142957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567500.29462695122</v>
      </c>
      <c r="Q89" s="2">
        <f t="shared" si="25"/>
        <v>450000</v>
      </c>
      <c r="R89" s="2">
        <f t="shared" si="16"/>
        <v>26465127</v>
      </c>
      <c r="S89" s="2">
        <f t="shared" si="17"/>
        <v>441500.4285714291</v>
      </c>
      <c r="T89" s="2">
        <f t="shared" si="18"/>
        <v>8499.5714285714785</v>
      </c>
      <c r="U89" s="2">
        <f t="shared" si="19"/>
        <v>450000</v>
      </c>
      <c r="V89" s="2">
        <f t="shared" si="5"/>
        <v>856261.32258064509</v>
      </c>
      <c r="W89" s="2">
        <f t="shared" si="20"/>
        <v>13333.516129032243</v>
      </c>
      <c r="X89" s="2">
        <f t="shared" si="6"/>
        <v>436666.48387096776</v>
      </c>
      <c r="Y89" s="2">
        <f t="shared" si="7"/>
        <v>25608865.677419364</v>
      </c>
      <c r="Z89" s="2" t="str">
        <f t="shared" si="8"/>
        <v>HERE</v>
      </c>
      <c r="AA89" s="2">
        <f>IF(Z89="HERE",Y89,AA88+Graph!$G$1*1000)</f>
        <v>25608865.677419364</v>
      </c>
      <c r="AB89" s="2">
        <f t="shared" si="21"/>
        <v>436666.48387096822</v>
      </c>
      <c r="AC89" s="2">
        <f t="shared" si="9"/>
        <v>856261.32258064509</v>
      </c>
      <c r="AD89" s="3">
        <f t="shared" si="10"/>
        <v>25608865.677419364</v>
      </c>
      <c r="AE89" s="2">
        <f>IF(AE87&gt;=52800000,52800000,IF(AB68=Graph!G$1*1000,AE88+Graph!G$1*1000,AC89))</f>
        <v>856261.32258064509</v>
      </c>
      <c r="AF89" s="3">
        <f t="shared" si="11"/>
        <v>856261.32258064509</v>
      </c>
      <c r="AG89" s="3">
        <f t="shared" si="27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21</v>
      </c>
      <c r="C90" s="7"/>
      <c r="D90" s="2" t="e">
        <f t="shared" si="12"/>
        <v>#N/A</v>
      </c>
      <c r="E90" s="2" t="e">
        <f t="shared" si="22"/>
        <v>#N/A</v>
      </c>
      <c r="F90" s="2">
        <v>567078.14034250379</v>
      </c>
      <c r="G90" s="2">
        <f t="shared" si="26"/>
        <v>441500.42857142858</v>
      </c>
      <c r="H90" s="2">
        <f t="shared" si="13"/>
        <v>26147045.000000011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768082.00000000105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572477.92678889632</v>
      </c>
      <c r="Q90" s="2">
        <f t="shared" si="25"/>
        <v>450000</v>
      </c>
      <c r="R90" s="2">
        <f t="shared" si="16"/>
        <v>26915127</v>
      </c>
      <c r="S90" s="2">
        <f t="shared" si="17"/>
        <v>441500.4285714291</v>
      </c>
      <c r="T90" s="2">
        <f t="shared" si="18"/>
        <v>8499.5714285714785</v>
      </c>
      <c r="U90" s="2">
        <f t="shared" si="19"/>
        <v>450000</v>
      </c>
      <c r="V90" s="2">
        <f t="shared" si="5"/>
        <v>869594.83870967734</v>
      </c>
      <c r="W90" s="2">
        <f t="shared" si="20"/>
        <v>13333.516129032243</v>
      </c>
      <c r="X90" s="2">
        <f t="shared" si="6"/>
        <v>436666.48387096776</v>
      </c>
      <c r="Y90" s="2">
        <f t="shared" si="7"/>
        <v>26045532.161290333</v>
      </c>
      <c r="Z90" s="2" t="str">
        <f t="shared" si="8"/>
        <v>HERE</v>
      </c>
      <c r="AA90" s="2">
        <f>IF(Z90="HERE",Y90,AA89+Graph!$G$1*1000)</f>
        <v>26045532.161290333</v>
      </c>
      <c r="AB90" s="2">
        <f t="shared" si="21"/>
        <v>436666.48387096822</v>
      </c>
      <c r="AC90" s="2">
        <f t="shared" si="9"/>
        <v>869594.83870967734</v>
      </c>
      <c r="AD90" s="3">
        <f t="shared" si="10"/>
        <v>26045532.161290333</v>
      </c>
      <c r="AE90" s="2">
        <f>IF(AE88&gt;=52800000,52800000,IF(AB69=Graph!G$1*1000,AE89+Graph!G$1*1000,AC90))</f>
        <v>869594.83870967734</v>
      </c>
      <c r="AF90" s="3">
        <f t="shared" si="11"/>
        <v>869594.83870967734</v>
      </c>
      <c r="AG90" s="3">
        <f t="shared" si="27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22</v>
      </c>
      <c r="C91" s="7"/>
      <c r="D91" s="2" t="e">
        <f t="shared" si="12"/>
        <v>#N/A</v>
      </c>
      <c r="E91" s="2" t="e">
        <f t="shared" si="22"/>
        <v>#N/A</v>
      </c>
      <c r="F91" s="2">
        <v>572009.27622866631</v>
      </c>
      <c r="G91" s="2">
        <f t="shared" si="26"/>
        <v>441500.42857142858</v>
      </c>
      <c r="H91" s="2">
        <f t="shared" si="13"/>
        <v>26588545.42857144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776581.57142857253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577455.55895084143</v>
      </c>
      <c r="Q91" s="2">
        <f t="shared" si="25"/>
        <v>450000</v>
      </c>
      <c r="R91" s="2">
        <f t="shared" si="16"/>
        <v>27365127</v>
      </c>
      <c r="S91" s="2">
        <f t="shared" si="17"/>
        <v>441500.4285714291</v>
      </c>
      <c r="T91" s="2">
        <f t="shared" si="18"/>
        <v>8499.5714285714785</v>
      </c>
      <c r="U91" s="2">
        <f t="shared" si="19"/>
        <v>450000</v>
      </c>
      <c r="V91" s="2">
        <f t="shared" si="5"/>
        <v>882928.3548387097</v>
      </c>
      <c r="W91" s="2">
        <f t="shared" si="20"/>
        <v>13333.516129032359</v>
      </c>
      <c r="X91" s="2">
        <f t="shared" si="6"/>
        <v>436666.48387096764</v>
      </c>
      <c r="Y91" s="2">
        <f t="shared" si="7"/>
        <v>26482198.645161301</v>
      </c>
      <c r="Z91" s="2" t="str">
        <f t="shared" si="8"/>
        <v>HERE</v>
      </c>
      <c r="AA91" s="2">
        <f>IF(Z91="HERE",Y91,AA90+Graph!$G$1*1000)</f>
        <v>26482198.645161301</v>
      </c>
      <c r="AB91" s="2">
        <f t="shared" si="21"/>
        <v>436666.48387096822</v>
      </c>
      <c r="AC91" s="2">
        <f t="shared" si="9"/>
        <v>882928.3548387097</v>
      </c>
      <c r="AD91" s="3">
        <f t="shared" si="10"/>
        <v>26482198.645161301</v>
      </c>
      <c r="AE91" s="2">
        <f>IF(AE89&gt;=52800000,52800000,IF(AB70=Graph!G$1*1000,AE90+Graph!G$1*1000,AC91))</f>
        <v>882928.3548387097</v>
      </c>
      <c r="AF91" s="3">
        <f t="shared" si="11"/>
        <v>882928.3548387097</v>
      </c>
      <c r="AG91" s="3">
        <f t="shared" si="27"/>
        <v>15611128.461290324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23</v>
      </c>
      <c r="C92" s="7"/>
      <c r="D92" s="2" t="e">
        <f t="shared" si="12"/>
        <v>#N/A</v>
      </c>
      <c r="E92" s="2" t="e">
        <f t="shared" si="22"/>
        <v>#N/A</v>
      </c>
      <c r="F92" s="2">
        <v>576940.41211485863</v>
      </c>
      <c r="G92" s="2">
        <f t="shared" si="26"/>
        <v>441500.42857142858</v>
      </c>
      <c r="H92" s="2">
        <f t="shared" si="13"/>
        <v>27030045.857142869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785081.142857144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582433.19111281633</v>
      </c>
      <c r="Q92" s="2">
        <f t="shared" si="25"/>
        <v>450000</v>
      </c>
      <c r="R92" s="2">
        <f t="shared" si="16"/>
        <v>27815127</v>
      </c>
      <c r="S92" s="2">
        <f t="shared" si="17"/>
        <v>441500.4285714291</v>
      </c>
      <c r="T92" s="2">
        <f t="shared" si="18"/>
        <v>8499.5714285714785</v>
      </c>
      <c r="U92" s="2">
        <f t="shared" si="19"/>
        <v>450000</v>
      </c>
      <c r="V92" s="2">
        <f t="shared" si="5"/>
        <v>896261.87096774194</v>
      </c>
      <c r="W92" s="2">
        <f t="shared" si="20"/>
        <v>13333.516129032243</v>
      </c>
      <c r="X92" s="2">
        <f t="shared" si="6"/>
        <v>436666.48387096776</v>
      </c>
      <c r="Y92" s="2">
        <f t="shared" si="7"/>
        <v>26918865.129032269</v>
      </c>
      <c r="Z92" s="2" t="str">
        <f t="shared" si="8"/>
        <v>HERE</v>
      </c>
      <c r="AA92" s="2">
        <f>IF(Z92="HERE",Y92,AA91+Graph!$G$1*1000)</f>
        <v>26918865.129032269</v>
      </c>
      <c r="AB92" s="2">
        <f t="shared" si="21"/>
        <v>436666.48387096822</v>
      </c>
      <c r="AC92" s="2">
        <f t="shared" si="9"/>
        <v>896261.87096774194</v>
      </c>
      <c r="AD92" s="3">
        <f t="shared" si="10"/>
        <v>26918865.129032269</v>
      </c>
      <c r="AE92" s="2">
        <f>IF(AE90&gt;=52800000,52800000,IF(AB71=Graph!G$1*1000,AE91+Graph!G$1*1000,AC92))</f>
        <v>896261.87096774194</v>
      </c>
      <c r="AF92" s="3">
        <f t="shared" si="11"/>
        <v>896261.87096774194</v>
      </c>
      <c r="AG92" s="3">
        <f t="shared" si="27"/>
        <v>16004794.972580647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24</v>
      </c>
      <c r="C93" s="7"/>
      <c r="D93" s="2" t="e">
        <f t="shared" si="12"/>
        <v>#N/A</v>
      </c>
      <c r="E93" s="2" t="e">
        <f t="shared" si="22"/>
        <v>#N/A</v>
      </c>
      <c r="F93" s="2">
        <v>581871.54800102115</v>
      </c>
      <c r="G93" s="2">
        <f t="shared" si="26"/>
        <v>441500.42857142858</v>
      </c>
      <c r="H93" s="2">
        <f t="shared" si="13"/>
        <v>27471546.285714298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793580.71428571548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587410.82327476144</v>
      </c>
      <c r="Q93" s="2">
        <f t="shared" si="25"/>
        <v>450000</v>
      </c>
      <c r="R93" s="2">
        <f t="shared" si="16"/>
        <v>28265127</v>
      </c>
      <c r="S93" s="2">
        <f t="shared" si="17"/>
        <v>441500.4285714291</v>
      </c>
      <c r="T93" s="2">
        <f t="shared" si="18"/>
        <v>8499.5714285714785</v>
      </c>
      <c r="U93" s="2">
        <f t="shared" si="19"/>
        <v>450000</v>
      </c>
      <c r="V93" s="2">
        <f t="shared" si="5"/>
        <v>909595.38709677418</v>
      </c>
      <c r="W93" s="2">
        <f t="shared" si="20"/>
        <v>13333.516129032243</v>
      </c>
      <c r="X93" s="2">
        <f t="shared" si="6"/>
        <v>436666.48387096776</v>
      </c>
      <c r="Y93" s="2">
        <f t="shared" si="7"/>
        <v>27355531.612903237</v>
      </c>
      <c r="Z93" s="2" t="str">
        <f t="shared" si="8"/>
        <v>HERE</v>
      </c>
      <c r="AA93" s="2">
        <f>IF(Z93="HERE",Y93,AA92+Graph!$G$1*1000)</f>
        <v>27355531.612903237</v>
      </c>
      <c r="AB93" s="2">
        <f t="shared" si="21"/>
        <v>436666.48387096822</v>
      </c>
      <c r="AC93" s="2">
        <f t="shared" si="9"/>
        <v>909595.38709677418</v>
      </c>
      <c r="AD93" s="3">
        <f t="shared" si="10"/>
        <v>27355531.612903237</v>
      </c>
      <c r="AE93" s="2">
        <f>IF(AE91&gt;=52800000,52800000,IF(AB72=Graph!G$1*1000,AE92+Graph!G$1*1000,AC93))</f>
        <v>909595.38709677418</v>
      </c>
      <c r="AF93" s="3">
        <f t="shared" si="11"/>
        <v>909595.38709677418</v>
      </c>
      <c r="AG93" s="3">
        <f t="shared" si="27"/>
        <v>16398461.48387097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25</v>
      </c>
      <c r="C94" s="7"/>
      <c r="D94" s="2" t="e">
        <f t="shared" si="12"/>
        <v>#N/A</v>
      </c>
      <c r="E94" s="2" t="e">
        <f t="shared" si="22"/>
        <v>#N/A</v>
      </c>
      <c r="F94" s="2">
        <v>586802.68388718367</v>
      </c>
      <c r="G94" s="2">
        <f t="shared" si="26"/>
        <v>441500.42857142858</v>
      </c>
      <c r="H94" s="2">
        <f t="shared" si="13"/>
        <v>27913046.714285728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802080.28571428696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592388.45543670654</v>
      </c>
      <c r="Q94" s="2">
        <f t="shared" si="25"/>
        <v>450000</v>
      </c>
      <c r="R94" s="2">
        <f t="shared" si="16"/>
        <v>28715127</v>
      </c>
      <c r="S94" s="2">
        <f t="shared" si="17"/>
        <v>441500.4285714291</v>
      </c>
      <c r="T94" s="2">
        <f t="shared" si="18"/>
        <v>8499.5714285714785</v>
      </c>
      <c r="U94" s="2">
        <f t="shared" si="19"/>
        <v>450000</v>
      </c>
      <c r="V94" s="2">
        <f t="shared" si="5"/>
        <v>922928.90322580643</v>
      </c>
      <c r="W94" s="2">
        <f t="shared" si="20"/>
        <v>13333.516129032243</v>
      </c>
      <c r="X94" s="2">
        <f t="shared" si="6"/>
        <v>436666.48387096776</v>
      </c>
      <c r="Y94" s="2">
        <f t="shared" si="7"/>
        <v>27792198.096774206</v>
      </c>
      <c r="Z94" s="2" t="str">
        <f t="shared" si="8"/>
        <v>HERE</v>
      </c>
      <c r="AA94" s="2">
        <f>IF(Z94="HERE",Y94,AA93+Graph!$G$1*1000)</f>
        <v>27792198.096774206</v>
      </c>
      <c r="AB94" s="2">
        <f t="shared" si="21"/>
        <v>436666.48387096822</v>
      </c>
      <c r="AC94" s="2">
        <f t="shared" si="9"/>
        <v>922928.90322580643</v>
      </c>
      <c r="AD94" s="3">
        <f t="shared" si="10"/>
        <v>27792198.096774206</v>
      </c>
      <c r="AE94" s="2">
        <f>IF(AE92&gt;=52800000,52800000,IF(AB73=Graph!G$1*1000,AE93+Graph!G$1*1000,AC94))</f>
        <v>922928.90322580643</v>
      </c>
      <c r="AF94" s="3">
        <f t="shared" si="11"/>
        <v>922928.90322580643</v>
      </c>
      <c r="AG94" s="3">
        <f t="shared" si="27"/>
        <v>16792127.995161291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26</v>
      </c>
      <c r="C95" s="7"/>
      <c r="D95" s="2" t="e">
        <f t="shared" si="12"/>
        <v>#N/A</v>
      </c>
      <c r="E95" s="2" t="e">
        <f t="shared" si="22"/>
        <v>#N/A</v>
      </c>
      <c r="F95" s="2">
        <v>591733.81977337599</v>
      </c>
      <c r="G95" s="2">
        <f t="shared" si="26"/>
        <v>441500.42857142858</v>
      </c>
      <c r="H95" s="2">
        <f t="shared" si="13"/>
        <v>28354547.142857157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810579.85714285844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597366.08759868145</v>
      </c>
      <c r="Q95" s="2">
        <f t="shared" si="25"/>
        <v>450000</v>
      </c>
      <c r="R95" s="2">
        <f t="shared" si="16"/>
        <v>29165127</v>
      </c>
      <c r="S95" s="2">
        <f t="shared" si="17"/>
        <v>441500.4285714291</v>
      </c>
      <c r="T95" s="2">
        <f t="shared" si="18"/>
        <v>8499.5714285714785</v>
      </c>
      <c r="U95" s="2">
        <f t="shared" si="19"/>
        <v>450000</v>
      </c>
      <c r="V95" s="2">
        <f t="shared" si="5"/>
        <v>936262.41935483867</v>
      </c>
      <c r="W95" s="2">
        <f t="shared" si="20"/>
        <v>13333.516129032243</v>
      </c>
      <c r="X95" s="2">
        <f t="shared" si="6"/>
        <v>436666.48387096776</v>
      </c>
      <c r="Y95" s="2">
        <f t="shared" ref="Y95:Y158" si="29">IF(COUNT($C96)=0,IF(COUNT($C95)=1,C95,SUM(Y94+X95)),C95)</f>
        <v>28228864.580645174</v>
      </c>
      <c r="Z95" s="2" t="str">
        <f t="shared" si="8"/>
        <v>HERE</v>
      </c>
      <c r="AA95" s="2">
        <f>IF(Z95="HERE",Y95,AA94+Graph!$G$1*1000)</f>
        <v>28228864.580645174</v>
      </c>
      <c r="AB95" s="2">
        <f t="shared" si="21"/>
        <v>436666.48387096822</v>
      </c>
      <c r="AC95" s="2">
        <f t="shared" ref="AC95:AC158" si="30">IF(Z96="HERE",V95,AC94)</f>
        <v>936262.41935483867</v>
      </c>
      <c r="AD95" s="3">
        <f t="shared" si="10"/>
        <v>28228864.580645174</v>
      </c>
      <c r="AE95" s="2">
        <f>IF(AE93&gt;=52800000,52800000,IF(AB74=Graph!G$1*1000,AE94+Graph!G$1*1000,AC95))</f>
        <v>936262.41935483867</v>
      </c>
      <c r="AF95" s="3">
        <f t="shared" si="11"/>
        <v>936262.41935483867</v>
      </c>
      <c r="AG95" s="3">
        <f t="shared" si="27"/>
        <v>17185794.506451618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27</v>
      </c>
      <c r="C96" s="7"/>
      <c r="D96" s="2" t="e">
        <f t="shared" si="12"/>
        <v>#N/A</v>
      </c>
      <c r="E96" s="2" t="e">
        <f t="shared" si="22"/>
        <v>#N/A</v>
      </c>
      <c r="F96" s="2">
        <v>596664.95565953851</v>
      </c>
      <c r="G96" s="2">
        <f t="shared" si="26"/>
        <v>441500.42857142858</v>
      </c>
      <c r="H96" s="2">
        <f t="shared" ref="H96:H159" si="31">IF(COUNT($C97)=0,IF(COUNT($C96)=1,C96,SUM(H95+G96)),C96)</f>
        <v>28796047.571428586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819079.42857142992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602343.71976062655</v>
      </c>
      <c r="Q96" s="2">
        <f t="shared" si="25"/>
        <v>450000</v>
      </c>
      <c r="R96" s="2">
        <f t="shared" ref="R96:R159" si="32">IF(COUNT($C97)=0,IF(COUNT($C96)=1,M96,SUM(R95+Q96)),M96)</f>
        <v>29615127</v>
      </c>
      <c r="S96" s="2">
        <f t="shared" si="17"/>
        <v>441500.4285714291</v>
      </c>
      <c r="T96" s="2">
        <f t="shared" si="18"/>
        <v>8499.5714285714785</v>
      </c>
      <c r="U96" s="2">
        <f t="shared" si="19"/>
        <v>450000</v>
      </c>
      <c r="V96" s="2">
        <f t="shared" si="5"/>
        <v>949595.93548387103</v>
      </c>
      <c r="W96" s="2">
        <f t="shared" si="20"/>
        <v>13333.516129032359</v>
      </c>
      <c r="X96" s="2">
        <f t="shared" si="6"/>
        <v>436666.48387096764</v>
      </c>
      <c r="Y96" s="2">
        <f t="shared" si="29"/>
        <v>28665531.064516142</v>
      </c>
      <c r="Z96" s="2" t="str">
        <f t="shared" si="8"/>
        <v>HERE</v>
      </c>
      <c r="AA96" s="2">
        <f>IF(Z96="HERE",Y96,AA95+Graph!$G$1*1000)</f>
        <v>28665531.064516142</v>
      </c>
      <c r="AB96" s="2">
        <f t="shared" si="21"/>
        <v>436666.48387096822</v>
      </c>
      <c r="AC96" s="2">
        <f t="shared" si="30"/>
        <v>949595.93548387103</v>
      </c>
      <c r="AD96" s="3">
        <f t="shared" si="10"/>
        <v>28665531.064516142</v>
      </c>
      <c r="AE96" s="2">
        <f>IF(AE94&gt;=52800000,52800000,IF(AB75=Graph!G$1*1000,AE95+Graph!G$1*1000,AC96))</f>
        <v>949595.93548387103</v>
      </c>
      <c r="AF96" s="3">
        <f t="shared" si="11"/>
        <v>949595.93548387103</v>
      </c>
      <c r="AG96" s="3">
        <f t="shared" si="27"/>
        <v>17579461.017741941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28</v>
      </c>
      <c r="C97" s="7"/>
      <c r="D97" s="2" t="e">
        <f t="shared" si="12"/>
        <v>#N/A</v>
      </c>
      <c r="E97" s="2" t="e">
        <f t="shared" si="22"/>
        <v>#N/A</v>
      </c>
      <c r="F97" s="2">
        <v>601596.09154570103</v>
      </c>
      <c r="G97" s="2">
        <f t="shared" si="26"/>
        <v>441500.42857142858</v>
      </c>
      <c r="H97" s="2">
        <f t="shared" si="31"/>
        <v>29237548.000000015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827579.0000000014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607321.35192260146</v>
      </c>
      <c r="Q97" s="2">
        <f t="shared" si="25"/>
        <v>450000</v>
      </c>
      <c r="R97" s="2">
        <f t="shared" si="32"/>
        <v>30065127</v>
      </c>
      <c r="S97" s="2">
        <f t="shared" si="17"/>
        <v>441500.4285714291</v>
      </c>
      <c r="T97" s="2">
        <f t="shared" si="18"/>
        <v>8499.5714285714785</v>
      </c>
      <c r="U97" s="2">
        <f t="shared" si="19"/>
        <v>450000</v>
      </c>
      <c r="V97" s="2">
        <f t="shared" si="5"/>
        <v>962929.45161290327</v>
      </c>
      <c r="W97" s="2">
        <f t="shared" si="20"/>
        <v>13333.516129032243</v>
      </c>
      <c r="X97" s="2">
        <f t="shared" si="6"/>
        <v>436666.48387096776</v>
      </c>
      <c r="Y97" s="2">
        <f t="shared" si="29"/>
        <v>29102197.54838711</v>
      </c>
      <c r="Z97" s="2" t="str">
        <f t="shared" si="8"/>
        <v>HERE</v>
      </c>
      <c r="AA97" s="2">
        <f>IF(Z97="HERE",Y97,AA96+Graph!$G$1*1000)</f>
        <v>29102197.54838711</v>
      </c>
      <c r="AB97" s="2">
        <f t="shared" si="21"/>
        <v>436666.48387096822</v>
      </c>
      <c r="AC97" s="2">
        <f t="shared" si="30"/>
        <v>962929.45161290327</v>
      </c>
      <c r="AD97" s="3">
        <f t="shared" si="10"/>
        <v>29102197.54838711</v>
      </c>
      <c r="AE97" s="2">
        <f>IF(AE95&gt;=52800000,52800000,IF(AB76=Graph!G$1*1000,AE96+Graph!G$1*1000,AC97))</f>
        <v>962929.45161290327</v>
      </c>
      <c r="AF97" s="3">
        <f t="shared" si="11"/>
        <v>962929.45161290327</v>
      </c>
      <c r="AG97" s="3">
        <f t="shared" si="27"/>
        <v>17973127.529032264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29</v>
      </c>
      <c r="C98" s="7"/>
      <c r="D98" s="2" t="e">
        <f t="shared" si="12"/>
        <v>#N/A</v>
      </c>
      <c r="E98" s="2" t="e">
        <f t="shared" si="22"/>
        <v>#N/A</v>
      </c>
      <c r="F98" s="2">
        <v>606527.22743189335</v>
      </c>
      <c r="G98" s="2">
        <f t="shared" si="26"/>
        <v>441500.42857142858</v>
      </c>
      <c r="H98" s="2">
        <f t="shared" si="31"/>
        <v>29679048.428571444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836078.57142857288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612298.98408454657</v>
      </c>
      <c r="Q98" s="2">
        <f t="shared" si="25"/>
        <v>450000</v>
      </c>
      <c r="R98" s="2">
        <f t="shared" si="32"/>
        <v>30515127</v>
      </c>
      <c r="S98" s="2">
        <f t="shared" si="17"/>
        <v>441500.4285714291</v>
      </c>
      <c r="T98" s="2">
        <f t="shared" si="18"/>
        <v>8499.5714285714785</v>
      </c>
      <c r="U98" s="2">
        <f t="shared" si="19"/>
        <v>450000</v>
      </c>
      <c r="V98" s="2">
        <f t="shared" si="5"/>
        <v>976262.96774193551</v>
      </c>
      <c r="W98" s="2">
        <f t="shared" si="20"/>
        <v>13333.516129032243</v>
      </c>
      <c r="X98" s="2">
        <f t="shared" si="6"/>
        <v>436666.48387096776</v>
      </c>
      <c r="Y98" s="2">
        <f t="shared" si="29"/>
        <v>29538864.032258078</v>
      </c>
      <c r="Z98" s="2" t="str">
        <f t="shared" si="8"/>
        <v>HERE</v>
      </c>
      <c r="AA98" s="2">
        <f>IF(Z98="HERE",Y98,AA97+Graph!$G$1*1000)</f>
        <v>29538864.032258078</v>
      </c>
      <c r="AB98" s="2">
        <f t="shared" si="21"/>
        <v>436666.48387096822</v>
      </c>
      <c r="AC98" s="2">
        <f t="shared" si="30"/>
        <v>976262.96774193551</v>
      </c>
      <c r="AD98" s="3">
        <f t="shared" si="10"/>
        <v>29538864.032258078</v>
      </c>
      <c r="AE98" s="2">
        <f>IF(AE96&gt;=52800000,52800000,IF(AB77=Graph!G$1*1000,AE97+Graph!G$1*1000,AC98))</f>
        <v>976262.96774193551</v>
      </c>
      <c r="AF98" s="3">
        <f t="shared" si="11"/>
        <v>976262.96774193551</v>
      </c>
      <c r="AG98" s="3">
        <f t="shared" si="27"/>
        <v>18366794.040322587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30</v>
      </c>
      <c r="C99" s="7"/>
      <c r="D99" s="2" t="e">
        <f t="shared" si="12"/>
        <v>#N/A</v>
      </c>
      <c r="E99" s="2" t="e">
        <f t="shared" si="22"/>
        <v>#N/A</v>
      </c>
      <c r="F99" s="2">
        <v>611458.36331805587</v>
      </c>
      <c r="G99" s="2">
        <f t="shared" si="26"/>
        <v>441500.42857142858</v>
      </c>
      <c r="H99" s="2">
        <f t="shared" si="31"/>
        <v>30120548.857142873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844578.14285714435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617276.61624649167</v>
      </c>
      <c r="Q99" s="2">
        <f t="shared" si="25"/>
        <v>450000</v>
      </c>
      <c r="R99" s="2">
        <f t="shared" si="32"/>
        <v>30965127</v>
      </c>
      <c r="S99" s="2">
        <f t="shared" si="17"/>
        <v>441500.4285714291</v>
      </c>
      <c r="T99" s="2">
        <f t="shared" si="18"/>
        <v>8499.5714285714785</v>
      </c>
      <c r="U99" s="2">
        <f t="shared" si="19"/>
        <v>450000</v>
      </c>
      <c r="V99" s="2">
        <f t="shared" si="5"/>
        <v>989596.48387096776</v>
      </c>
      <c r="W99" s="2">
        <f t="shared" si="20"/>
        <v>13333.516129032243</v>
      </c>
      <c r="X99" s="2">
        <f t="shared" si="6"/>
        <v>436666.48387096776</v>
      </c>
      <c r="Y99" s="2">
        <f t="shared" si="29"/>
        <v>29975530.516129047</v>
      </c>
      <c r="Z99" s="2" t="str">
        <f t="shared" si="8"/>
        <v>HERE</v>
      </c>
      <c r="AA99" s="2">
        <f>IF(Z99="HERE",Y99,AA98+Graph!$G$1*1000)</f>
        <v>29975530.516129047</v>
      </c>
      <c r="AB99" s="2">
        <f t="shared" si="21"/>
        <v>436666.48387096822</v>
      </c>
      <c r="AC99" s="2">
        <f t="shared" si="30"/>
        <v>989596.48387096776</v>
      </c>
      <c r="AD99" s="3">
        <f t="shared" si="10"/>
        <v>29975530.516129047</v>
      </c>
      <c r="AE99" s="2">
        <f>IF(AE97&gt;=52800000,52800000,IF(AB78=Graph!G$1*1000,AE98+Graph!G$1*1000,AC99))</f>
        <v>989596.48387096776</v>
      </c>
      <c r="AF99" s="3">
        <f t="shared" si="11"/>
        <v>989596.48387096776</v>
      </c>
      <c r="AG99" s="3">
        <f t="shared" si="27"/>
        <v>18760460.55161291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31</v>
      </c>
      <c r="C100" s="14"/>
      <c r="D100" s="13" t="e">
        <f t="shared" si="12"/>
        <v>#N/A</v>
      </c>
      <c r="E100" s="13" t="e">
        <f t="shared" si="22"/>
        <v>#N/A</v>
      </c>
      <c r="F100" s="13">
        <v>616389.49920421839</v>
      </c>
      <c r="G100" s="13">
        <f t="shared" si="26"/>
        <v>441500.42857142858</v>
      </c>
      <c r="H100" s="13">
        <f t="shared" si="31"/>
        <v>30562049.285714302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853077.71428571583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622254.24840846658</v>
      </c>
      <c r="Q100" s="2">
        <f t="shared" si="25"/>
        <v>450000</v>
      </c>
      <c r="R100" s="13">
        <f t="shared" si="32"/>
        <v>31415127</v>
      </c>
      <c r="S100" s="13">
        <f t="shared" si="17"/>
        <v>441500.4285714291</v>
      </c>
      <c r="T100" s="13">
        <f t="shared" si="18"/>
        <v>8499.5714285714785</v>
      </c>
      <c r="U100" s="13">
        <f t="shared" si="19"/>
        <v>450000</v>
      </c>
      <c r="V100" s="13">
        <f t="shared" si="5"/>
        <v>1002930</v>
      </c>
      <c r="W100" s="13">
        <f t="shared" si="20"/>
        <v>13333.516129032243</v>
      </c>
      <c r="X100" s="13">
        <f t="shared" si="6"/>
        <v>436666.48387096776</v>
      </c>
      <c r="Y100" s="2">
        <f t="shared" si="29"/>
        <v>30412197.000000015</v>
      </c>
      <c r="Z100" s="2" t="str">
        <f t="shared" si="8"/>
        <v>HERE</v>
      </c>
      <c r="AA100" s="2">
        <f>IF(Z100="HERE",Y100,AA99+Graph!$G$1*1000)</f>
        <v>30412197.000000015</v>
      </c>
      <c r="AB100" s="2">
        <f t="shared" si="21"/>
        <v>436666.48387096822</v>
      </c>
      <c r="AC100" s="2">
        <f t="shared" si="30"/>
        <v>1002930</v>
      </c>
      <c r="AD100" s="3">
        <f t="shared" si="10"/>
        <v>30412197.000000015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19154127.062903233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32</v>
      </c>
      <c r="C101" s="7"/>
      <c r="D101" s="2" t="e">
        <f t="shared" si="12"/>
        <v>#N/A</v>
      </c>
      <c r="E101" s="2" t="e">
        <f t="shared" si="22"/>
        <v>#N/A</v>
      </c>
      <c r="F101" s="2">
        <v>621320.63509041071</v>
      </c>
      <c r="G101" s="2">
        <f t="shared" si="26"/>
        <v>441500.42857142858</v>
      </c>
      <c r="H101" s="2">
        <f t="shared" si="31"/>
        <v>31003549.714285731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861577.28571428731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627231.88057041168</v>
      </c>
      <c r="Q101" s="2">
        <f t="shared" si="25"/>
        <v>450000</v>
      </c>
      <c r="R101" s="2">
        <f t="shared" si="32"/>
        <v>31865127</v>
      </c>
      <c r="S101" s="2">
        <f t="shared" si="17"/>
        <v>441500.4285714291</v>
      </c>
      <c r="T101" s="2">
        <f t="shared" si="18"/>
        <v>8499.5714285714785</v>
      </c>
      <c r="U101" s="2">
        <f t="shared" si="19"/>
        <v>450000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396562.28571428568</v>
      </c>
      <c r="Y101" s="2">
        <f t="shared" si="29"/>
        <v>30808759.285714302</v>
      </c>
      <c r="Z101" s="2" t="str">
        <f t="shared" si="8"/>
        <v>HERE</v>
      </c>
      <c r="AA101" s="2">
        <f>IF(Z101="HERE",Y101,AA100+Graph!$G$1*1000)</f>
        <v>30808759.285714302</v>
      </c>
      <c r="AB101" s="2">
        <f t="shared" si="21"/>
        <v>396562.28571428731</v>
      </c>
      <c r="AC101" s="2">
        <f t="shared" si="30"/>
        <v>1056367.7142857143</v>
      </c>
      <c r="AD101" s="3">
        <f t="shared" si="10"/>
        <v>30808759.285714302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19547793.574193556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33</v>
      </c>
      <c r="C102" s="7"/>
      <c r="D102" s="2" t="e">
        <f t="shared" si="12"/>
        <v>#N/A</v>
      </c>
      <c r="E102" s="2" t="e">
        <f t="shared" si="22"/>
        <v>#N/A</v>
      </c>
      <c r="F102" s="2">
        <v>626251.77097657323</v>
      </c>
      <c r="G102" s="2">
        <f t="shared" si="26"/>
        <v>441500.42857142858</v>
      </c>
      <c r="H102" s="2">
        <f t="shared" si="31"/>
        <v>31445050.14285716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870076.85714285879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632209.51273235679</v>
      </c>
      <c r="Q102" s="2">
        <f t="shared" ref="Q102:Q165" si="34">IF(P102&gt;450000,450000,P102)</f>
        <v>450000</v>
      </c>
      <c r="R102" s="2">
        <f t="shared" si="32"/>
        <v>32315127</v>
      </c>
      <c r="S102" s="2">
        <f t="shared" si="17"/>
        <v>441500.4285714291</v>
      </c>
      <c r="T102" s="2">
        <f t="shared" si="18"/>
        <v>8499.5714285714785</v>
      </c>
      <c r="U102" s="2">
        <f t="shared" si="19"/>
        <v>450000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396562.28571428568</v>
      </c>
      <c r="Y102" s="2">
        <f t="shared" si="29"/>
        <v>31205321.57142859</v>
      </c>
      <c r="Z102" s="2" t="str">
        <f t="shared" si="8"/>
        <v>HERE</v>
      </c>
      <c r="AA102" s="2">
        <f>IF(Z102="HERE",Y102,AA101+Graph!$G$1*1000)</f>
        <v>31205321.57142859</v>
      </c>
      <c r="AB102" s="2">
        <f t="shared" si="21"/>
        <v>396562.28571428731</v>
      </c>
      <c r="AC102" s="2">
        <f t="shared" si="30"/>
        <v>1109805.4285714286</v>
      </c>
      <c r="AD102" s="3">
        <f t="shared" si="10"/>
        <v>31205321.57142859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19941460.085483879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34</v>
      </c>
      <c r="C103" s="7"/>
      <c r="D103" s="2" t="e">
        <f t="shared" si="12"/>
        <v>#N/A</v>
      </c>
      <c r="E103" s="2" t="e">
        <f t="shared" si="22"/>
        <v>#N/A</v>
      </c>
      <c r="F103" s="2">
        <v>631182.90686273575</v>
      </c>
      <c r="G103" s="2">
        <f t="shared" si="26"/>
        <v>441500.42857142858</v>
      </c>
      <c r="H103" s="2">
        <f t="shared" si="31"/>
        <v>31886550.57142859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878576.42857143027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637187.14489433169</v>
      </c>
      <c r="Q103" s="2">
        <f t="shared" si="34"/>
        <v>450000</v>
      </c>
      <c r="R103" s="2">
        <f t="shared" si="32"/>
        <v>32765127</v>
      </c>
      <c r="S103" s="2">
        <f t="shared" si="17"/>
        <v>441500.4285714291</v>
      </c>
      <c r="T103" s="2">
        <f t="shared" si="18"/>
        <v>8499.5714285714785</v>
      </c>
      <c r="U103" s="2">
        <f t="shared" si="19"/>
        <v>450000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396562.28571428591</v>
      </c>
      <c r="Y103" s="2">
        <f t="shared" si="29"/>
        <v>31601883.857142877</v>
      </c>
      <c r="Z103" s="2" t="str">
        <f t="shared" si="8"/>
        <v>HERE</v>
      </c>
      <c r="AA103" s="2">
        <f>IF(Z103="HERE",Y103,AA102+Graph!$G$1*1000)</f>
        <v>31601883.857142877</v>
      </c>
      <c r="AB103" s="2">
        <f t="shared" si="21"/>
        <v>396562.28571428731</v>
      </c>
      <c r="AC103" s="2">
        <f t="shared" si="30"/>
        <v>1163243.1428571427</v>
      </c>
      <c r="AD103" s="3">
        <f t="shared" si="10"/>
        <v>31601883.857142877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20335126.596774202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35</v>
      </c>
      <c r="C104" s="7"/>
      <c r="D104" s="2" t="e">
        <f t="shared" si="12"/>
        <v>#N/A</v>
      </c>
      <c r="E104" s="2" t="e">
        <f t="shared" si="22"/>
        <v>#N/A</v>
      </c>
      <c r="F104" s="2">
        <v>636114.04274892807</v>
      </c>
      <c r="G104" s="2">
        <f t="shared" si="26"/>
        <v>441500.42857142858</v>
      </c>
      <c r="H104" s="2">
        <f t="shared" si="31"/>
        <v>32328051.000000019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887076.00000000175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642164.7770562768</v>
      </c>
      <c r="Q104" s="2">
        <f t="shared" si="34"/>
        <v>450000</v>
      </c>
      <c r="R104" s="2">
        <f t="shared" si="32"/>
        <v>33215127</v>
      </c>
      <c r="S104" s="2">
        <f t="shared" si="17"/>
        <v>441500.4285714291</v>
      </c>
      <c r="T104" s="2">
        <f t="shared" si="18"/>
        <v>8499.5714285714785</v>
      </c>
      <c r="U104" s="2">
        <f t="shared" si="19"/>
        <v>450000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396562.28571428568</v>
      </c>
      <c r="Y104" s="2">
        <f t="shared" si="29"/>
        <v>31998446.142857164</v>
      </c>
      <c r="Z104" s="2" t="str">
        <f t="shared" si="8"/>
        <v>HERE</v>
      </c>
      <c r="AA104" s="2">
        <f>IF(Z104="HERE",Y104,AA103+Graph!$G$1*1000)</f>
        <v>31998446.142857164</v>
      </c>
      <c r="AB104" s="2">
        <f t="shared" si="21"/>
        <v>396562.28571428731</v>
      </c>
      <c r="AC104" s="2">
        <f t="shared" si="30"/>
        <v>1216680.857142857</v>
      </c>
      <c r="AD104" s="3">
        <f t="shared" si="10"/>
        <v>31998446.142857164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20728793.108064525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36</v>
      </c>
      <c r="C105" s="7"/>
      <c r="D105" s="2" t="e">
        <f t="shared" si="12"/>
        <v>#N/A</v>
      </c>
      <c r="E105" s="2" t="e">
        <f t="shared" si="22"/>
        <v>#N/A</v>
      </c>
      <c r="F105" s="2">
        <v>641045.17863509059</v>
      </c>
      <c r="G105" s="2">
        <f t="shared" si="26"/>
        <v>441500.42857142858</v>
      </c>
      <c r="H105" s="2">
        <f t="shared" si="31"/>
        <v>32769551.428571448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895575.57142857322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647142.4092182219</v>
      </c>
      <c r="Q105" s="2">
        <f t="shared" si="34"/>
        <v>450000</v>
      </c>
      <c r="R105" s="2">
        <f t="shared" si="32"/>
        <v>33665127</v>
      </c>
      <c r="S105" s="2">
        <f t="shared" si="17"/>
        <v>441500.4285714291</v>
      </c>
      <c r="T105" s="2">
        <f t="shared" si="18"/>
        <v>8499.5714285714785</v>
      </c>
      <c r="U105" s="2">
        <f t="shared" si="19"/>
        <v>450000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396562.28571428568</v>
      </c>
      <c r="Y105" s="2">
        <f t="shared" si="29"/>
        <v>32395008.428571451</v>
      </c>
      <c r="Z105" s="2" t="str">
        <f t="shared" si="8"/>
        <v>HERE</v>
      </c>
      <c r="AA105" s="2">
        <f>IF(Z105="HERE",Y105,AA104+Graph!$G$1*1000)</f>
        <v>32395008.428571451</v>
      </c>
      <c r="AB105" s="2">
        <f t="shared" si="21"/>
        <v>396562.28571428731</v>
      </c>
      <c r="AC105" s="2">
        <f t="shared" si="30"/>
        <v>1270118.5714285714</v>
      </c>
      <c r="AD105" s="3">
        <f t="shared" si="10"/>
        <v>32395008.428571451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21122459.619354848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37</v>
      </c>
      <c r="C106" s="7"/>
      <c r="D106" s="2" t="e">
        <f t="shared" si="12"/>
        <v>#N/A</v>
      </c>
      <c r="E106" s="2" t="e">
        <f t="shared" si="22"/>
        <v>#N/A</v>
      </c>
      <c r="F106" s="2">
        <v>645976.31452125311</v>
      </c>
      <c r="G106" s="2">
        <f t="shared" si="26"/>
        <v>441500.42857142858</v>
      </c>
      <c r="H106" s="2">
        <f t="shared" si="31"/>
        <v>33211051.857142877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904075.1428571447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652120.04138019681</v>
      </c>
      <c r="Q106" s="2">
        <f t="shared" si="34"/>
        <v>450000</v>
      </c>
      <c r="R106" s="2">
        <f t="shared" si="32"/>
        <v>34115127</v>
      </c>
      <c r="S106" s="2">
        <f t="shared" si="17"/>
        <v>441500.4285714291</v>
      </c>
      <c r="T106" s="2">
        <f t="shared" si="18"/>
        <v>8499.5714285714785</v>
      </c>
      <c r="U106" s="2">
        <f t="shared" si="19"/>
        <v>450000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396562.28571428568</v>
      </c>
      <c r="Y106" s="2">
        <f t="shared" si="29"/>
        <v>32791570.714285739</v>
      </c>
      <c r="Z106" s="2" t="str">
        <f t="shared" si="8"/>
        <v>HERE</v>
      </c>
      <c r="AA106" s="2">
        <f>IF(Z106="HERE",Y106,AA105+Graph!$G$1*1000)</f>
        <v>32791570.714285739</v>
      </c>
      <c r="AB106" s="2">
        <f t="shared" si="21"/>
        <v>396562.28571428731</v>
      </c>
      <c r="AC106" s="2">
        <f t="shared" si="30"/>
        <v>1323556.2857142857</v>
      </c>
      <c r="AD106" s="3">
        <f t="shared" si="10"/>
        <v>32791570.714285739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21516126.130645171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38</v>
      </c>
      <c r="C107" s="7"/>
      <c r="D107" s="2" t="e">
        <f t="shared" si="12"/>
        <v>#N/A</v>
      </c>
      <c r="E107" s="2" t="e">
        <f t="shared" si="22"/>
        <v>#N/A</v>
      </c>
      <c r="F107" s="2">
        <v>650907.45040744543</v>
      </c>
      <c r="G107" s="2">
        <f t="shared" si="26"/>
        <v>441500.42857142858</v>
      </c>
      <c r="H107" s="2">
        <f t="shared" si="31"/>
        <v>33652552.285714306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912574.71428571618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657097.67354214191</v>
      </c>
      <c r="Q107" s="2">
        <f t="shared" si="34"/>
        <v>450000</v>
      </c>
      <c r="R107" s="2">
        <f t="shared" si="32"/>
        <v>34565127</v>
      </c>
      <c r="S107" s="2">
        <f t="shared" si="17"/>
        <v>441500.4285714291</v>
      </c>
      <c r="T107" s="2">
        <f t="shared" si="18"/>
        <v>8499.5714285714785</v>
      </c>
      <c r="U107" s="2">
        <f t="shared" si="19"/>
        <v>450000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396562.28571428568</v>
      </c>
      <c r="Y107" s="2">
        <f t="shared" si="29"/>
        <v>33188133.000000026</v>
      </c>
      <c r="Z107" s="2" t="str">
        <f t="shared" si="8"/>
        <v>HERE</v>
      </c>
      <c r="AA107" s="2">
        <f>IF(Z107="HERE",Y107,AA106+Graph!$G$1*1000)</f>
        <v>33188133.000000026</v>
      </c>
      <c r="AB107" s="2">
        <f t="shared" si="21"/>
        <v>396562.28571428731</v>
      </c>
      <c r="AC107" s="2">
        <f t="shared" si="30"/>
        <v>1376994</v>
      </c>
      <c r="AD107" s="3">
        <f t="shared" si="10"/>
        <v>33188133.000000026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21909792.641935494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39</v>
      </c>
      <c r="C108" s="7"/>
      <c r="D108" s="2" t="e">
        <f t="shared" si="12"/>
        <v>#N/A</v>
      </c>
      <c r="E108" s="2" t="e">
        <f t="shared" si="22"/>
        <v>#N/A</v>
      </c>
      <c r="F108" s="2">
        <v>655838.58629360795</v>
      </c>
      <c r="G108" s="2">
        <f t="shared" si="26"/>
        <v>441500.42857142858</v>
      </c>
      <c r="H108" s="2">
        <f t="shared" si="31"/>
        <v>34094052.714285731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921074.28571428766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662075.30570408702</v>
      </c>
      <c r="Q108" s="2">
        <f t="shared" si="34"/>
        <v>450000</v>
      </c>
      <c r="R108" s="2">
        <f t="shared" si="32"/>
        <v>35015127</v>
      </c>
      <c r="S108" s="2">
        <f t="shared" si="17"/>
        <v>441500.42857142538</v>
      </c>
      <c r="T108" s="2">
        <f t="shared" si="18"/>
        <v>8499.5714285714785</v>
      </c>
      <c r="U108" s="2">
        <f t="shared" si="19"/>
        <v>450000</v>
      </c>
      <c r="V108" s="2">
        <f t="shared" si="33"/>
        <v>1508825.75</v>
      </c>
      <c r="W108" s="2">
        <f t="shared" si="20"/>
        <v>131831.75</v>
      </c>
      <c r="X108" s="2">
        <f t="shared" si="6"/>
        <v>318168.25</v>
      </c>
      <c r="Y108" s="2">
        <f t="shared" si="29"/>
        <v>33506301.250000026</v>
      </c>
      <c r="Z108" s="2" t="str">
        <f t="shared" si="8"/>
        <v>HERE</v>
      </c>
      <c r="AA108" s="2">
        <f>IF(Z108="HERE",Y108,AA107+Graph!$G$1*1000)</f>
        <v>33506301.250000026</v>
      </c>
      <c r="AB108" s="2">
        <f t="shared" si="21"/>
        <v>318168.25</v>
      </c>
      <c r="AC108" s="2">
        <f t="shared" si="30"/>
        <v>1508825.75</v>
      </c>
      <c r="AD108" s="3">
        <f t="shared" si="10"/>
        <v>33506301.250000026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22303459.153225817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40</v>
      </c>
      <c r="C109" s="7"/>
      <c r="D109" s="2" t="e">
        <f t="shared" si="12"/>
        <v>#N/A</v>
      </c>
      <c r="E109" s="2" t="e">
        <f t="shared" si="22"/>
        <v>#N/A</v>
      </c>
      <c r="F109" s="2">
        <v>660769.72217977047</v>
      </c>
      <c r="G109" s="2">
        <f t="shared" si="26"/>
        <v>441500.42857142858</v>
      </c>
      <c r="H109" s="2">
        <f t="shared" si="31"/>
        <v>34535553.142857157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929573.85714285914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667052.93786606193</v>
      </c>
      <c r="Q109" s="2">
        <f t="shared" si="34"/>
        <v>450000</v>
      </c>
      <c r="R109" s="2">
        <f t="shared" si="32"/>
        <v>35465127</v>
      </c>
      <c r="S109" s="2">
        <f t="shared" si="17"/>
        <v>441500.42857142538</v>
      </c>
      <c r="T109" s="2">
        <f t="shared" si="18"/>
        <v>8499.5714285714785</v>
      </c>
      <c r="U109" s="2">
        <f t="shared" si="19"/>
        <v>450000</v>
      </c>
      <c r="V109" s="2">
        <f t="shared" si="33"/>
        <v>1640657.5</v>
      </c>
      <c r="W109" s="2">
        <f t="shared" si="20"/>
        <v>131831.75</v>
      </c>
      <c r="X109" s="2">
        <f t="shared" si="6"/>
        <v>318168.25</v>
      </c>
      <c r="Y109" s="2">
        <f t="shared" si="29"/>
        <v>33824469.50000003</v>
      </c>
      <c r="Z109" s="2" t="str">
        <f t="shared" si="8"/>
        <v>HERE</v>
      </c>
      <c r="AA109" s="2">
        <f>IF(Z109="HERE",Y109,AA108+Graph!$G$1*1000)</f>
        <v>33824469.50000003</v>
      </c>
      <c r="AB109" s="2">
        <f t="shared" si="21"/>
        <v>318168.25000000373</v>
      </c>
      <c r="AC109" s="2">
        <f t="shared" si="30"/>
        <v>1640657.5</v>
      </c>
      <c r="AD109" s="3">
        <f t="shared" si="10"/>
        <v>33824469.50000003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22697125.66451614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41</v>
      </c>
      <c r="C110" s="7"/>
      <c r="D110" s="2" t="e">
        <f t="shared" si="12"/>
        <v>#N/A</v>
      </c>
      <c r="E110" s="2" t="e">
        <f t="shared" si="22"/>
        <v>#N/A</v>
      </c>
      <c r="F110" s="2">
        <v>665700.85806596279</v>
      </c>
      <c r="G110" s="2">
        <f t="shared" si="26"/>
        <v>441500.42857142858</v>
      </c>
      <c r="H110" s="2">
        <f t="shared" si="31"/>
        <v>34977053.571428582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938073.42857143062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672030.57002800703</v>
      </c>
      <c r="Q110" s="2">
        <f t="shared" si="34"/>
        <v>450000</v>
      </c>
      <c r="R110" s="2">
        <f t="shared" si="32"/>
        <v>35915127</v>
      </c>
      <c r="S110" s="2">
        <f t="shared" si="17"/>
        <v>441500.42857142538</v>
      </c>
      <c r="T110" s="2">
        <f t="shared" si="18"/>
        <v>8499.5714285714785</v>
      </c>
      <c r="U110" s="2">
        <f t="shared" si="19"/>
        <v>450000</v>
      </c>
      <c r="V110" s="2">
        <f t="shared" si="33"/>
        <v>1772489.25</v>
      </c>
      <c r="W110" s="2">
        <f t="shared" si="20"/>
        <v>131831.75</v>
      </c>
      <c r="X110" s="2">
        <f t="shared" si="6"/>
        <v>318168.25</v>
      </c>
      <c r="Y110" s="2">
        <f t="shared" si="29"/>
        <v>34142637.75000003</v>
      </c>
      <c r="Z110" s="2" t="str">
        <f t="shared" si="8"/>
        <v>HERE</v>
      </c>
      <c r="AA110" s="2">
        <f>IF(Z110="HERE",Y110,AA109+Graph!$G$1*1000)</f>
        <v>34142637.75000003</v>
      </c>
      <c r="AB110" s="2">
        <f t="shared" si="21"/>
        <v>318168.25</v>
      </c>
      <c r="AC110" s="2">
        <f t="shared" si="30"/>
        <v>1772489.25</v>
      </c>
      <c r="AD110" s="3">
        <f t="shared" si="10"/>
        <v>34142637.75000003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23090792.175806463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42</v>
      </c>
      <c r="C111" s="7"/>
      <c r="D111" s="2" t="e">
        <f t="shared" si="12"/>
        <v>#N/A</v>
      </c>
      <c r="E111" s="2" t="e">
        <f t="shared" si="22"/>
        <v>#N/A</v>
      </c>
      <c r="F111" s="2">
        <v>670631.99395212531</v>
      </c>
      <c r="G111" s="2">
        <f t="shared" si="26"/>
        <v>441500.42857142858</v>
      </c>
      <c r="H111" s="2">
        <f t="shared" si="31"/>
        <v>35418554.000000007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946573.0000000021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677008.20218995214</v>
      </c>
      <c r="Q111" s="2">
        <f t="shared" si="34"/>
        <v>450000</v>
      </c>
      <c r="R111" s="2">
        <f t="shared" si="32"/>
        <v>36365127</v>
      </c>
      <c r="S111" s="2">
        <f t="shared" si="17"/>
        <v>441500.42857142538</v>
      </c>
      <c r="T111" s="2">
        <f t="shared" si="18"/>
        <v>8499.5714285714785</v>
      </c>
      <c r="U111" s="2">
        <f t="shared" si="19"/>
        <v>450000</v>
      </c>
      <c r="V111" s="2">
        <f t="shared" si="33"/>
        <v>1904321</v>
      </c>
      <c r="W111" s="2">
        <f t="shared" si="20"/>
        <v>131831.75</v>
      </c>
      <c r="X111" s="2">
        <f t="shared" si="6"/>
        <v>318168.25</v>
      </c>
      <c r="Y111" s="2">
        <f t="shared" si="29"/>
        <v>34460806.00000003</v>
      </c>
      <c r="Z111" s="2" t="str">
        <f t="shared" si="8"/>
        <v>HERE</v>
      </c>
      <c r="AA111" s="2">
        <f>IF(Z111="HERE",Y111,AA110+Graph!$G$1*1000)</f>
        <v>34460806.00000003</v>
      </c>
      <c r="AB111" s="2">
        <f t="shared" si="21"/>
        <v>318168.25</v>
      </c>
      <c r="AC111" s="2">
        <f t="shared" si="30"/>
        <v>1904321</v>
      </c>
      <c r="AD111" s="3">
        <f t="shared" si="10"/>
        <v>34460806.00000003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23484458.687096786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43</v>
      </c>
      <c r="C112" s="7"/>
      <c r="D112" s="2" t="e">
        <f t="shared" si="12"/>
        <v>#N/A</v>
      </c>
      <c r="E112" s="2" t="e">
        <f t="shared" si="22"/>
        <v>#N/A</v>
      </c>
      <c r="F112" s="2">
        <v>675563.12983828783</v>
      </c>
      <c r="G112" s="2">
        <f t="shared" si="26"/>
        <v>441500.42857142858</v>
      </c>
      <c r="H112" s="2">
        <f t="shared" si="31"/>
        <v>35860054.428571433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955072.57142857357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681985.83435192704</v>
      </c>
      <c r="Q112" s="2">
        <f t="shared" si="34"/>
        <v>450000</v>
      </c>
      <c r="R112" s="2">
        <f t="shared" si="32"/>
        <v>36815127</v>
      </c>
      <c r="S112" s="2">
        <f t="shared" si="17"/>
        <v>441500.42857142538</v>
      </c>
      <c r="T112" s="2">
        <f t="shared" si="18"/>
        <v>8499.5714285714785</v>
      </c>
      <c r="U112" s="2">
        <f t="shared" si="19"/>
        <v>450000</v>
      </c>
      <c r="V112" s="2">
        <f t="shared" si="33"/>
        <v>2036152.75</v>
      </c>
      <c r="W112" s="2">
        <f t="shared" si="20"/>
        <v>131831.75</v>
      </c>
      <c r="X112" s="2">
        <f t="shared" si="6"/>
        <v>318168.25</v>
      </c>
      <c r="Y112" s="2">
        <f t="shared" si="29"/>
        <v>34778974.25000003</v>
      </c>
      <c r="Z112" s="2" t="str">
        <f t="shared" si="8"/>
        <v>HERE</v>
      </c>
      <c r="AA112" s="2">
        <f>IF(Z112="HERE",Y112,AA111+Graph!$G$1*1000)</f>
        <v>34778974.25000003</v>
      </c>
      <c r="AB112" s="2">
        <f t="shared" si="21"/>
        <v>318168.25</v>
      </c>
      <c r="AC112" s="2">
        <f t="shared" si="30"/>
        <v>2036152.75</v>
      </c>
      <c r="AD112" s="3">
        <f t="shared" si="10"/>
        <v>34778974.25000003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23878125.198387109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44</v>
      </c>
      <c r="C113" s="7"/>
      <c r="D113" s="2" t="e">
        <f t="shared" si="12"/>
        <v>#N/A</v>
      </c>
      <c r="E113" s="2" t="e">
        <f t="shared" si="22"/>
        <v>#N/A</v>
      </c>
      <c r="F113" s="2">
        <v>680494.26572448015</v>
      </c>
      <c r="G113" s="2">
        <f t="shared" si="26"/>
        <v>441500.42857142858</v>
      </c>
      <c r="H113" s="2">
        <f t="shared" si="31"/>
        <v>36301554.857142858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963572.14285714505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686963.46651387215</v>
      </c>
      <c r="Q113" s="2">
        <f t="shared" si="34"/>
        <v>450000</v>
      </c>
      <c r="R113" s="2">
        <f t="shared" si="32"/>
        <v>37265127</v>
      </c>
      <c r="S113" s="2">
        <f t="shared" si="17"/>
        <v>441500.42857142538</v>
      </c>
      <c r="T113" s="2">
        <f t="shared" si="18"/>
        <v>8499.5714285714785</v>
      </c>
      <c r="U113" s="2">
        <f t="shared" si="19"/>
        <v>450000</v>
      </c>
      <c r="V113" s="2">
        <f t="shared" si="33"/>
        <v>2167984.5</v>
      </c>
      <c r="W113" s="2">
        <f t="shared" si="20"/>
        <v>131831.75</v>
      </c>
      <c r="X113" s="2">
        <f t="shared" si="6"/>
        <v>318168.25</v>
      </c>
      <c r="Y113" s="2">
        <f t="shared" si="29"/>
        <v>35097142.50000003</v>
      </c>
      <c r="Z113" s="2" t="str">
        <f t="shared" si="8"/>
        <v>HERE</v>
      </c>
      <c r="AA113" s="2">
        <f>IF(Z113="HERE",Y113,AA112+Graph!$G$1*1000)</f>
        <v>35097142.50000003</v>
      </c>
      <c r="AB113" s="2">
        <f t="shared" si="21"/>
        <v>318168.25</v>
      </c>
      <c r="AC113" s="2">
        <f t="shared" si="30"/>
        <v>2167984.5</v>
      </c>
      <c r="AD113" s="3">
        <f t="shared" si="10"/>
        <v>35097142.50000003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24271791.709677432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45</v>
      </c>
      <c r="C114" s="7"/>
      <c r="D114" s="2" t="e">
        <f t="shared" si="12"/>
        <v>#N/A</v>
      </c>
      <c r="E114" s="2" t="e">
        <f t="shared" si="22"/>
        <v>#N/A</v>
      </c>
      <c r="F114" s="2">
        <v>685425.40161064267</v>
      </c>
      <c r="G114" s="2">
        <f t="shared" si="26"/>
        <v>441500.42857142858</v>
      </c>
      <c r="H114" s="2">
        <f t="shared" si="31"/>
        <v>36743055.285714284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972071.71428571653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691941.09867584705</v>
      </c>
      <c r="Q114" s="2">
        <f t="shared" si="34"/>
        <v>450000</v>
      </c>
      <c r="R114" s="2">
        <f t="shared" si="32"/>
        <v>37715127</v>
      </c>
      <c r="S114" s="2">
        <f t="shared" si="17"/>
        <v>441500.42857142538</v>
      </c>
      <c r="T114" s="2">
        <f t="shared" si="18"/>
        <v>8499.5714285714785</v>
      </c>
      <c r="U114" s="2">
        <f t="shared" si="19"/>
        <v>450000</v>
      </c>
      <c r="V114" s="2">
        <f t="shared" si="33"/>
        <v>2299816.25</v>
      </c>
      <c r="W114" s="2">
        <f t="shared" si="20"/>
        <v>131831.75</v>
      </c>
      <c r="X114" s="2">
        <f t="shared" si="6"/>
        <v>318168.25</v>
      </c>
      <c r="Y114" s="2">
        <f t="shared" si="29"/>
        <v>35415310.75000003</v>
      </c>
      <c r="Z114" s="2" t="str">
        <f t="shared" si="8"/>
        <v>HERE</v>
      </c>
      <c r="AA114" s="2">
        <f>IF(Z114="HERE",Y114,AA113+Graph!$G$1*1000)</f>
        <v>35415310.75000003</v>
      </c>
      <c r="AB114" s="2">
        <f t="shared" si="21"/>
        <v>318168.25</v>
      </c>
      <c r="AC114" s="2">
        <f t="shared" si="30"/>
        <v>2299816.25</v>
      </c>
      <c r="AD114" s="3">
        <f t="shared" si="10"/>
        <v>35415310.75000003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24665458.220967755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46</v>
      </c>
      <c r="C115" s="7"/>
      <c r="D115" s="2" t="e">
        <f t="shared" si="12"/>
        <v>#N/A</v>
      </c>
      <c r="E115" s="2" t="e">
        <f t="shared" si="22"/>
        <v>#N/A</v>
      </c>
      <c r="F115" s="2">
        <v>690356.53749680519</v>
      </c>
      <c r="G115" s="2">
        <f t="shared" si="26"/>
        <v>441500.42857142858</v>
      </c>
      <c r="H115" s="2">
        <f t="shared" si="31"/>
        <v>37184555.714285709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980571.28571428801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696918.73083779216</v>
      </c>
      <c r="Q115" s="2">
        <f t="shared" si="34"/>
        <v>450000</v>
      </c>
      <c r="R115" s="2">
        <f t="shared" si="32"/>
        <v>38165127</v>
      </c>
      <c r="S115" s="2">
        <f t="shared" si="17"/>
        <v>441500.42857142538</v>
      </c>
      <c r="T115" s="2">
        <f t="shared" si="18"/>
        <v>8499.5714285714785</v>
      </c>
      <c r="U115" s="2">
        <f t="shared" si="19"/>
        <v>450000</v>
      </c>
      <c r="V115" s="2">
        <f t="shared" si="33"/>
        <v>2431648</v>
      </c>
      <c r="W115" s="2">
        <f t="shared" si="20"/>
        <v>131831.75</v>
      </c>
      <c r="X115" s="2">
        <f t="shared" si="6"/>
        <v>318168.25</v>
      </c>
      <c r="Y115" s="2">
        <f t="shared" si="29"/>
        <v>35733479.00000003</v>
      </c>
      <c r="Z115" s="2" t="str">
        <f t="shared" si="8"/>
        <v>HERE</v>
      </c>
      <c r="AA115" s="2">
        <f>IF(Z115="HERE",Y115,AA114+Graph!$G$1*1000)</f>
        <v>35733479.00000003</v>
      </c>
      <c r="AB115" s="2">
        <f t="shared" si="21"/>
        <v>318168.25</v>
      </c>
      <c r="AC115" s="2">
        <f t="shared" si="30"/>
        <v>2431648</v>
      </c>
      <c r="AD115" s="3">
        <f t="shared" si="10"/>
        <v>35733479.00000003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25059124.732258078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47</v>
      </c>
      <c r="C116" s="7"/>
      <c r="D116" s="2" t="e">
        <f t="shared" si="12"/>
        <v>#N/A</v>
      </c>
      <c r="E116" s="2" t="e">
        <f t="shared" si="22"/>
        <v>#N/A</v>
      </c>
      <c r="F116" s="2">
        <v>695287.67338299751</v>
      </c>
      <c r="G116" s="2">
        <f t="shared" si="26"/>
        <v>441500.42857142858</v>
      </c>
      <c r="H116" s="2">
        <f t="shared" si="31"/>
        <v>37626056.142857134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989070.85714285949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701896.36299973726</v>
      </c>
      <c r="Q116" s="2">
        <f t="shared" si="34"/>
        <v>450000</v>
      </c>
      <c r="R116" s="2">
        <f t="shared" si="32"/>
        <v>38615127</v>
      </c>
      <c r="S116" s="2">
        <f t="shared" si="17"/>
        <v>441500.42857142538</v>
      </c>
      <c r="T116" s="2">
        <f t="shared" si="18"/>
        <v>8499.5714285714785</v>
      </c>
      <c r="U116" s="2">
        <f t="shared" si="19"/>
        <v>450000</v>
      </c>
      <c r="V116" s="2">
        <f t="shared" si="33"/>
        <v>2639309</v>
      </c>
      <c r="W116" s="2">
        <f t="shared" si="20"/>
        <v>207661</v>
      </c>
      <c r="X116" s="2">
        <f t="shared" si="6"/>
        <v>242339</v>
      </c>
      <c r="Y116" s="2">
        <f t="shared" si="29"/>
        <v>35975818.00000003</v>
      </c>
      <c r="Z116" s="2" t="str">
        <f t="shared" si="8"/>
        <v>HERE</v>
      </c>
      <c r="AA116" s="2">
        <f>IF(Z116="HERE",Y116,AA115+Graph!$G$1*1000)</f>
        <v>35975818.00000003</v>
      </c>
      <c r="AB116" s="2">
        <f t="shared" si="21"/>
        <v>242339</v>
      </c>
      <c r="AC116" s="2">
        <f t="shared" si="30"/>
        <v>2639309</v>
      </c>
      <c r="AD116" s="3">
        <f t="shared" si="10"/>
        <v>35975818.00000003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25452791.243548401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48</v>
      </c>
      <c r="C117" s="7"/>
      <c r="D117" s="2" t="e">
        <f t="shared" si="12"/>
        <v>#N/A</v>
      </c>
      <c r="E117" s="2" t="e">
        <f t="shared" si="22"/>
        <v>#N/A</v>
      </c>
      <c r="F117" s="2">
        <v>700218.80926916003</v>
      </c>
      <c r="G117" s="2">
        <f t="shared" si="26"/>
        <v>441500.42857142858</v>
      </c>
      <c r="H117" s="2">
        <f t="shared" si="31"/>
        <v>38067556.57142856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997570.42857143097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706873.99516171217</v>
      </c>
      <c r="Q117" s="2">
        <f t="shared" si="34"/>
        <v>450000</v>
      </c>
      <c r="R117" s="2">
        <f t="shared" si="32"/>
        <v>39065127</v>
      </c>
      <c r="S117" s="2">
        <f t="shared" si="17"/>
        <v>441500.42857142538</v>
      </c>
      <c r="T117" s="2">
        <f t="shared" si="18"/>
        <v>8499.5714285714785</v>
      </c>
      <c r="U117" s="2">
        <f t="shared" si="19"/>
        <v>450000</v>
      </c>
      <c r="V117" s="2">
        <f t="shared" si="33"/>
        <v>2918252</v>
      </c>
      <c r="W117" s="2">
        <f t="shared" si="20"/>
        <v>278943</v>
      </c>
      <c r="X117" s="2">
        <f t="shared" si="6"/>
        <v>171057</v>
      </c>
      <c r="Y117" s="2">
        <f t="shared" si="29"/>
        <v>36146875.00000003</v>
      </c>
      <c r="Z117" s="2" t="str">
        <f t="shared" si="8"/>
        <v>HERE</v>
      </c>
      <c r="AA117" s="2">
        <f>IF(Z117="HERE",Y117,AA116+Graph!$G$1*1000)</f>
        <v>36146875.00000003</v>
      </c>
      <c r="AB117" s="2">
        <f t="shared" si="21"/>
        <v>171057</v>
      </c>
      <c r="AC117" s="2">
        <f t="shared" si="30"/>
        <v>2918252</v>
      </c>
      <c r="AD117" s="3">
        <f t="shared" si="10"/>
        <v>36146875.00000003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25846457.754838724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49</v>
      </c>
      <c r="C118" s="7"/>
      <c r="D118" s="2" t="e">
        <f t="shared" si="12"/>
        <v>#N/A</v>
      </c>
      <c r="E118" s="2" t="e">
        <f t="shared" si="22"/>
        <v>#N/A</v>
      </c>
      <c r="F118" s="2">
        <v>705149.94515532255</v>
      </c>
      <c r="G118" s="2">
        <f t="shared" si="26"/>
        <v>441500.42857142858</v>
      </c>
      <c r="H118" s="2">
        <f t="shared" si="31"/>
        <v>38509056.999999985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1006070.0000000024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711851.62732365727</v>
      </c>
      <c r="Q118" s="2">
        <f t="shared" si="34"/>
        <v>450000</v>
      </c>
      <c r="R118" s="2">
        <f t="shared" si="32"/>
        <v>39515127</v>
      </c>
      <c r="S118" s="2">
        <f t="shared" si="17"/>
        <v>441500.42857142538</v>
      </c>
      <c r="T118" s="2">
        <f t="shared" si="18"/>
        <v>8499.5714285714785</v>
      </c>
      <c r="U118" s="2">
        <f t="shared" si="19"/>
        <v>450000</v>
      </c>
      <c r="V118" s="2">
        <f t="shared" si="33"/>
        <v>3234946</v>
      </c>
      <c r="W118" s="2">
        <f t="shared" si="20"/>
        <v>316694</v>
      </c>
      <c r="X118" s="2">
        <f t="shared" si="6"/>
        <v>133306</v>
      </c>
      <c r="Y118" s="2">
        <f t="shared" si="29"/>
        <v>36280181.00000003</v>
      </c>
      <c r="Z118" s="2" t="str">
        <f t="shared" si="8"/>
        <v>HERE</v>
      </c>
      <c r="AA118" s="2">
        <f>IF(Z118="HERE",Y118,AA117+Graph!$G$1*1000)</f>
        <v>36280181.00000003</v>
      </c>
      <c r="AB118" s="2">
        <f t="shared" si="21"/>
        <v>133306</v>
      </c>
      <c r="AC118" s="2">
        <f t="shared" si="30"/>
        <v>3234946</v>
      </c>
      <c r="AD118" s="3">
        <f t="shared" si="10"/>
        <v>36280181.00000003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26240124.266129047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50</v>
      </c>
      <c r="C119" s="7"/>
      <c r="D119" s="2" t="e">
        <f t="shared" si="12"/>
        <v>#N/A</v>
      </c>
      <c r="E119" s="2" t="e">
        <f t="shared" si="22"/>
        <v>#N/A</v>
      </c>
      <c r="F119" s="2">
        <v>710081.08104151487</v>
      </c>
      <c r="G119" s="2">
        <f t="shared" si="26"/>
        <v>441500.42857142858</v>
      </c>
      <c r="H119" s="2">
        <f t="shared" si="31"/>
        <v>38950557.42857141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1014569.5714285739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716829.25948560238</v>
      </c>
      <c r="Q119" s="2">
        <f t="shared" si="34"/>
        <v>450000</v>
      </c>
      <c r="R119" s="2">
        <f t="shared" si="32"/>
        <v>39965127</v>
      </c>
      <c r="S119" s="2">
        <f t="shared" si="17"/>
        <v>441500.42857142538</v>
      </c>
      <c r="T119" s="2">
        <f t="shared" si="18"/>
        <v>8499.5714285714785</v>
      </c>
      <c r="U119" s="2">
        <f t="shared" si="19"/>
        <v>450000</v>
      </c>
      <c r="V119" s="2">
        <f t="shared" si="33"/>
        <v>3559179</v>
      </c>
      <c r="W119" s="2">
        <f t="shared" si="20"/>
        <v>324233</v>
      </c>
      <c r="X119" s="2">
        <f t="shared" si="6"/>
        <v>125767</v>
      </c>
      <c r="Y119" s="2">
        <f t="shared" si="29"/>
        <v>36405948.00000003</v>
      </c>
      <c r="Z119" s="2" t="str">
        <f t="shared" si="8"/>
        <v>HERE</v>
      </c>
      <c r="AA119" s="2">
        <f>IF(Z119="HERE",Y119,AA118+Graph!$G$1*1000)</f>
        <v>36405948.00000003</v>
      </c>
      <c r="AB119" s="2">
        <f t="shared" si="21"/>
        <v>125767</v>
      </c>
      <c r="AC119" s="2">
        <f t="shared" si="30"/>
        <v>3559179</v>
      </c>
      <c r="AD119" s="3">
        <f t="shared" si="10"/>
        <v>36405948.00000003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26633790.77741937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51</v>
      </c>
      <c r="C120" s="7"/>
      <c r="D120" s="2" t="e">
        <f t="shared" si="12"/>
        <v>#N/A</v>
      </c>
      <c r="E120" s="2" t="e">
        <f t="shared" si="22"/>
        <v>#N/A</v>
      </c>
      <c r="F120" s="2">
        <v>715012.21692767739</v>
      </c>
      <c r="G120" s="2">
        <f t="shared" si="26"/>
        <v>441500.42857142858</v>
      </c>
      <c r="H120" s="2">
        <f t="shared" si="31"/>
        <v>39392057.857142836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1023069.1428571454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721806.89164757729</v>
      </c>
      <c r="Q120" s="2">
        <f t="shared" si="34"/>
        <v>450000</v>
      </c>
      <c r="R120" s="2">
        <f t="shared" si="32"/>
        <v>40415127</v>
      </c>
      <c r="S120" s="2">
        <f t="shared" si="17"/>
        <v>441500.42857142538</v>
      </c>
      <c r="T120" s="2">
        <f t="shared" si="18"/>
        <v>8499.5714285714785</v>
      </c>
      <c r="U120" s="2">
        <f t="shared" si="19"/>
        <v>450000</v>
      </c>
      <c r="V120" s="2">
        <f t="shared" si="33"/>
        <v>3837094</v>
      </c>
      <c r="W120" s="2">
        <f t="shared" si="20"/>
        <v>277915</v>
      </c>
      <c r="X120" s="2">
        <f t="shared" si="6"/>
        <v>172085</v>
      </c>
      <c r="Y120" s="2">
        <f t="shared" si="29"/>
        <v>36578033.00000003</v>
      </c>
      <c r="Z120" s="2" t="str">
        <f t="shared" si="8"/>
        <v>HERE</v>
      </c>
      <c r="AA120" s="2">
        <f>IF(Z120="HERE",Y120,AA119+Graph!$G$1*1000)</f>
        <v>36578033.00000003</v>
      </c>
      <c r="AB120" s="2">
        <f t="shared" si="21"/>
        <v>172085</v>
      </c>
      <c r="AC120" s="2">
        <f t="shared" si="30"/>
        <v>3837094</v>
      </c>
      <c r="AD120" s="3">
        <f t="shared" si="10"/>
        <v>36578033.00000003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27027457.288709693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52</v>
      </c>
      <c r="C121" s="7"/>
      <c r="D121" s="2" t="e">
        <f t="shared" si="12"/>
        <v>#N/A</v>
      </c>
      <c r="E121" s="2" t="e">
        <f t="shared" si="22"/>
        <v>#N/A</v>
      </c>
      <c r="F121" s="2">
        <v>719943.35281383991</v>
      </c>
      <c r="G121" s="2">
        <f t="shared" si="26"/>
        <v>441500.42857142858</v>
      </c>
      <c r="H121" s="2">
        <f t="shared" si="31"/>
        <v>39833558.285714261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1031568.7142857169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726784.52380952239</v>
      </c>
      <c r="Q121" s="2">
        <f t="shared" si="34"/>
        <v>450000</v>
      </c>
      <c r="R121" s="2">
        <f t="shared" si="32"/>
        <v>40865127</v>
      </c>
      <c r="S121" s="2">
        <f t="shared" si="17"/>
        <v>441500.42857142538</v>
      </c>
      <c r="T121" s="2">
        <f t="shared" si="18"/>
        <v>8499.5714285714785</v>
      </c>
      <c r="U121" s="2">
        <f t="shared" si="19"/>
        <v>450000</v>
      </c>
      <c r="V121" s="2">
        <f t="shared" si="33"/>
        <v>4062501</v>
      </c>
      <c r="W121" s="2">
        <f t="shared" si="20"/>
        <v>225407</v>
      </c>
      <c r="X121" s="2">
        <f t="shared" si="6"/>
        <v>224593</v>
      </c>
      <c r="Y121" s="2">
        <f t="shared" si="29"/>
        <v>36802626.00000003</v>
      </c>
      <c r="Z121" s="2" t="str">
        <f t="shared" si="8"/>
        <v>HERE</v>
      </c>
      <c r="AA121" s="2">
        <f>IF(Z121="HERE",Y121,AA120+Graph!$G$1*1000)</f>
        <v>36802626.00000003</v>
      </c>
      <c r="AB121" s="2">
        <f t="shared" si="21"/>
        <v>224593</v>
      </c>
      <c r="AC121" s="2">
        <f t="shared" si="30"/>
        <v>4062501</v>
      </c>
      <c r="AD121" s="3">
        <f t="shared" si="10"/>
        <v>36802626.00000003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27421123.800000016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53</v>
      </c>
      <c r="C122" s="7"/>
      <c r="D122" s="2" t="e">
        <f t="shared" si="12"/>
        <v>#N/A</v>
      </c>
      <c r="E122" s="2" t="e">
        <f t="shared" si="22"/>
        <v>#N/A</v>
      </c>
      <c r="F122" s="2">
        <v>724874.48870003223</v>
      </c>
      <c r="G122" s="2">
        <f t="shared" si="26"/>
        <v>441500.42857142858</v>
      </c>
      <c r="H122" s="2">
        <f t="shared" si="31"/>
        <v>40275058.714285687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1040068.2857142884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731762.15597146749</v>
      </c>
      <c r="Q122" s="2">
        <f t="shared" si="34"/>
        <v>450000</v>
      </c>
      <c r="R122" s="2">
        <f t="shared" si="32"/>
        <v>41315127</v>
      </c>
      <c r="S122" s="2">
        <f t="shared" si="17"/>
        <v>441500.42857142538</v>
      </c>
      <c r="T122" s="2">
        <f t="shared" si="18"/>
        <v>8499.5714285714785</v>
      </c>
      <c r="U122" s="2">
        <f t="shared" si="19"/>
        <v>450000</v>
      </c>
      <c r="V122" s="2">
        <f t="shared" si="33"/>
        <v>4266577</v>
      </c>
      <c r="W122" s="2">
        <f t="shared" si="20"/>
        <v>204076</v>
      </c>
      <c r="X122" s="2">
        <f t="shared" si="6"/>
        <v>245924</v>
      </c>
      <c r="Y122" s="2">
        <f t="shared" si="29"/>
        <v>37048550.00000003</v>
      </c>
      <c r="Z122" s="2" t="str">
        <f t="shared" si="8"/>
        <v>HERE</v>
      </c>
      <c r="AA122" s="2">
        <f>IF(Z122="HERE",Y122,AA121+Graph!$G$1*1000)</f>
        <v>37048550.00000003</v>
      </c>
      <c r="AB122" s="2">
        <f t="shared" si="21"/>
        <v>245924</v>
      </c>
      <c r="AC122" s="2">
        <f t="shared" si="30"/>
        <v>4266577</v>
      </c>
      <c r="AD122" s="3">
        <f t="shared" si="10"/>
        <v>37048550.00000003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27780701.742857158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54</v>
      </c>
      <c r="C123" s="7"/>
      <c r="D123" s="2" t="e">
        <f t="shared" si="12"/>
        <v>#N/A</v>
      </c>
      <c r="E123" s="2" t="e">
        <f t="shared" si="22"/>
        <v>#N/A</v>
      </c>
      <c r="F123" s="2">
        <v>729805.62458619475</v>
      </c>
      <c r="G123" s="2">
        <f t="shared" si="26"/>
        <v>441500.42857142858</v>
      </c>
      <c r="H123" s="2">
        <f t="shared" si="31"/>
        <v>40716559.142857112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1048567.8571428598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736739.7881334424</v>
      </c>
      <c r="Q123" s="2">
        <f t="shared" si="34"/>
        <v>450000</v>
      </c>
      <c r="R123" s="2">
        <f t="shared" si="32"/>
        <v>41765127</v>
      </c>
      <c r="S123" s="2">
        <f t="shared" si="17"/>
        <v>441500.42857142538</v>
      </c>
      <c r="T123" s="2">
        <f t="shared" si="18"/>
        <v>8499.5714285714785</v>
      </c>
      <c r="U123" s="2">
        <f t="shared" si="19"/>
        <v>450000</v>
      </c>
      <c r="V123" s="2">
        <f t="shared" si="33"/>
        <v>4609740</v>
      </c>
      <c r="W123" s="2">
        <f t="shared" si="20"/>
        <v>343163</v>
      </c>
      <c r="X123" s="2">
        <f t="shared" si="6"/>
        <v>106837</v>
      </c>
      <c r="Y123" s="2">
        <f t="shared" si="29"/>
        <v>37155387.00000003</v>
      </c>
      <c r="Z123" s="2" t="str">
        <f t="shared" si="8"/>
        <v>HERE</v>
      </c>
      <c r="AA123" s="2">
        <f>IF(Z123="HERE",Y123,AA122+Graph!$G$1*1000)</f>
        <v>37155387.00000003</v>
      </c>
      <c r="AB123" s="2">
        <f t="shared" si="21"/>
        <v>106837</v>
      </c>
      <c r="AC123" s="2">
        <f t="shared" si="30"/>
        <v>4609740</v>
      </c>
      <c r="AD123" s="3">
        <f t="shared" si="10"/>
        <v>37155387.00000003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28140279.685714301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55</v>
      </c>
      <c r="C124" s="7"/>
      <c r="D124" s="2" t="e">
        <f t="shared" si="12"/>
        <v>#N/A</v>
      </c>
      <c r="E124" s="2" t="e">
        <f t="shared" si="22"/>
        <v>#N/A</v>
      </c>
      <c r="F124" s="2">
        <v>734736.76047235727</v>
      </c>
      <c r="G124" s="2">
        <f t="shared" si="26"/>
        <v>441500.42857142858</v>
      </c>
      <c r="H124" s="2">
        <f t="shared" si="31"/>
        <v>41158059.571428537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1057067.4285714312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741717.42029538751</v>
      </c>
      <c r="Q124" s="2">
        <f t="shared" si="34"/>
        <v>450000</v>
      </c>
      <c r="R124" s="2">
        <f t="shared" si="32"/>
        <v>42215127</v>
      </c>
      <c r="S124" s="2">
        <f t="shared" si="17"/>
        <v>441500.42857142538</v>
      </c>
      <c r="T124" s="2">
        <f t="shared" si="18"/>
        <v>8499.571428571362</v>
      </c>
      <c r="U124" s="2">
        <f t="shared" si="19"/>
        <v>450000</v>
      </c>
      <c r="V124" s="2">
        <f t="shared" si="33"/>
        <v>4973248</v>
      </c>
      <c r="W124" s="2">
        <f t="shared" si="20"/>
        <v>363508</v>
      </c>
      <c r="X124" s="2">
        <f t="shared" si="6"/>
        <v>86492</v>
      </c>
      <c r="Y124" s="2">
        <f t="shared" si="29"/>
        <v>37241879.00000003</v>
      </c>
      <c r="Z124" s="2" t="str">
        <f t="shared" si="8"/>
        <v>HERE</v>
      </c>
      <c r="AA124" s="2">
        <f>IF(Z124="HERE",Y124,AA123+Graph!$G$1*1000)</f>
        <v>37241879.00000003</v>
      </c>
      <c r="AB124" s="2">
        <f t="shared" si="21"/>
        <v>86492</v>
      </c>
      <c r="AC124" s="2">
        <f t="shared" si="30"/>
        <v>4973248</v>
      </c>
      <c r="AD124" s="3">
        <f t="shared" si="10"/>
        <v>37241879.00000003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28499857.628571447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56</v>
      </c>
      <c r="C125" s="7"/>
      <c r="D125" s="2" t="e">
        <f t="shared" si="12"/>
        <v>#N/A</v>
      </c>
      <c r="E125" s="2" t="e">
        <f t="shared" si="22"/>
        <v>#N/A</v>
      </c>
      <c r="F125" s="2">
        <v>739667.89635854959</v>
      </c>
      <c r="G125" s="2">
        <f t="shared" si="26"/>
        <v>441500.42857142858</v>
      </c>
      <c r="H125" s="2">
        <f t="shared" si="31"/>
        <v>41599559.999999963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1065567.0000000026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746695.05245733261</v>
      </c>
      <c r="Q125" s="2">
        <f t="shared" si="34"/>
        <v>450000</v>
      </c>
      <c r="R125" s="2">
        <f t="shared" si="32"/>
        <v>42665127</v>
      </c>
      <c r="S125" s="2">
        <f t="shared" si="17"/>
        <v>441500.42857142538</v>
      </c>
      <c r="T125" s="2">
        <f t="shared" si="18"/>
        <v>8499.571428571362</v>
      </c>
      <c r="U125" s="2">
        <f t="shared" si="19"/>
        <v>450000</v>
      </c>
      <c r="V125" s="2">
        <f t="shared" si="33"/>
        <v>5383103</v>
      </c>
      <c r="W125" s="2">
        <f t="shared" si="20"/>
        <v>409855</v>
      </c>
      <c r="X125" s="2">
        <f t="shared" si="6"/>
        <v>40145</v>
      </c>
      <c r="Y125" s="2">
        <f t="shared" si="29"/>
        <v>37282024.00000003</v>
      </c>
      <c r="Z125" s="2" t="str">
        <f t="shared" si="8"/>
        <v>HERE</v>
      </c>
      <c r="AA125" s="2">
        <f>IF(Z125="HERE",Y125,AA124+Graph!$G$1*1000)</f>
        <v>37282024.00000003</v>
      </c>
      <c r="AB125" s="2">
        <f t="shared" si="21"/>
        <v>40145</v>
      </c>
      <c r="AC125" s="2">
        <f t="shared" si="30"/>
        <v>5383103</v>
      </c>
      <c r="AD125" s="3">
        <f t="shared" si="10"/>
        <v>37282024.00000003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28859435.571428593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57</v>
      </c>
      <c r="C126" s="7"/>
      <c r="D126" s="2" t="e">
        <f t="shared" si="12"/>
        <v>#N/A</v>
      </c>
      <c r="E126" s="2" t="e">
        <f t="shared" si="22"/>
        <v>#N/A</v>
      </c>
      <c r="F126" s="2">
        <v>744599.03224471211</v>
      </c>
      <c r="G126" s="2">
        <f t="shared" si="26"/>
        <v>441500.42857142858</v>
      </c>
      <c r="H126" s="2">
        <f t="shared" si="31"/>
        <v>42041060.428571388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1074066.5714285739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751672.68461930752</v>
      </c>
      <c r="Q126" s="2">
        <f t="shared" si="34"/>
        <v>450000</v>
      </c>
      <c r="R126" s="2">
        <f t="shared" si="32"/>
        <v>43115127</v>
      </c>
      <c r="S126" s="2">
        <f t="shared" si="17"/>
        <v>441500.42857142538</v>
      </c>
      <c r="T126" s="2">
        <f t="shared" si="18"/>
        <v>8499.571428571362</v>
      </c>
      <c r="U126" s="2">
        <f t="shared" si="19"/>
        <v>450000</v>
      </c>
      <c r="V126" s="2">
        <f t="shared" si="33"/>
        <v>5861351</v>
      </c>
      <c r="W126" s="2">
        <f t="shared" si="20"/>
        <v>478248</v>
      </c>
      <c r="X126" s="2">
        <f t="shared" si="6"/>
        <v>-28248</v>
      </c>
      <c r="Y126" s="2">
        <f t="shared" si="29"/>
        <v>37253776.00000003</v>
      </c>
      <c r="Z126" s="2" t="str">
        <f t="shared" si="8"/>
        <v>HERE</v>
      </c>
      <c r="AA126" s="2">
        <f>IF(Z126="HERE",Y126,AA125+Graph!$G$1*1000)</f>
        <v>37253776.00000003</v>
      </c>
      <c r="AB126" s="2">
        <f t="shared" si="21"/>
        <v>-28248</v>
      </c>
      <c r="AC126" s="2">
        <f t="shared" si="30"/>
        <v>5861351</v>
      </c>
      <c r="AD126" s="3">
        <f t="shared" si="10"/>
        <v>37253776.00000003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29219013.514285736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58</v>
      </c>
      <c r="C127" s="7"/>
      <c r="D127" s="2" t="e">
        <f t="shared" si="12"/>
        <v>#N/A</v>
      </c>
      <c r="E127" s="2" t="e">
        <f t="shared" si="22"/>
        <v>#N/A</v>
      </c>
      <c r="F127" s="2">
        <v>749530.16813090444</v>
      </c>
      <c r="G127" s="2">
        <f t="shared" si="26"/>
        <v>441500.42857142858</v>
      </c>
      <c r="H127" s="2">
        <f t="shared" si="31"/>
        <v>42482560.857142814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1082566.1428571453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756650.31678125262</v>
      </c>
      <c r="Q127" s="2">
        <f t="shared" si="34"/>
        <v>450000</v>
      </c>
      <c r="R127" s="2">
        <f t="shared" si="32"/>
        <v>43565127</v>
      </c>
      <c r="S127" s="2">
        <f t="shared" si="17"/>
        <v>441500.42857142538</v>
      </c>
      <c r="T127" s="2">
        <f t="shared" si="18"/>
        <v>8499.571428571362</v>
      </c>
      <c r="U127" s="2">
        <f t="shared" si="19"/>
        <v>450000</v>
      </c>
      <c r="V127" s="2">
        <f t="shared" si="33"/>
        <v>6353321</v>
      </c>
      <c r="W127" s="2">
        <f t="shared" si="20"/>
        <v>491970</v>
      </c>
      <c r="X127" s="2">
        <f t="shared" si="6"/>
        <v>-41970</v>
      </c>
      <c r="Y127" s="2">
        <f t="shared" si="29"/>
        <v>37211806.00000003</v>
      </c>
      <c r="Z127" s="2" t="str">
        <f t="shared" si="8"/>
        <v>HERE</v>
      </c>
      <c r="AA127" s="2">
        <f>IF(Z127="HERE",Y127,AA126+Graph!$G$1*1000)</f>
        <v>37211806.00000003</v>
      </c>
      <c r="AB127" s="2">
        <f t="shared" si="21"/>
        <v>-41970</v>
      </c>
      <c r="AC127" s="2">
        <f t="shared" si="30"/>
        <v>6353321</v>
      </c>
      <c r="AD127" s="3">
        <f t="shared" si="10"/>
        <v>37211806.00000003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29578591.457142878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59</v>
      </c>
      <c r="C128" s="7"/>
      <c r="D128" s="2" t="e">
        <f t="shared" si="12"/>
        <v>#N/A</v>
      </c>
      <c r="E128" s="2" t="e">
        <f t="shared" si="22"/>
        <v>#N/A</v>
      </c>
      <c r="F128" s="2">
        <v>754461.30401706696</v>
      </c>
      <c r="G128" s="2">
        <f t="shared" si="26"/>
        <v>441500.42857142858</v>
      </c>
      <c r="H128" s="2">
        <f t="shared" si="31"/>
        <v>42924061.285714239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1091065.7142857166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761627.94894322753</v>
      </c>
      <c r="Q128" s="2">
        <f t="shared" si="34"/>
        <v>450000</v>
      </c>
      <c r="R128" s="2">
        <f t="shared" si="32"/>
        <v>44015127</v>
      </c>
      <c r="S128" s="2">
        <f t="shared" si="17"/>
        <v>441500.42857142538</v>
      </c>
      <c r="T128" s="2">
        <f t="shared" si="18"/>
        <v>8499.571428571362</v>
      </c>
      <c r="U128" s="2">
        <f t="shared" si="19"/>
        <v>450000</v>
      </c>
      <c r="V128" s="2">
        <f t="shared" si="33"/>
        <v>6573570</v>
      </c>
      <c r="W128" s="2">
        <f t="shared" si="20"/>
        <v>220249</v>
      </c>
      <c r="X128" s="2">
        <f t="shared" si="6"/>
        <v>229751</v>
      </c>
      <c r="Y128" s="2">
        <f t="shared" si="29"/>
        <v>37441557.00000003</v>
      </c>
      <c r="Z128" s="2" t="str">
        <f t="shared" si="8"/>
        <v>HERE</v>
      </c>
      <c r="AA128" s="2">
        <f>IF(Z128="HERE",Y128,AA127+Graph!$G$1*1000)</f>
        <v>37441557.00000003</v>
      </c>
      <c r="AB128" s="2">
        <f t="shared" si="21"/>
        <v>229751</v>
      </c>
      <c r="AC128" s="2">
        <f t="shared" si="30"/>
        <v>6573570</v>
      </c>
      <c r="AD128" s="3">
        <f t="shared" si="10"/>
        <v>37441557.00000003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29938169.400000025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60</v>
      </c>
      <c r="C129" s="7"/>
      <c r="D129" s="2" t="e">
        <f t="shared" si="12"/>
        <v>#N/A</v>
      </c>
      <c r="E129" s="2" t="e">
        <f t="shared" si="22"/>
        <v>#N/A</v>
      </c>
      <c r="F129" s="2">
        <v>759392.43990322948</v>
      </c>
      <c r="G129" s="2">
        <f t="shared" si="26"/>
        <v>441500.42857142858</v>
      </c>
      <c r="H129" s="2">
        <f t="shared" si="31"/>
        <v>43365561.714285664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1099565.285714288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766605.58110517263</v>
      </c>
      <c r="Q129" s="2">
        <f t="shared" si="34"/>
        <v>450000</v>
      </c>
      <c r="R129" s="2">
        <f t="shared" si="32"/>
        <v>44465127</v>
      </c>
      <c r="S129" s="2">
        <f t="shared" si="17"/>
        <v>441500.42857142538</v>
      </c>
      <c r="T129" s="2">
        <f t="shared" si="18"/>
        <v>8499.571428571362</v>
      </c>
      <c r="U129" s="2">
        <f t="shared" si="19"/>
        <v>450000</v>
      </c>
      <c r="V129" s="2">
        <f t="shared" si="33"/>
        <v>6853372</v>
      </c>
      <c r="W129" s="2">
        <f t="shared" si="20"/>
        <v>279802</v>
      </c>
      <c r="X129" s="2">
        <f t="shared" si="6"/>
        <v>170198</v>
      </c>
      <c r="Y129" s="2">
        <f t="shared" si="29"/>
        <v>37611755.00000003</v>
      </c>
      <c r="Z129" s="2" t="str">
        <f t="shared" si="8"/>
        <v>HERE</v>
      </c>
      <c r="AA129" s="2">
        <f>IF(Z129="HERE",Y129,AA128+Graph!$G$1*1000)</f>
        <v>37611755.00000003</v>
      </c>
      <c r="AB129" s="2">
        <f t="shared" si="21"/>
        <v>170198</v>
      </c>
      <c r="AC129" s="2">
        <f t="shared" si="30"/>
        <v>6853372</v>
      </c>
      <c r="AD129" s="3">
        <f t="shared" si="10"/>
        <v>37611755.00000003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30231112.412500024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61</v>
      </c>
      <c r="C130" s="7"/>
      <c r="D130" s="2" t="e">
        <f t="shared" si="12"/>
        <v>#N/A</v>
      </c>
      <c r="E130" s="2" t="e">
        <f t="shared" si="22"/>
        <v>#N/A</v>
      </c>
      <c r="F130" s="2">
        <v>764323.5757894218</v>
      </c>
      <c r="G130" s="2">
        <f t="shared" si="26"/>
        <v>441500.42857142858</v>
      </c>
      <c r="H130" s="2">
        <f t="shared" si="31"/>
        <v>43807062.14285709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1108064.8571428594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771583.21326711774</v>
      </c>
      <c r="Q130" s="2">
        <f t="shared" si="34"/>
        <v>450000</v>
      </c>
      <c r="R130" s="2">
        <f t="shared" si="32"/>
        <v>44915127</v>
      </c>
      <c r="S130" s="2">
        <f t="shared" si="17"/>
        <v>441500.42857142538</v>
      </c>
      <c r="T130" s="2">
        <f t="shared" si="18"/>
        <v>8499.571428571362</v>
      </c>
      <c r="U130" s="2">
        <f t="shared" si="19"/>
        <v>450000</v>
      </c>
      <c r="V130" s="2">
        <f t="shared" si="33"/>
        <v>7164387</v>
      </c>
      <c r="W130" s="2">
        <f t="shared" si="20"/>
        <v>311015</v>
      </c>
      <c r="X130" s="2">
        <f t="shared" si="6"/>
        <v>138985</v>
      </c>
      <c r="Y130" s="2">
        <f t="shared" si="29"/>
        <v>37750740.00000003</v>
      </c>
      <c r="Z130" s="2" t="str">
        <f t="shared" si="8"/>
        <v>HERE</v>
      </c>
      <c r="AA130" s="2">
        <f>IF(Z130="HERE",Y130,AA129+Graph!$G$1*1000)</f>
        <v>37750740.00000003</v>
      </c>
      <c r="AB130" s="2">
        <f t="shared" si="21"/>
        <v>138985</v>
      </c>
      <c r="AC130" s="2">
        <f t="shared" si="30"/>
        <v>7164387</v>
      </c>
      <c r="AD130" s="3">
        <f t="shared" si="10"/>
        <v>37750740.00000003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30524055.425000027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62</v>
      </c>
      <c r="C131" s="7"/>
      <c r="D131" s="2" t="e">
        <f t="shared" si="12"/>
        <v>#N/A</v>
      </c>
      <c r="E131" s="2" t="e">
        <f t="shared" si="22"/>
        <v>#N/A</v>
      </c>
      <c r="F131" s="2">
        <v>769254.71167558432</v>
      </c>
      <c r="G131" s="2">
        <f t="shared" si="26"/>
        <v>441500.42857142858</v>
      </c>
      <c r="H131" s="2">
        <f t="shared" si="31"/>
        <v>44248562.571428515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1116564.4285714307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776560.84542909265</v>
      </c>
      <c r="Q131" s="2">
        <f t="shared" si="34"/>
        <v>450000</v>
      </c>
      <c r="R131" s="2">
        <f t="shared" si="32"/>
        <v>45365127</v>
      </c>
      <c r="S131" s="2">
        <f t="shared" si="17"/>
        <v>441500.42857142538</v>
      </c>
      <c r="T131" s="2">
        <f t="shared" si="18"/>
        <v>8499.571428571362</v>
      </c>
      <c r="U131" s="2">
        <f t="shared" si="19"/>
        <v>450000</v>
      </c>
      <c r="V131" s="2">
        <f t="shared" si="33"/>
        <v>7447199</v>
      </c>
      <c r="W131" s="2">
        <f t="shared" si="20"/>
        <v>282812</v>
      </c>
      <c r="X131" s="2">
        <f t="shared" si="6"/>
        <v>167188</v>
      </c>
      <c r="Y131" s="2">
        <f t="shared" si="29"/>
        <v>37917928.00000003</v>
      </c>
      <c r="Z131" s="2" t="str">
        <f t="shared" si="8"/>
        <v>HERE</v>
      </c>
      <c r="AA131" s="2">
        <f>IF(Z131="HERE",Y131,AA130+Graph!$G$1*1000)</f>
        <v>37917928.00000003</v>
      </c>
      <c r="AB131" s="2">
        <f t="shared" si="21"/>
        <v>167188</v>
      </c>
      <c r="AC131" s="2">
        <f t="shared" si="30"/>
        <v>7447199</v>
      </c>
      <c r="AD131" s="3">
        <f t="shared" si="10"/>
        <v>37917928.00000003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30816998.437500026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63</v>
      </c>
      <c r="C132" s="7"/>
      <c r="D132" s="2" t="e">
        <f t="shared" si="12"/>
        <v>#N/A</v>
      </c>
      <c r="E132" s="2" t="e">
        <f t="shared" si="22"/>
        <v>#N/A</v>
      </c>
      <c r="F132" s="2">
        <v>774185.84756174684</v>
      </c>
      <c r="G132" s="2">
        <f t="shared" si="26"/>
        <v>441500.42857142858</v>
      </c>
      <c r="H132" s="2">
        <f t="shared" si="31"/>
        <v>44690062.99999994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1125064.0000000021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781538.47759103775</v>
      </c>
      <c r="Q132" s="2">
        <f t="shared" si="34"/>
        <v>450000</v>
      </c>
      <c r="R132" s="2">
        <f t="shared" si="32"/>
        <v>45815127</v>
      </c>
      <c r="S132" s="2">
        <f t="shared" si="17"/>
        <v>441500.42857142538</v>
      </c>
      <c r="T132" s="2">
        <f t="shared" si="18"/>
        <v>8499.571428571362</v>
      </c>
      <c r="U132" s="2">
        <f t="shared" si="19"/>
        <v>450000</v>
      </c>
      <c r="V132" s="2">
        <f t="shared" si="33"/>
        <v>7891184</v>
      </c>
      <c r="W132" s="2">
        <f t="shared" si="20"/>
        <v>443985</v>
      </c>
      <c r="X132" s="2">
        <f t="shared" si="6"/>
        <v>6015</v>
      </c>
      <c r="Y132" s="2">
        <f t="shared" si="29"/>
        <v>37923943.00000003</v>
      </c>
      <c r="Z132" s="2" t="str">
        <f t="shared" si="8"/>
        <v>HERE</v>
      </c>
      <c r="AA132" s="2">
        <f>IF(Z132="HERE",Y132,AA131+Graph!$G$1*1000)</f>
        <v>37923943.00000003</v>
      </c>
      <c r="AB132" s="2">
        <f t="shared" si="21"/>
        <v>6015</v>
      </c>
      <c r="AC132" s="2">
        <f t="shared" si="30"/>
        <v>7891184</v>
      </c>
      <c r="AD132" s="3">
        <f t="shared" si="10"/>
        <v>37923943.00000003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31109941.450000029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64</v>
      </c>
      <c r="C133" s="7"/>
      <c r="D133" s="2" t="e">
        <f t="shared" si="12"/>
        <v>#N/A</v>
      </c>
      <c r="E133" s="2" t="e">
        <f t="shared" si="22"/>
        <v>#N/A</v>
      </c>
      <c r="F133" s="2">
        <v>779116.98344793916</v>
      </c>
      <c r="G133" s="2">
        <f t="shared" si="26"/>
        <v>441500.42857142858</v>
      </c>
      <c r="H133" s="2">
        <f t="shared" si="31"/>
        <v>45131563.428571366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1133563.5714285735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786516.10975298285</v>
      </c>
      <c r="Q133" s="2">
        <f t="shared" si="34"/>
        <v>450000</v>
      </c>
      <c r="R133" s="2">
        <f t="shared" si="32"/>
        <v>46265127</v>
      </c>
      <c r="S133" s="2">
        <f t="shared" si="17"/>
        <v>441500.42857142538</v>
      </c>
      <c r="T133" s="2">
        <f t="shared" si="18"/>
        <v>8499.571428571362</v>
      </c>
      <c r="U133" s="2">
        <f t="shared" si="19"/>
        <v>450000</v>
      </c>
      <c r="V133" s="2">
        <f t="shared" si="33"/>
        <v>8378940</v>
      </c>
      <c r="W133" s="2">
        <f t="shared" si="20"/>
        <v>487756</v>
      </c>
      <c r="X133" s="2">
        <f t="shared" si="6"/>
        <v>-37756</v>
      </c>
      <c r="Y133" s="2">
        <f t="shared" si="29"/>
        <v>37886187.00000003</v>
      </c>
      <c r="Z133" s="2" t="str">
        <f t="shared" si="8"/>
        <v>HERE</v>
      </c>
      <c r="AA133" s="2">
        <f>IF(Z133="HERE",Y133,AA132+Graph!$G$1*1000)</f>
        <v>37886187.00000003</v>
      </c>
      <c r="AB133" s="2">
        <f t="shared" si="21"/>
        <v>-37756</v>
      </c>
      <c r="AC133" s="2">
        <f t="shared" si="30"/>
        <v>8378940</v>
      </c>
      <c r="AD133" s="3">
        <f t="shared" si="10"/>
        <v>37886187.00000003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31402884.462500028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65</v>
      </c>
      <c r="C134" s="7"/>
      <c r="D134" s="2" t="e">
        <f t="shared" si="12"/>
        <v>#N/A</v>
      </c>
      <c r="E134" s="2" t="e">
        <f t="shared" si="22"/>
        <v>#N/A</v>
      </c>
      <c r="F134" s="2">
        <v>784048.11933410168</v>
      </c>
      <c r="G134" s="2">
        <f t="shared" si="26"/>
        <v>441500.42857142858</v>
      </c>
      <c r="H134" s="2">
        <f t="shared" si="31"/>
        <v>45573063.857142791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1142063.1428571448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791493.74191495776</v>
      </c>
      <c r="Q134" s="2">
        <f t="shared" si="34"/>
        <v>450000</v>
      </c>
      <c r="R134" s="2">
        <f t="shared" si="32"/>
        <v>46715127</v>
      </c>
      <c r="S134" s="2">
        <f t="shared" si="17"/>
        <v>441500.42857142538</v>
      </c>
      <c r="T134" s="2">
        <f t="shared" si="18"/>
        <v>8499.571428571362</v>
      </c>
      <c r="U134" s="2">
        <f t="shared" si="19"/>
        <v>450000</v>
      </c>
      <c r="V134" s="2">
        <f t="shared" si="33"/>
        <v>8977329</v>
      </c>
      <c r="W134" s="2">
        <f t="shared" si="20"/>
        <v>598389</v>
      </c>
      <c r="X134" s="2">
        <f t="shared" si="6"/>
        <v>-148389</v>
      </c>
      <c r="Y134" s="2">
        <f t="shared" si="29"/>
        <v>37737798.00000003</v>
      </c>
      <c r="Z134" s="2" t="str">
        <f t="shared" si="8"/>
        <v>HERE</v>
      </c>
      <c r="AA134" s="2">
        <f>IF(Z134="HERE",Y134,AA133+Graph!$G$1*1000)</f>
        <v>37737798.00000003</v>
      </c>
      <c r="AB134" s="2">
        <f t="shared" si="21"/>
        <v>-148389</v>
      </c>
      <c r="AC134" s="2">
        <f t="shared" si="30"/>
        <v>8977329</v>
      </c>
      <c r="AD134" s="3">
        <f t="shared" si="10"/>
        <v>37737798.00000003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31695827.475000028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66</v>
      </c>
      <c r="C135" s="7"/>
      <c r="D135" s="2" t="e">
        <f t="shared" si="12"/>
        <v>#N/A</v>
      </c>
      <c r="E135" s="2" t="e">
        <f t="shared" si="22"/>
        <v>#N/A</v>
      </c>
      <c r="F135" s="2">
        <v>788979.2552202642</v>
      </c>
      <c r="G135" s="2">
        <f t="shared" si="26"/>
        <v>441500.42857142858</v>
      </c>
      <c r="H135" s="2">
        <f t="shared" si="31"/>
        <v>46014564.285714217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1150562.7142857162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796471.37407690287</v>
      </c>
      <c r="Q135" s="2">
        <f t="shared" si="34"/>
        <v>450000</v>
      </c>
      <c r="R135" s="2">
        <f t="shared" si="32"/>
        <v>47165127</v>
      </c>
      <c r="S135" s="2">
        <f t="shared" si="17"/>
        <v>441500.42857142538</v>
      </c>
      <c r="T135" s="2">
        <f t="shared" si="18"/>
        <v>8499.571428571362</v>
      </c>
      <c r="U135" s="2">
        <f t="shared" si="19"/>
        <v>450000</v>
      </c>
      <c r="V135" s="2">
        <f t="shared" si="33"/>
        <v>9296367</v>
      </c>
      <c r="W135" s="2">
        <f t="shared" si="20"/>
        <v>319038</v>
      </c>
      <c r="X135" s="2">
        <f t="shared" si="6"/>
        <v>130962</v>
      </c>
      <c r="Y135" s="2">
        <f t="shared" si="29"/>
        <v>37868760.00000003</v>
      </c>
      <c r="Z135" s="2" t="str">
        <f t="shared" si="8"/>
        <v>HERE</v>
      </c>
      <c r="AA135" s="2">
        <f>IF(Z135="HERE",Y135,AA134+Graph!$G$1*1000)</f>
        <v>37868760.00000003</v>
      </c>
      <c r="AB135" s="2">
        <f t="shared" si="21"/>
        <v>130962</v>
      </c>
      <c r="AC135" s="2">
        <f t="shared" si="30"/>
        <v>9296367</v>
      </c>
      <c r="AD135" s="3">
        <f t="shared" si="10"/>
        <v>37868760.00000003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31988770.487500027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67</v>
      </c>
      <c r="C136" s="7"/>
      <c r="D136" s="2" t="e">
        <f t="shared" si="12"/>
        <v>#N/A</v>
      </c>
      <c r="E136" s="2" t="e">
        <f t="shared" si="22"/>
        <v>#N/A</v>
      </c>
      <c r="F136" s="2">
        <v>793910.39110645652</v>
      </c>
      <c r="G136" s="2">
        <f t="shared" si="26"/>
        <v>441500.42857142858</v>
      </c>
      <c r="H136" s="2">
        <f t="shared" si="31"/>
        <v>46456064.714285642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1159062.2857142875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801449.00623884797</v>
      </c>
      <c r="Q136" s="2">
        <f t="shared" si="34"/>
        <v>450000</v>
      </c>
      <c r="R136" s="2">
        <f t="shared" si="32"/>
        <v>47615127</v>
      </c>
      <c r="S136" s="2">
        <f t="shared" si="17"/>
        <v>441500.42857142538</v>
      </c>
      <c r="T136" s="2">
        <f t="shared" si="18"/>
        <v>8499.571428571362</v>
      </c>
      <c r="U136" s="2">
        <f t="shared" si="19"/>
        <v>450000</v>
      </c>
      <c r="V136" s="2">
        <f t="shared" si="33"/>
        <v>9646715</v>
      </c>
      <c r="W136" s="2">
        <f t="shared" si="20"/>
        <v>350348</v>
      </c>
      <c r="X136" s="2">
        <f t="shared" si="6"/>
        <v>99652</v>
      </c>
      <c r="Y136" s="2">
        <f t="shared" si="29"/>
        <v>37968412.00000003</v>
      </c>
      <c r="Z136" s="2" t="str">
        <f t="shared" si="8"/>
        <v>HERE</v>
      </c>
      <c r="AA136" s="2">
        <f>IF(Z136="HERE",Y136,AA135+Graph!$G$1*1000)</f>
        <v>37968412.00000003</v>
      </c>
      <c r="AB136" s="2">
        <f t="shared" si="21"/>
        <v>99652</v>
      </c>
      <c r="AC136" s="2">
        <f t="shared" si="30"/>
        <v>9646715</v>
      </c>
      <c r="AD136" s="3">
        <f t="shared" si="10"/>
        <v>37968412.00000003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32281713.500000026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68</v>
      </c>
      <c r="C137" s="7"/>
      <c r="D137" s="2" t="e">
        <f t="shared" si="12"/>
        <v>#N/A</v>
      </c>
      <c r="E137" s="2" t="e">
        <f t="shared" si="22"/>
        <v>#N/A</v>
      </c>
      <c r="F137" s="2">
        <v>798841.52699261904</v>
      </c>
      <c r="G137" s="2">
        <f t="shared" si="26"/>
        <v>441500.42857142858</v>
      </c>
      <c r="H137" s="2">
        <f t="shared" si="31"/>
        <v>46897565.142857067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1167561.8571428589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806426.63840082288</v>
      </c>
      <c r="Q137" s="2">
        <f t="shared" si="34"/>
        <v>450000</v>
      </c>
      <c r="R137" s="2">
        <f t="shared" si="32"/>
        <v>48065127</v>
      </c>
      <c r="S137" s="2">
        <f t="shared" si="17"/>
        <v>441500.42857142538</v>
      </c>
      <c r="T137" s="2">
        <f t="shared" si="18"/>
        <v>8499.571428571362</v>
      </c>
      <c r="U137" s="2">
        <f t="shared" si="19"/>
        <v>450000</v>
      </c>
      <c r="V137" s="2">
        <f t="shared" si="33"/>
        <v>10021471</v>
      </c>
      <c r="W137" s="2">
        <f t="shared" si="20"/>
        <v>374756</v>
      </c>
      <c r="X137" s="2">
        <f t="shared" si="6"/>
        <v>75244</v>
      </c>
      <c r="Y137" s="2">
        <f t="shared" si="29"/>
        <v>38043656.00000003</v>
      </c>
      <c r="Z137" s="2" t="str">
        <f t="shared" si="8"/>
        <v>HERE</v>
      </c>
      <c r="AA137" s="2">
        <f>IF(Z137="HERE",Y137,AA136+Graph!$G$1*1000)</f>
        <v>38043656.00000003</v>
      </c>
      <c r="AB137" s="2">
        <f t="shared" si="21"/>
        <v>75244</v>
      </c>
      <c r="AC137" s="2">
        <f t="shared" si="30"/>
        <v>10021471</v>
      </c>
      <c r="AD137" s="3">
        <f t="shared" si="10"/>
        <v>38043656.00000003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32510201.650000028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69</v>
      </c>
      <c r="C138" s="7"/>
      <c r="D138" s="2" t="e">
        <f t="shared" si="12"/>
        <v>#N/A</v>
      </c>
      <c r="E138" s="2" t="e">
        <f t="shared" si="22"/>
        <v>#N/A</v>
      </c>
      <c r="F138" s="2">
        <v>803772.66287878156</v>
      </c>
      <c r="G138" s="2">
        <f t="shared" si="26"/>
        <v>441500.42857142858</v>
      </c>
      <c r="H138" s="2">
        <f t="shared" si="31"/>
        <v>47339065.571428493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1176061.4285714303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811404.27056276798</v>
      </c>
      <c r="Q138" s="2">
        <f t="shared" si="34"/>
        <v>450000</v>
      </c>
      <c r="R138" s="2">
        <f t="shared" si="32"/>
        <v>48515127</v>
      </c>
      <c r="S138" s="2">
        <f t="shared" si="17"/>
        <v>441500.42857142538</v>
      </c>
      <c r="T138" s="2">
        <f t="shared" si="18"/>
        <v>8499.571428571362</v>
      </c>
      <c r="U138" s="2">
        <f t="shared" si="19"/>
        <v>450000</v>
      </c>
      <c r="V138" s="2">
        <f t="shared" si="33"/>
        <v>10490487</v>
      </c>
      <c r="W138" s="2">
        <f t="shared" si="20"/>
        <v>469016</v>
      </c>
      <c r="X138" s="2">
        <f t="shared" si="6"/>
        <v>-19016</v>
      </c>
      <c r="Y138" s="2">
        <f t="shared" si="29"/>
        <v>38024640.00000003</v>
      </c>
      <c r="Z138" s="2" t="str">
        <f t="shared" si="8"/>
        <v>HERE</v>
      </c>
      <c r="AA138" s="2">
        <f>IF(Z138="HERE",Y138,AA137+Graph!$G$1*1000)</f>
        <v>38024640.00000003</v>
      </c>
      <c r="AB138" s="2">
        <f t="shared" si="21"/>
        <v>-19016</v>
      </c>
      <c r="AC138" s="2">
        <f t="shared" si="30"/>
        <v>10490487</v>
      </c>
      <c r="AD138" s="3">
        <f t="shared" si="10"/>
        <v>38024640.00000003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32678100.100000028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70</v>
      </c>
      <c r="C139" s="7"/>
      <c r="D139" s="2" t="e">
        <f t="shared" si="12"/>
        <v>#N/A</v>
      </c>
      <c r="E139" s="2" t="e">
        <f t="shared" si="22"/>
        <v>#N/A</v>
      </c>
      <c r="F139" s="2">
        <v>808703.79876497388</v>
      </c>
      <c r="G139" s="2">
        <f t="shared" si="26"/>
        <v>441500.42857142858</v>
      </c>
      <c r="H139" s="2">
        <f t="shared" si="31"/>
        <v>47780565.999999918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1184561.0000000016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816381.90272471309</v>
      </c>
      <c r="Q139" s="2">
        <f t="shared" si="34"/>
        <v>450000</v>
      </c>
      <c r="R139" s="2">
        <f t="shared" si="32"/>
        <v>48965127</v>
      </c>
      <c r="S139" s="2">
        <f t="shared" si="17"/>
        <v>441500.42857142538</v>
      </c>
      <c r="T139" s="2">
        <f t="shared" si="18"/>
        <v>8499.571428571362</v>
      </c>
      <c r="U139" s="2">
        <f t="shared" si="19"/>
        <v>450000</v>
      </c>
      <c r="V139" s="2">
        <f t="shared" si="33"/>
        <v>10971047</v>
      </c>
      <c r="W139" s="2">
        <f t="shared" si="20"/>
        <v>480560</v>
      </c>
      <c r="X139" s="2">
        <f t="shared" si="6"/>
        <v>-30560</v>
      </c>
      <c r="Y139" s="2">
        <f t="shared" si="29"/>
        <v>37994080.00000003</v>
      </c>
      <c r="Z139" s="2" t="str">
        <f t="shared" si="8"/>
        <v>HERE</v>
      </c>
      <c r="AA139" s="2">
        <f>IF(Z139="HERE",Y139,AA138+Graph!$G$1*1000)</f>
        <v>37994080.00000003</v>
      </c>
      <c r="AB139" s="2">
        <f t="shared" si="21"/>
        <v>-30560</v>
      </c>
      <c r="AC139" s="2">
        <f t="shared" si="30"/>
        <v>10971047</v>
      </c>
      <c r="AD139" s="3">
        <f t="shared" si="10"/>
        <v>37994080.00000003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32813910.200000029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71</v>
      </c>
      <c r="C140" s="7"/>
      <c r="D140" s="2" t="e">
        <f t="shared" si="12"/>
        <v>#N/A</v>
      </c>
      <c r="E140" s="2" t="e">
        <f t="shared" si="22"/>
        <v>#N/A</v>
      </c>
      <c r="F140" s="2">
        <v>813634.9346511364</v>
      </c>
      <c r="G140" s="2">
        <f t="shared" si="26"/>
        <v>441500.42857142858</v>
      </c>
      <c r="H140" s="2">
        <f t="shared" si="31"/>
        <v>48222066.428571343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1193060.571428573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821359.53488668799</v>
      </c>
      <c r="Q140" s="2">
        <f t="shared" si="34"/>
        <v>450000</v>
      </c>
      <c r="R140" s="2">
        <f t="shared" si="32"/>
        <v>49415127</v>
      </c>
      <c r="S140" s="2">
        <f t="shared" si="17"/>
        <v>441500.42857142538</v>
      </c>
      <c r="T140" s="2">
        <f t="shared" si="18"/>
        <v>8499.571428571362</v>
      </c>
      <c r="U140" s="2">
        <f t="shared" si="19"/>
        <v>450000</v>
      </c>
      <c r="V140" s="2">
        <f t="shared" si="33"/>
        <v>11465210</v>
      </c>
      <c r="W140" s="2">
        <f t="shared" si="20"/>
        <v>494163</v>
      </c>
      <c r="X140" s="2">
        <f t="shared" si="6"/>
        <v>-44163</v>
      </c>
      <c r="Y140" s="2">
        <f t="shared" si="29"/>
        <v>37949917.00000003</v>
      </c>
      <c r="Z140" s="2" t="str">
        <f t="shared" si="8"/>
        <v>HERE</v>
      </c>
      <c r="AA140" s="2">
        <f>IF(Z140="HERE",Y140,AA139+Graph!$G$1*1000)</f>
        <v>37949917.00000003</v>
      </c>
      <c r="AB140" s="2">
        <f t="shared" si="21"/>
        <v>-44163</v>
      </c>
      <c r="AC140" s="2">
        <f t="shared" si="30"/>
        <v>11465210</v>
      </c>
      <c r="AD140" s="3">
        <f t="shared" si="10"/>
        <v>37949917.00000003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32943312.150000028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72</v>
      </c>
      <c r="C141" s="7"/>
      <c r="D141" s="2" t="e">
        <f t="shared" si="12"/>
        <v>#N/A</v>
      </c>
      <c r="E141" s="2" t="e">
        <f t="shared" si="22"/>
        <v>#N/A</v>
      </c>
      <c r="F141" s="2">
        <v>818566.07053729892</v>
      </c>
      <c r="G141" s="2">
        <f t="shared" si="26"/>
        <v>441500.42857142858</v>
      </c>
      <c r="H141" s="2">
        <f t="shared" si="31"/>
        <v>48663566.857142769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1201560.1428571444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826337.1670486331</v>
      </c>
      <c r="Q141" s="2">
        <f t="shared" si="34"/>
        <v>450000</v>
      </c>
      <c r="R141" s="2">
        <f t="shared" si="32"/>
        <v>49865127</v>
      </c>
      <c r="S141" s="2">
        <f t="shared" si="17"/>
        <v>441500.42857142538</v>
      </c>
      <c r="T141" s="2">
        <f t="shared" si="18"/>
        <v>8499.571428571362</v>
      </c>
      <c r="U141" s="2">
        <f t="shared" si="19"/>
        <v>450000</v>
      </c>
      <c r="V141" s="2">
        <f t="shared" si="33"/>
        <v>12014288</v>
      </c>
      <c r="W141" s="2">
        <f t="shared" si="20"/>
        <v>549078</v>
      </c>
      <c r="X141" s="2">
        <f t="shared" si="6"/>
        <v>-99078</v>
      </c>
      <c r="Y141" s="2">
        <f t="shared" si="29"/>
        <v>37850839.00000003</v>
      </c>
      <c r="Z141" s="2" t="str">
        <f t="shared" si="8"/>
        <v>HERE</v>
      </c>
      <c r="AA141" s="2">
        <f>IF(Z141="HERE",Y141,AA140+Graph!$G$1*1000)</f>
        <v>37850839.00000003</v>
      </c>
      <c r="AB141" s="2">
        <f t="shared" si="21"/>
        <v>-99078</v>
      </c>
      <c r="AC141" s="2">
        <f t="shared" si="30"/>
        <v>12014288</v>
      </c>
      <c r="AD141" s="3">
        <f t="shared" si="10"/>
        <v>37850839.00000003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33112084.400000028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73</v>
      </c>
      <c r="C142" s="7"/>
      <c r="D142" s="2" t="e">
        <f t="shared" si="12"/>
        <v>#N/A</v>
      </c>
      <c r="E142" s="2" t="e">
        <f t="shared" si="22"/>
        <v>#N/A</v>
      </c>
      <c r="F142" s="2">
        <v>823497.20642349124</v>
      </c>
      <c r="G142" s="2">
        <f t="shared" si="26"/>
        <v>441500.42857142858</v>
      </c>
      <c r="H142" s="2">
        <f t="shared" si="31"/>
        <v>49105067.285714194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1210059.7142857157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831314.7992105782</v>
      </c>
      <c r="Q142" s="2">
        <f t="shared" si="34"/>
        <v>450000</v>
      </c>
      <c r="R142" s="2">
        <f t="shared" si="32"/>
        <v>50315127</v>
      </c>
      <c r="S142" s="2">
        <f t="shared" si="17"/>
        <v>441500.42857142538</v>
      </c>
      <c r="T142" s="2">
        <f t="shared" si="18"/>
        <v>8499.571428571362</v>
      </c>
      <c r="U142" s="2">
        <f t="shared" si="19"/>
        <v>450000</v>
      </c>
      <c r="V142" s="2">
        <f t="shared" si="33"/>
        <v>12294006</v>
      </c>
      <c r="W142" s="2">
        <f t="shared" si="20"/>
        <v>279718</v>
      </c>
      <c r="X142" s="2">
        <f t="shared" si="6"/>
        <v>170282</v>
      </c>
      <c r="Y142" s="2">
        <f t="shared" si="29"/>
        <v>38021121.00000003</v>
      </c>
      <c r="Z142" s="2" t="str">
        <f t="shared" si="8"/>
        <v>HERE</v>
      </c>
      <c r="AA142" s="2">
        <f>IF(Z142="HERE",Y142,AA141+Graph!$G$1*1000)</f>
        <v>38021121.00000003</v>
      </c>
      <c r="AB142" s="2">
        <f t="shared" si="21"/>
        <v>170282</v>
      </c>
      <c r="AC142" s="2">
        <f t="shared" si="30"/>
        <v>12294006</v>
      </c>
      <c r="AD142" s="3">
        <f t="shared" si="10"/>
        <v>38021121.00000003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33325488.450000029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74</v>
      </c>
      <c r="C143" s="7"/>
      <c r="D143" s="2" t="e">
        <f t="shared" si="12"/>
        <v>#N/A</v>
      </c>
      <c r="E143" s="2" t="e">
        <f t="shared" si="22"/>
        <v>#N/A</v>
      </c>
      <c r="F143" s="2">
        <v>828428.34230965376</v>
      </c>
      <c r="G143" s="2">
        <f t="shared" si="26"/>
        <v>441500.42857142858</v>
      </c>
      <c r="H143" s="2">
        <f t="shared" si="31"/>
        <v>49546567.71428562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1218559.2857142871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836292.43137255311</v>
      </c>
      <c r="Q143" s="2">
        <f t="shared" si="34"/>
        <v>450000</v>
      </c>
      <c r="R143" s="2">
        <f t="shared" si="32"/>
        <v>50765127</v>
      </c>
      <c r="S143" s="2">
        <f t="shared" si="17"/>
        <v>441500.42857142538</v>
      </c>
      <c r="T143" s="2">
        <f t="shared" si="18"/>
        <v>8499.571428571362</v>
      </c>
      <c r="U143" s="2">
        <f t="shared" si="19"/>
        <v>450000</v>
      </c>
      <c r="V143" s="2">
        <f t="shared" si="33"/>
        <v>12646486</v>
      </c>
      <c r="W143" s="2">
        <f t="shared" si="20"/>
        <v>352480</v>
      </c>
      <c r="X143" s="2">
        <f t="shared" si="6"/>
        <v>97520</v>
      </c>
      <c r="Y143" s="2">
        <f t="shared" si="29"/>
        <v>38118641.00000003</v>
      </c>
      <c r="Z143" s="2" t="str">
        <f t="shared" si="8"/>
        <v>HERE</v>
      </c>
      <c r="AA143" s="2">
        <f>IF(Z143="HERE",Y143,AA142+Graph!$G$1*1000)</f>
        <v>38118641.00000003</v>
      </c>
      <c r="AB143" s="2">
        <f t="shared" si="21"/>
        <v>97520</v>
      </c>
      <c r="AC143" s="2">
        <f t="shared" si="30"/>
        <v>12646486</v>
      </c>
      <c r="AD143" s="3">
        <f t="shared" si="10"/>
        <v>38118641.00000003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33557023.850000024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75</v>
      </c>
      <c r="C144" s="7"/>
      <c r="D144" s="2" t="e">
        <f t="shared" si="12"/>
        <v>#N/A</v>
      </c>
      <c r="E144" s="2" t="e">
        <f t="shared" si="22"/>
        <v>#N/A</v>
      </c>
      <c r="F144" s="2">
        <v>833359.47819581628</v>
      </c>
      <c r="G144" s="2">
        <f t="shared" si="26"/>
        <v>441500.42857142858</v>
      </c>
      <c r="H144" s="2">
        <f t="shared" si="31"/>
        <v>49988068.142857045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1227058.8571428584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841270.06353449821</v>
      </c>
      <c r="Q144" s="2">
        <f t="shared" si="34"/>
        <v>450000</v>
      </c>
      <c r="R144" s="2">
        <f t="shared" si="32"/>
        <v>51215127</v>
      </c>
      <c r="S144" s="2">
        <f t="shared" si="17"/>
        <v>441500.42857142538</v>
      </c>
      <c r="T144" s="2">
        <f t="shared" si="18"/>
        <v>8499.571428571362</v>
      </c>
      <c r="U144" s="2">
        <f t="shared" si="19"/>
        <v>450000</v>
      </c>
      <c r="V144" s="2">
        <f t="shared" si="33"/>
        <v>13058298</v>
      </c>
      <c r="W144" s="2">
        <f t="shared" si="20"/>
        <v>411812</v>
      </c>
      <c r="X144" s="2">
        <f t="shared" si="6"/>
        <v>38188</v>
      </c>
      <c r="Y144" s="2">
        <f t="shared" si="29"/>
        <v>38156829.00000003</v>
      </c>
      <c r="Z144" s="2" t="str">
        <f t="shared" si="8"/>
        <v>HERE</v>
      </c>
      <c r="AA144" s="2">
        <f>IF(Z144="HERE",Y144,AA143+Graph!$G$1*1000)</f>
        <v>38156829.00000003</v>
      </c>
      <c r="AB144" s="2">
        <f t="shared" si="21"/>
        <v>38188</v>
      </c>
      <c r="AC144" s="2">
        <f t="shared" si="30"/>
        <v>13058298</v>
      </c>
      <c r="AD144" s="3">
        <f t="shared" si="10"/>
        <v>38156829.00000003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33670335.300000027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76</v>
      </c>
      <c r="C145" s="7"/>
      <c r="D145" s="2" t="e">
        <f t="shared" si="12"/>
        <v>#N/A</v>
      </c>
      <c r="E145" s="2" t="e">
        <f t="shared" si="22"/>
        <v>#N/A</v>
      </c>
      <c r="F145" s="2">
        <v>838290.6140820086</v>
      </c>
      <c r="G145" s="2">
        <f t="shared" si="26"/>
        <v>441500.42857142858</v>
      </c>
      <c r="H145" s="2">
        <f t="shared" si="31"/>
        <v>50429568.57142847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1235558.4285714298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846247.69569647312</v>
      </c>
      <c r="Q145" s="2">
        <f t="shared" si="34"/>
        <v>450000</v>
      </c>
      <c r="R145" s="2">
        <f t="shared" si="32"/>
        <v>51665127</v>
      </c>
      <c r="S145" s="2">
        <f t="shared" si="17"/>
        <v>441500.42857142538</v>
      </c>
      <c r="T145" s="2">
        <f t="shared" si="18"/>
        <v>8499.571428571362</v>
      </c>
      <c r="U145" s="2">
        <f t="shared" si="19"/>
        <v>450000</v>
      </c>
      <c r="V145" s="2">
        <f t="shared" si="33"/>
        <v>13509108</v>
      </c>
      <c r="W145" s="2">
        <f t="shared" si="20"/>
        <v>450810</v>
      </c>
      <c r="X145" s="2">
        <f t="shared" si="6"/>
        <v>-810</v>
      </c>
      <c r="Y145" s="2">
        <f t="shared" si="29"/>
        <v>38156019.00000003</v>
      </c>
      <c r="Z145" s="2" t="str">
        <f t="shared" si="8"/>
        <v>HERE</v>
      </c>
      <c r="AA145" s="2">
        <f>IF(Z145="HERE",Y145,AA144+Graph!$G$1*1000)</f>
        <v>38156019.00000003</v>
      </c>
      <c r="AB145" s="2">
        <f t="shared" si="21"/>
        <v>-810</v>
      </c>
      <c r="AC145" s="2">
        <f t="shared" si="30"/>
        <v>13509108</v>
      </c>
      <c r="AD145" s="3">
        <f t="shared" si="10"/>
        <v>38156019.00000003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33766353.50000003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77</v>
      </c>
      <c r="C146" s="7"/>
      <c r="D146" s="2" t="e">
        <f t="shared" si="12"/>
        <v>#N/A</v>
      </c>
      <c r="E146" s="2" t="e">
        <f t="shared" si="22"/>
        <v>#N/A</v>
      </c>
      <c r="F146" s="2">
        <v>843221.74996817112</v>
      </c>
      <c r="G146" s="2">
        <f t="shared" si="26"/>
        <v>441500.42857142858</v>
      </c>
      <c r="H146" s="2">
        <f t="shared" si="31"/>
        <v>50871068.999999896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1244058.0000000012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851225.32785841823</v>
      </c>
      <c r="Q146" s="2">
        <f t="shared" si="34"/>
        <v>450000</v>
      </c>
      <c r="R146" s="2">
        <f t="shared" si="32"/>
        <v>52115127</v>
      </c>
      <c r="S146" s="2">
        <f t="shared" si="17"/>
        <v>441500.42857142538</v>
      </c>
      <c r="T146" s="2">
        <f t="shared" si="18"/>
        <v>8499.571428571362</v>
      </c>
      <c r="U146" s="2">
        <f t="shared" si="19"/>
        <v>450000</v>
      </c>
      <c r="V146" s="2">
        <f t="shared" si="33"/>
        <v>14012224</v>
      </c>
      <c r="W146" s="2">
        <f t="shared" si="20"/>
        <v>503116</v>
      </c>
      <c r="X146" s="2">
        <f t="shared" si="6"/>
        <v>-53116</v>
      </c>
      <c r="Y146" s="2">
        <f t="shared" si="29"/>
        <v>38102903.00000003</v>
      </c>
      <c r="Z146" s="2" t="str">
        <f t="shared" si="8"/>
        <v>HERE</v>
      </c>
      <c r="AA146" s="2">
        <f>IF(Z146="HERE",Y146,AA145+Graph!$G$1*1000)</f>
        <v>38102903.00000003</v>
      </c>
      <c r="AB146" s="2">
        <f t="shared" si="21"/>
        <v>-53116</v>
      </c>
      <c r="AC146" s="2">
        <f t="shared" si="30"/>
        <v>14012224</v>
      </c>
      <c r="AD146" s="3">
        <f t="shared" si="10"/>
        <v>38102903.00000003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33822976.75000003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78</v>
      </c>
      <c r="C147" s="7"/>
      <c r="D147" s="2" t="e">
        <f t="shared" si="12"/>
        <v>#N/A</v>
      </c>
      <c r="E147" s="2" t="e">
        <f t="shared" si="22"/>
        <v>#N/A</v>
      </c>
      <c r="F147" s="2">
        <v>848152.88585433364</v>
      </c>
      <c r="G147" s="2">
        <f t="shared" si="26"/>
        <v>441500.42857142858</v>
      </c>
      <c r="H147" s="2">
        <f t="shared" si="31"/>
        <v>51312569.428571321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1252557.5714285725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856202.96002036333</v>
      </c>
      <c r="Q147" s="2">
        <f t="shared" si="34"/>
        <v>450000</v>
      </c>
      <c r="R147" s="2">
        <f t="shared" si="32"/>
        <v>52565127</v>
      </c>
      <c r="S147" s="2">
        <f t="shared" si="17"/>
        <v>441500.42857142538</v>
      </c>
      <c r="T147" s="2">
        <f t="shared" si="18"/>
        <v>8499.571428571362</v>
      </c>
      <c r="U147" s="2">
        <f t="shared" si="19"/>
        <v>450000</v>
      </c>
      <c r="V147" s="2">
        <f t="shared" si="33"/>
        <v>14556827</v>
      </c>
      <c r="W147" s="2">
        <f t="shared" si="20"/>
        <v>544603</v>
      </c>
      <c r="X147" s="2">
        <f t="shared" si="6"/>
        <v>-94603</v>
      </c>
      <c r="Y147" s="2">
        <f t="shared" si="29"/>
        <v>38008300.00000003</v>
      </c>
      <c r="Z147" s="2" t="str">
        <f t="shared" si="8"/>
        <v>HERE</v>
      </c>
      <c r="AA147" s="2">
        <f>IF(Z147="HERE",Y147,AA146+Graph!$G$1*1000)</f>
        <v>38008300.00000003</v>
      </c>
      <c r="AB147" s="2">
        <f t="shared" si="21"/>
        <v>-94603</v>
      </c>
      <c r="AC147" s="2">
        <f t="shared" si="30"/>
        <v>14556827</v>
      </c>
      <c r="AD147" s="3">
        <f t="shared" si="10"/>
        <v>38008300.00000003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33821465.950000025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79</v>
      </c>
      <c r="C148" s="7"/>
      <c r="D148" s="2" t="e">
        <f t="shared" si="12"/>
        <v>#N/A</v>
      </c>
      <c r="E148" s="2" t="e">
        <f t="shared" si="22"/>
        <v>#N/A</v>
      </c>
      <c r="F148" s="2">
        <v>853084.02174052596</v>
      </c>
      <c r="G148" s="2">
        <f t="shared" si="26"/>
        <v>441500.42857142858</v>
      </c>
      <c r="H148" s="2">
        <f t="shared" si="31"/>
        <v>51754069.857142746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1261057.1428571439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861180.59218233824</v>
      </c>
      <c r="Q148" s="2">
        <f t="shared" si="34"/>
        <v>450000</v>
      </c>
      <c r="R148" s="2">
        <f t="shared" si="32"/>
        <v>53015127</v>
      </c>
      <c r="S148" s="2">
        <f t="shared" si="17"/>
        <v>441500.42857142538</v>
      </c>
      <c r="T148" s="2">
        <f t="shared" si="18"/>
        <v>8499.571428571362</v>
      </c>
      <c r="U148" s="2">
        <f t="shared" si="19"/>
        <v>450000</v>
      </c>
      <c r="V148" s="2">
        <f t="shared" si="33"/>
        <v>15062189</v>
      </c>
      <c r="W148" s="2">
        <f t="shared" si="20"/>
        <v>505362</v>
      </c>
      <c r="X148" s="2">
        <f t="shared" si="6"/>
        <v>-55362</v>
      </c>
      <c r="Y148" s="2">
        <f t="shared" si="29"/>
        <v>37952938.00000003</v>
      </c>
      <c r="Z148" s="2" t="str">
        <f t="shared" si="8"/>
        <v>HERE</v>
      </c>
      <c r="AA148" s="2">
        <f>IF(Z148="HERE",Y148,AA147+Graph!$G$1*1000)</f>
        <v>37952938.00000003</v>
      </c>
      <c r="AB148" s="2">
        <f t="shared" si="21"/>
        <v>-55362</v>
      </c>
      <c r="AC148" s="2">
        <f t="shared" si="30"/>
        <v>15062189</v>
      </c>
      <c r="AD148" s="3">
        <f t="shared" si="10"/>
        <v>37952938.00000003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33808291.450000025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80</v>
      </c>
      <c r="C149" s="7"/>
      <c r="D149" s="2" t="e">
        <f t="shared" si="12"/>
        <v>#N/A</v>
      </c>
      <c r="E149" s="2" t="e">
        <f t="shared" si="22"/>
        <v>#N/A</v>
      </c>
      <c r="F149" s="2">
        <v>858015.15762668848</v>
      </c>
      <c r="G149" s="2">
        <f t="shared" si="26"/>
        <v>441500.42857142858</v>
      </c>
      <c r="H149" s="2">
        <f t="shared" si="31"/>
        <v>52195570.285714172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1269556.7142857153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866158.22434428334</v>
      </c>
      <c r="Q149" s="2">
        <f t="shared" si="34"/>
        <v>450000</v>
      </c>
      <c r="R149" s="2">
        <f t="shared" si="32"/>
        <v>53465127</v>
      </c>
      <c r="S149" s="2">
        <f t="shared" si="17"/>
        <v>441500.42857142538</v>
      </c>
      <c r="T149" s="2">
        <f t="shared" si="18"/>
        <v>8499.571428571362</v>
      </c>
      <c r="U149" s="2">
        <f t="shared" si="19"/>
        <v>450000</v>
      </c>
      <c r="V149" s="2">
        <f t="shared" si="33"/>
        <v>15300151</v>
      </c>
      <c r="W149" s="2">
        <f t="shared" si="20"/>
        <v>237962</v>
      </c>
      <c r="X149" s="2">
        <f t="shared" si="6"/>
        <v>212038</v>
      </c>
      <c r="Y149" s="2">
        <f t="shared" si="29"/>
        <v>38164976.00000003</v>
      </c>
      <c r="Z149" s="2" t="str">
        <f t="shared" si="8"/>
        <v>HERE</v>
      </c>
      <c r="AA149" s="2">
        <f>IF(Z149="HERE",Y149,AA148+Graph!$G$1*1000)</f>
        <v>38164976.00000003</v>
      </c>
      <c r="AB149" s="2">
        <f t="shared" si="21"/>
        <v>212038</v>
      </c>
      <c r="AC149" s="2">
        <f t="shared" si="30"/>
        <v>15300151</v>
      </c>
      <c r="AD149" s="3">
        <f t="shared" si="10"/>
        <v>38164976.00000003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34026079.800000027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81</v>
      </c>
      <c r="C150" s="7"/>
      <c r="D150" s="2" t="e">
        <f t="shared" si="12"/>
        <v>#N/A</v>
      </c>
      <c r="E150" s="2" t="e">
        <f t="shared" si="22"/>
        <v>#N/A</v>
      </c>
      <c r="F150" s="2">
        <v>862946.293512851</v>
      </c>
      <c r="G150" s="2">
        <f t="shared" si="26"/>
        <v>441500.42857142858</v>
      </c>
      <c r="H150" s="2">
        <f t="shared" si="31"/>
        <v>52637070.714285597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1278056.2857142866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871135.85650622845</v>
      </c>
      <c r="Q150" s="2">
        <f t="shared" si="34"/>
        <v>450000</v>
      </c>
      <c r="R150" s="2">
        <f t="shared" si="32"/>
        <v>53915127</v>
      </c>
      <c r="S150" s="2">
        <f t="shared" si="17"/>
        <v>441500.42857142538</v>
      </c>
      <c r="T150" s="2">
        <f t="shared" si="18"/>
        <v>8499.571428571362</v>
      </c>
      <c r="U150" s="2">
        <f t="shared" si="19"/>
        <v>450000</v>
      </c>
      <c r="V150" s="2">
        <f t="shared" si="33"/>
        <v>15576107</v>
      </c>
      <c r="W150" s="2">
        <f t="shared" si="20"/>
        <v>275956</v>
      </c>
      <c r="X150" s="2">
        <f t="shared" si="6"/>
        <v>174044</v>
      </c>
      <c r="Y150" s="2">
        <f t="shared" si="29"/>
        <v>38339020.00000003</v>
      </c>
      <c r="Z150" s="2" t="str">
        <f t="shared" si="8"/>
        <v>HERE</v>
      </c>
      <c r="AA150" s="2">
        <f>IF(Z150="HERE",Y150,AA149+Graph!$G$1*1000)</f>
        <v>38339020.00000003</v>
      </c>
      <c r="AB150" s="2">
        <f t="shared" si="21"/>
        <v>174044</v>
      </c>
      <c r="AC150" s="2">
        <f t="shared" si="30"/>
        <v>15576107</v>
      </c>
      <c r="AD150" s="3">
        <f t="shared" si="10"/>
        <v>38339020.00000003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34193248.100000031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82</v>
      </c>
      <c r="C151" s="7"/>
      <c r="D151" s="2" t="e">
        <f t="shared" si="12"/>
        <v>#N/A</v>
      </c>
      <c r="E151" s="2" t="e">
        <f t="shared" si="22"/>
        <v>#N/A</v>
      </c>
      <c r="F151" s="2">
        <v>867877.42939904332</v>
      </c>
      <c r="G151" s="2">
        <f t="shared" si="26"/>
        <v>441500.42857142858</v>
      </c>
      <c r="H151" s="2">
        <f t="shared" si="31"/>
        <v>53078571.142857023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1286555.857142858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876113.48866820335</v>
      </c>
      <c r="Q151" s="2">
        <f t="shared" si="34"/>
        <v>450000</v>
      </c>
      <c r="R151" s="2">
        <f t="shared" si="32"/>
        <v>54365127</v>
      </c>
      <c r="S151" s="2">
        <f t="shared" si="17"/>
        <v>441500.42857142538</v>
      </c>
      <c r="T151" s="2">
        <f t="shared" si="18"/>
        <v>8499.571428571362</v>
      </c>
      <c r="U151" s="2">
        <f t="shared" si="19"/>
        <v>450000</v>
      </c>
      <c r="V151" s="2">
        <f t="shared" si="33"/>
        <v>15940972</v>
      </c>
      <c r="W151" s="2">
        <f t="shared" si="20"/>
        <v>364865</v>
      </c>
      <c r="X151" s="2">
        <f t="shared" si="6"/>
        <v>85135</v>
      </c>
      <c r="Y151" s="2">
        <f t="shared" si="29"/>
        <v>38424155.00000003</v>
      </c>
      <c r="Z151" s="2" t="str">
        <f t="shared" si="8"/>
        <v>HERE</v>
      </c>
      <c r="AA151" s="2">
        <f>IF(Z151="HERE",Y151,AA150+Graph!$G$1*1000)</f>
        <v>38424155.00000003</v>
      </c>
      <c r="AB151" s="2">
        <f t="shared" si="21"/>
        <v>85135</v>
      </c>
      <c r="AC151" s="2">
        <f t="shared" si="30"/>
        <v>15940972</v>
      </c>
      <c r="AD151" s="3">
        <f t="shared" si="10"/>
        <v>38424155.00000003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34333885.350000031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83</v>
      </c>
      <c r="C152" s="7"/>
      <c r="D152" s="2" t="e">
        <f t="shared" si="12"/>
        <v>#N/A</v>
      </c>
      <c r="E152" s="2" t="e">
        <f t="shared" si="22"/>
        <v>#N/A</v>
      </c>
      <c r="F152" s="2">
        <v>872808.56528520584</v>
      </c>
      <c r="G152" s="2">
        <f t="shared" si="26"/>
        <v>441500.42857142858</v>
      </c>
      <c r="H152" s="2">
        <f t="shared" si="31"/>
        <v>53520071.571428448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1295055.4285714293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881091.12083014846</v>
      </c>
      <c r="Q152" s="2">
        <f t="shared" si="34"/>
        <v>450000</v>
      </c>
      <c r="R152" s="2">
        <f t="shared" si="32"/>
        <v>54815127</v>
      </c>
      <c r="S152" s="2">
        <f t="shared" si="17"/>
        <v>441500.42857142538</v>
      </c>
      <c r="T152" s="2">
        <f t="shared" si="18"/>
        <v>8499.571428571362</v>
      </c>
      <c r="U152" s="2">
        <f t="shared" si="19"/>
        <v>450000</v>
      </c>
      <c r="V152" s="2">
        <f t="shared" si="33"/>
        <v>16423082</v>
      </c>
      <c r="W152" s="2">
        <f t="shared" si="20"/>
        <v>482110</v>
      </c>
      <c r="X152" s="2">
        <f t="shared" si="6"/>
        <v>-32110</v>
      </c>
      <c r="Y152" s="2">
        <f t="shared" si="29"/>
        <v>38392045.00000003</v>
      </c>
      <c r="Z152" s="2" t="str">
        <f t="shared" si="8"/>
        <v>HERE</v>
      </c>
      <c r="AA152" s="2">
        <f>IF(Z152="HERE",Y152,AA151+Graph!$G$1*1000)</f>
        <v>38392045.00000003</v>
      </c>
      <c r="AB152" s="2">
        <f t="shared" si="21"/>
        <v>-32110</v>
      </c>
      <c r="AC152" s="2">
        <f t="shared" si="30"/>
        <v>16423082</v>
      </c>
      <c r="AD152" s="3">
        <f t="shared" si="10"/>
        <v>38392045.00000003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34498495.150000028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84</v>
      </c>
      <c r="C153" s="7"/>
      <c r="D153" s="2" t="e">
        <f t="shared" si="12"/>
        <v>#N/A</v>
      </c>
      <c r="E153" s="2" t="e">
        <f t="shared" si="22"/>
        <v>#N/A</v>
      </c>
      <c r="F153" s="2">
        <v>877739.70117136836</v>
      </c>
      <c r="G153" s="2">
        <f t="shared" si="26"/>
        <v>441500.42857142858</v>
      </c>
      <c r="H153" s="2">
        <f t="shared" si="31"/>
        <v>53961571.999999873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1303555.0000000007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886068.75299209356</v>
      </c>
      <c r="Q153" s="2">
        <f t="shared" si="34"/>
        <v>450000</v>
      </c>
      <c r="R153" s="2">
        <f t="shared" si="32"/>
        <v>55265127</v>
      </c>
      <c r="S153" s="2">
        <f t="shared" si="17"/>
        <v>441500.42857142538</v>
      </c>
      <c r="T153" s="2">
        <f t="shared" si="18"/>
        <v>8499.571428571362</v>
      </c>
      <c r="U153" s="2">
        <f t="shared" si="19"/>
        <v>450000</v>
      </c>
      <c r="V153" s="2">
        <f t="shared" si="33"/>
        <v>16875536</v>
      </c>
      <c r="W153" s="2">
        <f t="shared" si="20"/>
        <v>452454</v>
      </c>
      <c r="X153" s="2">
        <f t="shared" si="6"/>
        <v>-2454</v>
      </c>
      <c r="Y153" s="2">
        <f t="shared" si="29"/>
        <v>38389591.00000003</v>
      </c>
      <c r="Z153" s="2" t="str">
        <f t="shared" si="8"/>
        <v>HERE</v>
      </c>
      <c r="AA153" s="2">
        <f>IF(Z153="HERE",Y153,AA152+Graph!$G$1*1000)</f>
        <v>38389591.00000003</v>
      </c>
      <c r="AB153" s="2">
        <f t="shared" si="21"/>
        <v>-2454</v>
      </c>
      <c r="AC153" s="2">
        <f t="shared" si="30"/>
        <v>16875536</v>
      </c>
      <c r="AD153" s="3">
        <f t="shared" si="10"/>
        <v>38389591.00000003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7"/>
        <v>34526107.900000028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85</v>
      </c>
      <c r="C154" s="7"/>
      <c r="D154" s="2" t="e">
        <f t="shared" si="12"/>
        <v>#N/A</v>
      </c>
      <c r="E154" s="2" t="e">
        <f t="shared" si="22"/>
        <v>#N/A</v>
      </c>
      <c r="F154" s="2">
        <v>882670.83705756068</v>
      </c>
      <c r="G154" s="2">
        <f t="shared" si="26"/>
        <v>441500.42857142858</v>
      </c>
      <c r="H154" s="2">
        <f t="shared" si="31"/>
        <v>54403072.428571299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1312054.5714285721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891046.38515406847</v>
      </c>
      <c r="Q154" s="2">
        <f t="shared" si="34"/>
        <v>450000</v>
      </c>
      <c r="R154" s="2">
        <f t="shared" si="32"/>
        <v>55715127</v>
      </c>
      <c r="S154" s="2">
        <f t="shared" si="17"/>
        <v>441500.42857142538</v>
      </c>
      <c r="T154" s="2">
        <f t="shared" si="18"/>
        <v>8499.571428571362</v>
      </c>
      <c r="U154" s="2">
        <f t="shared" si="19"/>
        <v>450000</v>
      </c>
      <c r="V154" s="2">
        <f t="shared" si="33"/>
        <v>17317036.428571429</v>
      </c>
      <c r="W154" s="2">
        <f t="shared" si="20"/>
        <v>441500.4285714291</v>
      </c>
      <c r="X154" s="2">
        <f t="shared" si="6"/>
        <v>8499.5714285708964</v>
      </c>
      <c r="Y154" s="2">
        <f t="shared" si="29"/>
        <v>38398090.571428597</v>
      </c>
      <c r="Z154" s="2" t="str">
        <f t="shared" si="8"/>
        <v>HERE</v>
      </c>
      <c r="AA154" s="2">
        <f>IF(Z154="HERE",Y154,AA153+Graph!$G$1*1000)</f>
        <v>38398090.571428597</v>
      </c>
      <c r="AB154" s="2">
        <f t="shared" si="21"/>
        <v>8499.5714285671711</v>
      </c>
      <c r="AC154" s="2">
        <f t="shared" si="30"/>
        <v>17317036.428571429</v>
      </c>
      <c r="AD154" s="3">
        <f t="shared" si="10"/>
        <v>38398090.571428597</v>
      </c>
      <c r="AE154" s="2">
        <f>IF(AE152&gt;=52800000,52800000,IF(AB133=Graph!G$1*1000,AE153+Graph!G$1*1000,AC154))</f>
        <v>17317036.428571429</v>
      </c>
      <c r="AF154" s="3">
        <f t="shared" si="11"/>
        <v>17317036.428571429</v>
      </c>
      <c r="AG154" s="3">
        <f t="shared" si="27"/>
        <v>34516515.300000027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86</v>
      </c>
      <c r="C155" s="7"/>
      <c r="D155" s="2" t="e">
        <f t="shared" si="12"/>
        <v>#N/A</v>
      </c>
      <c r="E155" s="2" t="e">
        <f t="shared" si="22"/>
        <v>#N/A</v>
      </c>
      <c r="F155" s="2">
        <v>887601.9729437232</v>
      </c>
      <c r="G155" s="2">
        <f t="shared" si="26"/>
        <v>441500.42857142858</v>
      </c>
      <c r="H155" s="2">
        <f t="shared" si="31"/>
        <v>54844572.857142724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1320554.1428571434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896024.01731601357</v>
      </c>
      <c r="Q155" s="2">
        <f t="shared" si="34"/>
        <v>450000</v>
      </c>
      <c r="R155" s="2">
        <f t="shared" si="32"/>
        <v>56165127</v>
      </c>
      <c r="S155" s="2">
        <f t="shared" si="17"/>
        <v>441500.42857142538</v>
      </c>
      <c r="T155" s="2">
        <f t="shared" si="18"/>
        <v>8499.571428571362</v>
      </c>
      <c r="U155" s="2">
        <f t="shared" si="19"/>
        <v>450000</v>
      </c>
      <c r="V155" s="2">
        <f t="shared" si="33"/>
        <v>17758536.857142858</v>
      </c>
      <c r="W155" s="2">
        <f t="shared" si="20"/>
        <v>441500.4285714291</v>
      </c>
      <c r="X155" s="2">
        <f t="shared" si="6"/>
        <v>8499.5714285708964</v>
      </c>
      <c r="Y155" s="2">
        <f t="shared" si="29"/>
        <v>38406590.142857164</v>
      </c>
      <c r="Z155" s="2" t="str">
        <f t="shared" si="8"/>
        <v>HERE</v>
      </c>
      <c r="AA155" s="2">
        <f>IF(Z155="HERE",Y155,AA154+Graph!$G$1*1000)</f>
        <v>38406590.142857164</v>
      </c>
      <c r="AB155" s="2">
        <f t="shared" si="21"/>
        <v>8499.5714285671711</v>
      </c>
      <c r="AC155" s="2">
        <f t="shared" si="30"/>
        <v>17758536.857142858</v>
      </c>
      <c r="AD155" s="3">
        <f t="shared" si="10"/>
        <v>38406590.142857164</v>
      </c>
      <c r="AE155" s="2">
        <f>IF(AE153&gt;=52800000,52800000,IF(AB134=Graph!G$1*1000,AE154+Graph!G$1*1000,AC155))</f>
        <v>17758536.857142858</v>
      </c>
      <c r="AF155" s="3">
        <f t="shared" si="11"/>
        <v>17758536.857142858</v>
      </c>
      <c r="AG155" s="3">
        <f t="shared" si="27"/>
        <v>34412884.650000028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87</v>
      </c>
      <c r="C156" s="7"/>
      <c r="D156" s="2" t="e">
        <f t="shared" si="12"/>
        <v>#N/A</v>
      </c>
      <c r="E156" s="2" t="e">
        <f t="shared" si="22"/>
        <v>#N/A</v>
      </c>
      <c r="F156" s="2">
        <v>892533.10882988572</v>
      </c>
      <c r="G156" s="2">
        <f t="shared" si="26"/>
        <v>441500.42857142858</v>
      </c>
      <c r="H156" s="2">
        <f t="shared" si="31"/>
        <v>55286073.285714149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1329053.7142857148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901001.64947795868</v>
      </c>
      <c r="Q156" s="2">
        <f t="shared" si="34"/>
        <v>450000</v>
      </c>
      <c r="R156" s="2">
        <f t="shared" si="32"/>
        <v>56615127</v>
      </c>
      <c r="S156" s="2">
        <f t="shared" si="17"/>
        <v>441500.42857142538</v>
      </c>
      <c r="T156" s="2">
        <f t="shared" si="18"/>
        <v>8499.571428571362</v>
      </c>
      <c r="U156" s="2">
        <f t="shared" si="19"/>
        <v>450000</v>
      </c>
      <c r="V156" s="2">
        <f t="shared" si="33"/>
        <v>18200037.285714287</v>
      </c>
      <c r="W156" s="2">
        <f t="shared" si="20"/>
        <v>441500.4285714291</v>
      </c>
      <c r="X156" s="2">
        <f t="shared" si="6"/>
        <v>8499.5714285708964</v>
      </c>
      <c r="Y156" s="2">
        <f t="shared" si="29"/>
        <v>38415089.714285731</v>
      </c>
      <c r="Z156" s="2" t="str">
        <f t="shared" si="8"/>
        <v>HERE</v>
      </c>
      <c r="AA156" s="2">
        <f>IF(Z156="HERE",Y156,AA155+Graph!$G$1*1000)</f>
        <v>38415089.714285731</v>
      </c>
      <c r="AB156" s="2">
        <f t="shared" si="21"/>
        <v>8499.5714285671711</v>
      </c>
      <c r="AC156" s="2">
        <f t="shared" si="30"/>
        <v>18200037.285714287</v>
      </c>
      <c r="AD156" s="3">
        <f t="shared" si="10"/>
        <v>38415089.714285731</v>
      </c>
      <c r="AE156" s="2">
        <f>IF(AE154&gt;=52800000,52800000,IF(AB135=Graph!G$1*1000,AE155+Graph!G$1*1000,AC156))</f>
        <v>18200037.285714287</v>
      </c>
      <c r="AF156" s="3">
        <f t="shared" si="11"/>
        <v>18200037.285714287</v>
      </c>
      <c r="AG156" s="3">
        <f t="shared" si="27"/>
        <v>34546702.350000031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88</v>
      </c>
      <c r="C157" s="7"/>
      <c r="D157" s="2" t="e">
        <f t="shared" si="12"/>
        <v>#N/A</v>
      </c>
      <c r="E157" s="2" t="e">
        <f t="shared" si="22"/>
        <v>#N/A</v>
      </c>
      <c r="F157" s="2">
        <v>897464.24471607804</v>
      </c>
      <c r="G157" s="2">
        <f t="shared" si="26"/>
        <v>441500.42857142858</v>
      </c>
      <c r="H157" s="2">
        <f t="shared" si="31"/>
        <v>55727573.714285575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1337553.2857142861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905979.28163993359</v>
      </c>
      <c r="Q157" s="2">
        <f t="shared" si="34"/>
        <v>450000</v>
      </c>
      <c r="R157" s="2">
        <f t="shared" si="32"/>
        <v>57065127</v>
      </c>
      <c r="S157" s="2">
        <f t="shared" si="17"/>
        <v>441500.42857142538</v>
      </c>
      <c r="T157" s="2">
        <f t="shared" si="18"/>
        <v>8499.571428571362</v>
      </c>
      <c r="U157" s="2">
        <f t="shared" si="19"/>
        <v>450000</v>
      </c>
      <c r="V157" s="2">
        <f t="shared" si="33"/>
        <v>18641537.714285716</v>
      </c>
      <c r="W157" s="2">
        <f t="shared" si="20"/>
        <v>441500.4285714291</v>
      </c>
      <c r="X157" s="2">
        <f t="shared" si="6"/>
        <v>8499.5714285708964</v>
      </c>
      <c r="Y157" s="2">
        <f t="shared" si="29"/>
        <v>38423589.285714298</v>
      </c>
      <c r="Z157" s="2" t="str">
        <f t="shared" si="8"/>
        <v>HERE</v>
      </c>
      <c r="AA157" s="2">
        <f>IF(Z157="HERE",Y157,AA156+Graph!$G$1*1000)</f>
        <v>38423589.285714298</v>
      </c>
      <c r="AB157" s="2">
        <f t="shared" si="21"/>
        <v>8499.5714285671711</v>
      </c>
      <c r="AC157" s="2">
        <f t="shared" si="30"/>
        <v>18641537.714285716</v>
      </c>
      <c r="AD157" s="3">
        <f t="shared" si="10"/>
        <v>38423589.285714298</v>
      </c>
      <c r="AE157" s="2">
        <f>IF(AE155&gt;=52800000,52800000,IF(AB136=Graph!G$1*1000,AE156+Graph!G$1*1000,AC157))</f>
        <v>18641537.714285716</v>
      </c>
      <c r="AF157" s="3">
        <f t="shared" si="11"/>
        <v>18641537.714285716</v>
      </c>
      <c r="AG157" s="3">
        <f t="shared" si="27"/>
        <v>34653906.550000027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89</v>
      </c>
      <c r="C158" s="7"/>
      <c r="D158" s="2" t="e">
        <f t="shared" si="12"/>
        <v>#N/A</v>
      </c>
      <c r="E158" s="2" t="e">
        <f t="shared" si="22"/>
        <v>#N/A</v>
      </c>
      <c r="F158" s="2">
        <v>902395.38060224056</v>
      </c>
      <c r="G158" s="2">
        <f t="shared" si="26"/>
        <v>441500.42857142858</v>
      </c>
      <c r="H158" s="2">
        <f t="shared" si="31"/>
        <v>56169074.142857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1346052.8571428575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910956.91380187869</v>
      </c>
      <c r="Q158" s="2">
        <f t="shared" si="34"/>
        <v>450000</v>
      </c>
      <c r="R158" s="2">
        <f t="shared" si="32"/>
        <v>57515127</v>
      </c>
      <c r="S158" s="2">
        <f t="shared" si="17"/>
        <v>441500.42857142538</v>
      </c>
      <c r="T158" s="2">
        <f t="shared" si="18"/>
        <v>8499.571428571362</v>
      </c>
      <c r="U158" s="2">
        <f t="shared" si="19"/>
        <v>450000</v>
      </c>
      <c r="V158" s="2">
        <f t="shared" si="33"/>
        <v>19083038.142857146</v>
      </c>
      <c r="W158" s="2">
        <f t="shared" si="20"/>
        <v>441500.4285714291</v>
      </c>
      <c r="X158" s="2">
        <f t="shared" si="6"/>
        <v>8499.5714285708964</v>
      </c>
      <c r="Y158" s="2">
        <f t="shared" si="29"/>
        <v>38432088.857142866</v>
      </c>
      <c r="Z158" s="2" t="str">
        <f t="shared" si="8"/>
        <v>HERE</v>
      </c>
      <c r="AA158" s="2">
        <f>IF(Z158="HERE",Y158,AA157+Graph!$G$1*1000)</f>
        <v>38432088.857142866</v>
      </c>
      <c r="AB158" s="2">
        <f t="shared" si="21"/>
        <v>8499.5714285671711</v>
      </c>
      <c r="AC158" s="2">
        <f t="shared" si="30"/>
        <v>19083038.142857146</v>
      </c>
      <c r="AD158" s="3">
        <f t="shared" si="10"/>
        <v>38432088.857142866</v>
      </c>
      <c r="AE158" s="2">
        <f>IF(AE156&gt;=52800000,52800000,IF(AB137=Graph!G$1*1000,AE157+Graph!G$1*1000,AC158))</f>
        <v>19083038.142857146</v>
      </c>
      <c r="AF158" s="3">
        <f t="shared" si="11"/>
        <v>19083038.142857146</v>
      </c>
      <c r="AG158" s="3">
        <f t="shared" si="27"/>
        <v>34740363.950000025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90</v>
      </c>
      <c r="C159" s="7"/>
      <c r="D159" s="2" t="e">
        <f t="shared" si="12"/>
        <v>#N/A</v>
      </c>
      <c r="E159" s="2" t="e">
        <f t="shared" si="22"/>
        <v>#N/A</v>
      </c>
      <c r="F159" s="2">
        <v>907326.51648840308</v>
      </c>
      <c r="G159" s="2">
        <f t="shared" si="26"/>
        <v>441500.42857142858</v>
      </c>
      <c r="H159" s="2">
        <f t="shared" si="31"/>
        <v>56610574.571428426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1354552.4285714289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915934.5459638536</v>
      </c>
      <c r="Q159" s="2">
        <f t="shared" si="34"/>
        <v>450000</v>
      </c>
      <c r="R159" s="2">
        <f t="shared" si="32"/>
        <v>57965127</v>
      </c>
      <c r="S159" s="2">
        <f t="shared" si="17"/>
        <v>441500.42857142538</v>
      </c>
      <c r="T159" s="2">
        <f t="shared" si="18"/>
        <v>8499.571428571362</v>
      </c>
      <c r="U159" s="2">
        <f t="shared" si="19"/>
        <v>450000</v>
      </c>
      <c r="V159" s="2">
        <f t="shared" si="33"/>
        <v>19524538.571428575</v>
      </c>
      <c r="W159" s="2">
        <f t="shared" si="20"/>
        <v>441500.4285714291</v>
      </c>
      <c r="X159" s="2">
        <f t="shared" si="6"/>
        <v>8499.5714285708964</v>
      </c>
      <c r="Y159" s="2">
        <f t="shared" ref="Y159:Y222" si="35">IF(COUNT($C160)=0,IF(COUNT($C159)=1,C159,SUM(Y158+X159)),C159)</f>
        <v>38440588.428571433</v>
      </c>
      <c r="Z159" s="2" t="str">
        <f t="shared" si="8"/>
        <v>HERE</v>
      </c>
      <c r="AA159" s="2">
        <f>IF(Z159="HERE",Y159,AA158+Graph!$G$1*1000)</f>
        <v>38440588.428571433</v>
      </c>
      <c r="AB159" s="2">
        <f t="shared" si="21"/>
        <v>8499.5714285671711</v>
      </c>
      <c r="AC159" s="2">
        <f t="shared" ref="AC159:AC222" si="36">IF(Z160="HERE",V159,AC158)</f>
        <v>19524538.571428575</v>
      </c>
      <c r="AD159" s="3">
        <f t="shared" si="10"/>
        <v>38440588.428571433</v>
      </c>
      <c r="AE159" s="2">
        <f>IF(AE157&gt;=52800000,52800000,IF(AB138=Graph!G$1*1000,AE158+Graph!G$1*1000,AC159))</f>
        <v>19524538.571428575</v>
      </c>
      <c r="AF159" s="3">
        <f t="shared" si="11"/>
        <v>19524538.571428575</v>
      </c>
      <c r="AG159" s="3">
        <f t="shared" si="27"/>
        <v>34746700.350000031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91</v>
      </c>
      <c r="C160" s="7"/>
      <c r="D160" s="2" t="e">
        <f t="shared" si="12"/>
        <v>#N/A</v>
      </c>
      <c r="E160" s="2" t="e">
        <f t="shared" si="22"/>
        <v>#N/A</v>
      </c>
      <c r="F160" s="2">
        <v>912257.6523745954</v>
      </c>
      <c r="G160" s="2">
        <f t="shared" si="26"/>
        <v>441500.42857142858</v>
      </c>
      <c r="H160" s="2">
        <f t="shared" ref="H160:H223" si="37">IF(COUNT($C161)=0,IF(COUNT($C160)=1,C160,SUM(H159+G160)),C160)</f>
        <v>57052074.999999851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1363052.0000000002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920912.1781257987</v>
      </c>
      <c r="Q160" s="2">
        <f t="shared" si="34"/>
        <v>450000</v>
      </c>
      <c r="R160" s="2">
        <f t="shared" ref="R160:R223" si="38">IF(COUNT($C161)=0,IF(COUNT($C160)=1,M160,SUM(R159+Q160)),M160)</f>
        <v>58415127</v>
      </c>
      <c r="S160" s="2">
        <f t="shared" si="17"/>
        <v>441500.42857142538</v>
      </c>
      <c r="T160" s="2">
        <f t="shared" si="18"/>
        <v>8499.571428571362</v>
      </c>
      <c r="U160" s="2">
        <f t="shared" si="19"/>
        <v>450000</v>
      </c>
      <c r="V160" s="2">
        <f t="shared" si="33"/>
        <v>19966039.000000004</v>
      </c>
      <c r="W160" s="2">
        <f t="shared" si="20"/>
        <v>441500.4285714291</v>
      </c>
      <c r="X160" s="2">
        <f t="shared" si="6"/>
        <v>8499.5714285708964</v>
      </c>
      <c r="Y160" s="2">
        <f t="shared" si="35"/>
        <v>38449088</v>
      </c>
      <c r="Z160" s="2" t="str">
        <f t="shared" si="8"/>
        <v>HERE</v>
      </c>
      <c r="AA160" s="2">
        <f>IF(Z160="HERE",Y160,AA159+Graph!$G$1*1000)</f>
        <v>38449088</v>
      </c>
      <c r="AB160" s="2">
        <f t="shared" si="21"/>
        <v>8499.5714285671711</v>
      </c>
      <c r="AC160" s="2">
        <f t="shared" si="36"/>
        <v>19966039.000000004</v>
      </c>
      <c r="AD160" s="3">
        <f t="shared" si="10"/>
        <v>38449088</v>
      </c>
      <c r="AE160" s="2">
        <f>IF(AE158&gt;=52800000,52800000,IF(AB139=Graph!G$1*1000,AE159+Graph!G$1*1000,AC160))</f>
        <v>19966039.000000004</v>
      </c>
      <c r="AF160" s="3">
        <f t="shared" si="11"/>
        <v>19966039.000000004</v>
      </c>
      <c r="AG160" s="3">
        <f t="shared" si="27"/>
        <v>34743224.350000031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92</v>
      </c>
      <c r="C161" s="7"/>
      <c r="D161" s="2" t="e">
        <f t="shared" si="12"/>
        <v>#N/A</v>
      </c>
      <c r="E161" s="2" t="e">
        <f t="shared" si="22"/>
        <v>#N/A</v>
      </c>
      <c r="F161" s="2">
        <v>917188.78826075792</v>
      </c>
      <c r="G161" s="2">
        <f t="shared" si="26"/>
        <v>441500.42857142858</v>
      </c>
      <c r="H161" s="2">
        <f t="shared" si="37"/>
        <v>57493575.428571276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1371551.5714285716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925889.81028774381</v>
      </c>
      <c r="Q161" s="2">
        <f t="shared" si="34"/>
        <v>450000</v>
      </c>
      <c r="R161" s="2">
        <f t="shared" si="38"/>
        <v>58865127</v>
      </c>
      <c r="S161" s="2">
        <f t="shared" si="17"/>
        <v>441500.42857142538</v>
      </c>
      <c r="T161" s="2">
        <f t="shared" si="18"/>
        <v>8499.571428571362</v>
      </c>
      <c r="U161" s="2">
        <f t="shared" si="19"/>
        <v>450000</v>
      </c>
      <c r="V161" s="2">
        <f t="shared" si="33"/>
        <v>20407539.428571433</v>
      </c>
      <c r="W161" s="2">
        <f t="shared" si="20"/>
        <v>441500.4285714291</v>
      </c>
      <c r="X161" s="2">
        <f t="shared" si="6"/>
        <v>8499.5714285708964</v>
      </c>
      <c r="Y161" s="2">
        <f t="shared" si="35"/>
        <v>38457587.571428567</v>
      </c>
      <c r="Z161" s="2" t="str">
        <f t="shared" si="8"/>
        <v>HERE</v>
      </c>
      <c r="AA161" s="2">
        <f>IF(Z161="HERE",Y161,AA160+Graph!$G$1*1000)</f>
        <v>38457587.571428567</v>
      </c>
      <c r="AB161" s="2">
        <f t="shared" si="21"/>
        <v>8499.5714285671711</v>
      </c>
      <c r="AC161" s="2">
        <f t="shared" si="36"/>
        <v>20407539.428571433</v>
      </c>
      <c r="AD161" s="3">
        <f t="shared" si="10"/>
        <v>38457587.571428567</v>
      </c>
      <c r="AE161" s="2">
        <f>IF(AE159&gt;=52800000,52800000,IF(AB140=Graph!G$1*1000,AE160+Graph!G$1*1000,AC161))</f>
        <v>20407539.428571433</v>
      </c>
      <c r="AF161" s="3">
        <f t="shared" si="11"/>
        <v>20407539.428571433</v>
      </c>
      <c r="AG161" s="3">
        <f t="shared" si="27"/>
        <v>34728185.800000027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93</v>
      </c>
      <c r="C162" s="7"/>
      <c r="D162" s="2" t="e">
        <f t="shared" si="12"/>
        <v>#N/A</v>
      </c>
      <c r="E162" s="2" t="e">
        <f t="shared" si="22"/>
        <v>#N/A</v>
      </c>
      <c r="F162" s="2">
        <v>922119.92414692044</v>
      </c>
      <c r="G162" s="2">
        <f t="shared" si="26"/>
        <v>441500.42857142858</v>
      </c>
      <c r="H162" s="2">
        <f t="shared" si="37"/>
        <v>57935075.857142702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1380051.142857143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930867.44244971871</v>
      </c>
      <c r="Q162" s="2">
        <f t="shared" si="34"/>
        <v>450000</v>
      </c>
      <c r="R162" s="2">
        <f t="shared" si="38"/>
        <v>59315127</v>
      </c>
      <c r="S162" s="2">
        <f t="shared" si="17"/>
        <v>441500.42857142538</v>
      </c>
      <c r="T162" s="2">
        <f t="shared" si="18"/>
        <v>8499.571428571362</v>
      </c>
      <c r="U162" s="2">
        <f t="shared" si="19"/>
        <v>450000</v>
      </c>
      <c r="V162" s="2">
        <f t="shared" si="33"/>
        <v>20849039.857142862</v>
      </c>
      <c r="W162" s="2">
        <f t="shared" si="20"/>
        <v>441500.4285714291</v>
      </c>
      <c r="X162" s="2">
        <f t="shared" si="6"/>
        <v>8499.5714285708964</v>
      </c>
      <c r="Y162" s="2">
        <f t="shared" si="35"/>
        <v>38466087.142857134</v>
      </c>
      <c r="Z162" s="2" t="str">
        <f t="shared" si="8"/>
        <v>HERE</v>
      </c>
      <c r="AA162" s="2">
        <f>IF(Z162="HERE",Y162,AA161+Graph!$G$1*1000)</f>
        <v>38466087.142857134</v>
      </c>
      <c r="AB162" s="2">
        <f t="shared" si="21"/>
        <v>8499.5714285671711</v>
      </c>
      <c r="AC162" s="2">
        <f t="shared" si="36"/>
        <v>20849039.857142862</v>
      </c>
      <c r="AD162" s="3">
        <f t="shared" si="10"/>
        <v>38466087.142857134</v>
      </c>
      <c r="AE162" s="2">
        <f>IF(AE160&gt;=52800000,52800000,IF(AB141=Graph!G$1*1000,AE161+Graph!G$1*1000,AC162))</f>
        <v>20849039.857142862</v>
      </c>
      <c r="AF162" s="3">
        <f t="shared" si="11"/>
        <v>20849039.857142862</v>
      </c>
      <c r="AG162" s="3">
        <f t="shared" si="27"/>
        <v>34666469.50000003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94</v>
      </c>
      <c r="C163" s="7"/>
      <c r="D163" s="2" t="e">
        <f t="shared" si="12"/>
        <v>#N/A</v>
      </c>
      <c r="E163" s="2" t="e">
        <f t="shared" si="22"/>
        <v>#N/A</v>
      </c>
      <c r="F163" s="2">
        <v>927051.06003311276</v>
      </c>
      <c r="G163" s="2">
        <f t="shared" si="26"/>
        <v>441500.42857142858</v>
      </c>
      <c r="H163" s="2">
        <f t="shared" si="37"/>
        <v>58376576.285714127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1388550.7142857143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935845.07461166382</v>
      </c>
      <c r="Q163" s="2">
        <f t="shared" si="34"/>
        <v>450000</v>
      </c>
      <c r="R163" s="2">
        <f t="shared" si="38"/>
        <v>59765127</v>
      </c>
      <c r="S163" s="2">
        <f t="shared" si="17"/>
        <v>441500.42857142538</v>
      </c>
      <c r="T163" s="2">
        <f t="shared" si="18"/>
        <v>8499.571428571362</v>
      </c>
      <c r="U163" s="2">
        <f t="shared" si="19"/>
        <v>450000</v>
      </c>
      <c r="V163" s="2">
        <f t="shared" si="33"/>
        <v>21290540.285714291</v>
      </c>
      <c r="W163" s="2">
        <f t="shared" si="20"/>
        <v>441500.4285714291</v>
      </c>
      <c r="X163" s="2">
        <f t="shared" si="6"/>
        <v>8499.5714285708964</v>
      </c>
      <c r="Y163" s="2">
        <f t="shared" si="35"/>
        <v>38474586.714285702</v>
      </c>
      <c r="Z163" s="2" t="str">
        <f t="shared" si="8"/>
        <v>HERE</v>
      </c>
      <c r="AA163" s="2">
        <f>IF(Z163="HERE",Y163,AA162+Graph!$G$1*1000)</f>
        <v>38474586.714285702</v>
      </c>
      <c r="AB163" s="2">
        <f t="shared" si="21"/>
        <v>8499.5714285671711</v>
      </c>
      <c r="AC163" s="2">
        <f t="shared" si="36"/>
        <v>21290540.285714291</v>
      </c>
      <c r="AD163" s="3">
        <f t="shared" si="10"/>
        <v>38474586.714285702</v>
      </c>
      <c r="AE163" s="2">
        <f>IF(AE161&gt;=52800000,52800000,IF(AB142=Graph!G$1*1000,AE162+Graph!G$1*1000,AC163))</f>
        <v>21290540.285714291</v>
      </c>
      <c r="AF163" s="3">
        <f t="shared" si="11"/>
        <v>21290540.285714291</v>
      </c>
      <c r="AG163" s="3">
        <f t="shared" si="27"/>
        <v>34833709.200000025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95</v>
      </c>
      <c r="C164" s="7"/>
      <c r="D164" s="2" t="e">
        <f t="shared" si="12"/>
        <v>#N/A</v>
      </c>
      <c r="E164" s="2" t="e">
        <f t="shared" si="22"/>
        <v>#N/A</v>
      </c>
      <c r="F164" s="2">
        <v>931982.19591927528</v>
      </c>
      <c r="G164" s="2">
        <f t="shared" si="26"/>
        <v>441500.42857142858</v>
      </c>
      <c r="H164" s="2">
        <f t="shared" si="37"/>
        <v>58818076.714285553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1397050.2857142857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940822.70677360892</v>
      </c>
      <c r="Q164" s="2">
        <f t="shared" si="34"/>
        <v>450000</v>
      </c>
      <c r="R164" s="2">
        <f t="shared" si="38"/>
        <v>60215127</v>
      </c>
      <c r="S164" s="2">
        <f t="shared" si="17"/>
        <v>441500.42857142538</v>
      </c>
      <c r="T164" s="2">
        <f t="shared" si="18"/>
        <v>8499.571428571362</v>
      </c>
      <c r="U164" s="2">
        <f t="shared" si="19"/>
        <v>450000</v>
      </c>
      <c r="V164" s="2">
        <f t="shared" si="33"/>
        <v>21732040.71428572</v>
      </c>
      <c r="W164" s="2">
        <f t="shared" si="20"/>
        <v>441500.4285714291</v>
      </c>
      <c r="X164" s="2">
        <f t="shared" si="6"/>
        <v>8499.5714285708964</v>
      </c>
      <c r="Y164" s="2">
        <f t="shared" si="35"/>
        <v>38483086.285714269</v>
      </c>
      <c r="Z164" s="2" t="str">
        <f t="shared" si="8"/>
        <v>HERE</v>
      </c>
      <c r="AA164" s="2">
        <f>IF(Z164="HERE",Y164,AA163+Graph!$G$1*1000)</f>
        <v>38483086.285714269</v>
      </c>
      <c r="AB164" s="2">
        <f t="shared" si="21"/>
        <v>8499.5714285671711</v>
      </c>
      <c r="AC164" s="2">
        <f t="shared" si="36"/>
        <v>21732040.71428572</v>
      </c>
      <c r="AD164" s="3">
        <f t="shared" si="10"/>
        <v>38483086.285714269</v>
      </c>
      <c r="AE164" s="2">
        <f>IF(AE162&gt;=52800000,52800000,IF(AB143=Graph!G$1*1000,AE163+Graph!G$1*1000,AC164))</f>
        <v>21732040.71428572</v>
      </c>
      <c r="AF164" s="3">
        <f t="shared" si="11"/>
        <v>21732040.71428572</v>
      </c>
      <c r="AG164" s="3">
        <f t="shared" si="27"/>
        <v>34939101.200000025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96</v>
      </c>
      <c r="C165" s="7"/>
      <c r="D165" s="2" t="e">
        <f t="shared" si="12"/>
        <v>#N/A</v>
      </c>
      <c r="E165" s="2" t="e">
        <f t="shared" si="22"/>
        <v>#N/A</v>
      </c>
      <c r="F165" s="2">
        <v>936913.3318054378</v>
      </c>
      <c r="G165" s="2">
        <f t="shared" si="26"/>
        <v>441500.42857142858</v>
      </c>
      <c r="H165" s="2">
        <f t="shared" si="37"/>
        <v>59259577.142856978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1405549.857142857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945800.33893558383</v>
      </c>
      <c r="Q165" s="2">
        <f t="shared" si="34"/>
        <v>450000</v>
      </c>
      <c r="R165" s="2">
        <f t="shared" si="38"/>
        <v>60665127</v>
      </c>
      <c r="S165" s="2">
        <f t="shared" si="17"/>
        <v>441500.42857142538</v>
      </c>
      <c r="T165" s="2">
        <f t="shared" si="18"/>
        <v>8499.571428571362</v>
      </c>
      <c r="U165" s="2">
        <f t="shared" si="19"/>
        <v>450000</v>
      </c>
      <c r="V165" s="2">
        <f t="shared" si="33"/>
        <v>22173541.142857149</v>
      </c>
      <c r="W165" s="2">
        <f t="shared" si="20"/>
        <v>441500.4285714291</v>
      </c>
      <c r="X165" s="2">
        <f t="shared" si="6"/>
        <v>8499.5714285708964</v>
      </c>
      <c r="Y165" s="2">
        <f t="shared" si="35"/>
        <v>38491585.857142836</v>
      </c>
      <c r="Z165" s="2" t="str">
        <f t="shared" si="8"/>
        <v>HERE</v>
      </c>
      <c r="AA165" s="2">
        <f>IF(Z165="HERE",Y165,AA164+Graph!$G$1*1000)</f>
        <v>38491585.857142836</v>
      </c>
      <c r="AB165" s="2">
        <f t="shared" si="21"/>
        <v>8499.5714285671711</v>
      </c>
      <c r="AC165" s="2">
        <f t="shared" si="36"/>
        <v>22173541.142857149</v>
      </c>
      <c r="AD165" s="3">
        <f t="shared" si="10"/>
        <v>38491585.857142836</v>
      </c>
      <c r="AE165" s="2">
        <f>IF(AE163&gt;=52800000,52800000,IF(AB144=Graph!G$1*1000,AE164+Graph!G$1*1000,AC165))</f>
        <v>22173541.142857149</v>
      </c>
      <c r="AF165" s="3">
        <f t="shared" si="11"/>
        <v>22173541.142857149</v>
      </c>
      <c r="AG165" s="3">
        <f t="shared" si="27"/>
        <v>34994061.00000003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97</v>
      </c>
      <c r="C166" s="7"/>
      <c r="D166" s="2" t="e">
        <f t="shared" si="12"/>
        <v>#N/A</v>
      </c>
      <c r="E166" s="2" t="e">
        <f t="shared" si="22"/>
        <v>#N/A</v>
      </c>
      <c r="F166" s="2">
        <v>941844.46769163013</v>
      </c>
      <c r="G166" s="2">
        <f t="shared" si="26"/>
        <v>441500.42857142858</v>
      </c>
      <c r="H166" s="2">
        <f t="shared" si="37"/>
        <v>59701077.571428403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1414049.4285714284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950777.97109752893</v>
      </c>
      <c r="Q166" s="2">
        <f t="shared" ref="Q166:Q229" si="39">IF(P166&gt;450000,450000,P166)</f>
        <v>450000</v>
      </c>
      <c r="R166" s="2">
        <f t="shared" si="38"/>
        <v>61115127</v>
      </c>
      <c r="S166" s="2">
        <f t="shared" si="17"/>
        <v>441500.42857142538</v>
      </c>
      <c r="T166" s="2">
        <f t="shared" si="18"/>
        <v>8499.571428571362</v>
      </c>
      <c r="U166" s="2">
        <f t="shared" si="19"/>
        <v>450000</v>
      </c>
      <c r="V166" s="2">
        <f t="shared" si="33"/>
        <v>22615041.571428578</v>
      </c>
      <c r="W166" s="2">
        <f t="shared" si="20"/>
        <v>441500.4285714291</v>
      </c>
      <c r="X166" s="2">
        <f t="shared" si="6"/>
        <v>8499.5714285708964</v>
      </c>
      <c r="Y166" s="2">
        <f t="shared" si="35"/>
        <v>38500085.428571403</v>
      </c>
      <c r="Z166" s="2" t="str">
        <f t="shared" si="8"/>
        <v>HERE</v>
      </c>
      <c r="AA166" s="2">
        <f>IF(Z166="HERE",Y166,AA165+Graph!$G$1*1000)</f>
        <v>38500085.428571403</v>
      </c>
      <c r="AB166" s="2">
        <f t="shared" si="21"/>
        <v>8499.5714285671711</v>
      </c>
      <c r="AC166" s="2">
        <f t="shared" si="36"/>
        <v>22615041.571428578</v>
      </c>
      <c r="AD166" s="3">
        <f t="shared" si="10"/>
        <v>38500085.428571403</v>
      </c>
      <c r="AE166" s="2">
        <f>IF(AE164&gt;=52800000,52800000,IF(AB145=Graph!G$1*1000,AE165+Graph!G$1*1000,AC166))</f>
        <v>22615041.571428578</v>
      </c>
      <c r="AF166" s="3">
        <f t="shared" si="11"/>
        <v>22615041.571428578</v>
      </c>
      <c r="AG166" s="3">
        <f t="shared" si="27"/>
        <v>35015872.50000003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98</v>
      </c>
      <c r="C167" s="7"/>
      <c r="D167" s="2" t="e">
        <f t="shared" si="12"/>
        <v>#N/A</v>
      </c>
      <c r="E167" s="2" t="e">
        <f t="shared" si="22"/>
        <v>#N/A</v>
      </c>
      <c r="F167" s="2">
        <v>946775.60357779264</v>
      </c>
      <c r="G167" s="2">
        <f t="shared" si="26"/>
        <v>441500.42857142858</v>
      </c>
      <c r="H167" s="2">
        <f t="shared" si="37"/>
        <v>60142577.999999829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1422548.9999999998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955755.60325947404</v>
      </c>
      <c r="Q167" s="2">
        <f t="shared" si="39"/>
        <v>450000</v>
      </c>
      <c r="R167" s="2">
        <f t="shared" si="38"/>
        <v>61565127</v>
      </c>
      <c r="S167" s="2">
        <f t="shared" si="17"/>
        <v>441500.42857142538</v>
      </c>
      <c r="T167" s="2">
        <f t="shared" si="18"/>
        <v>8499.571428571362</v>
      </c>
      <c r="U167" s="2">
        <f t="shared" si="19"/>
        <v>450000</v>
      </c>
      <c r="V167" s="2">
        <f t="shared" si="33"/>
        <v>23056542.000000007</v>
      </c>
      <c r="W167" s="2">
        <f t="shared" si="20"/>
        <v>441500.4285714291</v>
      </c>
      <c r="X167" s="2">
        <f t="shared" si="6"/>
        <v>8499.5714285708964</v>
      </c>
      <c r="Y167" s="2">
        <f t="shared" si="35"/>
        <v>38508584.99999997</v>
      </c>
      <c r="Z167" s="2" t="str">
        <f t="shared" si="8"/>
        <v>HERE</v>
      </c>
      <c r="AA167" s="2">
        <f>IF(Z167="HERE",Y167,AA166+Graph!$G$1*1000)</f>
        <v>38508584.99999997</v>
      </c>
      <c r="AB167" s="2">
        <f t="shared" si="21"/>
        <v>8499.5714285671711</v>
      </c>
      <c r="AC167" s="2">
        <f t="shared" si="36"/>
        <v>23056542.000000007</v>
      </c>
      <c r="AD167" s="3">
        <f t="shared" si="10"/>
        <v>38508584.99999997</v>
      </c>
      <c r="AE167" s="2">
        <f>IF(AE165&gt;=52800000,52800000,IF(AB146=Graph!G$1*1000,AE166+Graph!G$1*1000,AC167))</f>
        <v>23056542.000000007</v>
      </c>
      <c r="AF167" s="3">
        <f t="shared" si="11"/>
        <v>23056542.000000007</v>
      </c>
      <c r="AG167" s="3">
        <f t="shared" si="27"/>
        <v>34993223.900000028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99</v>
      </c>
      <c r="C168" s="7"/>
      <c r="D168" s="2" t="e">
        <f t="shared" si="12"/>
        <v>#N/A</v>
      </c>
      <c r="E168" s="2" t="e">
        <f t="shared" si="22"/>
        <v>#N/A</v>
      </c>
      <c r="F168" s="2">
        <v>951706.73946395516</v>
      </c>
      <c r="G168" s="2">
        <f t="shared" si="26"/>
        <v>441500.42857142858</v>
      </c>
      <c r="H168" s="2">
        <f t="shared" si="37"/>
        <v>60584078.428571254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1431048.5714285711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960733.23542144895</v>
      </c>
      <c r="Q168" s="2">
        <f t="shared" si="39"/>
        <v>450000</v>
      </c>
      <c r="R168" s="2">
        <f t="shared" si="38"/>
        <v>62015127</v>
      </c>
      <c r="S168" s="2">
        <f t="shared" si="17"/>
        <v>441500.42857142538</v>
      </c>
      <c r="T168" s="2">
        <f t="shared" si="18"/>
        <v>8499.571428571362</v>
      </c>
      <c r="U168" s="2">
        <f t="shared" si="19"/>
        <v>450000</v>
      </c>
      <c r="V168" s="2">
        <f t="shared" si="33"/>
        <v>23498042.428571437</v>
      </c>
      <c r="W168" s="2">
        <f t="shared" si="20"/>
        <v>441500.4285714291</v>
      </c>
      <c r="X168" s="2">
        <f t="shared" si="6"/>
        <v>8499.5714285708964</v>
      </c>
      <c r="Y168" s="2">
        <f t="shared" si="35"/>
        <v>38517084.571428537</v>
      </c>
      <c r="Z168" s="2" t="str">
        <f t="shared" si="8"/>
        <v>HERE</v>
      </c>
      <c r="AA168" s="2">
        <f>IF(Z168="HERE",Y168,AA167+Graph!$G$1*1000)</f>
        <v>38517084.571428537</v>
      </c>
      <c r="AB168" s="2">
        <f t="shared" si="21"/>
        <v>8499.5714285671711</v>
      </c>
      <c r="AC168" s="2">
        <f t="shared" si="36"/>
        <v>23498042.428571437</v>
      </c>
      <c r="AD168" s="3">
        <f t="shared" si="10"/>
        <v>38517084.571428537</v>
      </c>
      <c r="AE168" s="2">
        <f>IF(AE166&gt;=52800000,52800000,IF(AB147=Graph!G$1*1000,AE167+Graph!G$1*1000,AC168))</f>
        <v>23498042.428571437</v>
      </c>
      <c r="AF168" s="3">
        <f t="shared" si="11"/>
        <v>23498042.428571437</v>
      </c>
      <c r="AG168" s="3">
        <f t="shared" si="27"/>
        <v>34935311.350000031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100</v>
      </c>
      <c r="C169" s="7"/>
      <c r="D169" s="2" t="e">
        <f t="shared" si="12"/>
        <v>#N/A</v>
      </c>
      <c r="E169" s="2" t="e">
        <f t="shared" si="22"/>
        <v>#N/A</v>
      </c>
      <c r="F169" s="2">
        <v>956637.87535014749</v>
      </c>
      <c r="G169" s="2">
        <f t="shared" si="26"/>
        <v>441500.42857142858</v>
      </c>
      <c r="H169" s="2">
        <f t="shared" si="37"/>
        <v>61025578.857142679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1439548.1428571425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965710.86758339405</v>
      </c>
      <c r="Q169" s="2">
        <f t="shared" si="39"/>
        <v>450000</v>
      </c>
      <c r="R169" s="2">
        <f t="shared" si="38"/>
        <v>62465127</v>
      </c>
      <c r="S169" s="2">
        <f t="shared" si="17"/>
        <v>441500.42857142538</v>
      </c>
      <c r="T169" s="2">
        <f t="shared" si="18"/>
        <v>8499.571428571362</v>
      </c>
      <c r="U169" s="2">
        <f t="shared" si="19"/>
        <v>450000</v>
      </c>
      <c r="V169" s="2">
        <f t="shared" si="33"/>
        <v>23939542.857142866</v>
      </c>
      <c r="W169" s="2">
        <f t="shared" si="20"/>
        <v>441500.4285714291</v>
      </c>
      <c r="X169" s="2">
        <f t="shared" si="6"/>
        <v>8499.5714285708964</v>
      </c>
      <c r="Y169" s="2">
        <f t="shared" si="35"/>
        <v>38525584.142857105</v>
      </c>
      <c r="Z169" s="2" t="str">
        <f t="shared" si="8"/>
        <v>HERE</v>
      </c>
      <c r="AA169" s="2">
        <f>IF(Z169="HERE",Y169,AA168+Graph!$G$1*1000)</f>
        <v>38525584.142857105</v>
      </c>
      <c r="AB169" s="2">
        <f t="shared" si="21"/>
        <v>8499.5714285671711</v>
      </c>
      <c r="AC169" s="2">
        <f t="shared" si="36"/>
        <v>23939542.857142866</v>
      </c>
      <c r="AD169" s="3">
        <f t="shared" si="10"/>
        <v>38525584.142857105</v>
      </c>
      <c r="AE169" s="2">
        <f>IF(AE167&gt;=52800000,52800000,IF(AB148=Graph!G$1*1000,AE168+Graph!G$1*1000,AC169))</f>
        <v>23939542.857142866</v>
      </c>
      <c r="AF169" s="3">
        <f t="shared" si="11"/>
        <v>23939542.857142866</v>
      </c>
      <c r="AG169" s="3">
        <f t="shared" si="27"/>
        <v>34910753.650000028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101</v>
      </c>
      <c r="C170" s="7"/>
      <c r="D170" s="2" t="e">
        <f t="shared" si="12"/>
        <v>#N/A</v>
      </c>
      <c r="E170" s="2" t="e">
        <f t="shared" si="22"/>
        <v>#N/A</v>
      </c>
      <c r="F170" s="2">
        <v>961569.01123631001</v>
      </c>
      <c r="G170" s="2">
        <f t="shared" si="26"/>
        <v>441500.42857142858</v>
      </c>
      <c r="H170" s="2">
        <f t="shared" si="37"/>
        <v>61467079.285714105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1448047.7142857139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970688.49974533916</v>
      </c>
      <c r="Q170" s="2">
        <f t="shared" si="39"/>
        <v>450000</v>
      </c>
      <c r="R170" s="2">
        <f t="shared" si="38"/>
        <v>62915127</v>
      </c>
      <c r="S170" s="2">
        <f t="shared" si="17"/>
        <v>441500.42857142538</v>
      </c>
      <c r="T170" s="2">
        <f t="shared" si="18"/>
        <v>8499.571428571362</v>
      </c>
      <c r="U170" s="2">
        <f t="shared" si="19"/>
        <v>450000</v>
      </c>
      <c r="V170" s="2">
        <f t="shared" si="33"/>
        <v>24381043.285714295</v>
      </c>
      <c r="W170" s="2">
        <f t="shared" si="20"/>
        <v>441500.4285714291</v>
      </c>
      <c r="X170" s="2">
        <f t="shared" si="6"/>
        <v>8499.5714285708964</v>
      </c>
      <c r="Y170" s="2">
        <f t="shared" si="35"/>
        <v>38534083.714285672</v>
      </c>
      <c r="Z170" s="2" t="str">
        <f t="shared" si="8"/>
        <v>HERE</v>
      </c>
      <c r="AA170" s="2">
        <f>IF(Z170="HERE",Y170,AA169+Graph!$G$1*1000)</f>
        <v>38534083.714285672</v>
      </c>
      <c r="AB170" s="2">
        <f t="shared" si="21"/>
        <v>8499.5714285671711</v>
      </c>
      <c r="AC170" s="2">
        <f t="shared" si="36"/>
        <v>24381043.285714295</v>
      </c>
      <c r="AD170" s="3">
        <f t="shared" si="10"/>
        <v>38534083.714285672</v>
      </c>
      <c r="AE170" s="2">
        <f>IF(AE168&gt;=52800000,52800000,IF(AB149=Graph!G$1*1000,AE169+Graph!G$1*1000,AC170))</f>
        <v>24381043.285714295</v>
      </c>
      <c r="AF170" s="3">
        <f t="shared" si="11"/>
        <v>24381043.285714295</v>
      </c>
      <c r="AG170" s="3">
        <f t="shared" si="27"/>
        <v>35113485.950000025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102</v>
      </c>
      <c r="C171" s="7"/>
      <c r="D171" s="2" t="e">
        <f t="shared" si="12"/>
        <v>#N/A</v>
      </c>
      <c r="E171" s="2" t="e">
        <f t="shared" si="22"/>
        <v>#N/A</v>
      </c>
      <c r="F171" s="2">
        <v>966500.14712247252</v>
      </c>
      <c r="G171" s="2">
        <f t="shared" si="26"/>
        <v>441500.42857142858</v>
      </c>
      <c r="H171" s="2">
        <f t="shared" si="37"/>
        <v>61908579.71428553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1456547.2857142852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975666.13190731406</v>
      </c>
      <c r="Q171" s="2">
        <f t="shared" si="39"/>
        <v>450000</v>
      </c>
      <c r="R171" s="2">
        <f t="shared" si="38"/>
        <v>63365127</v>
      </c>
      <c r="S171" s="2">
        <f t="shared" si="17"/>
        <v>441500.42857142538</v>
      </c>
      <c r="T171" s="2">
        <f t="shared" si="18"/>
        <v>8499.571428571362</v>
      </c>
      <c r="U171" s="2">
        <f t="shared" si="19"/>
        <v>450000</v>
      </c>
      <c r="V171" s="2">
        <f t="shared" si="33"/>
        <v>24822543.714285724</v>
      </c>
      <c r="W171" s="2">
        <f t="shared" si="20"/>
        <v>441500.4285714291</v>
      </c>
      <c r="X171" s="2">
        <f t="shared" si="6"/>
        <v>8499.5714285708964</v>
      </c>
      <c r="Y171" s="2">
        <f t="shared" si="35"/>
        <v>38542583.285714239</v>
      </c>
      <c r="Z171" s="2" t="str">
        <f t="shared" si="8"/>
        <v>HERE</v>
      </c>
      <c r="AA171" s="2">
        <f>IF(Z171="HERE",Y171,AA170+Graph!$G$1*1000)</f>
        <v>38542583.285714239</v>
      </c>
      <c r="AB171" s="2">
        <f t="shared" si="21"/>
        <v>8499.5714285671711</v>
      </c>
      <c r="AC171" s="2">
        <f t="shared" si="36"/>
        <v>24822543.714285724</v>
      </c>
      <c r="AD171" s="3">
        <f t="shared" si="10"/>
        <v>38542583.285714239</v>
      </c>
      <c r="AE171" s="2">
        <f>IF(AE169&gt;=52800000,52800000,IF(AB150=Graph!G$1*1000,AE170+Graph!G$1*1000,AC171))</f>
        <v>24822543.714285724</v>
      </c>
      <c r="AF171" s="3">
        <f t="shared" si="11"/>
        <v>24822543.714285724</v>
      </c>
      <c r="AG171" s="3">
        <f t="shared" si="27"/>
        <v>35283923.350000031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103</v>
      </c>
      <c r="C172" s="7"/>
      <c r="D172" s="2" t="e">
        <f t="shared" si="12"/>
        <v>#N/A</v>
      </c>
      <c r="E172" s="2" t="e">
        <f t="shared" si="22"/>
        <v>#N/A</v>
      </c>
      <c r="F172" s="2">
        <v>971431.28300866485</v>
      </c>
      <c r="G172" s="2">
        <f t="shared" si="26"/>
        <v>441500.42857142858</v>
      </c>
      <c r="H172" s="2">
        <f t="shared" si="37"/>
        <v>62350080.142856956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1465046.8571428566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980643.76406925917</v>
      </c>
      <c r="Q172" s="2">
        <f t="shared" si="39"/>
        <v>450000</v>
      </c>
      <c r="R172" s="2">
        <f t="shared" si="38"/>
        <v>63815127</v>
      </c>
      <c r="S172" s="2">
        <f t="shared" si="17"/>
        <v>441500.42857142538</v>
      </c>
      <c r="T172" s="2">
        <f t="shared" si="18"/>
        <v>8499.571428571362</v>
      </c>
      <c r="U172" s="2">
        <f t="shared" si="19"/>
        <v>450000</v>
      </c>
      <c r="V172" s="2">
        <f t="shared" si="33"/>
        <v>25264044.142857153</v>
      </c>
      <c r="W172" s="2">
        <f t="shared" si="20"/>
        <v>441500.4285714291</v>
      </c>
      <c r="X172" s="2">
        <f t="shared" si="6"/>
        <v>8499.5714285708964</v>
      </c>
      <c r="Y172" s="2">
        <f t="shared" si="35"/>
        <v>38551082.857142806</v>
      </c>
      <c r="Z172" s="2" t="str">
        <f t="shared" si="8"/>
        <v>HERE</v>
      </c>
      <c r="AA172" s="2">
        <f>IF(Z172="HERE",Y172,AA171+Graph!$G$1*1000)</f>
        <v>38551082.857142806</v>
      </c>
      <c r="AB172" s="2">
        <f t="shared" si="21"/>
        <v>8499.5714285671711</v>
      </c>
      <c r="AC172" s="2">
        <f t="shared" si="36"/>
        <v>25264044.142857153</v>
      </c>
      <c r="AD172" s="3">
        <f t="shared" si="10"/>
        <v>38551082.857142806</v>
      </c>
      <c r="AE172" s="2">
        <f>IF(AE170&gt;=52800000,52800000,IF(AB151=Graph!G$1*1000,AE171+Graph!G$1*1000,AC172))</f>
        <v>25264044.142857153</v>
      </c>
      <c r="AF172" s="3">
        <f t="shared" si="11"/>
        <v>25264044.142857153</v>
      </c>
      <c r="AG172" s="3">
        <f t="shared" si="27"/>
        <v>35378788.100000031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104</v>
      </c>
      <c r="C173" s="7"/>
      <c r="D173" s="2" t="e">
        <f t="shared" si="12"/>
        <v>#N/A</v>
      </c>
      <c r="E173" s="2" t="e">
        <f t="shared" si="22"/>
        <v>#N/A</v>
      </c>
      <c r="F173" s="2">
        <v>976362.41889482737</v>
      </c>
      <c r="G173" s="2">
        <f t="shared" si="26"/>
        <v>441500.42857142858</v>
      </c>
      <c r="H173" s="2">
        <f t="shared" si="37"/>
        <v>62791580.571428381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1473546.4285714279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985621.39623123407</v>
      </c>
      <c r="Q173" s="2">
        <f t="shared" si="39"/>
        <v>450000</v>
      </c>
      <c r="R173" s="2">
        <f t="shared" si="38"/>
        <v>64265127</v>
      </c>
      <c r="S173" s="2">
        <f t="shared" si="17"/>
        <v>441500.42857142538</v>
      </c>
      <c r="T173" s="2">
        <f t="shared" si="18"/>
        <v>8499.571428571362</v>
      </c>
      <c r="U173" s="2">
        <f t="shared" si="19"/>
        <v>450000</v>
      </c>
      <c r="V173" s="2">
        <f t="shared" si="33"/>
        <v>25705544.571428582</v>
      </c>
      <c r="W173" s="2">
        <f t="shared" si="20"/>
        <v>441500.4285714291</v>
      </c>
      <c r="X173" s="2">
        <f t="shared" si="6"/>
        <v>8499.5714285708964</v>
      </c>
      <c r="Y173" s="2">
        <f t="shared" si="35"/>
        <v>38559582.428571373</v>
      </c>
      <c r="Z173" s="2" t="str">
        <f t="shared" si="8"/>
        <v>HERE</v>
      </c>
      <c r="AA173" s="2">
        <f>IF(Z173="HERE",Y173,AA172+Graph!$G$1*1000)</f>
        <v>38559582.428571373</v>
      </c>
      <c r="AB173" s="2">
        <f t="shared" si="21"/>
        <v>8499.5714285671711</v>
      </c>
      <c r="AC173" s="2">
        <f t="shared" si="36"/>
        <v>25705544.571428582</v>
      </c>
      <c r="AD173" s="3">
        <f t="shared" si="10"/>
        <v>38559582.428571373</v>
      </c>
      <c r="AE173" s="2">
        <f>IF(AE171&gt;=52800000,52800000,IF(AB152=Graph!G$1*1000,AE172+Graph!G$1*1000,AC173))</f>
        <v>25705544.571428582</v>
      </c>
      <c r="AF173" s="3">
        <f t="shared" si="11"/>
        <v>25705544.571428582</v>
      </c>
      <c r="AG173" s="3">
        <f t="shared" si="27"/>
        <v>35373994.600000031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105</v>
      </c>
      <c r="C174" s="7"/>
      <c r="D174" s="2" t="e">
        <f t="shared" si="12"/>
        <v>#N/A</v>
      </c>
      <c r="E174" s="2" t="e">
        <f t="shared" si="22"/>
        <v>#N/A</v>
      </c>
      <c r="F174" s="2">
        <v>981293.55478098989</v>
      </c>
      <c r="G174" s="2">
        <f t="shared" si="26"/>
        <v>441500.42857142858</v>
      </c>
      <c r="H174" s="2">
        <f t="shared" si="37"/>
        <v>63233080.999999806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1482045.9999999993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990599.02839317918</v>
      </c>
      <c r="Q174" s="2">
        <f t="shared" si="39"/>
        <v>450000</v>
      </c>
      <c r="R174" s="2">
        <f t="shared" si="38"/>
        <v>64715127</v>
      </c>
      <c r="S174" s="2">
        <f t="shared" si="17"/>
        <v>441500.42857142538</v>
      </c>
      <c r="T174" s="2">
        <f t="shared" si="18"/>
        <v>8499.571428571362</v>
      </c>
      <c r="U174" s="2">
        <f t="shared" si="19"/>
        <v>450000</v>
      </c>
      <c r="V174" s="2">
        <f t="shared" si="33"/>
        <v>26147045.000000011</v>
      </c>
      <c r="W174" s="2">
        <f t="shared" si="20"/>
        <v>441500.4285714291</v>
      </c>
      <c r="X174" s="2">
        <f t="shared" si="6"/>
        <v>8499.5714285708964</v>
      </c>
      <c r="Y174" s="2">
        <f t="shared" si="35"/>
        <v>38568081.99999994</v>
      </c>
      <c r="Z174" s="2" t="str">
        <f t="shared" si="8"/>
        <v>HERE</v>
      </c>
      <c r="AA174" s="2">
        <f>IF(Z174="HERE",Y174,AA173+Graph!$G$1*1000)</f>
        <v>38568081.99999994</v>
      </c>
      <c r="AB174" s="2">
        <f t="shared" si="21"/>
        <v>8499.5714285671711</v>
      </c>
      <c r="AC174" s="2">
        <f t="shared" si="36"/>
        <v>26147045.000000011</v>
      </c>
      <c r="AD174" s="3">
        <f t="shared" si="10"/>
        <v>38568081.99999994</v>
      </c>
      <c r="AE174" s="2">
        <f>IF(AE172&gt;=52800000,52800000,IF(AB153=Graph!G$1*1000,AE173+Graph!G$1*1000,AC174))</f>
        <v>26147045.000000011</v>
      </c>
      <c r="AF174" s="3">
        <f t="shared" si="11"/>
        <v>26147045.000000011</v>
      </c>
      <c r="AG174" s="3">
        <f t="shared" si="27"/>
        <v>35394408.700000025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106</v>
      </c>
      <c r="C175" s="7"/>
      <c r="D175" s="2" t="e">
        <f t="shared" si="12"/>
        <v>#N/A</v>
      </c>
      <c r="E175" s="2" t="e">
        <f t="shared" si="22"/>
        <v>#N/A</v>
      </c>
      <c r="F175" s="2">
        <v>986224.69066718221</v>
      </c>
      <c r="G175" s="2">
        <f t="shared" si="26"/>
        <v>441500.42857142858</v>
      </c>
      <c r="H175" s="2">
        <f t="shared" si="37"/>
        <v>63674581.428571232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1490545.5714285707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995576.66055512428</v>
      </c>
      <c r="Q175" s="2">
        <f t="shared" si="39"/>
        <v>450000</v>
      </c>
      <c r="R175" s="2">
        <f t="shared" si="38"/>
        <v>65165127</v>
      </c>
      <c r="S175" s="2">
        <f t="shared" si="17"/>
        <v>441500.42857142538</v>
      </c>
      <c r="T175" s="2">
        <f t="shared" si="18"/>
        <v>8499.571428571362</v>
      </c>
      <c r="U175" s="2">
        <f t="shared" si="19"/>
        <v>450000</v>
      </c>
      <c r="V175" s="2">
        <f t="shared" si="33"/>
        <v>26588545.42857144</v>
      </c>
      <c r="W175" s="2">
        <f t="shared" si="20"/>
        <v>441500.4285714291</v>
      </c>
      <c r="X175" s="2">
        <f t="shared" si="6"/>
        <v>8499.5714285708964</v>
      </c>
      <c r="Y175" s="2">
        <f t="shared" si="35"/>
        <v>38576581.571428508</v>
      </c>
      <c r="Z175" s="2" t="str">
        <f t="shared" si="8"/>
        <v>HERE</v>
      </c>
      <c r="AA175" s="2">
        <f>IF(Z175="HERE",Y175,AA174+Graph!$G$1*1000)</f>
        <v>38576581.571428508</v>
      </c>
      <c r="AB175" s="2">
        <f t="shared" si="21"/>
        <v>8499.5714285671711</v>
      </c>
      <c r="AC175" s="2">
        <f t="shared" si="36"/>
        <v>26588545.42857144</v>
      </c>
      <c r="AD175" s="3">
        <f t="shared" si="10"/>
        <v>38576581.571428508</v>
      </c>
      <c r="AE175" s="2">
        <f>IF(AE173&gt;=52800000,52800000,IF(AB154=Graph!G$1*1000,AE174+Graph!G$1*1000,AC175))</f>
        <v>26588545.42857144</v>
      </c>
      <c r="AF175" s="3">
        <f t="shared" si="11"/>
        <v>26588545.42857144</v>
      </c>
      <c r="AG175" s="3">
        <f t="shared" si="27"/>
        <v>35424133.33571431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107</v>
      </c>
      <c r="C176" s="7"/>
      <c r="D176" s="2" t="e">
        <f t="shared" si="12"/>
        <v>#N/A</v>
      </c>
      <c r="E176" s="2" t="e">
        <f t="shared" si="22"/>
        <v>#N/A</v>
      </c>
      <c r="F176" s="2">
        <v>991155.82655334473</v>
      </c>
      <c r="G176" s="2">
        <f t="shared" si="26"/>
        <v>441500.42857142858</v>
      </c>
      <c r="H176" s="2">
        <f t="shared" si="37"/>
        <v>64116081.857142657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1499045.142857142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1000554.2927170992</v>
      </c>
      <c r="Q176" s="2">
        <f t="shared" si="39"/>
        <v>450000</v>
      </c>
      <c r="R176" s="2">
        <f t="shared" si="38"/>
        <v>65615127</v>
      </c>
      <c r="S176" s="2">
        <f t="shared" si="17"/>
        <v>441500.42857142538</v>
      </c>
      <c r="T176" s="2">
        <f t="shared" si="18"/>
        <v>8499.571428571362</v>
      </c>
      <c r="U176" s="2">
        <f t="shared" si="19"/>
        <v>450000</v>
      </c>
      <c r="V176" s="2">
        <f t="shared" si="33"/>
        <v>27030045.857142869</v>
      </c>
      <c r="W176" s="2">
        <f t="shared" si="20"/>
        <v>441500.4285714291</v>
      </c>
      <c r="X176" s="2">
        <f t="shared" si="6"/>
        <v>8499.5714285708964</v>
      </c>
      <c r="Y176" s="2">
        <f t="shared" si="35"/>
        <v>38585081.142857075</v>
      </c>
      <c r="Z176" s="2" t="str">
        <f t="shared" si="8"/>
        <v>HERE</v>
      </c>
      <c r="AA176" s="2">
        <f>IF(Z176="HERE",Y176,AA175+Graph!$G$1*1000)</f>
        <v>38585081.142857075</v>
      </c>
      <c r="AB176" s="2">
        <f t="shared" si="21"/>
        <v>8499.5714285671711</v>
      </c>
      <c r="AC176" s="2">
        <f t="shared" si="36"/>
        <v>27030045.857142869</v>
      </c>
      <c r="AD176" s="3">
        <f t="shared" si="10"/>
        <v>38585081.142857075</v>
      </c>
      <c r="AE176" s="2">
        <f>IF(AE174&gt;=52800000,52800000,IF(AB155=Graph!G$1*1000,AE175+Graph!G$1*1000,AC176))</f>
        <v>27030045.857142869</v>
      </c>
      <c r="AF176" s="3">
        <f t="shared" si="11"/>
        <v>27030045.857142869</v>
      </c>
      <c r="AG176" s="3">
        <f t="shared" si="27"/>
        <v>35453857.971428595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108</v>
      </c>
      <c r="C177" s="7"/>
      <c r="D177" s="2" t="e">
        <f t="shared" si="12"/>
        <v>#N/A</v>
      </c>
      <c r="E177" s="2" t="e">
        <f t="shared" si="22"/>
        <v>#N/A</v>
      </c>
      <c r="F177" s="2">
        <v>996086.96243953705</v>
      </c>
      <c r="G177" s="2">
        <f t="shared" si="26"/>
        <v>441500.42857142858</v>
      </c>
      <c r="H177" s="2">
        <f t="shared" si="37"/>
        <v>64557582.285714082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1507544.7142857134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1005531.9248790443</v>
      </c>
      <c r="Q177" s="2">
        <f t="shared" si="39"/>
        <v>450000</v>
      </c>
      <c r="R177" s="2">
        <f t="shared" si="38"/>
        <v>66065127</v>
      </c>
      <c r="S177" s="2">
        <f t="shared" si="17"/>
        <v>441500.42857142538</v>
      </c>
      <c r="T177" s="2">
        <f t="shared" si="18"/>
        <v>8499.571428571362</v>
      </c>
      <c r="U177" s="2">
        <f t="shared" si="19"/>
        <v>450000</v>
      </c>
      <c r="V177" s="2">
        <f t="shared" si="33"/>
        <v>27471546.285714298</v>
      </c>
      <c r="W177" s="2">
        <f t="shared" si="20"/>
        <v>441500.4285714291</v>
      </c>
      <c r="X177" s="2">
        <f t="shared" si="6"/>
        <v>8499.5714285708964</v>
      </c>
      <c r="Y177" s="2">
        <f t="shared" si="35"/>
        <v>38593580.714285642</v>
      </c>
      <c r="Z177" s="2" t="str">
        <f t="shared" si="8"/>
        <v>HERE</v>
      </c>
      <c r="AA177" s="2">
        <f>IF(Z177="HERE",Y177,AA176+Graph!$G$1*1000)</f>
        <v>38593580.714285642</v>
      </c>
      <c r="AB177" s="2">
        <f t="shared" si="21"/>
        <v>8499.5714285671711</v>
      </c>
      <c r="AC177" s="2">
        <f t="shared" si="36"/>
        <v>27471546.285714298</v>
      </c>
      <c r="AD177" s="3">
        <f t="shared" si="10"/>
        <v>38593580.714285642</v>
      </c>
      <c r="AE177" s="2">
        <f>IF(AE175&gt;=52800000,52800000,IF(AB156=Graph!G$1*1000,AE176+Graph!G$1*1000,AC177))</f>
        <v>27471546.285714298</v>
      </c>
      <c r="AF177" s="3">
        <f t="shared" si="11"/>
        <v>27471546.285714298</v>
      </c>
      <c r="AG177" s="3">
        <f t="shared" si="27"/>
        <v>35483582.607142873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109</v>
      </c>
      <c r="C178" s="7"/>
      <c r="D178" s="2" t="e">
        <f t="shared" si="12"/>
        <v>#N/A</v>
      </c>
      <c r="E178" s="2" t="e">
        <f t="shared" si="22"/>
        <v>#N/A</v>
      </c>
      <c r="F178" s="2">
        <v>1001018.0983256996</v>
      </c>
      <c r="G178" s="2">
        <f t="shared" si="26"/>
        <v>441500.42857142858</v>
      </c>
      <c r="H178" s="2">
        <f t="shared" si="37"/>
        <v>64999082.714285508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1516044.2857142847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1010509.5570409894</v>
      </c>
      <c r="Q178" s="2">
        <f t="shared" si="39"/>
        <v>450000</v>
      </c>
      <c r="R178" s="2">
        <f t="shared" si="38"/>
        <v>66515127</v>
      </c>
      <c r="S178" s="2">
        <f t="shared" si="17"/>
        <v>441500.42857142538</v>
      </c>
      <c r="T178" s="2">
        <f t="shared" si="18"/>
        <v>8499.571428571362</v>
      </c>
      <c r="U178" s="2">
        <f t="shared" si="19"/>
        <v>450000</v>
      </c>
      <c r="V178" s="2">
        <f t="shared" si="33"/>
        <v>27913046.714285728</v>
      </c>
      <c r="W178" s="2">
        <f t="shared" si="20"/>
        <v>441500.4285714291</v>
      </c>
      <c r="X178" s="2">
        <f t="shared" si="6"/>
        <v>8499.5714285708964</v>
      </c>
      <c r="Y178" s="2">
        <f t="shared" si="35"/>
        <v>38602080.285714209</v>
      </c>
      <c r="Z178" s="2" t="str">
        <f t="shared" si="8"/>
        <v>HERE</v>
      </c>
      <c r="AA178" s="2">
        <f>IF(Z178="HERE",Y178,AA177+Graph!$G$1*1000)</f>
        <v>38602080.285714209</v>
      </c>
      <c r="AB178" s="2">
        <f t="shared" si="21"/>
        <v>8499.5714285671711</v>
      </c>
      <c r="AC178" s="2">
        <f t="shared" si="36"/>
        <v>27913046.714285728</v>
      </c>
      <c r="AD178" s="3">
        <f t="shared" si="10"/>
        <v>38602080.285714209</v>
      </c>
      <c r="AE178" s="2">
        <f>IF(AE176&gt;=52800000,52800000,IF(AB157=Graph!G$1*1000,AE177+Graph!G$1*1000,AC178))</f>
        <v>27913046.714285728</v>
      </c>
      <c r="AF178" s="3">
        <f t="shared" si="11"/>
        <v>27913046.714285728</v>
      </c>
      <c r="AG178" s="3">
        <f t="shared" si="27"/>
        <v>35513307.242857158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110</v>
      </c>
      <c r="C179" s="7"/>
      <c r="D179" s="2" t="e">
        <f t="shared" si="12"/>
        <v>#N/A</v>
      </c>
      <c r="E179" s="2" t="e">
        <f t="shared" si="22"/>
        <v>#N/A</v>
      </c>
      <c r="F179" s="2">
        <v>1005949.2342118621</v>
      </c>
      <c r="G179" s="2">
        <f t="shared" si="26"/>
        <v>441500.42857142858</v>
      </c>
      <c r="H179" s="2">
        <f t="shared" si="37"/>
        <v>65440583.142856933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1524543.8571428561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1015487.1892029643</v>
      </c>
      <c r="Q179" s="2">
        <f t="shared" si="39"/>
        <v>450000</v>
      </c>
      <c r="R179" s="2">
        <f t="shared" si="38"/>
        <v>66965127</v>
      </c>
      <c r="S179" s="2">
        <f t="shared" si="17"/>
        <v>441500.42857142538</v>
      </c>
      <c r="T179" s="2">
        <f t="shared" si="18"/>
        <v>8499.571428571362</v>
      </c>
      <c r="U179" s="2">
        <f t="shared" si="19"/>
        <v>450000</v>
      </c>
      <c r="V179" s="2">
        <f t="shared" si="33"/>
        <v>28354547.142857157</v>
      </c>
      <c r="W179" s="2">
        <f t="shared" si="20"/>
        <v>441500.4285714291</v>
      </c>
      <c r="X179" s="2">
        <f t="shared" si="6"/>
        <v>8499.5714285708964</v>
      </c>
      <c r="Y179" s="2">
        <f t="shared" si="35"/>
        <v>38610579.857142776</v>
      </c>
      <c r="Z179" s="2" t="str">
        <f t="shared" si="8"/>
        <v>HERE</v>
      </c>
      <c r="AA179" s="2">
        <f>IF(Z179="HERE",Y179,AA178+Graph!$G$1*1000)</f>
        <v>38610579.857142776</v>
      </c>
      <c r="AB179" s="2">
        <f t="shared" si="21"/>
        <v>8499.5714285671711</v>
      </c>
      <c r="AC179" s="2">
        <f t="shared" si="36"/>
        <v>28354547.142857157</v>
      </c>
      <c r="AD179" s="3">
        <f t="shared" si="10"/>
        <v>38610579.857142776</v>
      </c>
      <c r="AE179" s="2">
        <f>IF(AE177&gt;=52800000,52800000,IF(AB158=Graph!G$1*1000,AE178+Graph!G$1*1000,AC179))</f>
        <v>28354547.142857157</v>
      </c>
      <c r="AF179" s="3">
        <f t="shared" si="11"/>
        <v>28354547.142857157</v>
      </c>
      <c r="AG179" s="3">
        <f t="shared" si="27"/>
        <v>35543031.878571436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111</v>
      </c>
      <c r="C180" s="7"/>
      <c r="D180" s="2" t="e">
        <f t="shared" si="12"/>
        <v>#N/A</v>
      </c>
      <c r="E180" s="2" t="e">
        <f t="shared" si="22"/>
        <v>#N/A</v>
      </c>
      <c r="F180" s="2">
        <v>1010880.3700980544</v>
      </c>
      <c r="G180" s="2">
        <f t="shared" si="26"/>
        <v>441500.42857142858</v>
      </c>
      <c r="H180" s="2">
        <f t="shared" si="37"/>
        <v>65882083.571428359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1533043.4285714275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1020464.8213649094</v>
      </c>
      <c r="Q180" s="2">
        <f t="shared" si="39"/>
        <v>450000</v>
      </c>
      <c r="R180" s="2">
        <f t="shared" si="38"/>
        <v>67415127</v>
      </c>
      <c r="S180" s="2">
        <f t="shared" si="17"/>
        <v>441500.42857142538</v>
      </c>
      <c r="T180" s="2">
        <f t="shared" si="18"/>
        <v>8499.571428571362</v>
      </c>
      <c r="U180" s="2">
        <f t="shared" si="19"/>
        <v>450000</v>
      </c>
      <c r="V180" s="2">
        <f t="shared" si="33"/>
        <v>28796047.571428586</v>
      </c>
      <c r="W180" s="2">
        <f t="shared" si="20"/>
        <v>441500.4285714291</v>
      </c>
      <c r="X180" s="2">
        <f t="shared" si="6"/>
        <v>8499.5714285708964</v>
      </c>
      <c r="Y180" s="2">
        <f t="shared" si="35"/>
        <v>38619079.428571343</v>
      </c>
      <c r="Z180" s="2" t="str">
        <f t="shared" si="8"/>
        <v>HERE</v>
      </c>
      <c r="AA180" s="2">
        <f>IF(Z180="HERE",Y180,AA179+Graph!$G$1*1000)</f>
        <v>38619079.428571343</v>
      </c>
      <c r="AB180" s="2">
        <f t="shared" si="21"/>
        <v>8499.5714285671711</v>
      </c>
      <c r="AC180" s="2">
        <f t="shared" si="36"/>
        <v>28796047.571428586</v>
      </c>
      <c r="AD180" s="3">
        <f t="shared" si="10"/>
        <v>38619079.428571343</v>
      </c>
      <c r="AE180" s="2">
        <f>IF(AE178&gt;=52800000,52800000,IF(AB159=Graph!G$1*1000,AE179+Graph!G$1*1000,AC180))</f>
        <v>28796047.571428586</v>
      </c>
      <c r="AF180" s="3">
        <f t="shared" si="11"/>
        <v>28796047.571428586</v>
      </c>
      <c r="AG180" s="3">
        <f t="shared" si="27"/>
        <v>35572756.514285713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112</v>
      </c>
      <c r="C181" s="7"/>
      <c r="D181" s="2" t="e">
        <f t="shared" si="12"/>
        <v>#N/A</v>
      </c>
      <c r="E181" s="2" t="e">
        <f t="shared" si="22"/>
        <v>#N/A</v>
      </c>
      <c r="F181" s="2">
        <v>1015811.5059842169</v>
      </c>
      <c r="G181" s="2">
        <f t="shared" si="26"/>
        <v>441500.42857142858</v>
      </c>
      <c r="H181" s="2">
        <f t="shared" si="37"/>
        <v>66323583.999999784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1541542.9999999988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1025442.4535268545</v>
      </c>
      <c r="Q181" s="2">
        <f t="shared" si="39"/>
        <v>450000</v>
      </c>
      <c r="R181" s="2">
        <f t="shared" si="38"/>
        <v>67865127</v>
      </c>
      <c r="S181" s="2">
        <f t="shared" si="17"/>
        <v>441500.42857142538</v>
      </c>
      <c r="T181" s="2">
        <f t="shared" si="18"/>
        <v>8499.571428571362</v>
      </c>
      <c r="U181" s="2">
        <f t="shared" si="19"/>
        <v>450000</v>
      </c>
      <c r="V181" s="2">
        <f t="shared" si="33"/>
        <v>29237548.000000015</v>
      </c>
      <c r="W181" s="2">
        <f t="shared" si="20"/>
        <v>441500.4285714291</v>
      </c>
      <c r="X181" s="2">
        <f t="shared" si="6"/>
        <v>8499.5714285708964</v>
      </c>
      <c r="Y181" s="2">
        <f t="shared" si="35"/>
        <v>38627578.999999911</v>
      </c>
      <c r="Z181" s="2" t="str">
        <f t="shared" si="8"/>
        <v>HERE</v>
      </c>
      <c r="AA181" s="2">
        <f>IF(Z181="HERE",Y181,AA180+Graph!$G$1*1000)</f>
        <v>38627578.999999911</v>
      </c>
      <c r="AB181" s="2">
        <f t="shared" si="21"/>
        <v>8499.5714285671711</v>
      </c>
      <c r="AC181" s="2">
        <f t="shared" si="36"/>
        <v>29237548.000000015</v>
      </c>
      <c r="AD181" s="3">
        <f t="shared" si="10"/>
        <v>38627578.999999911</v>
      </c>
      <c r="AE181" s="2">
        <f>IF(AE179&gt;=52800000,52800000,IF(AB160=Graph!G$1*1000,AE180+Graph!G$1*1000,AC181))</f>
        <v>29237548.000000015</v>
      </c>
      <c r="AF181" s="3">
        <f t="shared" si="11"/>
        <v>29237548.000000015</v>
      </c>
      <c r="AG181" s="3">
        <f t="shared" si="27"/>
        <v>35602481.150000006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113</v>
      </c>
      <c r="C182" s="7"/>
      <c r="D182" s="2" t="e">
        <f t="shared" si="12"/>
        <v>#N/A</v>
      </c>
      <c r="E182" s="2" t="e">
        <f t="shared" si="22"/>
        <v>#N/A</v>
      </c>
      <c r="F182" s="2">
        <v>1020742.6418703794</v>
      </c>
      <c r="G182" s="2">
        <f t="shared" si="26"/>
        <v>441500.42857142858</v>
      </c>
      <c r="H182" s="2">
        <f t="shared" si="37"/>
        <v>66765084.428571209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1550042.5714285702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1030420.0856888294</v>
      </c>
      <c r="Q182" s="2">
        <f t="shared" si="39"/>
        <v>450000</v>
      </c>
      <c r="R182" s="2">
        <f t="shared" si="38"/>
        <v>68315127</v>
      </c>
      <c r="S182" s="2">
        <f t="shared" si="17"/>
        <v>441500.42857142538</v>
      </c>
      <c r="T182" s="2">
        <f t="shared" si="18"/>
        <v>8499.571428571362</v>
      </c>
      <c r="U182" s="2">
        <f t="shared" si="19"/>
        <v>450000</v>
      </c>
      <c r="V182" s="2">
        <f t="shared" si="33"/>
        <v>29679048.428571444</v>
      </c>
      <c r="W182" s="2">
        <f t="shared" si="20"/>
        <v>441500.4285714291</v>
      </c>
      <c r="X182" s="2">
        <f t="shared" si="6"/>
        <v>8499.5714285708964</v>
      </c>
      <c r="Y182" s="2">
        <f t="shared" si="35"/>
        <v>38636078.571428478</v>
      </c>
      <c r="Z182" s="2" t="str">
        <f t="shared" si="8"/>
        <v>HERE</v>
      </c>
      <c r="AA182" s="2">
        <f>IF(Z182="HERE",Y182,AA181+Graph!$G$1*1000)</f>
        <v>38636078.571428478</v>
      </c>
      <c r="AB182" s="2">
        <f t="shared" si="21"/>
        <v>8499.5714285671711</v>
      </c>
      <c r="AC182" s="2">
        <f t="shared" si="36"/>
        <v>29679048.428571444</v>
      </c>
      <c r="AD182" s="3">
        <f t="shared" si="10"/>
        <v>38636078.571428478</v>
      </c>
      <c r="AE182" s="2">
        <f>IF(AE180&gt;=52800000,52800000,IF(AB161=Graph!G$1*1000,AE181+Graph!G$1*1000,AC182))</f>
        <v>29679048.428571444</v>
      </c>
      <c r="AF182" s="3">
        <f t="shared" si="11"/>
        <v>29679048.428571444</v>
      </c>
      <c r="AG182" s="3">
        <f t="shared" si="27"/>
        <v>35632205.785714284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114</v>
      </c>
      <c r="C183" s="7"/>
      <c r="D183" s="2" t="e">
        <f t="shared" si="12"/>
        <v>#N/A</v>
      </c>
      <c r="E183" s="2" t="e">
        <f t="shared" si="22"/>
        <v>#N/A</v>
      </c>
      <c r="F183" s="2">
        <v>1025673.7777565718</v>
      </c>
      <c r="G183" s="2">
        <f t="shared" si="26"/>
        <v>441500.42857142858</v>
      </c>
      <c r="H183" s="2">
        <f t="shared" si="37"/>
        <v>67206584.857142642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1558542.1428571416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1035397.7178507745</v>
      </c>
      <c r="Q183" s="2">
        <f t="shared" si="39"/>
        <v>450000</v>
      </c>
      <c r="R183" s="2">
        <f t="shared" si="38"/>
        <v>68765127</v>
      </c>
      <c r="S183" s="2">
        <f t="shared" si="17"/>
        <v>441500.42857143283</v>
      </c>
      <c r="T183" s="2">
        <f t="shared" si="18"/>
        <v>8499.571428571362</v>
      </c>
      <c r="U183" s="2">
        <f t="shared" si="19"/>
        <v>450000</v>
      </c>
      <c r="V183" s="2">
        <f t="shared" si="33"/>
        <v>30120548.857142873</v>
      </c>
      <c r="W183" s="2">
        <f t="shared" si="20"/>
        <v>441500.4285714291</v>
      </c>
      <c r="X183" s="2">
        <f t="shared" si="6"/>
        <v>8499.5714285708964</v>
      </c>
      <c r="Y183" s="2">
        <f t="shared" si="35"/>
        <v>38644578.142857045</v>
      </c>
      <c r="Z183" s="2" t="str">
        <f t="shared" si="8"/>
        <v>HERE</v>
      </c>
      <c r="AA183" s="2">
        <f>IF(Z183="HERE",Y183,AA182+Graph!$G$1*1000)</f>
        <v>38644578.142857045</v>
      </c>
      <c r="AB183" s="2">
        <f t="shared" si="21"/>
        <v>8499.5714285671711</v>
      </c>
      <c r="AC183" s="2">
        <f t="shared" si="36"/>
        <v>30120548.857142873</v>
      </c>
      <c r="AD183" s="3">
        <f t="shared" si="10"/>
        <v>38644578.142857045</v>
      </c>
      <c r="AE183" s="2">
        <f>IF(AE181&gt;=52800000,52800000,IF(AB162=Graph!G$1*1000,AE182+Graph!G$1*1000,AC183))</f>
        <v>30120548.857142873</v>
      </c>
      <c r="AF183" s="3">
        <f t="shared" si="11"/>
        <v>30120548.857142873</v>
      </c>
      <c r="AG183" s="3">
        <f t="shared" si="27"/>
        <v>35661930.421428569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115</v>
      </c>
      <c r="C184" s="7"/>
      <c r="D184" s="2" t="e">
        <f t="shared" si="12"/>
        <v>#N/A</v>
      </c>
      <c r="E184" s="2" t="e">
        <f t="shared" si="22"/>
        <v>#N/A</v>
      </c>
      <c r="F184" s="2">
        <v>1030604.9136427343</v>
      </c>
      <c r="G184" s="2">
        <f t="shared" si="26"/>
        <v>441500.42857142858</v>
      </c>
      <c r="H184" s="2">
        <f t="shared" si="37"/>
        <v>67648085.285714075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1567041.7142857129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1040375.3500127196</v>
      </c>
      <c r="Q184" s="2">
        <f t="shared" si="39"/>
        <v>450000</v>
      </c>
      <c r="R184" s="2">
        <f t="shared" si="38"/>
        <v>69215127</v>
      </c>
      <c r="S184" s="2">
        <f t="shared" si="17"/>
        <v>441500.42857143283</v>
      </c>
      <c r="T184" s="2">
        <f t="shared" si="18"/>
        <v>8499.571428571362</v>
      </c>
      <c r="U184" s="2">
        <f t="shared" si="19"/>
        <v>450000</v>
      </c>
      <c r="V184" s="2">
        <f t="shared" si="33"/>
        <v>30562049.285714302</v>
      </c>
      <c r="W184" s="2">
        <f t="shared" si="20"/>
        <v>441500.4285714291</v>
      </c>
      <c r="X184" s="2">
        <f t="shared" si="6"/>
        <v>8499.5714285708964</v>
      </c>
      <c r="Y184" s="2">
        <f t="shared" si="35"/>
        <v>38653077.714285612</v>
      </c>
      <c r="Z184" s="2" t="str">
        <f t="shared" si="8"/>
        <v>HERE</v>
      </c>
      <c r="AA184" s="2">
        <f>IF(Z184="HERE",Y184,AA183+Graph!$G$1*1000)</f>
        <v>38653077.714285612</v>
      </c>
      <c r="AB184" s="2">
        <f t="shared" si="21"/>
        <v>8499.5714285671711</v>
      </c>
      <c r="AC184" s="2">
        <f t="shared" si="36"/>
        <v>30562049.285714302</v>
      </c>
      <c r="AD184" s="3">
        <f t="shared" si="10"/>
        <v>38653077.714285612</v>
      </c>
      <c r="AE184" s="2">
        <f>IF(AE182&gt;=52800000,52800000,IF(AB163=Graph!G$1*1000,AE183+Graph!G$1*1000,AC184))</f>
        <v>30562049.285714302</v>
      </c>
      <c r="AF184" s="3">
        <f t="shared" si="11"/>
        <v>30562049.285714302</v>
      </c>
      <c r="AG184" s="3">
        <f t="shared" si="27"/>
        <v>35691655.057142846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116</v>
      </c>
      <c r="C185" s="7"/>
      <c r="D185" s="2" t="e">
        <f t="shared" si="12"/>
        <v>#N/A</v>
      </c>
      <c r="E185" s="2" t="e">
        <f t="shared" si="22"/>
        <v>#N/A</v>
      </c>
      <c r="F185" s="2">
        <v>1035536.0495288968</v>
      </c>
      <c r="G185" s="2">
        <f t="shared" si="26"/>
        <v>441500.42857142858</v>
      </c>
      <c r="H185" s="2">
        <f t="shared" si="37"/>
        <v>68089585.714285508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1575541.2857142843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1045352.9821746945</v>
      </c>
      <c r="Q185" s="2">
        <f t="shared" si="39"/>
        <v>450000</v>
      </c>
      <c r="R185" s="2">
        <f t="shared" si="38"/>
        <v>69665127</v>
      </c>
      <c r="S185" s="2">
        <f t="shared" si="17"/>
        <v>441500.42857143283</v>
      </c>
      <c r="T185" s="2">
        <f t="shared" si="18"/>
        <v>8499.571428571362</v>
      </c>
      <c r="U185" s="2">
        <f t="shared" si="19"/>
        <v>450000</v>
      </c>
      <c r="V185" s="2">
        <f t="shared" si="33"/>
        <v>31003549.714285731</v>
      </c>
      <c r="W185" s="2">
        <f t="shared" si="20"/>
        <v>441500.4285714291</v>
      </c>
      <c r="X185" s="2">
        <f t="shared" si="6"/>
        <v>8499.5714285708964</v>
      </c>
      <c r="Y185" s="2">
        <f t="shared" si="35"/>
        <v>38661577.285714179</v>
      </c>
      <c r="Z185" s="2" t="str">
        <f t="shared" si="8"/>
        <v>HERE</v>
      </c>
      <c r="AA185" s="2">
        <f>IF(Z185="HERE",Y185,AA184+Graph!$G$1*1000)</f>
        <v>38661577.285714179</v>
      </c>
      <c r="AB185" s="2">
        <f t="shared" si="21"/>
        <v>8499.5714285671711</v>
      </c>
      <c r="AC185" s="2">
        <f t="shared" si="36"/>
        <v>31003549.714285731</v>
      </c>
      <c r="AD185" s="3">
        <f t="shared" si="10"/>
        <v>38661577.285714179</v>
      </c>
      <c r="AE185" s="2">
        <f>IF(AE183&gt;=52800000,52800000,IF(AB164=Graph!G$1*1000,AE184+Graph!G$1*1000,AC185))</f>
        <v>31003549.714285731</v>
      </c>
      <c r="AF185" s="3">
        <f t="shared" si="11"/>
        <v>31003549.714285731</v>
      </c>
      <c r="AG185" s="3">
        <f t="shared" si="27"/>
        <v>35721379.692857124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117</v>
      </c>
      <c r="C186" s="7"/>
      <c r="D186" s="2" t="e">
        <f t="shared" si="12"/>
        <v>#N/A</v>
      </c>
      <c r="E186" s="2" t="e">
        <f t="shared" si="22"/>
        <v>#N/A</v>
      </c>
      <c r="F186" s="2">
        <v>1040467.1854150891</v>
      </c>
      <c r="G186" s="2">
        <f t="shared" si="26"/>
        <v>441500.42857142858</v>
      </c>
      <c r="H186" s="2">
        <f t="shared" si="37"/>
        <v>68531086.142856941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1584040.8571428556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1050330.6143366396</v>
      </c>
      <c r="Q186" s="2">
        <f t="shared" si="39"/>
        <v>450000</v>
      </c>
      <c r="R186" s="2">
        <f t="shared" si="38"/>
        <v>70115127</v>
      </c>
      <c r="S186" s="2">
        <f t="shared" si="17"/>
        <v>441500.42857143283</v>
      </c>
      <c r="T186" s="2">
        <f t="shared" si="18"/>
        <v>8499.571428571362</v>
      </c>
      <c r="U186" s="2">
        <f t="shared" si="19"/>
        <v>450000</v>
      </c>
      <c r="V186" s="2">
        <f t="shared" si="33"/>
        <v>31445050.14285716</v>
      </c>
      <c r="W186" s="2">
        <f t="shared" si="20"/>
        <v>441500.4285714291</v>
      </c>
      <c r="X186" s="2">
        <f t="shared" si="6"/>
        <v>8499.5714285708964</v>
      </c>
      <c r="Y186" s="2">
        <f t="shared" si="35"/>
        <v>38670076.857142746</v>
      </c>
      <c r="Z186" s="2" t="str">
        <f t="shared" si="8"/>
        <v>HERE</v>
      </c>
      <c r="AA186" s="2">
        <f>IF(Z186="HERE",Y186,AA185+Graph!$G$1*1000)</f>
        <v>38670076.857142746</v>
      </c>
      <c r="AB186" s="2">
        <f t="shared" si="21"/>
        <v>8499.5714285671711</v>
      </c>
      <c r="AC186" s="2">
        <f t="shared" si="36"/>
        <v>31445050.14285716</v>
      </c>
      <c r="AD186" s="3">
        <f t="shared" si="10"/>
        <v>38670076.857142746</v>
      </c>
      <c r="AE186" s="2">
        <f>IF(AE184&gt;=52800000,52800000,IF(AB165=Graph!G$1*1000,AE185+Graph!G$1*1000,AC186))</f>
        <v>31445050.14285716</v>
      </c>
      <c r="AF186" s="3">
        <f t="shared" si="11"/>
        <v>31445050.14285716</v>
      </c>
      <c r="AG186" s="3">
        <f t="shared" si="27"/>
        <v>35751104.328571409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118</v>
      </c>
      <c r="C187" s="7"/>
      <c r="D187" s="2" t="e">
        <f t="shared" si="12"/>
        <v>#N/A</v>
      </c>
      <c r="E187" s="2" t="e">
        <f t="shared" si="22"/>
        <v>#N/A</v>
      </c>
      <c r="F187" s="2">
        <v>1045398.3213012516</v>
      </c>
      <c r="G187" s="2">
        <f t="shared" si="26"/>
        <v>441500.42857142858</v>
      </c>
      <c r="H187" s="2">
        <f t="shared" si="37"/>
        <v>68972586.571428373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1592540.428571427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1055308.2464985847</v>
      </c>
      <c r="Q187" s="2">
        <f t="shared" si="39"/>
        <v>450000</v>
      </c>
      <c r="R187" s="2">
        <f t="shared" si="38"/>
        <v>70565127</v>
      </c>
      <c r="S187" s="2">
        <f t="shared" si="17"/>
        <v>441500.42857143283</v>
      </c>
      <c r="T187" s="2">
        <f t="shared" si="18"/>
        <v>8499.571428571362</v>
      </c>
      <c r="U187" s="2">
        <f t="shared" si="19"/>
        <v>450000</v>
      </c>
      <c r="V187" s="2">
        <f t="shared" si="33"/>
        <v>31886550.57142859</v>
      </c>
      <c r="W187" s="2">
        <f t="shared" si="20"/>
        <v>441500.4285714291</v>
      </c>
      <c r="X187" s="2">
        <f t="shared" si="6"/>
        <v>8499.5714285708964</v>
      </c>
      <c r="Y187" s="2">
        <f t="shared" si="35"/>
        <v>38678576.428571314</v>
      </c>
      <c r="Z187" s="2" t="str">
        <f t="shared" si="8"/>
        <v>HERE</v>
      </c>
      <c r="AA187" s="2">
        <f>IF(Z187="HERE",Y187,AA186+Graph!$G$1*1000)</f>
        <v>38678576.428571314</v>
      </c>
      <c r="AB187" s="2">
        <f t="shared" si="21"/>
        <v>8499.5714285671711</v>
      </c>
      <c r="AC187" s="2">
        <f t="shared" si="36"/>
        <v>31886550.57142859</v>
      </c>
      <c r="AD187" s="3">
        <f t="shared" si="10"/>
        <v>38678576.428571314</v>
      </c>
      <c r="AE187" s="2">
        <f>IF(AE185&gt;=52800000,52800000,IF(AB166=Graph!G$1*1000,AE186+Graph!G$1*1000,AC187))</f>
        <v>31886550.57142859</v>
      </c>
      <c r="AF187" s="3">
        <f t="shared" si="11"/>
        <v>31886550.57142859</v>
      </c>
      <c r="AG187" s="3">
        <f t="shared" si="27"/>
        <v>35780828.964285694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119</v>
      </c>
      <c r="C188" s="7"/>
      <c r="D188" s="2" t="e">
        <f t="shared" si="12"/>
        <v>#N/A</v>
      </c>
      <c r="E188" s="2" t="e">
        <f t="shared" si="22"/>
        <v>#N/A</v>
      </c>
      <c r="F188" s="2">
        <v>1050329.4571874142</v>
      </c>
      <c r="G188" s="2">
        <f t="shared" si="26"/>
        <v>441500.42857142858</v>
      </c>
      <c r="H188" s="2">
        <f t="shared" si="37"/>
        <v>69414086.999999806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1601039.9999999984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1060285.8786605597</v>
      </c>
      <c r="Q188" s="2">
        <f t="shared" si="39"/>
        <v>450000</v>
      </c>
      <c r="R188" s="2">
        <f t="shared" si="38"/>
        <v>71015127</v>
      </c>
      <c r="S188" s="2">
        <f t="shared" si="17"/>
        <v>441500.42857143283</v>
      </c>
      <c r="T188" s="2">
        <f t="shared" si="18"/>
        <v>8499.571428571362</v>
      </c>
      <c r="U188" s="2">
        <f t="shared" si="19"/>
        <v>450000</v>
      </c>
      <c r="V188" s="2">
        <f t="shared" si="33"/>
        <v>32328051.000000019</v>
      </c>
      <c r="W188" s="2">
        <f t="shared" si="20"/>
        <v>441500.4285714291</v>
      </c>
      <c r="X188" s="2">
        <f t="shared" si="6"/>
        <v>8499.5714285708964</v>
      </c>
      <c r="Y188" s="2">
        <f t="shared" si="35"/>
        <v>38687075.999999881</v>
      </c>
      <c r="Z188" s="2" t="str">
        <f t="shared" si="8"/>
        <v>HERE</v>
      </c>
      <c r="AA188" s="2">
        <f>IF(Z188="HERE",Y188,AA187+Graph!$G$1*1000)</f>
        <v>38687075.999999881</v>
      </c>
      <c r="AB188" s="2">
        <f t="shared" si="21"/>
        <v>8499.5714285671711</v>
      </c>
      <c r="AC188" s="2">
        <f t="shared" si="36"/>
        <v>32328051.000000019</v>
      </c>
      <c r="AD188" s="3">
        <f t="shared" si="10"/>
        <v>38687075.999999881</v>
      </c>
      <c r="AE188" s="2">
        <f>IF(AE186&gt;=52800000,52800000,IF(AB167=Graph!G$1*1000,AE187+Graph!G$1*1000,AC188))</f>
        <v>32328051.000000019</v>
      </c>
      <c r="AF188" s="3">
        <f t="shared" si="11"/>
        <v>32328051.000000019</v>
      </c>
      <c r="AG188" s="3">
        <f t="shared" si="27"/>
        <v>35810553.599999979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120</v>
      </c>
      <c r="C189" s="7"/>
      <c r="D189" s="2" t="e">
        <f t="shared" si="12"/>
        <v>#N/A</v>
      </c>
      <c r="E189" s="2" t="e">
        <f t="shared" si="22"/>
        <v>#N/A</v>
      </c>
      <c r="F189" s="2">
        <v>1055260.5930736065</v>
      </c>
      <c r="G189" s="2">
        <f t="shared" si="26"/>
        <v>441500.42857142858</v>
      </c>
      <c r="H189" s="2">
        <f t="shared" si="37"/>
        <v>69855587.428571239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1609539.5714285697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1065263.5108225048</v>
      </c>
      <c r="Q189" s="2">
        <f t="shared" si="39"/>
        <v>450000</v>
      </c>
      <c r="R189" s="2">
        <f t="shared" si="38"/>
        <v>71465127</v>
      </c>
      <c r="S189" s="2">
        <f t="shared" si="17"/>
        <v>441500.42857143283</v>
      </c>
      <c r="T189" s="2">
        <f t="shared" si="18"/>
        <v>8499.571428571362</v>
      </c>
      <c r="U189" s="2">
        <f t="shared" si="19"/>
        <v>450000</v>
      </c>
      <c r="V189" s="2">
        <f t="shared" si="33"/>
        <v>32769551.428571448</v>
      </c>
      <c r="W189" s="2">
        <f t="shared" si="20"/>
        <v>441500.4285714291</v>
      </c>
      <c r="X189" s="2">
        <f t="shared" si="6"/>
        <v>8499.5714285708964</v>
      </c>
      <c r="Y189" s="2">
        <f t="shared" si="35"/>
        <v>38695575.571428448</v>
      </c>
      <c r="Z189" s="2" t="str">
        <f t="shared" si="8"/>
        <v>HERE</v>
      </c>
      <c r="AA189" s="2">
        <f>IF(Z189="HERE",Y189,AA188+Graph!$G$1*1000)</f>
        <v>38695575.571428448</v>
      </c>
      <c r="AB189" s="2">
        <f t="shared" si="21"/>
        <v>8499.5714285671711</v>
      </c>
      <c r="AC189" s="2">
        <f t="shared" si="36"/>
        <v>32769551.428571448</v>
      </c>
      <c r="AD189" s="3">
        <f t="shared" si="10"/>
        <v>38695575.571428448</v>
      </c>
      <c r="AE189" s="2">
        <f>IF(AE187&gt;=52800000,52800000,IF(AB168=Graph!G$1*1000,AE188+Graph!G$1*1000,AC189))</f>
        <v>32769551.428571448</v>
      </c>
      <c r="AF189" s="3">
        <f t="shared" si="11"/>
        <v>32769551.428571448</v>
      </c>
      <c r="AG189" s="3">
        <f t="shared" si="27"/>
        <v>35840278.235714257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121</v>
      </c>
      <c r="C190" s="7"/>
      <c r="D190" s="2" t="e">
        <f t="shared" si="12"/>
        <v>#N/A</v>
      </c>
      <c r="E190" s="2" t="e">
        <f t="shared" si="22"/>
        <v>#N/A</v>
      </c>
      <c r="F190" s="2">
        <v>1060191.728959769</v>
      </c>
      <c r="G190" s="2">
        <f t="shared" si="26"/>
        <v>441500.42857142858</v>
      </c>
      <c r="H190" s="2">
        <f t="shared" si="37"/>
        <v>70297087.857142672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1618039.1428571411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1070241.1429844797</v>
      </c>
      <c r="Q190" s="2">
        <f t="shared" si="39"/>
        <v>450000</v>
      </c>
      <c r="R190" s="2">
        <f t="shared" si="38"/>
        <v>71915127</v>
      </c>
      <c r="S190" s="2">
        <f t="shared" si="17"/>
        <v>441500.42857143283</v>
      </c>
      <c r="T190" s="2">
        <f t="shared" si="18"/>
        <v>8499.571428571362</v>
      </c>
      <c r="U190" s="2">
        <f t="shared" si="19"/>
        <v>450000</v>
      </c>
      <c r="V190" s="2">
        <f t="shared" si="33"/>
        <v>33211051.857142877</v>
      </c>
      <c r="W190" s="2">
        <f t="shared" si="20"/>
        <v>441500.4285714291</v>
      </c>
      <c r="X190" s="2">
        <f t="shared" si="6"/>
        <v>8499.5714285708964</v>
      </c>
      <c r="Y190" s="2">
        <f t="shared" si="35"/>
        <v>38704075.142857015</v>
      </c>
      <c r="Z190" s="2" t="str">
        <f t="shared" si="8"/>
        <v>HERE</v>
      </c>
      <c r="AA190" s="2">
        <f>IF(Z190="HERE",Y190,AA189+Graph!$G$1*1000)</f>
        <v>38704075.142857015</v>
      </c>
      <c r="AB190" s="2">
        <f t="shared" si="21"/>
        <v>8499.5714285671711</v>
      </c>
      <c r="AC190" s="2">
        <f t="shared" si="36"/>
        <v>33211051.857142877</v>
      </c>
      <c r="AD190" s="3">
        <f t="shared" si="10"/>
        <v>38704075.142857015</v>
      </c>
      <c r="AE190" s="2">
        <f>IF(AE188&gt;=52800000,52800000,IF(AB169=Graph!G$1*1000,AE189+Graph!G$1*1000,AC190))</f>
        <v>33211051.857142877</v>
      </c>
      <c r="AF190" s="3">
        <f t="shared" si="11"/>
        <v>33211051.857142877</v>
      </c>
      <c r="AG190" s="3">
        <f t="shared" si="27"/>
        <v>35870002.871428534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122</v>
      </c>
      <c r="C191" s="7"/>
      <c r="D191" s="2" t="e">
        <f t="shared" si="12"/>
        <v>#N/A</v>
      </c>
      <c r="E191" s="2" t="e">
        <f t="shared" si="22"/>
        <v>#N/A</v>
      </c>
      <c r="F191" s="2">
        <v>1065122.8648459315</v>
      </c>
      <c r="G191" s="2">
        <f t="shared" si="26"/>
        <v>441500.42857142858</v>
      </c>
      <c r="H191" s="2">
        <f t="shared" si="37"/>
        <v>70738588.285714105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1626538.7142857125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1075218.7751464248</v>
      </c>
      <c r="Q191" s="2">
        <f t="shared" si="39"/>
        <v>450000</v>
      </c>
      <c r="R191" s="2">
        <f t="shared" si="38"/>
        <v>72365127</v>
      </c>
      <c r="S191" s="2">
        <f t="shared" si="17"/>
        <v>441500.42857143283</v>
      </c>
      <c r="T191" s="2">
        <f t="shared" si="18"/>
        <v>8499.571428571362</v>
      </c>
      <c r="U191" s="2">
        <f t="shared" si="19"/>
        <v>450000</v>
      </c>
      <c r="V191" s="2">
        <f t="shared" si="33"/>
        <v>33652552.285714306</v>
      </c>
      <c r="W191" s="2">
        <f t="shared" si="20"/>
        <v>441500.4285714291</v>
      </c>
      <c r="X191" s="2">
        <f t="shared" si="6"/>
        <v>8499.5714285708964</v>
      </c>
      <c r="Y191" s="2">
        <f t="shared" si="35"/>
        <v>38712574.714285582</v>
      </c>
      <c r="Z191" s="2" t="str">
        <f t="shared" si="8"/>
        <v>HERE</v>
      </c>
      <c r="AA191" s="2">
        <f>IF(Z191="HERE",Y191,AA190+Graph!$G$1*1000)</f>
        <v>38712574.714285582</v>
      </c>
      <c r="AB191" s="2">
        <f t="shared" si="21"/>
        <v>8499.5714285671711</v>
      </c>
      <c r="AC191" s="2">
        <f t="shared" si="36"/>
        <v>33652552.285714306</v>
      </c>
      <c r="AD191" s="3">
        <f t="shared" si="10"/>
        <v>38712574.714285582</v>
      </c>
      <c r="AE191" s="2">
        <f>IF(AE189&gt;=52800000,52800000,IF(AB170=Graph!G$1*1000,AE190+Graph!G$1*1000,AC191))</f>
        <v>33652552.285714306</v>
      </c>
      <c r="AF191" s="3">
        <f t="shared" si="11"/>
        <v>33652552.285714306</v>
      </c>
      <c r="AG191" s="3">
        <f t="shared" si="27"/>
        <v>35899727.507142819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123</v>
      </c>
      <c r="C192" s="7"/>
      <c r="D192" s="2" t="e">
        <f t="shared" si="12"/>
        <v>#N/A</v>
      </c>
      <c r="E192" s="2" t="e">
        <f t="shared" si="22"/>
        <v>#N/A</v>
      </c>
      <c r="F192" s="2">
        <v>1070054.0007321239</v>
      </c>
      <c r="G192" s="2">
        <f t="shared" si="26"/>
        <v>441500.42857142858</v>
      </c>
      <c r="H192" s="2">
        <f t="shared" si="37"/>
        <v>71180088.714285538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1635038.2857142838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1080196.4073083699</v>
      </c>
      <c r="Q192" s="2">
        <f t="shared" si="39"/>
        <v>450000</v>
      </c>
      <c r="R192" s="2">
        <f t="shared" si="38"/>
        <v>72815127</v>
      </c>
      <c r="S192" s="2">
        <f t="shared" si="17"/>
        <v>441500.42857143283</v>
      </c>
      <c r="T192" s="2">
        <f t="shared" si="18"/>
        <v>8499.571428571362</v>
      </c>
      <c r="U192" s="2">
        <f t="shared" si="19"/>
        <v>450000</v>
      </c>
      <c r="V192" s="2">
        <f t="shared" si="33"/>
        <v>34094052.714285731</v>
      </c>
      <c r="W192" s="2">
        <f t="shared" si="20"/>
        <v>441500.42857142538</v>
      </c>
      <c r="X192" s="2">
        <f t="shared" si="6"/>
        <v>8499.5714285746217</v>
      </c>
      <c r="Y192" s="2">
        <f t="shared" si="35"/>
        <v>38721074.285714157</v>
      </c>
      <c r="Z192" s="2" t="str">
        <f t="shared" si="8"/>
        <v>HERE</v>
      </c>
      <c r="AA192" s="2">
        <f>IF(Z192="HERE",Y192,AA191+Graph!$G$1*1000)</f>
        <v>38721074.285714157</v>
      </c>
      <c r="AB192" s="2">
        <f t="shared" si="21"/>
        <v>8499.5714285746217</v>
      </c>
      <c r="AC192" s="2">
        <f t="shared" si="36"/>
        <v>34094052.714285731</v>
      </c>
      <c r="AD192" s="3">
        <f t="shared" si="10"/>
        <v>38721074.285714157</v>
      </c>
      <c r="AE192" s="2">
        <f>IF(AE190&gt;=52800000,52800000,IF(AB171=Graph!G$1*1000,AE191+Graph!G$1*1000,AC192))</f>
        <v>34094052.714285731</v>
      </c>
      <c r="AF192" s="3">
        <f t="shared" si="11"/>
        <v>34094052.714285731</v>
      </c>
      <c r="AG192" s="3">
        <f t="shared" si="27"/>
        <v>35929452.142857105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124</v>
      </c>
      <c r="C193" s="7"/>
      <c r="D193" s="2" t="e">
        <f t="shared" si="12"/>
        <v>#N/A</v>
      </c>
      <c r="E193" s="2" t="e">
        <f t="shared" si="22"/>
        <v>#N/A</v>
      </c>
      <c r="F193" s="2">
        <v>1074985.1366182864</v>
      </c>
      <c r="G193" s="2">
        <f t="shared" si="26"/>
        <v>441500.42857142858</v>
      </c>
      <c r="H193" s="2">
        <f t="shared" si="37"/>
        <v>71621589.14285697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1643537.8571428552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1085174.0394703448</v>
      </c>
      <c r="Q193" s="2">
        <f t="shared" si="39"/>
        <v>450000</v>
      </c>
      <c r="R193" s="2">
        <f t="shared" si="38"/>
        <v>73265127</v>
      </c>
      <c r="S193" s="2">
        <f t="shared" si="17"/>
        <v>441500.42857143283</v>
      </c>
      <c r="T193" s="2">
        <f t="shared" si="18"/>
        <v>8499.571428571362</v>
      </c>
      <c r="U193" s="2">
        <f t="shared" si="19"/>
        <v>450000</v>
      </c>
      <c r="V193" s="2">
        <f t="shared" si="33"/>
        <v>34535553.142857157</v>
      </c>
      <c r="W193" s="2">
        <f t="shared" si="20"/>
        <v>441500.42857142538</v>
      </c>
      <c r="X193" s="2">
        <f t="shared" si="6"/>
        <v>8499.5714285746217</v>
      </c>
      <c r="Y193" s="2">
        <f t="shared" si="35"/>
        <v>38729573.857142732</v>
      </c>
      <c r="Z193" s="2" t="str">
        <f t="shared" si="8"/>
        <v>HERE</v>
      </c>
      <c r="AA193" s="2">
        <f>IF(Z193="HERE",Y193,AA192+Graph!$G$1*1000)</f>
        <v>38729573.857142732</v>
      </c>
      <c r="AB193" s="2">
        <f t="shared" si="21"/>
        <v>8499.5714285746217</v>
      </c>
      <c r="AC193" s="2">
        <f t="shared" si="36"/>
        <v>34535553.142857157</v>
      </c>
      <c r="AD193" s="3">
        <f t="shared" si="10"/>
        <v>38729573.857142732</v>
      </c>
      <c r="AE193" s="2">
        <f>IF(AE191&gt;=52800000,52800000,IF(AB172=Graph!G$1*1000,AE192+Graph!G$1*1000,AC193))</f>
        <v>34535553.142857157</v>
      </c>
      <c r="AF193" s="3">
        <f t="shared" si="11"/>
        <v>34535553.142857157</v>
      </c>
      <c r="AG193" s="3">
        <f t="shared" si="27"/>
        <v>35959176.77857139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125</v>
      </c>
      <c r="C194" s="7"/>
      <c r="D194" s="2" t="e">
        <f t="shared" si="12"/>
        <v>#N/A</v>
      </c>
      <c r="E194" s="2" t="e">
        <f t="shared" si="22"/>
        <v>#N/A</v>
      </c>
      <c r="F194" s="2">
        <v>1079916.2725044489</v>
      </c>
      <c r="G194" s="2">
        <f t="shared" si="26"/>
        <v>441500.42857142858</v>
      </c>
      <c r="H194" s="2">
        <f t="shared" si="37"/>
        <v>72063089.571428403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1652037.4285714265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1090151.6716322899</v>
      </c>
      <c r="Q194" s="2">
        <f t="shared" si="39"/>
        <v>450000</v>
      </c>
      <c r="R194" s="2">
        <f t="shared" si="38"/>
        <v>73715127</v>
      </c>
      <c r="S194" s="2">
        <f t="shared" si="17"/>
        <v>441500.42857143283</v>
      </c>
      <c r="T194" s="2">
        <f t="shared" si="18"/>
        <v>8499.571428571362</v>
      </c>
      <c r="U194" s="2">
        <f t="shared" si="19"/>
        <v>450000</v>
      </c>
      <c r="V194" s="2">
        <f t="shared" si="33"/>
        <v>34977053.571428582</v>
      </c>
      <c r="W194" s="2">
        <f t="shared" si="20"/>
        <v>441500.42857142538</v>
      </c>
      <c r="X194" s="2">
        <f t="shared" si="6"/>
        <v>8499.5714285746217</v>
      </c>
      <c r="Y194" s="2">
        <f t="shared" si="35"/>
        <v>38738073.428571306</v>
      </c>
      <c r="Z194" s="2" t="str">
        <f t="shared" si="8"/>
        <v>HERE</v>
      </c>
      <c r="AA194" s="2">
        <f>IF(Z194="HERE",Y194,AA193+Graph!$G$1*1000)</f>
        <v>38738073.428571306</v>
      </c>
      <c r="AB194" s="2">
        <f t="shared" si="21"/>
        <v>8499.5714285746217</v>
      </c>
      <c r="AC194" s="2">
        <f t="shared" si="36"/>
        <v>34977053.571428582</v>
      </c>
      <c r="AD194" s="3">
        <f t="shared" si="10"/>
        <v>38738073.428571306</v>
      </c>
      <c r="AE194" s="2">
        <f>IF(AE192&gt;=52800000,52800000,IF(AB173=Graph!G$1*1000,AE193+Graph!G$1*1000,AC194))</f>
        <v>34977053.571428582</v>
      </c>
      <c r="AF194" s="3">
        <f t="shared" si="11"/>
        <v>34977053.571428582</v>
      </c>
      <c r="AG194" s="3">
        <f t="shared" si="27"/>
        <v>35988901.414285667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126</v>
      </c>
      <c r="C195" s="7"/>
      <c r="D195" s="2" t="e">
        <f t="shared" si="12"/>
        <v>#N/A</v>
      </c>
      <c r="E195" s="2" t="e">
        <f t="shared" si="22"/>
        <v>#N/A</v>
      </c>
      <c r="F195" s="2">
        <v>1084847.4083906412</v>
      </c>
      <c r="G195" s="2">
        <f t="shared" si="26"/>
        <v>441500.42857142858</v>
      </c>
      <c r="H195" s="2">
        <f t="shared" si="37"/>
        <v>72504589.999999836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1660536.9999999979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1095129.303794235</v>
      </c>
      <c r="Q195" s="2">
        <f t="shared" si="39"/>
        <v>450000</v>
      </c>
      <c r="R195" s="2">
        <f t="shared" si="38"/>
        <v>74165127</v>
      </c>
      <c r="S195" s="2">
        <f t="shared" si="17"/>
        <v>441500.42857143283</v>
      </c>
      <c r="T195" s="2">
        <f t="shared" si="18"/>
        <v>8499.571428571362</v>
      </c>
      <c r="U195" s="2">
        <f t="shared" si="19"/>
        <v>450000</v>
      </c>
      <c r="V195" s="2">
        <f t="shared" si="33"/>
        <v>35418554.000000007</v>
      </c>
      <c r="W195" s="2">
        <f t="shared" si="20"/>
        <v>441500.42857142538</v>
      </c>
      <c r="X195" s="2">
        <f t="shared" si="6"/>
        <v>8499.5714285746217</v>
      </c>
      <c r="Y195" s="2">
        <f t="shared" si="35"/>
        <v>38746572.999999881</v>
      </c>
      <c r="Z195" s="2" t="str">
        <f t="shared" si="8"/>
        <v>HERE</v>
      </c>
      <c r="AA195" s="2">
        <f>IF(Z195="HERE",Y195,AA194+Graph!$G$1*1000)</f>
        <v>38746572.999999881</v>
      </c>
      <c r="AB195" s="2">
        <f t="shared" si="21"/>
        <v>8499.5714285746217</v>
      </c>
      <c r="AC195" s="2">
        <f t="shared" si="36"/>
        <v>35418554.000000007</v>
      </c>
      <c r="AD195" s="3">
        <f t="shared" si="10"/>
        <v>38746572.999999881</v>
      </c>
      <c r="AE195" s="2">
        <f>IF(AE193&gt;=52800000,52800000,IF(AB174=Graph!G$1*1000,AE194+Graph!G$1*1000,AC195))</f>
        <v>35418554.000000007</v>
      </c>
      <c r="AF195" s="3">
        <f t="shared" si="11"/>
        <v>35418554.000000007</v>
      </c>
      <c r="AG195" s="3">
        <f t="shared" si="27"/>
        <v>36018626.049999945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127</v>
      </c>
      <c r="C196" s="7"/>
      <c r="D196" s="2" t="e">
        <f t="shared" si="12"/>
        <v>#N/A</v>
      </c>
      <c r="E196" s="2" t="e">
        <f t="shared" si="22"/>
        <v>#N/A</v>
      </c>
      <c r="F196" s="2">
        <v>1089778.5442768037</v>
      </c>
      <c r="G196" s="2">
        <f t="shared" si="26"/>
        <v>441500.42857142858</v>
      </c>
      <c r="H196" s="2">
        <f t="shared" si="37"/>
        <v>72946090.428571269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1669036.5714285693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1100106.9359562099</v>
      </c>
      <c r="Q196" s="2">
        <f t="shared" si="39"/>
        <v>450000</v>
      </c>
      <c r="R196" s="2">
        <f t="shared" si="38"/>
        <v>74615127</v>
      </c>
      <c r="S196" s="2">
        <f t="shared" si="17"/>
        <v>441500.42857143283</v>
      </c>
      <c r="T196" s="2">
        <f t="shared" si="18"/>
        <v>8499.571428571362</v>
      </c>
      <c r="U196" s="2">
        <f t="shared" si="19"/>
        <v>450000</v>
      </c>
      <c r="V196" s="2">
        <f t="shared" si="33"/>
        <v>35860054.428571433</v>
      </c>
      <c r="W196" s="2">
        <f t="shared" si="20"/>
        <v>441500.42857142538</v>
      </c>
      <c r="X196" s="2">
        <f t="shared" si="6"/>
        <v>8499.5714285746217</v>
      </c>
      <c r="Y196" s="2">
        <f t="shared" si="35"/>
        <v>38755072.571428455</v>
      </c>
      <c r="Z196" s="2" t="str">
        <f t="shared" si="8"/>
        <v>HERE</v>
      </c>
      <c r="AA196" s="2">
        <f>IF(Z196="HERE",Y196,AA195+Graph!$G$1*1000)</f>
        <v>38755072.571428455</v>
      </c>
      <c r="AB196" s="2">
        <f t="shared" si="21"/>
        <v>8499.5714285746217</v>
      </c>
      <c r="AC196" s="2">
        <f t="shared" si="36"/>
        <v>35860054.428571433</v>
      </c>
      <c r="AD196" s="3">
        <f t="shared" si="10"/>
        <v>38755072.571428455</v>
      </c>
      <c r="AE196" s="2">
        <f>IF(AE194&gt;=52800000,52800000,IF(AB175=Graph!G$1*1000,AE195+Graph!G$1*1000,AC196))</f>
        <v>35860054.428571433</v>
      </c>
      <c r="AF196" s="3">
        <f t="shared" si="11"/>
        <v>35860054.428571433</v>
      </c>
      <c r="AG196" s="3">
        <f t="shared" si="27"/>
        <v>36048350.68571423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128</v>
      </c>
      <c r="C197" s="7"/>
      <c r="D197" s="2" t="e">
        <f t="shared" si="12"/>
        <v>#N/A</v>
      </c>
      <c r="E197" s="2" t="e">
        <f t="shared" si="22"/>
        <v>#N/A</v>
      </c>
      <c r="F197" s="2">
        <v>1094709.6801629663</v>
      </c>
      <c r="G197" s="2">
        <f t="shared" si="26"/>
        <v>441500.42857142858</v>
      </c>
      <c r="H197" s="2">
        <f t="shared" si="37"/>
        <v>73387590.857142702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1677536.1428571406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1105084.568118155</v>
      </c>
      <c r="Q197" s="2">
        <f t="shared" si="39"/>
        <v>450000</v>
      </c>
      <c r="R197" s="2">
        <f t="shared" si="38"/>
        <v>75065127</v>
      </c>
      <c r="S197" s="2">
        <f t="shared" si="17"/>
        <v>441500.42857143283</v>
      </c>
      <c r="T197" s="2">
        <f t="shared" si="18"/>
        <v>8499.571428571362</v>
      </c>
      <c r="U197" s="2">
        <f t="shared" si="19"/>
        <v>450000</v>
      </c>
      <c r="V197" s="2">
        <f t="shared" si="33"/>
        <v>36301554.857142858</v>
      </c>
      <c r="W197" s="2">
        <f t="shared" si="20"/>
        <v>441500.42857142538</v>
      </c>
      <c r="X197" s="2">
        <f t="shared" si="6"/>
        <v>8499.5714285746217</v>
      </c>
      <c r="Y197" s="2">
        <f t="shared" si="35"/>
        <v>38763572.14285703</v>
      </c>
      <c r="Z197" s="2" t="str">
        <f t="shared" si="8"/>
        <v>HERE</v>
      </c>
      <c r="AA197" s="2">
        <f>IF(Z197="HERE",Y197,AA196+Graph!$G$1*1000)</f>
        <v>38763572.14285703</v>
      </c>
      <c r="AB197" s="2">
        <f t="shared" si="21"/>
        <v>8499.5714285746217</v>
      </c>
      <c r="AC197" s="2">
        <f t="shared" si="36"/>
        <v>36301554.857142858</v>
      </c>
      <c r="AD197" s="3">
        <f t="shared" si="10"/>
        <v>38763572.14285703</v>
      </c>
      <c r="AE197" s="2">
        <f>IF(AE195&gt;=52800000,52800000,IF(AB176=Graph!G$1*1000,AE196+Graph!G$1*1000,AC197))</f>
        <v>36301554.857142858</v>
      </c>
      <c r="AF197" s="3">
        <f t="shared" si="11"/>
        <v>36301554.857142858</v>
      </c>
      <c r="AG197" s="3">
        <f t="shared" si="27"/>
        <v>36078075.321428508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129</v>
      </c>
      <c r="C198" s="7"/>
      <c r="D198" s="2" t="e">
        <f t="shared" si="12"/>
        <v>#N/A</v>
      </c>
      <c r="E198" s="2" t="e">
        <f t="shared" si="22"/>
        <v>#N/A</v>
      </c>
      <c r="F198" s="2">
        <v>1099640.8160491586</v>
      </c>
      <c r="G198" s="2">
        <f t="shared" si="26"/>
        <v>441500.42857142858</v>
      </c>
      <c r="H198" s="2">
        <f t="shared" si="37"/>
        <v>73829091.285714135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1686035.714285712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1110062.2002801001</v>
      </c>
      <c r="Q198" s="2">
        <f t="shared" si="39"/>
        <v>450000</v>
      </c>
      <c r="R198" s="2">
        <f t="shared" si="38"/>
        <v>75515127</v>
      </c>
      <c r="S198" s="2">
        <f t="shared" si="17"/>
        <v>441500.42857143283</v>
      </c>
      <c r="T198" s="2">
        <f t="shared" si="18"/>
        <v>8499.571428571362</v>
      </c>
      <c r="U198" s="2">
        <f t="shared" si="19"/>
        <v>450000</v>
      </c>
      <c r="V198" s="2">
        <f t="shared" si="33"/>
        <v>36743055.285714284</v>
      </c>
      <c r="W198" s="2">
        <f t="shared" si="20"/>
        <v>441500.42857142538</v>
      </c>
      <c r="X198" s="2">
        <f t="shared" si="6"/>
        <v>8499.5714285746217</v>
      </c>
      <c r="Y198" s="2">
        <f t="shared" si="35"/>
        <v>38772071.714285605</v>
      </c>
      <c r="Z198" s="2" t="str">
        <f t="shared" si="8"/>
        <v>HERE</v>
      </c>
      <c r="AA198" s="2">
        <f>IF(Z198="HERE",Y198,AA197+Graph!$G$1*1000)</f>
        <v>38772071.714285605</v>
      </c>
      <c r="AB198" s="2">
        <f t="shared" si="21"/>
        <v>8499.5714285746217</v>
      </c>
      <c r="AC198" s="2">
        <f t="shared" si="36"/>
        <v>36743055.285714284</v>
      </c>
      <c r="AD198" s="3">
        <f t="shared" si="10"/>
        <v>38772071.714285605</v>
      </c>
      <c r="AE198" s="2">
        <f>IF(AE196&gt;=52800000,52800000,IF(AB177=Graph!G$1*1000,AE197+Graph!G$1*1000,AC198))</f>
        <v>36743055.285714284</v>
      </c>
      <c r="AF198" s="3">
        <f t="shared" si="11"/>
        <v>36743055.285714284</v>
      </c>
      <c r="AG198" s="3">
        <f t="shared" si="27"/>
        <v>36107799.9571428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130</v>
      </c>
      <c r="C199" s="7"/>
      <c r="D199" s="2" t="e">
        <f t="shared" si="12"/>
        <v>#N/A</v>
      </c>
      <c r="E199" s="2" t="e">
        <f t="shared" si="22"/>
        <v>#N/A</v>
      </c>
      <c r="F199" s="2">
        <v>1104571.9519353211</v>
      </c>
      <c r="G199" s="2">
        <f t="shared" si="26"/>
        <v>441500.42857142858</v>
      </c>
      <c r="H199" s="2">
        <f t="shared" si="37"/>
        <v>74270591.714285567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1694535.2857142834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1115039.832442075</v>
      </c>
      <c r="Q199" s="2">
        <f t="shared" si="39"/>
        <v>450000</v>
      </c>
      <c r="R199" s="2">
        <f t="shared" si="38"/>
        <v>75965127</v>
      </c>
      <c r="S199" s="2">
        <f t="shared" si="17"/>
        <v>441500.42857143283</v>
      </c>
      <c r="T199" s="2">
        <f t="shared" si="18"/>
        <v>8499.571428571362</v>
      </c>
      <c r="U199" s="2">
        <f t="shared" si="19"/>
        <v>450000</v>
      </c>
      <c r="V199" s="2">
        <f t="shared" si="33"/>
        <v>37184555.714285709</v>
      </c>
      <c r="W199" s="2">
        <f t="shared" si="20"/>
        <v>441500.42857142538</v>
      </c>
      <c r="X199" s="2">
        <f t="shared" si="6"/>
        <v>8499.5714285746217</v>
      </c>
      <c r="Y199" s="2">
        <f t="shared" si="35"/>
        <v>38780571.285714179</v>
      </c>
      <c r="Z199" s="2" t="str">
        <f t="shared" si="8"/>
        <v>HERE</v>
      </c>
      <c r="AA199" s="2">
        <f>IF(Z199="HERE",Y199,AA198+Graph!$G$1*1000)</f>
        <v>38780571.285714179</v>
      </c>
      <c r="AB199" s="2">
        <f t="shared" si="21"/>
        <v>8499.5714285746217</v>
      </c>
      <c r="AC199" s="2">
        <f t="shared" si="36"/>
        <v>37184555.714285709</v>
      </c>
      <c r="AD199" s="3">
        <f t="shared" si="10"/>
        <v>38780571.285714179</v>
      </c>
      <c r="AE199" s="2">
        <f>IF(AE197&gt;=52800000,52800000,IF(AB178=Graph!G$1*1000,AE198+Graph!G$1*1000,AC199))</f>
        <v>37184555.714285709</v>
      </c>
      <c r="AF199" s="3">
        <f t="shared" si="11"/>
        <v>37184555.714285709</v>
      </c>
      <c r="AG199" s="3">
        <f t="shared" si="27"/>
        <v>36137524.592857078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131</v>
      </c>
      <c r="C200" s="7"/>
      <c r="D200" s="2" t="e">
        <f t="shared" si="12"/>
        <v>#N/A</v>
      </c>
      <c r="E200" s="2" t="e">
        <f t="shared" si="22"/>
        <v>#N/A</v>
      </c>
      <c r="F200" s="2">
        <v>1109503.0878214836</v>
      </c>
      <c r="G200" s="2">
        <f t="shared" si="26"/>
        <v>441500.42857142858</v>
      </c>
      <c r="H200" s="2">
        <f t="shared" si="37"/>
        <v>74712092.142857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1703034.8571428547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1120017.4646040201</v>
      </c>
      <c r="Q200" s="2">
        <f t="shared" si="39"/>
        <v>450000</v>
      </c>
      <c r="R200" s="2">
        <f t="shared" si="38"/>
        <v>76415127</v>
      </c>
      <c r="S200" s="2">
        <f t="shared" si="17"/>
        <v>441500.42857143283</v>
      </c>
      <c r="T200" s="2">
        <f t="shared" si="18"/>
        <v>8499.571428571362</v>
      </c>
      <c r="U200" s="2">
        <f t="shared" si="19"/>
        <v>450000</v>
      </c>
      <c r="V200" s="2">
        <f t="shared" si="33"/>
        <v>37626056.142857134</v>
      </c>
      <c r="W200" s="2">
        <f t="shared" si="20"/>
        <v>441500.42857142538</v>
      </c>
      <c r="X200" s="2">
        <f t="shared" si="6"/>
        <v>8499.5714285746217</v>
      </c>
      <c r="Y200" s="2">
        <f t="shared" si="35"/>
        <v>38789070.857142754</v>
      </c>
      <c r="Z200" s="2" t="str">
        <f t="shared" si="8"/>
        <v>HERE</v>
      </c>
      <c r="AA200" s="2">
        <f>IF(Z200="HERE",Y200,AA199+Graph!$G$1*1000)</f>
        <v>38789070.857142754</v>
      </c>
      <c r="AB200" s="2">
        <f t="shared" si="21"/>
        <v>8499.5714285746217</v>
      </c>
      <c r="AC200" s="2">
        <f t="shared" si="36"/>
        <v>37626056.142857134</v>
      </c>
      <c r="AD200" s="3">
        <f t="shared" si="10"/>
        <v>38789070.857142754</v>
      </c>
      <c r="AE200" s="2">
        <f>IF(AE198&gt;=52800000,52800000,IF(AB179=Graph!G$1*1000,AE199+Graph!G$1*1000,AC200))</f>
        <v>37626056.142857134</v>
      </c>
      <c r="AF200" s="3">
        <f t="shared" si="11"/>
        <v>37626056.142857134</v>
      </c>
      <c r="AG200" s="3">
        <f t="shared" si="27"/>
        <v>36167249.228571355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132</v>
      </c>
      <c r="C201" s="7"/>
      <c r="D201" s="2" t="e">
        <f t="shared" si="12"/>
        <v>#N/A</v>
      </c>
      <c r="E201" s="2" t="e">
        <f t="shared" si="22"/>
        <v>#N/A</v>
      </c>
      <c r="F201" s="2">
        <v>1114434.2237076759</v>
      </c>
      <c r="G201" s="2">
        <f t="shared" si="26"/>
        <v>441500.42857142858</v>
      </c>
      <c r="H201" s="2">
        <f t="shared" si="37"/>
        <v>75153592.571428433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1711534.4285714261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1124995.0967659652</v>
      </c>
      <c r="Q201" s="2">
        <f t="shared" si="39"/>
        <v>450000</v>
      </c>
      <c r="R201" s="2">
        <f t="shared" si="38"/>
        <v>76865127</v>
      </c>
      <c r="S201" s="2">
        <f t="shared" si="17"/>
        <v>441500.42857143283</v>
      </c>
      <c r="T201" s="2">
        <f t="shared" si="18"/>
        <v>8499.571428571362</v>
      </c>
      <c r="U201" s="2">
        <f t="shared" si="19"/>
        <v>450000</v>
      </c>
      <c r="V201" s="2">
        <f t="shared" si="33"/>
        <v>38067556.57142856</v>
      </c>
      <c r="W201" s="2">
        <f t="shared" si="20"/>
        <v>441500.42857142538</v>
      </c>
      <c r="X201" s="2">
        <f t="shared" si="6"/>
        <v>8499.5714285746217</v>
      </c>
      <c r="Y201" s="2">
        <f t="shared" si="35"/>
        <v>38797570.428571329</v>
      </c>
      <c r="Z201" s="2" t="str">
        <f t="shared" si="8"/>
        <v>HERE</v>
      </c>
      <c r="AA201" s="2">
        <f>IF(Z201="HERE",Y201,AA200+Graph!$G$1*1000)</f>
        <v>38797570.428571329</v>
      </c>
      <c r="AB201" s="2">
        <f t="shared" si="21"/>
        <v>8499.5714285746217</v>
      </c>
      <c r="AC201" s="2">
        <f t="shared" si="36"/>
        <v>38067556.57142856</v>
      </c>
      <c r="AD201" s="3">
        <f t="shared" si="10"/>
        <v>38797570.428571329</v>
      </c>
      <c r="AE201" s="2">
        <f>IF(AE199&gt;=52800000,52800000,IF(AB180=Graph!G$1*1000,AE200+Graph!G$1*1000,AC201))</f>
        <v>38067556.57142856</v>
      </c>
      <c r="AF201" s="3">
        <f t="shared" si="11"/>
        <v>38067556.57142856</v>
      </c>
      <c r="AG201" s="3">
        <f t="shared" si="27"/>
        <v>36196973.86428564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133</v>
      </c>
      <c r="C202" s="7"/>
      <c r="D202" s="2" t="e">
        <f t="shared" si="12"/>
        <v>#N/A</v>
      </c>
      <c r="E202" s="2" t="e">
        <f t="shared" si="22"/>
        <v>#N/A</v>
      </c>
      <c r="F202" s="2">
        <v>1119365.3595938385</v>
      </c>
      <c r="G202" s="2">
        <f t="shared" si="26"/>
        <v>441500.42857142858</v>
      </c>
      <c r="H202" s="2">
        <f t="shared" si="37"/>
        <v>75595092.999999866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1720033.9999999974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1129972.7289279401</v>
      </c>
      <c r="Q202" s="2">
        <f t="shared" si="39"/>
        <v>450000</v>
      </c>
      <c r="R202" s="2">
        <f t="shared" si="38"/>
        <v>77315127</v>
      </c>
      <c r="S202" s="2">
        <f t="shared" si="17"/>
        <v>441500.42857143283</v>
      </c>
      <c r="T202" s="2">
        <f t="shared" si="18"/>
        <v>8499.571428571362</v>
      </c>
      <c r="U202" s="2">
        <f t="shared" si="19"/>
        <v>450000</v>
      </c>
      <c r="V202" s="2">
        <f t="shared" si="33"/>
        <v>38509056.999999985</v>
      </c>
      <c r="W202" s="2">
        <f t="shared" si="20"/>
        <v>441500.42857142538</v>
      </c>
      <c r="X202" s="2">
        <f t="shared" si="6"/>
        <v>8499.5714285746217</v>
      </c>
      <c r="Y202" s="2">
        <f t="shared" si="35"/>
        <v>38806069.999999903</v>
      </c>
      <c r="Z202" s="2" t="str">
        <f t="shared" si="8"/>
        <v>HERE</v>
      </c>
      <c r="AA202" s="2">
        <f>IF(Z202="HERE",Y202,AA201+Graph!$G$1*1000)</f>
        <v>38806069.999999903</v>
      </c>
      <c r="AB202" s="2">
        <f t="shared" si="21"/>
        <v>8499.5714285746217</v>
      </c>
      <c r="AC202" s="2">
        <f t="shared" si="36"/>
        <v>38067556.57142856</v>
      </c>
      <c r="AD202" s="3">
        <f t="shared" si="10"/>
        <v>38806069.999999903</v>
      </c>
      <c r="AE202" s="2">
        <f>IF(AE200&gt;=52800000,52800000,IF(AB181=Graph!G$1*1000,AE201+Graph!G$1*1000,AC202))</f>
        <v>38067556.57142856</v>
      </c>
      <c r="AF202" s="3">
        <f t="shared" si="11"/>
        <v>38067556.57142856</v>
      </c>
      <c r="AG202" s="3">
        <f t="shared" si="27"/>
        <v>36226698.499999918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134</v>
      </c>
      <c r="C203" s="7"/>
      <c r="D203" s="2" t="e">
        <f t="shared" si="12"/>
        <v>#N/A</v>
      </c>
      <c r="E203" s="2" t="e">
        <f t="shared" si="22"/>
        <v>#N/A</v>
      </c>
      <c r="F203" s="2">
        <v>1124296.495480001</v>
      </c>
      <c r="G203" s="2">
        <f t="shared" si="26"/>
        <v>441500.42857142858</v>
      </c>
      <c r="H203" s="2">
        <f t="shared" si="37"/>
        <v>76036593.428571299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1728533.5714285688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1134950.3610898852</v>
      </c>
      <c r="Q203" s="2">
        <f t="shared" si="39"/>
        <v>450000</v>
      </c>
      <c r="R203" s="2">
        <f t="shared" si="38"/>
        <v>77765127</v>
      </c>
      <c r="S203" s="2">
        <f t="shared" si="17"/>
        <v>441500.42857143283</v>
      </c>
      <c r="T203" s="2">
        <f t="shared" si="18"/>
        <v>8499.571428571362</v>
      </c>
      <c r="U203" s="2">
        <f t="shared" si="19"/>
        <v>450000</v>
      </c>
      <c r="V203" s="2">
        <f t="shared" si="33"/>
        <v>38950557.42857141</v>
      </c>
      <c r="W203" s="2">
        <f t="shared" si="20"/>
        <v>441500.42857142538</v>
      </c>
      <c r="X203" s="2">
        <f t="shared" si="6"/>
        <v>8499.5714285746217</v>
      </c>
      <c r="Y203" s="2">
        <f t="shared" si="35"/>
        <v>38814569.571428478</v>
      </c>
      <c r="Z203" s="2" t="str">
        <f t="shared" si="8"/>
        <v>MEEP</v>
      </c>
      <c r="AA203" s="2">
        <f>IF(Z203="HERE",Y203,AA202+Graph!$G$1*1000)</f>
        <v>39456069.999999903</v>
      </c>
      <c r="AB203" s="2">
        <f t="shared" si="21"/>
        <v>650000</v>
      </c>
      <c r="AC203" s="2">
        <f t="shared" si="36"/>
        <v>38067556.57142856</v>
      </c>
      <c r="AD203" s="3">
        <f t="shared" si="10"/>
        <v>39456069.999999903</v>
      </c>
      <c r="AE203" s="2">
        <f>IF(AE201&gt;=52800000,52800000,IF(AB182=Graph!G$1*1000,AE202+Graph!G$1*1000,AC203))</f>
        <v>38067556.57142856</v>
      </c>
      <c r="AF203" s="3">
        <f t="shared" si="11"/>
        <v>38067556.57142856</v>
      </c>
      <c r="AG203" s="3">
        <f t="shared" si="27"/>
        <v>36256423.135714203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135</v>
      </c>
      <c r="C204" s="7"/>
      <c r="D204" s="2" t="e">
        <f t="shared" si="12"/>
        <v>#N/A</v>
      </c>
      <c r="E204" s="2" t="e">
        <f t="shared" si="22"/>
        <v>#N/A</v>
      </c>
      <c r="F204" s="2">
        <v>1129227.6313661933</v>
      </c>
      <c r="G204" s="2">
        <f t="shared" si="26"/>
        <v>441500.42857142858</v>
      </c>
      <c r="H204" s="2">
        <f t="shared" si="37"/>
        <v>76478093.857142732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1737033.1428571402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1139927.9932518601</v>
      </c>
      <c r="Q204" s="2">
        <f t="shared" si="39"/>
        <v>450000</v>
      </c>
      <c r="R204" s="2">
        <f t="shared" si="38"/>
        <v>78215127</v>
      </c>
      <c r="S204" s="2">
        <f t="shared" si="17"/>
        <v>441500.42857143283</v>
      </c>
      <c r="T204" s="2">
        <f t="shared" si="18"/>
        <v>8499.571428571362</v>
      </c>
      <c r="U204" s="2">
        <f t="shared" si="19"/>
        <v>450000</v>
      </c>
      <c r="V204" s="2">
        <f t="shared" si="33"/>
        <v>39392057.857142836</v>
      </c>
      <c r="W204" s="2">
        <f t="shared" si="20"/>
        <v>441500.42857142538</v>
      </c>
      <c r="X204" s="2">
        <f t="shared" si="6"/>
        <v>8499.5714285746217</v>
      </c>
      <c r="Y204" s="2">
        <f t="shared" si="35"/>
        <v>38823069.142857052</v>
      </c>
      <c r="Z204" s="2" t="str">
        <f t="shared" si="8"/>
        <v>MEEP</v>
      </c>
      <c r="AA204" s="2">
        <f>IF(Z204="HERE",Y204,AA203+Graph!$G$1*1000)</f>
        <v>40106069.999999903</v>
      </c>
      <c r="AB204" s="2">
        <f t="shared" si="21"/>
        <v>650000</v>
      </c>
      <c r="AC204" s="2">
        <f t="shared" si="36"/>
        <v>38067556.57142856</v>
      </c>
      <c r="AD204" s="3">
        <f t="shared" si="10"/>
        <v>40106069.999999903</v>
      </c>
      <c r="AE204" s="2">
        <f>IF(AE202&gt;=52800000,52800000,IF(AB183=Graph!G$1*1000,AE203+Graph!G$1*1000,AC204))</f>
        <v>38067556.57142856</v>
      </c>
      <c r="AF204" s="3">
        <f t="shared" si="11"/>
        <v>38067556.57142856</v>
      </c>
      <c r="AG204" s="3">
        <f t="shared" si="27"/>
        <v>36286147.771428488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136</v>
      </c>
      <c r="C205" s="7"/>
      <c r="D205" s="2" t="e">
        <f t="shared" si="12"/>
        <v>#N/A</v>
      </c>
      <c r="E205" s="2" t="e">
        <f t="shared" si="22"/>
        <v>#N/A</v>
      </c>
      <c r="F205" s="2">
        <v>1134158.7672523558</v>
      </c>
      <c r="G205" s="2">
        <f t="shared" si="26"/>
        <v>441500.42857142858</v>
      </c>
      <c r="H205" s="2">
        <f t="shared" si="37"/>
        <v>76919594.285714164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1745532.7142857115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1144905.6254138052</v>
      </c>
      <c r="Q205" s="2">
        <f t="shared" si="39"/>
        <v>450000</v>
      </c>
      <c r="R205" s="2">
        <f t="shared" si="38"/>
        <v>78665127</v>
      </c>
      <c r="S205" s="2">
        <f t="shared" si="17"/>
        <v>441500.42857143283</v>
      </c>
      <c r="T205" s="2">
        <f t="shared" si="18"/>
        <v>8499.571428571362</v>
      </c>
      <c r="U205" s="2">
        <f t="shared" si="19"/>
        <v>450000</v>
      </c>
      <c r="V205" s="2">
        <f t="shared" si="33"/>
        <v>39833558.285714261</v>
      </c>
      <c r="W205" s="2">
        <f t="shared" si="20"/>
        <v>441500.42857142538</v>
      </c>
      <c r="X205" s="2">
        <f t="shared" si="6"/>
        <v>8499.5714285746217</v>
      </c>
      <c r="Y205" s="2">
        <f t="shared" si="35"/>
        <v>38831568.714285627</v>
      </c>
      <c r="Z205" s="2" t="str">
        <f t="shared" si="8"/>
        <v>MEEP</v>
      </c>
      <c r="AA205" s="2">
        <f>IF(Z205="HERE",Y205,AA204+Graph!$G$1*1000)</f>
        <v>40756069.999999903</v>
      </c>
      <c r="AB205" s="2">
        <f t="shared" si="21"/>
        <v>650000</v>
      </c>
      <c r="AC205" s="2">
        <f t="shared" si="36"/>
        <v>38067556.57142856</v>
      </c>
      <c r="AD205" s="3">
        <f t="shared" si="10"/>
        <v>40756069.999999903</v>
      </c>
      <c r="AE205" s="2">
        <f>IF(AE203&gt;=52800000,52800000,IF(AB184=Graph!G$1*1000,AE204+Graph!G$1*1000,AC205))</f>
        <v>38067556.57142856</v>
      </c>
      <c r="AF205" s="3">
        <f t="shared" si="11"/>
        <v>38067556.57142856</v>
      </c>
      <c r="AG205" s="3">
        <f t="shared" si="27"/>
        <v>36315872.407142766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137</v>
      </c>
      <c r="C206" s="7"/>
      <c r="D206" s="2" t="e">
        <f t="shared" si="12"/>
        <v>#N/A</v>
      </c>
      <c r="E206" s="2" t="e">
        <f t="shared" si="22"/>
        <v>#N/A</v>
      </c>
      <c r="F206" s="2">
        <v>1139089.9031385183</v>
      </c>
      <c r="G206" s="2">
        <f t="shared" si="26"/>
        <v>441500.42857142858</v>
      </c>
      <c r="H206" s="2">
        <f t="shared" si="37"/>
        <v>77361094.714285597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1754032.2857142829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1149883.2575757504</v>
      </c>
      <c r="Q206" s="2">
        <f t="shared" si="39"/>
        <v>450000</v>
      </c>
      <c r="R206" s="2">
        <f t="shared" si="38"/>
        <v>79115127</v>
      </c>
      <c r="S206" s="2">
        <f t="shared" si="17"/>
        <v>441500.42857143283</v>
      </c>
      <c r="T206" s="2">
        <f t="shared" si="18"/>
        <v>8499.571428571362</v>
      </c>
      <c r="U206" s="2">
        <f t="shared" si="19"/>
        <v>450000</v>
      </c>
      <c r="V206" s="2">
        <f t="shared" si="33"/>
        <v>40275058.714285687</v>
      </c>
      <c r="W206" s="2">
        <f t="shared" si="20"/>
        <v>441500.42857142538</v>
      </c>
      <c r="X206" s="2">
        <f t="shared" si="6"/>
        <v>8499.5714285746217</v>
      </c>
      <c r="Y206" s="2">
        <f t="shared" si="35"/>
        <v>38840068.285714202</v>
      </c>
      <c r="Z206" s="2" t="str">
        <f t="shared" si="8"/>
        <v>MEEP</v>
      </c>
      <c r="AA206" s="2">
        <f>IF(Z206="HERE",Y206,AA205+Graph!$G$1*1000)</f>
        <v>41406069.999999903</v>
      </c>
      <c r="AB206" s="2">
        <f t="shared" si="21"/>
        <v>650000</v>
      </c>
      <c r="AC206" s="2">
        <f t="shared" si="36"/>
        <v>38067556.57142856</v>
      </c>
      <c r="AD206" s="3">
        <f t="shared" si="10"/>
        <v>41406069.999999903</v>
      </c>
      <c r="AE206" s="2">
        <f>IF(AE204&gt;=52800000,52800000,IF(AB185=Graph!G$1*1000,AE205+Graph!G$1*1000,AC206))</f>
        <v>38067556.57142856</v>
      </c>
      <c r="AF206" s="3">
        <f t="shared" si="11"/>
        <v>38067556.57142856</v>
      </c>
      <c r="AG206" s="3">
        <f t="shared" si="27"/>
        <v>36345597.042857051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138</v>
      </c>
      <c r="C207" s="7"/>
      <c r="D207" s="2" t="e">
        <f t="shared" si="12"/>
        <v>#N/A</v>
      </c>
      <c r="E207" s="2" t="e">
        <f t="shared" si="22"/>
        <v>#N/A</v>
      </c>
      <c r="F207" s="2">
        <v>1144021.0390247107</v>
      </c>
      <c r="G207" s="2">
        <f t="shared" si="26"/>
        <v>441500.42857142858</v>
      </c>
      <c r="H207" s="2">
        <f t="shared" si="37"/>
        <v>77802595.14285703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1762531.8571428542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1154860.8897377253</v>
      </c>
      <c r="Q207" s="2">
        <f t="shared" si="39"/>
        <v>450000</v>
      </c>
      <c r="R207" s="2">
        <f t="shared" si="38"/>
        <v>79565127</v>
      </c>
      <c r="S207" s="2">
        <f t="shared" si="17"/>
        <v>441500.42857143283</v>
      </c>
      <c r="T207" s="2">
        <f t="shared" si="18"/>
        <v>8499.571428571362</v>
      </c>
      <c r="U207" s="2">
        <f t="shared" si="19"/>
        <v>450000</v>
      </c>
      <c r="V207" s="2">
        <f t="shared" si="33"/>
        <v>40716559.142857112</v>
      </c>
      <c r="W207" s="2">
        <f t="shared" si="20"/>
        <v>441500.42857142538</v>
      </c>
      <c r="X207" s="2">
        <f t="shared" si="6"/>
        <v>8499.5714285746217</v>
      </c>
      <c r="Y207" s="2">
        <f t="shared" si="35"/>
        <v>38848567.857142776</v>
      </c>
      <c r="Z207" s="2" t="str">
        <f t="shared" si="8"/>
        <v>MEEP</v>
      </c>
      <c r="AA207" s="2">
        <f>IF(Z207="HERE",Y207,AA206+Graph!$G$1*1000)</f>
        <v>42056069.999999903</v>
      </c>
      <c r="AB207" s="2">
        <f t="shared" si="21"/>
        <v>650000</v>
      </c>
      <c r="AC207" s="2">
        <f t="shared" si="36"/>
        <v>38067556.57142856</v>
      </c>
      <c r="AD207" s="3">
        <f t="shared" si="10"/>
        <v>42056069.999999903</v>
      </c>
      <c r="AE207" s="2">
        <f>IF(AE205&gt;=52800000,52800000,IF(AB186=Graph!G$1*1000,AE206+Graph!G$1*1000,AC207))</f>
        <v>38067556.57142856</v>
      </c>
      <c r="AF207" s="3">
        <f t="shared" si="11"/>
        <v>38067556.57142856</v>
      </c>
      <c r="AG207" s="3">
        <f t="shared" si="27"/>
        <v>36375321.678571329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139</v>
      </c>
      <c r="C208" s="7"/>
      <c r="D208" s="2" t="e">
        <f t="shared" si="12"/>
        <v>#N/A</v>
      </c>
      <c r="E208" s="2" t="e">
        <f t="shared" si="22"/>
        <v>#N/A</v>
      </c>
      <c r="F208" s="2">
        <v>1148952.1749108732</v>
      </c>
      <c r="G208" s="2">
        <f t="shared" si="26"/>
        <v>441500.42857142858</v>
      </c>
      <c r="H208" s="2">
        <f t="shared" si="37"/>
        <v>78244095.571428463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1771031.4285714256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1159838.5218996704</v>
      </c>
      <c r="Q208" s="2">
        <f t="shared" si="39"/>
        <v>450000</v>
      </c>
      <c r="R208" s="2">
        <f t="shared" si="38"/>
        <v>80015127</v>
      </c>
      <c r="S208" s="2">
        <f t="shared" si="17"/>
        <v>441500.42857143283</v>
      </c>
      <c r="T208" s="2">
        <f t="shared" si="18"/>
        <v>8499.571428571362</v>
      </c>
      <c r="U208" s="2">
        <f t="shared" si="19"/>
        <v>450000</v>
      </c>
      <c r="V208" s="2">
        <f t="shared" si="33"/>
        <v>41158059.571428537</v>
      </c>
      <c r="W208" s="2">
        <f t="shared" si="20"/>
        <v>441500.42857142538</v>
      </c>
      <c r="X208" s="2">
        <f t="shared" si="6"/>
        <v>8499.5714285746217</v>
      </c>
      <c r="Y208" s="2">
        <f t="shared" si="35"/>
        <v>38857067.428571351</v>
      </c>
      <c r="Z208" s="2" t="str">
        <f t="shared" si="8"/>
        <v>MEEP</v>
      </c>
      <c r="AA208" s="2">
        <f>IF(Z208="HERE",Y208,AA207+Graph!$G$1*1000)</f>
        <v>42706069.999999903</v>
      </c>
      <c r="AB208" s="2">
        <f t="shared" si="21"/>
        <v>650000</v>
      </c>
      <c r="AC208" s="2">
        <f t="shared" si="36"/>
        <v>38067556.57142856</v>
      </c>
      <c r="AD208" s="3">
        <f t="shared" si="10"/>
        <v>42706069.999999903</v>
      </c>
      <c r="AE208" s="2">
        <f>IF(AE206&gt;=52800000,52800000,IF(AB187=Graph!G$1*1000,AE207+Graph!G$1*1000,AC208))</f>
        <v>38067556.57142856</v>
      </c>
      <c r="AF208" s="3">
        <f t="shared" si="11"/>
        <v>38067556.57142856</v>
      </c>
      <c r="AG208" s="3">
        <f t="shared" si="27"/>
        <v>36405046.314285614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140</v>
      </c>
      <c r="C209" s="7"/>
      <c r="D209" s="2" t="e">
        <f t="shared" si="12"/>
        <v>#N/A</v>
      </c>
      <c r="E209" s="2" t="e">
        <f t="shared" si="22"/>
        <v>#N/A</v>
      </c>
      <c r="F209" s="2">
        <v>1153883.3107970357</v>
      </c>
      <c r="G209" s="2">
        <f t="shared" si="26"/>
        <v>441500.42857142858</v>
      </c>
      <c r="H209" s="2">
        <f t="shared" si="37"/>
        <v>78685595.999999896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1779530.999999997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1164816.1540616155</v>
      </c>
      <c r="Q209" s="2">
        <f t="shared" si="39"/>
        <v>450000</v>
      </c>
      <c r="R209" s="2">
        <f t="shared" si="38"/>
        <v>80465127</v>
      </c>
      <c r="S209" s="2">
        <f t="shared" si="17"/>
        <v>441500.42857143283</v>
      </c>
      <c r="T209" s="2">
        <f t="shared" si="18"/>
        <v>8499.571428571362</v>
      </c>
      <c r="U209" s="2">
        <f t="shared" si="19"/>
        <v>450000</v>
      </c>
      <c r="V209" s="2">
        <f t="shared" si="33"/>
        <v>41599559.999999963</v>
      </c>
      <c r="W209" s="2">
        <f t="shared" si="20"/>
        <v>441500.42857142538</v>
      </c>
      <c r="X209" s="2">
        <f t="shared" si="6"/>
        <v>8499.5714285746217</v>
      </c>
      <c r="Y209" s="2">
        <f t="shared" si="35"/>
        <v>38865566.999999925</v>
      </c>
      <c r="Z209" s="2" t="str">
        <f t="shared" si="8"/>
        <v>MEEP</v>
      </c>
      <c r="AA209" s="2">
        <f>IF(Z209="HERE",Y209,AA208+Graph!$G$1*1000)</f>
        <v>43356069.999999903</v>
      </c>
      <c r="AB209" s="2">
        <f t="shared" si="21"/>
        <v>650000</v>
      </c>
      <c r="AC209" s="2">
        <f t="shared" si="36"/>
        <v>38067556.57142856</v>
      </c>
      <c r="AD209" s="3">
        <f t="shared" si="10"/>
        <v>43356069.999999903</v>
      </c>
      <c r="AE209" s="2">
        <f>IF(AE207&gt;=52800000,52800000,IF(AB188=Graph!G$1*1000,AE208+Graph!G$1*1000,AC209))</f>
        <v>38067556.57142856</v>
      </c>
      <c r="AF209" s="3">
        <f t="shared" si="11"/>
        <v>38067556.57142856</v>
      </c>
      <c r="AG209" s="3">
        <f t="shared" si="27"/>
        <v>36434770.949999899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141</v>
      </c>
      <c r="C210" s="7"/>
      <c r="D210" s="2" t="e">
        <f t="shared" si="12"/>
        <v>#N/A</v>
      </c>
      <c r="E210" s="2" t="e">
        <f t="shared" si="22"/>
        <v>#N/A</v>
      </c>
      <c r="F210" s="2">
        <v>1158814.446683228</v>
      </c>
      <c r="G210" s="2">
        <f t="shared" si="26"/>
        <v>441500.42857142858</v>
      </c>
      <c r="H210" s="2">
        <f t="shared" si="37"/>
        <v>79127096.428571329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1788030.5714285683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1169793.7862235904</v>
      </c>
      <c r="Q210" s="2">
        <f t="shared" si="39"/>
        <v>450000</v>
      </c>
      <c r="R210" s="2">
        <f t="shared" si="38"/>
        <v>80915127</v>
      </c>
      <c r="S210" s="2">
        <f t="shared" si="17"/>
        <v>441500.42857143283</v>
      </c>
      <c r="T210" s="2">
        <f t="shared" si="18"/>
        <v>8499.571428571362</v>
      </c>
      <c r="U210" s="2">
        <f t="shared" si="19"/>
        <v>450000</v>
      </c>
      <c r="V210" s="2">
        <f t="shared" si="33"/>
        <v>42041060.428571388</v>
      </c>
      <c r="W210" s="2">
        <f t="shared" si="20"/>
        <v>441500.42857142538</v>
      </c>
      <c r="X210" s="2">
        <f t="shared" si="6"/>
        <v>8499.5714285746217</v>
      </c>
      <c r="Y210" s="2">
        <f t="shared" si="35"/>
        <v>38874066.5714285</v>
      </c>
      <c r="Z210" s="2" t="str">
        <f t="shared" si="8"/>
        <v>MEEP</v>
      </c>
      <c r="AA210" s="2">
        <f>IF(Z210="HERE",Y210,AA209+Graph!$G$1*1000)</f>
        <v>44006069.999999903</v>
      </c>
      <c r="AB210" s="2">
        <f t="shared" si="21"/>
        <v>650000</v>
      </c>
      <c r="AC210" s="2">
        <f t="shared" si="36"/>
        <v>38067556.57142856</v>
      </c>
      <c r="AD210" s="3">
        <f t="shared" si="10"/>
        <v>44006069.999999903</v>
      </c>
      <c r="AE210" s="2">
        <f>IF(AE208&gt;=52800000,52800000,IF(AB189=Graph!G$1*1000,AE209+Graph!G$1*1000,AC210))</f>
        <v>38067556.57142856</v>
      </c>
      <c r="AF210" s="3">
        <f t="shared" si="11"/>
        <v>38067556.57142856</v>
      </c>
      <c r="AG210" s="3">
        <f t="shared" si="27"/>
        <v>36464495.585714176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142</v>
      </c>
      <c r="C211" s="7"/>
      <c r="D211" s="2" t="e">
        <f t="shared" si="12"/>
        <v>#N/A</v>
      </c>
      <c r="E211" s="2" t="e">
        <f t="shared" si="22"/>
        <v>#N/A</v>
      </c>
      <c r="F211" s="2">
        <v>1163745.5825693905</v>
      </c>
      <c r="G211" s="2">
        <f t="shared" si="26"/>
        <v>441500.42857142858</v>
      </c>
      <c r="H211" s="2">
        <f t="shared" si="37"/>
        <v>79568596.857142761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1796530.1428571397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1174771.4183855355</v>
      </c>
      <c r="Q211" s="2">
        <f t="shared" si="39"/>
        <v>450000</v>
      </c>
      <c r="R211" s="2">
        <f t="shared" si="38"/>
        <v>81365127</v>
      </c>
      <c r="S211" s="2">
        <f t="shared" si="17"/>
        <v>441500.42857143283</v>
      </c>
      <c r="T211" s="2">
        <f t="shared" si="18"/>
        <v>8499.571428571362</v>
      </c>
      <c r="U211" s="2">
        <f t="shared" si="19"/>
        <v>450000</v>
      </c>
      <c r="V211" s="2">
        <f t="shared" si="33"/>
        <v>42482560.857142814</v>
      </c>
      <c r="W211" s="2">
        <f t="shared" si="20"/>
        <v>441500.42857142538</v>
      </c>
      <c r="X211" s="2">
        <f t="shared" si="6"/>
        <v>8499.5714285746217</v>
      </c>
      <c r="Y211" s="2">
        <f t="shared" si="35"/>
        <v>38882566.142857075</v>
      </c>
      <c r="Z211" s="2" t="str">
        <f t="shared" si="8"/>
        <v>MEEP</v>
      </c>
      <c r="AA211" s="2">
        <f>IF(Z211="HERE",Y211,AA210+Graph!$G$1*1000)</f>
        <v>44656069.999999903</v>
      </c>
      <c r="AB211" s="2">
        <f t="shared" si="21"/>
        <v>650000</v>
      </c>
      <c r="AC211" s="2">
        <f t="shared" si="36"/>
        <v>38067556.57142856</v>
      </c>
      <c r="AD211" s="3">
        <f t="shared" si="10"/>
        <v>44656069.999999903</v>
      </c>
      <c r="AE211" s="2">
        <f>IF(AE209&gt;=52800000,52800000,IF(AB190=Graph!G$1*1000,AE210+Graph!G$1*1000,AC211))</f>
        <v>38067556.57142856</v>
      </c>
      <c r="AF211" s="3">
        <f t="shared" si="11"/>
        <v>38067556.57142856</v>
      </c>
      <c r="AG211" s="3">
        <f t="shared" si="27"/>
        <v>36494220.221428461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143</v>
      </c>
      <c r="C212" s="7"/>
      <c r="D212" s="2" t="e">
        <f t="shared" si="12"/>
        <v>#N/A</v>
      </c>
      <c r="E212" s="2" t="e">
        <f t="shared" si="22"/>
        <v>#N/A</v>
      </c>
      <c r="F212" s="2">
        <v>1168676.7184555531</v>
      </c>
      <c r="G212" s="2">
        <f t="shared" si="26"/>
        <v>441500.42857142858</v>
      </c>
      <c r="H212" s="2">
        <f t="shared" si="37"/>
        <v>80010097.285714194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1805029.7142857111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1179749.0505474806</v>
      </c>
      <c r="Q212" s="2">
        <f t="shared" si="39"/>
        <v>450000</v>
      </c>
      <c r="R212" s="2">
        <f t="shared" si="38"/>
        <v>81815127</v>
      </c>
      <c r="S212" s="2">
        <f t="shared" si="17"/>
        <v>441500.42857143283</v>
      </c>
      <c r="T212" s="2">
        <f t="shared" si="18"/>
        <v>8499.571428571362</v>
      </c>
      <c r="U212" s="2">
        <f t="shared" si="19"/>
        <v>450000</v>
      </c>
      <c r="V212" s="2">
        <f t="shared" si="33"/>
        <v>42924061.285714239</v>
      </c>
      <c r="W212" s="2">
        <f t="shared" si="20"/>
        <v>441500.42857142538</v>
      </c>
      <c r="X212" s="2">
        <f t="shared" si="6"/>
        <v>8499.5714285746217</v>
      </c>
      <c r="Y212" s="2">
        <f t="shared" si="35"/>
        <v>38891065.714285649</v>
      </c>
      <c r="Z212" s="2" t="str">
        <f t="shared" si="8"/>
        <v>MEEP</v>
      </c>
      <c r="AA212" s="2">
        <f>IF(Z212="HERE",Y212,AA211+Graph!$G$1*1000)</f>
        <v>45306069.999999903</v>
      </c>
      <c r="AB212" s="2">
        <f t="shared" si="21"/>
        <v>650000</v>
      </c>
      <c r="AC212" s="2">
        <f t="shared" si="36"/>
        <v>38067556.57142856</v>
      </c>
      <c r="AD212" s="3">
        <f t="shared" si="10"/>
        <v>45306069.999999903</v>
      </c>
      <c r="AE212" s="2">
        <f>IF(AE210&gt;=52800000,52800000,IF(AB191=Graph!G$1*1000,AE211+Graph!G$1*1000,AC212))</f>
        <v>38067556.57142856</v>
      </c>
      <c r="AF212" s="3">
        <f t="shared" si="11"/>
        <v>38067556.57142856</v>
      </c>
      <c r="AG212" s="3">
        <f t="shared" si="27"/>
        <v>36523944.857142739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144</v>
      </c>
      <c r="C213" s="7"/>
      <c r="D213" s="2" t="e">
        <f t="shared" si="12"/>
        <v>#N/A</v>
      </c>
      <c r="E213" s="2" t="e">
        <f t="shared" si="22"/>
        <v>#N/A</v>
      </c>
      <c r="F213" s="2">
        <v>1173607.8543417454</v>
      </c>
      <c r="G213" s="2">
        <f t="shared" si="26"/>
        <v>441500.42857142858</v>
      </c>
      <c r="H213" s="2">
        <f t="shared" si="37"/>
        <v>80451597.714285627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1813529.2857142824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1184726.6827094555</v>
      </c>
      <c r="Q213" s="2">
        <f t="shared" si="39"/>
        <v>450000</v>
      </c>
      <c r="R213" s="2">
        <f t="shared" si="38"/>
        <v>82265127</v>
      </c>
      <c r="S213" s="2">
        <f t="shared" si="17"/>
        <v>441500.42857143283</v>
      </c>
      <c r="T213" s="2">
        <f t="shared" si="18"/>
        <v>8499.571428571362</v>
      </c>
      <c r="U213" s="2">
        <f t="shared" si="19"/>
        <v>450000</v>
      </c>
      <c r="V213" s="2">
        <f t="shared" si="33"/>
        <v>43365561.714285664</v>
      </c>
      <c r="W213" s="2">
        <f t="shared" si="20"/>
        <v>441500.42857142538</v>
      </c>
      <c r="X213" s="2">
        <f t="shared" si="6"/>
        <v>8499.5714285746217</v>
      </c>
      <c r="Y213" s="2">
        <f t="shared" si="35"/>
        <v>38899565.285714224</v>
      </c>
      <c r="Z213" s="2" t="str">
        <f t="shared" si="8"/>
        <v>MEEP</v>
      </c>
      <c r="AA213" s="2">
        <f>IF(Z213="HERE",Y213,AA212+Graph!$G$1*1000)</f>
        <v>45956069.999999903</v>
      </c>
      <c r="AB213" s="2">
        <f t="shared" si="21"/>
        <v>650000</v>
      </c>
      <c r="AC213" s="2">
        <f t="shared" si="36"/>
        <v>38067556.57142856</v>
      </c>
      <c r="AD213" s="3">
        <f t="shared" si="10"/>
        <v>45956069.999999903</v>
      </c>
      <c r="AE213" s="2">
        <f>IF(AE211&gt;=52800000,52800000,IF(AB192=Graph!G$1*1000,AE212+Graph!G$1*1000,AC213))</f>
        <v>38067556.57142856</v>
      </c>
      <c r="AF213" s="3">
        <f t="shared" si="11"/>
        <v>38067556.57142856</v>
      </c>
      <c r="AG213" s="3">
        <f t="shared" si="27"/>
        <v>36553669.492857024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145</v>
      </c>
      <c r="C214" s="7"/>
      <c r="D214" s="2" t="e">
        <f t="shared" si="12"/>
        <v>#N/A</v>
      </c>
      <c r="E214" s="2" t="e">
        <f t="shared" si="22"/>
        <v>#N/A</v>
      </c>
      <c r="F214" s="2">
        <v>1178538.9902279079</v>
      </c>
      <c r="G214" s="2">
        <f t="shared" si="26"/>
        <v>441500.42857142858</v>
      </c>
      <c r="H214" s="2">
        <f t="shared" si="37"/>
        <v>80893098.14285706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1822028.8571428538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1189704.3148714006</v>
      </c>
      <c r="Q214" s="2">
        <f t="shared" si="39"/>
        <v>450000</v>
      </c>
      <c r="R214" s="2">
        <f t="shared" si="38"/>
        <v>82715127</v>
      </c>
      <c r="S214" s="2">
        <f t="shared" si="17"/>
        <v>441500.42857143283</v>
      </c>
      <c r="T214" s="2">
        <f t="shared" si="18"/>
        <v>8499.571428571362</v>
      </c>
      <c r="U214" s="2">
        <f t="shared" si="19"/>
        <v>450000</v>
      </c>
      <c r="V214" s="2">
        <f t="shared" si="33"/>
        <v>43807062.14285709</v>
      </c>
      <c r="W214" s="2">
        <f t="shared" si="20"/>
        <v>441500.42857142538</v>
      </c>
      <c r="X214" s="2">
        <f t="shared" si="6"/>
        <v>8499.5714285746217</v>
      </c>
      <c r="Y214" s="2">
        <f t="shared" si="35"/>
        <v>38908064.857142799</v>
      </c>
      <c r="Z214" s="2" t="str">
        <f t="shared" si="8"/>
        <v>MEEP</v>
      </c>
      <c r="AA214" s="2">
        <f>IF(Z214="HERE",Y214,AA213+Graph!$G$1*1000)</f>
        <v>46606069.999999903</v>
      </c>
      <c r="AB214" s="2">
        <f t="shared" si="21"/>
        <v>650000</v>
      </c>
      <c r="AC214" s="2">
        <f t="shared" si="36"/>
        <v>38067556.57142856</v>
      </c>
      <c r="AD214" s="3">
        <f t="shared" si="10"/>
        <v>46606069.999999903</v>
      </c>
      <c r="AE214" s="2">
        <f>IF(AE212&gt;=52800000,52800000,IF(AB193=Graph!G$1*1000,AE213+Graph!G$1*1000,AC214))</f>
        <v>38067556.57142856</v>
      </c>
      <c r="AF214" s="3">
        <f t="shared" si="11"/>
        <v>38067556.57142856</v>
      </c>
      <c r="AG214" s="3">
        <f t="shared" si="27"/>
        <v>36583394.128571317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146</v>
      </c>
      <c r="C215" s="7"/>
      <c r="D215" s="2" t="e">
        <f t="shared" si="12"/>
        <v>#N/A</v>
      </c>
      <c r="E215" s="2" t="e">
        <f t="shared" si="22"/>
        <v>#N/A</v>
      </c>
      <c r="F215" s="2">
        <v>1183470.1261140704</v>
      </c>
      <c r="G215" s="2">
        <f t="shared" si="26"/>
        <v>441500.42857142858</v>
      </c>
      <c r="H215" s="2">
        <f t="shared" si="37"/>
        <v>81334598.571428493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1830528.4285714251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1194681.9470333457</v>
      </c>
      <c r="Q215" s="2">
        <f t="shared" si="39"/>
        <v>450000</v>
      </c>
      <c r="R215" s="2">
        <f t="shared" si="38"/>
        <v>83165127</v>
      </c>
      <c r="S215" s="2">
        <f t="shared" si="17"/>
        <v>441500.42857143283</v>
      </c>
      <c r="T215" s="2">
        <f t="shared" si="18"/>
        <v>8499.571428571362</v>
      </c>
      <c r="U215" s="2">
        <f t="shared" si="19"/>
        <v>450000</v>
      </c>
      <c r="V215" s="2">
        <f t="shared" si="33"/>
        <v>44248562.571428515</v>
      </c>
      <c r="W215" s="2">
        <f t="shared" si="20"/>
        <v>441500.42857142538</v>
      </c>
      <c r="X215" s="2">
        <f t="shared" si="6"/>
        <v>8499.5714285746217</v>
      </c>
      <c r="Y215" s="2">
        <f t="shared" si="35"/>
        <v>38916564.428571373</v>
      </c>
      <c r="Z215" s="2" t="str">
        <f t="shared" si="8"/>
        <v>MEEP</v>
      </c>
      <c r="AA215" s="2">
        <f>IF(Z215="HERE",Y215,AA214+Graph!$G$1*1000)</f>
        <v>47256069.999999903</v>
      </c>
      <c r="AB215" s="2">
        <f t="shared" si="21"/>
        <v>650000</v>
      </c>
      <c r="AC215" s="2">
        <f t="shared" si="36"/>
        <v>38067556.57142856</v>
      </c>
      <c r="AD215" s="3">
        <f t="shared" si="10"/>
        <v>47256069.999999903</v>
      </c>
      <c r="AE215" s="2">
        <f>IF(AE213&gt;=52800000,52800000,IF(AB194=Graph!G$1*1000,AE214+Graph!G$1*1000,AC215))</f>
        <v>38067556.57142856</v>
      </c>
      <c r="AF215" s="3">
        <f t="shared" si="11"/>
        <v>38067556.57142856</v>
      </c>
      <c r="AG215" s="3">
        <f t="shared" si="27"/>
        <v>36613118.764285609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147</v>
      </c>
      <c r="C216" s="7"/>
      <c r="D216" s="2" t="e">
        <f t="shared" si="12"/>
        <v>#N/A</v>
      </c>
      <c r="E216" s="2" t="e">
        <f t="shared" si="22"/>
        <v>#N/A</v>
      </c>
      <c r="F216" s="2">
        <v>1188401.2620002627</v>
      </c>
      <c r="G216" s="2">
        <f t="shared" si="26"/>
        <v>441500.42857142858</v>
      </c>
      <c r="H216" s="2">
        <f t="shared" si="37"/>
        <v>81776098.999999925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1839027.9999999965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1199659.5791953206</v>
      </c>
      <c r="Q216" s="2">
        <f t="shared" si="39"/>
        <v>450000</v>
      </c>
      <c r="R216" s="2">
        <f t="shared" si="38"/>
        <v>83615127</v>
      </c>
      <c r="S216" s="2">
        <f t="shared" si="17"/>
        <v>441500.42857143283</v>
      </c>
      <c r="T216" s="2">
        <f t="shared" si="18"/>
        <v>8499.571428571362</v>
      </c>
      <c r="U216" s="2">
        <f t="shared" si="19"/>
        <v>450000</v>
      </c>
      <c r="V216" s="2">
        <f t="shared" si="33"/>
        <v>44690062.99999994</v>
      </c>
      <c r="W216" s="2">
        <f t="shared" si="20"/>
        <v>441500.42857142538</v>
      </c>
      <c r="X216" s="2">
        <f t="shared" si="6"/>
        <v>8499.5714285746217</v>
      </c>
      <c r="Y216" s="2">
        <f t="shared" si="35"/>
        <v>38925063.999999948</v>
      </c>
      <c r="Z216" s="2" t="str">
        <f t="shared" si="8"/>
        <v>MEEP</v>
      </c>
      <c r="AA216" s="2">
        <f>IF(Z216="HERE",Y216,AA215+Graph!$G$1*1000)</f>
        <v>47906069.999999903</v>
      </c>
      <c r="AB216" s="2">
        <f t="shared" si="21"/>
        <v>650000</v>
      </c>
      <c r="AC216" s="2">
        <f t="shared" si="36"/>
        <v>38067556.57142856</v>
      </c>
      <c r="AD216" s="3">
        <f t="shared" si="10"/>
        <v>47906069.999999903</v>
      </c>
      <c r="AE216" s="2">
        <f>IF(AE214&gt;=52800000,52800000,IF(AB195=Graph!G$1*1000,AE215+Graph!G$1*1000,AC216))</f>
        <v>38067556.57142856</v>
      </c>
      <c r="AF216" s="3">
        <f t="shared" si="11"/>
        <v>38067556.57142856</v>
      </c>
      <c r="AG216" s="3">
        <f t="shared" si="27"/>
        <v>36642843.399999894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148</v>
      </c>
      <c r="C217" s="7"/>
      <c r="D217" s="2" t="e">
        <f t="shared" si="12"/>
        <v>#N/A</v>
      </c>
      <c r="E217" s="2" t="e">
        <f t="shared" si="22"/>
        <v>#N/A</v>
      </c>
      <c r="F217" s="2">
        <v>1193332.3978864253</v>
      </c>
      <c r="G217" s="2">
        <f t="shared" si="26"/>
        <v>441500.42857142858</v>
      </c>
      <c r="H217" s="2">
        <f t="shared" si="37"/>
        <v>82217599.428571358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1847527.5714285679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1204637.2113572657</v>
      </c>
      <c r="Q217" s="2">
        <f t="shared" si="39"/>
        <v>450000</v>
      </c>
      <c r="R217" s="2">
        <f t="shared" si="38"/>
        <v>84065127</v>
      </c>
      <c r="S217" s="2">
        <f t="shared" si="17"/>
        <v>441500.42857143283</v>
      </c>
      <c r="T217" s="2">
        <f t="shared" si="18"/>
        <v>8499.571428571362</v>
      </c>
      <c r="U217" s="2">
        <f t="shared" si="19"/>
        <v>450000</v>
      </c>
      <c r="V217" s="2">
        <f t="shared" si="33"/>
        <v>45131563.428571366</v>
      </c>
      <c r="W217" s="2">
        <f t="shared" si="20"/>
        <v>441500.42857142538</v>
      </c>
      <c r="X217" s="2">
        <f t="shared" si="6"/>
        <v>8499.5714285746217</v>
      </c>
      <c r="Y217" s="2">
        <f t="shared" si="35"/>
        <v>38933563.571428522</v>
      </c>
      <c r="Z217" s="2" t="str">
        <f t="shared" si="8"/>
        <v>MEEP</v>
      </c>
      <c r="AA217" s="2">
        <f>IF(Z217="HERE",Y217,AA216+Graph!$G$1*1000)</f>
        <v>48556069.999999903</v>
      </c>
      <c r="AB217" s="2">
        <f t="shared" si="21"/>
        <v>650000</v>
      </c>
      <c r="AC217" s="2">
        <f t="shared" si="36"/>
        <v>38067556.57142856</v>
      </c>
      <c r="AD217" s="3">
        <f t="shared" si="10"/>
        <v>48556069.999999903</v>
      </c>
      <c r="AE217" s="2">
        <f>IF(AE215&gt;=52800000,52800000,IF(AB196=Graph!G$1*1000,AE216+Graph!G$1*1000,AC217))</f>
        <v>38067556.57142856</v>
      </c>
      <c r="AF217" s="3">
        <f t="shared" si="11"/>
        <v>38067556.57142856</v>
      </c>
      <c r="AG217" s="3">
        <f t="shared" si="27"/>
        <v>36672568.035714187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149</v>
      </c>
      <c r="C218" s="7"/>
      <c r="D218" s="2" t="e">
        <f t="shared" si="12"/>
        <v>#N/A</v>
      </c>
      <c r="E218" s="2" t="e">
        <f t="shared" si="22"/>
        <v>#N/A</v>
      </c>
      <c r="F218" s="2">
        <v>1198263.5337725878</v>
      </c>
      <c r="G218" s="2">
        <f t="shared" si="26"/>
        <v>441500.42857142858</v>
      </c>
      <c r="H218" s="2">
        <f t="shared" si="37"/>
        <v>82659099.857142791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1856027.1428571392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1209614.8435192108</v>
      </c>
      <c r="Q218" s="2">
        <f t="shared" si="39"/>
        <v>450000</v>
      </c>
      <c r="R218" s="2">
        <f t="shared" si="38"/>
        <v>84515127</v>
      </c>
      <c r="S218" s="2">
        <f t="shared" si="17"/>
        <v>441500.42857143283</v>
      </c>
      <c r="T218" s="2">
        <f t="shared" si="18"/>
        <v>8499.571428571362</v>
      </c>
      <c r="U218" s="2">
        <f t="shared" si="19"/>
        <v>450000</v>
      </c>
      <c r="V218" s="2">
        <f t="shared" si="33"/>
        <v>45573063.857142791</v>
      </c>
      <c r="W218" s="2">
        <f t="shared" si="20"/>
        <v>441500.42857142538</v>
      </c>
      <c r="X218" s="2">
        <f t="shared" si="6"/>
        <v>8499.5714285746217</v>
      </c>
      <c r="Y218" s="2">
        <f t="shared" si="35"/>
        <v>38942063.142857097</v>
      </c>
      <c r="Z218" s="2" t="str">
        <f t="shared" si="8"/>
        <v>MEEP</v>
      </c>
      <c r="AA218" s="2">
        <f>IF(Z218="HERE",Y218,AA217+Graph!$G$1*1000)</f>
        <v>49206069.999999903</v>
      </c>
      <c r="AB218" s="2">
        <f t="shared" si="21"/>
        <v>650000</v>
      </c>
      <c r="AC218" s="2">
        <f t="shared" si="36"/>
        <v>38067556.57142856</v>
      </c>
      <c r="AD218" s="3">
        <f t="shared" si="10"/>
        <v>49206069.999999903</v>
      </c>
      <c r="AE218" s="2">
        <f>IF(AE216&gt;=52800000,52800000,IF(AB197=Graph!G$1*1000,AE217+Graph!G$1*1000,AC218))</f>
        <v>38067556.57142856</v>
      </c>
      <c r="AF218" s="3">
        <f t="shared" si="11"/>
        <v>38067556.57142856</v>
      </c>
      <c r="AG218" s="3">
        <f t="shared" si="27"/>
        <v>36702292.671428472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150</v>
      </c>
      <c r="C219" s="7"/>
      <c r="D219" s="2" t="e">
        <f t="shared" si="12"/>
        <v>#N/A</v>
      </c>
      <c r="E219" s="2" t="e">
        <f t="shared" si="22"/>
        <v>#N/A</v>
      </c>
      <c r="F219" s="2">
        <v>1203194.6696587801</v>
      </c>
      <c r="G219" s="2">
        <f t="shared" si="26"/>
        <v>441500.42857142858</v>
      </c>
      <c r="H219" s="2">
        <f t="shared" si="37"/>
        <v>83100600.285714224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1864526.7142857106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1214592.4756811857</v>
      </c>
      <c r="Q219" s="2">
        <f t="shared" si="39"/>
        <v>450000</v>
      </c>
      <c r="R219" s="2">
        <f t="shared" si="38"/>
        <v>84965127</v>
      </c>
      <c r="S219" s="2">
        <f t="shared" si="17"/>
        <v>441500.42857143283</v>
      </c>
      <c r="T219" s="2">
        <f t="shared" si="18"/>
        <v>8499.571428571362</v>
      </c>
      <c r="U219" s="2">
        <f t="shared" si="19"/>
        <v>450000</v>
      </c>
      <c r="V219" s="2">
        <f t="shared" si="33"/>
        <v>46014564.285714217</v>
      </c>
      <c r="W219" s="2">
        <f t="shared" si="20"/>
        <v>441500.42857142538</v>
      </c>
      <c r="X219" s="2">
        <f t="shared" si="6"/>
        <v>8499.5714285746217</v>
      </c>
      <c r="Y219" s="2">
        <f t="shared" si="35"/>
        <v>38950562.714285672</v>
      </c>
      <c r="Z219" s="2" t="str">
        <f t="shared" si="8"/>
        <v>MEEP</v>
      </c>
      <c r="AA219" s="2">
        <f>IF(Z219="HERE",Y219,AA218+Graph!$G$1*1000)</f>
        <v>49856069.999999903</v>
      </c>
      <c r="AB219" s="2">
        <f t="shared" si="21"/>
        <v>650000</v>
      </c>
      <c r="AC219" s="2">
        <f t="shared" si="36"/>
        <v>38067556.57142856</v>
      </c>
      <c r="AD219" s="3">
        <f t="shared" si="10"/>
        <v>49856069.999999903</v>
      </c>
      <c r="AE219" s="2">
        <f>IF(AE217&gt;=52800000,52800000,IF(AB198=Graph!G$1*1000,AE218+Graph!G$1*1000,AC219))</f>
        <v>38067556.57142856</v>
      </c>
      <c r="AF219" s="3">
        <f t="shared" si="11"/>
        <v>38067556.57142856</v>
      </c>
      <c r="AG219" s="3">
        <f t="shared" si="27"/>
        <v>36732017.307142757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151</v>
      </c>
      <c r="C220" s="7"/>
      <c r="D220" s="2" t="e">
        <f t="shared" si="12"/>
        <v>#N/A</v>
      </c>
      <c r="E220" s="2" t="e">
        <f t="shared" si="22"/>
        <v>#N/A</v>
      </c>
      <c r="F220" s="2">
        <v>1208125.8055449426</v>
      </c>
      <c r="G220" s="2">
        <f t="shared" si="26"/>
        <v>441500.42857142858</v>
      </c>
      <c r="H220" s="2">
        <f t="shared" si="37"/>
        <v>83542100.714285657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1873026.285714282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1219570.1078431308</v>
      </c>
      <c r="Q220" s="2">
        <f t="shared" si="39"/>
        <v>450000</v>
      </c>
      <c r="R220" s="2">
        <f t="shared" si="38"/>
        <v>85415127</v>
      </c>
      <c r="S220" s="2">
        <f t="shared" si="17"/>
        <v>441500.42857143283</v>
      </c>
      <c r="T220" s="2">
        <f t="shared" si="18"/>
        <v>8499.571428571362</v>
      </c>
      <c r="U220" s="2">
        <f t="shared" si="19"/>
        <v>450000</v>
      </c>
      <c r="V220" s="2">
        <f t="shared" si="33"/>
        <v>46456064.714285642</v>
      </c>
      <c r="W220" s="2">
        <f t="shared" si="20"/>
        <v>441500.42857142538</v>
      </c>
      <c r="X220" s="2">
        <f t="shared" si="6"/>
        <v>8499.5714285746217</v>
      </c>
      <c r="Y220" s="2">
        <f t="shared" si="35"/>
        <v>38959062.285714246</v>
      </c>
      <c r="Z220" s="2" t="str">
        <f t="shared" si="8"/>
        <v>MEEP</v>
      </c>
      <c r="AA220" s="2">
        <f>IF(Z220="HERE",Y220,AA219+Graph!$G$1*1000)</f>
        <v>50506069.999999903</v>
      </c>
      <c r="AB220" s="2">
        <f t="shared" si="21"/>
        <v>650000</v>
      </c>
      <c r="AC220" s="2">
        <f t="shared" si="36"/>
        <v>38067556.57142856</v>
      </c>
      <c r="AD220" s="3">
        <f t="shared" si="10"/>
        <v>50506069.999999903</v>
      </c>
      <c r="AE220" s="2">
        <f>IF(AE218&gt;=52800000,52800000,IF(AB199=Graph!G$1*1000,AE219+Graph!G$1*1000,AC220))</f>
        <v>38067556.57142856</v>
      </c>
      <c r="AF220" s="3">
        <f t="shared" si="11"/>
        <v>38067556.57142856</v>
      </c>
      <c r="AG220" s="3">
        <f t="shared" si="27"/>
        <v>36761741.942857049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152</v>
      </c>
      <c r="C221" s="7"/>
      <c r="D221" s="2" t="e">
        <f t="shared" si="12"/>
        <v>#N/A</v>
      </c>
      <c r="E221" s="2" t="e">
        <f t="shared" si="22"/>
        <v>#N/A</v>
      </c>
      <c r="F221" s="2">
        <v>1213056.9414311051</v>
      </c>
      <c r="G221" s="2">
        <f t="shared" si="26"/>
        <v>441500.42857142858</v>
      </c>
      <c r="H221" s="2">
        <f t="shared" si="37"/>
        <v>83983601.14285709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1881525.8571428533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1224547.7400051057</v>
      </c>
      <c r="Q221" s="2">
        <f t="shared" si="39"/>
        <v>450000</v>
      </c>
      <c r="R221" s="2">
        <f t="shared" si="38"/>
        <v>85865127</v>
      </c>
      <c r="S221" s="2">
        <f t="shared" si="17"/>
        <v>441500.42857143283</v>
      </c>
      <c r="T221" s="2">
        <f t="shared" si="18"/>
        <v>8499.571428571362</v>
      </c>
      <c r="U221" s="2">
        <f t="shared" si="19"/>
        <v>450000</v>
      </c>
      <c r="V221" s="2">
        <f t="shared" si="33"/>
        <v>46897565.142857067</v>
      </c>
      <c r="W221" s="2">
        <f t="shared" si="20"/>
        <v>441500.42857142538</v>
      </c>
      <c r="X221" s="2">
        <f t="shared" si="6"/>
        <v>8499.5714285746217</v>
      </c>
      <c r="Y221" s="2">
        <f t="shared" si="35"/>
        <v>38967561.857142821</v>
      </c>
      <c r="Z221" s="2" t="str">
        <f t="shared" si="8"/>
        <v>MEEP</v>
      </c>
      <c r="AA221" s="2">
        <f>IF(Z221="HERE",Y221,AA220+Graph!$G$1*1000)</f>
        <v>51156069.999999903</v>
      </c>
      <c r="AB221" s="2">
        <f t="shared" si="21"/>
        <v>650000</v>
      </c>
      <c r="AC221" s="2">
        <f t="shared" si="36"/>
        <v>38067556.57142856</v>
      </c>
      <c r="AD221" s="3">
        <f t="shared" si="10"/>
        <v>51156069.999999903</v>
      </c>
      <c r="AE221" s="2">
        <f>IF(AE219&gt;=52800000,52800000,IF(AB200=Graph!G$1*1000,AE220+Graph!G$1*1000,AC221))</f>
        <v>38067556.57142856</v>
      </c>
      <c r="AF221" s="3">
        <f t="shared" si="11"/>
        <v>38067556.57142856</v>
      </c>
      <c r="AG221" s="3">
        <f t="shared" si="27"/>
        <v>36791466.578571334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153</v>
      </c>
      <c r="C222" s="7"/>
      <c r="D222" s="2" t="e">
        <f t="shared" si="12"/>
        <v>#N/A</v>
      </c>
      <c r="E222" s="2" t="e">
        <f t="shared" si="22"/>
        <v>#N/A</v>
      </c>
      <c r="F222" s="2">
        <v>1217988.0773172975</v>
      </c>
      <c r="G222" s="2">
        <f t="shared" si="26"/>
        <v>441500.42857142858</v>
      </c>
      <c r="H222" s="2">
        <f t="shared" si="37"/>
        <v>84425101.571428522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1890025.4285714247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1229525.3721670508</v>
      </c>
      <c r="Q222" s="2">
        <f t="shared" si="39"/>
        <v>450000</v>
      </c>
      <c r="R222" s="2">
        <f t="shared" si="38"/>
        <v>86315127</v>
      </c>
      <c r="S222" s="2">
        <f t="shared" si="17"/>
        <v>441500.42857143283</v>
      </c>
      <c r="T222" s="2">
        <f t="shared" si="18"/>
        <v>8499.571428571362</v>
      </c>
      <c r="U222" s="2">
        <f t="shared" si="19"/>
        <v>450000</v>
      </c>
      <c r="V222" s="2">
        <f t="shared" si="33"/>
        <v>47339065.571428493</v>
      </c>
      <c r="W222" s="2">
        <f t="shared" si="20"/>
        <v>441500.42857142538</v>
      </c>
      <c r="X222" s="2">
        <f t="shared" si="6"/>
        <v>8499.5714285746217</v>
      </c>
      <c r="Y222" s="2">
        <f t="shared" si="35"/>
        <v>38976061.428571396</v>
      </c>
      <c r="Z222" s="2" t="str">
        <f t="shared" si="8"/>
        <v>MEEP</v>
      </c>
      <c r="AA222" s="2">
        <f>IF(Z222="HERE",Y222,AA221+Graph!$G$1*1000)</f>
        <v>51806069.999999903</v>
      </c>
      <c r="AB222" s="2">
        <f t="shared" si="21"/>
        <v>650000</v>
      </c>
      <c r="AC222" s="2">
        <f t="shared" si="36"/>
        <v>38067556.57142856</v>
      </c>
      <c r="AD222" s="3">
        <f t="shared" si="10"/>
        <v>51806069.999999903</v>
      </c>
      <c r="AE222" s="2">
        <f>IF(AE220&gt;=52800000,52800000,IF(AB201=Graph!G$1*1000,AE221+Graph!G$1*1000,AC222))</f>
        <v>38067556.57142856</v>
      </c>
      <c r="AF222" s="3">
        <f t="shared" si="11"/>
        <v>38067556.57142856</v>
      </c>
      <c r="AG222" s="3">
        <f t="shared" si="27"/>
        <v>36821191.214285627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154</v>
      </c>
      <c r="C223" s="7"/>
      <c r="D223" s="2" t="e">
        <f t="shared" si="12"/>
        <v>#N/A</v>
      </c>
      <c r="E223" s="2" t="e">
        <f t="shared" si="22"/>
        <v>#N/A</v>
      </c>
      <c r="F223" s="2">
        <v>1222919.21320346</v>
      </c>
      <c r="G223" s="2">
        <f t="shared" si="26"/>
        <v>441500.42857142858</v>
      </c>
      <c r="H223" s="2">
        <f t="shared" si="37"/>
        <v>84866601.999999955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1898524.999999996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1234503.0043289959</v>
      </c>
      <c r="Q223" s="2">
        <f t="shared" si="39"/>
        <v>450000</v>
      </c>
      <c r="R223" s="2">
        <f t="shared" si="38"/>
        <v>86765127</v>
      </c>
      <c r="S223" s="2">
        <f t="shared" si="17"/>
        <v>441500.42857143283</v>
      </c>
      <c r="T223" s="2">
        <f t="shared" si="18"/>
        <v>8499.571428571362</v>
      </c>
      <c r="U223" s="2">
        <f t="shared" si="19"/>
        <v>450000</v>
      </c>
      <c r="V223" s="2">
        <f t="shared" si="33"/>
        <v>47780565.999999918</v>
      </c>
      <c r="W223" s="2">
        <f t="shared" si="20"/>
        <v>441500.42857142538</v>
      </c>
      <c r="X223" s="2">
        <f t="shared" si="6"/>
        <v>8499.5714285746217</v>
      </c>
      <c r="Y223" s="2">
        <f t="shared" ref="Y223:Y286" si="40">IF(COUNT($C224)=0,IF(COUNT($C223)=1,C223,SUM(Y222+X223)),C223)</f>
        <v>38984560.99999997</v>
      </c>
      <c r="Z223" s="2" t="str">
        <f t="shared" si="8"/>
        <v>MEEP</v>
      </c>
      <c r="AA223" s="2">
        <f>IF(Z223="HERE",Y223,AA222+Graph!$G$1*1000)</f>
        <v>52456069.999999903</v>
      </c>
      <c r="AB223" s="2">
        <f t="shared" si="21"/>
        <v>650000</v>
      </c>
      <c r="AC223" s="2">
        <f t="shared" ref="AC223:AC286" si="41">IF(Z224="HERE",V223,AC222)</f>
        <v>38067556.57142856</v>
      </c>
      <c r="AD223" s="3">
        <f t="shared" si="10"/>
        <v>52456069.999999903</v>
      </c>
      <c r="AE223" s="2">
        <f>IF(AE221&gt;=52800000,52800000,IF(AB202=Graph!G$1*1000,AE222+Graph!G$1*1000,AC223))</f>
        <v>38067556.57142856</v>
      </c>
      <c r="AF223" s="3">
        <f t="shared" si="11"/>
        <v>38067556.57142856</v>
      </c>
      <c r="AG223" s="3">
        <f t="shared" si="27"/>
        <v>36828840.828571342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155</v>
      </c>
      <c r="C224" s="7"/>
      <c r="D224" s="2" t="e">
        <f t="shared" si="12"/>
        <v>#N/A</v>
      </c>
      <c r="E224" s="2" t="e">
        <f t="shared" si="22"/>
        <v>#N/A</v>
      </c>
      <c r="F224" s="2">
        <v>1227850.3490896225</v>
      </c>
      <c r="G224" s="2">
        <f t="shared" si="26"/>
        <v>441500.42857142858</v>
      </c>
      <c r="H224" s="2">
        <f t="shared" ref="H224:H287" si="42">IF(COUNT($C225)=0,IF(COUNT($C224)=1,C224,SUM(H223+G224)),C224)</f>
        <v>85308102.428571388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1907024.5714285674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1239480.6364909708</v>
      </c>
      <c r="Q224" s="2">
        <f t="shared" si="39"/>
        <v>450000</v>
      </c>
      <c r="R224" s="2">
        <f t="shared" ref="R224:R287" si="43">IF(COUNT($C225)=0,IF(COUNT($C224)=1,M224,SUM(R223+Q224)),M224)</f>
        <v>87215127</v>
      </c>
      <c r="S224" s="2">
        <f t="shared" si="17"/>
        <v>441500.42857143283</v>
      </c>
      <c r="T224" s="2">
        <f t="shared" si="18"/>
        <v>8499.571428571362</v>
      </c>
      <c r="U224" s="2">
        <f t="shared" si="19"/>
        <v>450000</v>
      </c>
      <c r="V224" s="2">
        <f t="shared" si="33"/>
        <v>48222066.428571343</v>
      </c>
      <c r="W224" s="2">
        <f t="shared" si="20"/>
        <v>441500.42857142538</v>
      </c>
      <c r="X224" s="2">
        <f t="shared" si="6"/>
        <v>8499.5714285746217</v>
      </c>
      <c r="Y224" s="2">
        <f t="shared" si="40"/>
        <v>38993060.571428545</v>
      </c>
      <c r="Z224" s="2" t="str">
        <f t="shared" si="8"/>
        <v>MEEP</v>
      </c>
      <c r="AA224" s="2">
        <f>IF(Z224="HERE",Y224,AA223+Graph!$G$1*1000)</f>
        <v>53106069.999999903</v>
      </c>
      <c r="AB224" s="2">
        <f t="shared" si="21"/>
        <v>650000</v>
      </c>
      <c r="AC224" s="2">
        <f t="shared" si="41"/>
        <v>38067556.57142856</v>
      </c>
      <c r="AD224" s="3">
        <f t="shared" si="10"/>
        <v>52800000</v>
      </c>
      <c r="AE224" s="2">
        <f>IF(AE222&gt;=52800000,52800000,IF(AB203=Graph!G$1*1000,AE223+Graph!G$1*1000,AC224))</f>
        <v>38717556.57142856</v>
      </c>
      <c r="AF224" s="3">
        <f t="shared" si="11"/>
        <v>38717556.57142856</v>
      </c>
      <c r="AG224" s="3">
        <f t="shared" si="27"/>
        <v>37413840.828571342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156</v>
      </c>
      <c r="C225" s="7"/>
      <c r="D225" s="2" t="e">
        <f t="shared" si="12"/>
        <v>#N/A</v>
      </c>
      <c r="E225" s="2" t="e">
        <f t="shared" si="22"/>
        <v>#N/A</v>
      </c>
      <c r="F225" s="2">
        <v>1232781.4849758148</v>
      </c>
      <c r="G225" s="2">
        <f t="shared" si="26"/>
        <v>441500.42857142858</v>
      </c>
      <c r="H225" s="2">
        <f t="shared" si="42"/>
        <v>85749602.857142821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1915524.1428571388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1244458.268652916</v>
      </c>
      <c r="Q225" s="2">
        <f t="shared" si="39"/>
        <v>450000</v>
      </c>
      <c r="R225" s="2">
        <f t="shared" si="43"/>
        <v>87665127</v>
      </c>
      <c r="S225" s="2">
        <f t="shared" si="17"/>
        <v>441500.42857143283</v>
      </c>
      <c r="T225" s="2">
        <f t="shared" si="18"/>
        <v>8499.571428571362</v>
      </c>
      <c r="U225" s="2">
        <f t="shared" si="19"/>
        <v>450000</v>
      </c>
      <c r="V225" s="2">
        <f t="shared" si="33"/>
        <v>48663566.857142769</v>
      </c>
      <c r="W225" s="2">
        <f t="shared" si="20"/>
        <v>441500.42857142538</v>
      </c>
      <c r="X225" s="2">
        <f t="shared" si="6"/>
        <v>8499.5714285746217</v>
      </c>
      <c r="Y225" s="2">
        <f t="shared" si="40"/>
        <v>39001560.142857119</v>
      </c>
      <c r="Z225" s="2" t="str">
        <f t="shared" si="8"/>
        <v>MEEP</v>
      </c>
      <c r="AA225" s="2">
        <f>IF(Z225="HERE",Y225,AA224+Graph!$G$1*1000)</f>
        <v>53756069.999999903</v>
      </c>
      <c r="AB225" s="2">
        <f t="shared" si="21"/>
        <v>650000</v>
      </c>
      <c r="AC225" s="2">
        <f t="shared" si="41"/>
        <v>38067556.57142856</v>
      </c>
      <c r="AD225" s="3">
        <f t="shared" si="10"/>
        <v>52800000</v>
      </c>
      <c r="AE225" s="2">
        <f>IF(AE223&gt;=52800000,52800000,IF(AB204=Graph!G$1*1000,AE224+Graph!G$1*1000,AC225))</f>
        <v>39367556.57142856</v>
      </c>
      <c r="AF225" s="3">
        <f t="shared" si="11"/>
        <v>39367556.57142856</v>
      </c>
      <c r="AG225" s="3">
        <f t="shared" si="27"/>
        <v>37998840.828571342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157</v>
      </c>
      <c r="C226" s="7"/>
      <c r="D226" s="2" t="e">
        <f t="shared" si="12"/>
        <v>#N/A</v>
      </c>
      <c r="E226" s="2" t="e">
        <f t="shared" si="22"/>
        <v>#N/A</v>
      </c>
      <c r="F226" s="2">
        <v>1237712.6208619773</v>
      </c>
      <c r="G226" s="2">
        <f t="shared" si="26"/>
        <v>441500.42857142858</v>
      </c>
      <c r="H226" s="2">
        <f t="shared" si="42"/>
        <v>86191103.285714254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1924023.7142857101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1249435.9008148611</v>
      </c>
      <c r="Q226" s="2">
        <f t="shared" si="39"/>
        <v>450000</v>
      </c>
      <c r="R226" s="2">
        <f t="shared" si="43"/>
        <v>88115127</v>
      </c>
      <c r="S226" s="2">
        <f t="shared" si="17"/>
        <v>441500.42857143283</v>
      </c>
      <c r="T226" s="2">
        <f t="shared" si="18"/>
        <v>8499.571428571362</v>
      </c>
      <c r="U226" s="2">
        <f t="shared" si="19"/>
        <v>450000</v>
      </c>
      <c r="V226" s="2">
        <f t="shared" si="33"/>
        <v>49105067.285714194</v>
      </c>
      <c r="W226" s="2">
        <f t="shared" si="20"/>
        <v>441500.42857142538</v>
      </c>
      <c r="X226" s="2">
        <f t="shared" si="6"/>
        <v>8499.5714285746217</v>
      </c>
      <c r="Y226" s="2">
        <f t="shared" si="40"/>
        <v>39010059.714285694</v>
      </c>
      <c r="Z226" s="2" t="str">
        <f t="shared" si="8"/>
        <v>MEEP</v>
      </c>
      <c r="AA226" s="2">
        <f>IF(Z226="HERE",Y226,AA225+Graph!$G$1*1000)</f>
        <v>54406069.999999903</v>
      </c>
      <c r="AB226" s="2">
        <f t="shared" si="21"/>
        <v>650000</v>
      </c>
      <c r="AC226" s="2">
        <f t="shared" si="41"/>
        <v>38067556.57142856</v>
      </c>
      <c r="AD226" s="3">
        <f t="shared" si="10"/>
        <v>52800000</v>
      </c>
      <c r="AE226" s="2">
        <f>IF(AE224&gt;=52800000,52800000,IF(AB205=Graph!G$1*1000,AE225+Graph!G$1*1000,AC226))</f>
        <v>40017556.57142856</v>
      </c>
      <c r="AF226" s="3">
        <f t="shared" si="11"/>
        <v>40017556.57142856</v>
      </c>
      <c r="AG226" s="3">
        <f t="shared" si="27"/>
        <v>38583840.828571342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158</v>
      </c>
      <c r="C227" s="7"/>
      <c r="D227" s="2" t="e">
        <f t="shared" si="12"/>
        <v>#N/A</v>
      </c>
      <c r="E227" s="2" t="e">
        <f t="shared" si="22"/>
        <v>#N/A</v>
      </c>
      <c r="F227" s="2">
        <v>1242643.7567481697</v>
      </c>
      <c r="G227" s="2">
        <f t="shared" si="26"/>
        <v>441500.42857142858</v>
      </c>
      <c r="H227" s="2">
        <f t="shared" si="42"/>
        <v>86632603.714285687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1932523.2857142815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1254413.532976836</v>
      </c>
      <c r="Q227" s="2">
        <f t="shared" si="39"/>
        <v>450000</v>
      </c>
      <c r="R227" s="2">
        <f t="shared" si="43"/>
        <v>88565127</v>
      </c>
      <c r="S227" s="2">
        <f t="shared" si="17"/>
        <v>441500.42857143283</v>
      </c>
      <c r="T227" s="2">
        <f t="shared" si="18"/>
        <v>8499.571428571362</v>
      </c>
      <c r="U227" s="2">
        <f t="shared" si="19"/>
        <v>450000</v>
      </c>
      <c r="V227" s="2">
        <f t="shared" si="33"/>
        <v>49546567.71428562</v>
      </c>
      <c r="W227" s="2">
        <f t="shared" si="20"/>
        <v>441500.42857142538</v>
      </c>
      <c r="X227" s="2">
        <f t="shared" si="6"/>
        <v>8499.5714285746217</v>
      </c>
      <c r="Y227" s="2">
        <f t="shared" si="40"/>
        <v>39018559.285714269</v>
      </c>
      <c r="Z227" s="2" t="str">
        <f t="shared" si="8"/>
        <v>MEEP</v>
      </c>
      <c r="AA227" s="2">
        <f>IF(Z227="HERE",Y227,AA226+Graph!$G$1*1000)</f>
        <v>55056069.999999903</v>
      </c>
      <c r="AB227" s="2">
        <f t="shared" si="21"/>
        <v>650000</v>
      </c>
      <c r="AC227" s="2">
        <f t="shared" si="41"/>
        <v>38067556.57142856</v>
      </c>
      <c r="AD227" s="3">
        <f t="shared" si="10"/>
        <v>52800000</v>
      </c>
      <c r="AE227" s="2">
        <f>IF(AE225&gt;=52800000,52800000,IF(AB206=Graph!G$1*1000,AE226+Graph!G$1*1000,AC227))</f>
        <v>40667556.57142856</v>
      </c>
      <c r="AF227" s="3">
        <f t="shared" si="11"/>
        <v>40667556.57142856</v>
      </c>
      <c r="AG227" s="3">
        <f t="shared" si="27"/>
        <v>39168840.828571342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159</v>
      </c>
      <c r="C228" s="7"/>
      <c r="D228" s="2" t="e">
        <f t="shared" si="12"/>
        <v>#N/A</v>
      </c>
      <c r="E228" s="2" t="e">
        <f t="shared" si="22"/>
        <v>#N/A</v>
      </c>
      <c r="F228" s="2">
        <v>1247574.8926343322</v>
      </c>
      <c r="G228" s="2">
        <f t="shared" si="26"/>
        <v>441500.42857142858</v>
      </c>
      <c r="H228" s="2">
        <f t="shared" si="42"/>
        <v>87074104.142857119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1941022.8571428529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1259391.1651387811</v>
      </c>
      <c r="Q228" s="2">
        <f t="shared" si="39"/>
        <v>450000</v>
      </c>
      <c r="R228" s="2">
        <f t="shared" si="43"/>
        <v>89015127</v>
      </c>
      <c r="S228" s="2">
        <f t="shared" si="17"/>
        <v>441500.42857143283</v>
      </c>
      <c r="T228" s="2">
        <f t="shared" si="18"/>
        <v>8499.571428571362</v>
      </c>
      <c r="U228" s="2">
        <f t="shared" si="19"/>
        <v>450000</v>
      </c>
      <c r="V228" s="2">
        <f t="shared" si="33"/>
        <v>49988068.142857045</v>
      </c>
      <c r="W228" s="2">
        <f t="shared" si="20"/>
        <v>441500.42857142538</v>
      </c>
      <c r="X228" s="2">
        <f t="shared" si="6"/>
        <v>8499.5714285746217</v>
      </c>
      <c r="Y228" s="2">
        <f t="shared" si="40"/>
        <v>39027058.857142843</v>
      </c>
      <c r="Z228" s="2" t="str">
        <f t="shared" si="8"/>
        <v>MEEP</v>
      </c>
      <c r="AA228" s="2">
        <f>IF(Z228="HERE",Y228,AA227+Graph!$G$1*1000)</f>
        <v>55706069.999999903</v>
      </c>
      <c r="AB228" s="2">
        <f t="shared" si="21"/>
        <v>650000</v>
      </c>
      <c r="AC228" s="2">
        <f t="shared" si="41"/>
        <v>38067556.57142856</v>
      </c>
      <c r="AD228" s="3">
        <f t="shared" si="10"/>
        <v>52800000</v>
      </c>
      <c r="AE228" s="2">
        <f>IF(AE226&gt;=52800000,52800000,IF(AB207=Graph!G$1*1000,AE227+Graph!G$1*1000,AC228))</f>
        <v>41317556.57142856</v>
      </c>
      <c r="AF228" s="3">
        <f t="shared" si="11"/>
        <v>41317556.57142856</v>
      </c>
      <c r="AG228" s="3">
        <f t="shared" si="27"/>
        <v>39753840.828571342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160</v>
      </c>
      <c r="C229" s="7"/>
      <c r="D229" s="2" t="e">
        <f t="shared" si="12"/>
        <v>#N/A</v>
      </c>
      <c r="E229" s="2" t="e">
        <f t="shared" si="22"/>
        <v>#N/A</v>
      </c>
      <c r="F229" s="2">
        <v>1252506.0285204947</v>
      </c>
      <c r="G229" s="2">
        <f t="shared" si="26"/>
        <v>441500.42857142858</v>
      </c>
      <c r="H229" s="2">
        <f t="shared" si="42"/>
        <v>87515604.571428552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1949522.4285714242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1264368.7973007262</v>
      </c>
      <c r="Q229" s="2">
        <f t="shared" si="39"/>
        <v>450000</v>
      </c>
      <c r="R229" s="2">
        <f t="shared" si="43"/>
        <v>89465127</v>
      </c>
      <c r="S229" s="2">
        <f t="shared" si="17"/>
        <v>441500.42857143283</v>
      </c>
      <c r="T229" s="2">
        <f t="shared" si="18"/>
        <v>8499.571428571362</v>
      </c>
      <c r="U229" s="2">
        <f t="shared" si="19"/>
        <v>450000</v>
      </c>
      <c r="V229" s="2">
        <f t="shared" si="33"/>
        <v>50429568.57142847</v>
      </c>
      <c r="W229" s="2">
        <f t="shared" si="20"/>
        <v>441500.42857142538</v>
      </c>
      <c r="X229" s="2">
        <f t="shared" si="6"/>
        <v>8499.5714285746217</v>
      </c>
      <c r="Y229" s="2">
        <f t="shared" si="40"/>
        <v>39035558.428571418</v>
      </c>
      <c r="Z229" s="2" t="str">
        <f t="shared" si="8"/>
        <v>MEEP</v>
      </c>
      <c r="AA229" s="2">
        <f>IF(Z229="HERE",Y229,AA228+Graph!$G$1*1000)</f>
        <v>56356069.999999903</v>
      </c>
      <c r="AB229" s="2">
        <f t="shared" si="21"/>
        <v>650000</v>
      </c>
      <c r="AC229" s="2">
        <f t="shared" si="41"/>
        <v>38067556.57142856</v>
      </c>
      <c r="AD229" s="3">
        <f t="shared" si="10"/>
        <v>52800000</v>
      </c>
      <c r="AE229" s="2">
        <f>IF(AE227&gt;=52800000,52800000,IF(AB208=Graph!G$1*1000,AE228+Graph!G$1*1000,AC229))</f>
        <v>41967556.57142856</v>
      </c>
      <c r="AF229" s="3">
        <f t="shared" si="11"/>
        <v>41967556.57142856</v>
      </c>
      <c r="AG229" s="3">
        <f t="shared" si="27"/>
        <v>40338840.828571342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161</v>
      </c>
      <c r="C230" s="7"/>
      <c r="D230" s="2" t="e">
        <f t="shared" si="12"/>
        <v>#N/A</v>
      </c>
      <c r="E230" s="2" t="e">
        <f t="shared" si="22"/>
        <v>#N/A</v>
      </c>
      <c r="F230" s="2">
        <v>1257437.164406687</v>
      </c>
      <c r="G230" s="2">
        <f t="shared" si="26"/>
        <v>441500.42857142858</v>
      </c>
      <c r="H230" s="2">
        <f t="shared" si="42"/>
        <v>87957104.999999985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1958021.9999999956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1269346.4294627011</v>
      </c>
      <c r="Q230" s="2">
        <f t="shared" ref="Q230:Q293" si="44">IF(P230&gt;450000,450000,P230)</f>
        <v>450000</v>
      </c>
      <c r="R230" s="2">
        <f t="shared" si="43"/>
        <v>89915127</v>
      </c>
      <c r="S230" s="2">
        <f t="shared" si="17"/>
        <v>441500.42857143283</v>
      </c>
      <c r="T230" s="2">
        <f t="shared" si="18"/>
        <v>8499.571428571362</v>
      </c>
      <c r="U230" s="2">
        <f t="shared" si="19"/>
        <v>450000</v>
      </c>
      <c r="V230" s="2">
        <f t="shared" si="33"/>
        <v>50871068.999999896</v>
      </c>
      <c r="W230" s="2">
        <f t="shared" si="20"/>
        <v>441500.42857142538</v>
      </c>
      <c r="X230" s="2">
        <f t="shared" si="6"/>
        <v>8499.5714285746217</v>
      </c>
      <c r="Y230" s="2">
        <f t="shared" si="40"/>
        <v>39044057.999999993</v>
      </c>
      <c r="Z230" s="2" t="str">
        <f t="shared" si="8"/>
        <v>MEEP</v>
      </c>
      <c r="AA230" s="2">
        <f>IF(Z230="HERE",Y230,AA229+Graph!$G$1*1000)</f>
        <v>57006069.999999903</v>
      </c>
      <c r="AB230" s="2">
        <f t="shared" si="21"/>
        <v>650000</v>
      </c>
      <c r="AC230" s="2">
        <f t="shared" si="41"/>
        <v>38067556.57142856</v>
      </c>
      <c r="AD230" s="3">
        <f t="shared" si="10"/>
        <v>52800000</v>
      </c>
      <c r="AE230" s="2">
        <f>IF(AE228&gt;=52800000,52800000,IF(AB209=Graph!G$1*1000,AE229+Graph!G$1*1000,AC230))</f>
        <v>42617556.57142856</v>
      </c>
      <c r="AF230" s="3">
        <f t="shared" si="11"/>
        <v>42617556.57142856</v>
      </c>
      <c r="AG230" s="3">
        <f t="shared" si="27"/>
        <v>40923840.828571342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162</v>
      </c>
      <c r="C231" s="7"/>
      <c r="D231" s="2" t="e">
        <f t="shared" si="12"/>
        <v>#N/A</v>
      </c>
      <c r="E231" s="2" t="e">
        <f t="shared" si="22"/>
        <v>#N/A</v>
      </c>
      <c r="F231" s="2">
        <v>1262368.3002928495</v>
      </c>
      <c r="G231" s="2">
        <f t="shared" si="26"/>
        <v>441500.42857142858</v>
      </c>
      <c r="H231" s="2">
        <f t="shared" si="42"/>
        <v>88398605.428571418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1966521.5714285669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1274324.0616246462</v>
      </c>
      <c r="Q231" s="2">
        <f t="shared" si="44"/>
        <v>450000</v>
      </c>
      <c r="R231" s="2">
        <f t="shared" si="43"/>
        <v>90365127</v>
      </c>
      <c r="S231" s="2">
        <f t="shared" si="17"/>
        <v>441500.42857143283</v>
      </c>
      <c r="T231" s="2">
        <f t="shared" si="18"/>
        <v>8499.571428571362</v>
      </c>
      <c r="U231" s="2">
        <f t="shared" si="19"/>
        <v>450000</v>
      </c>
      <c r="V231" s="2">
        <f t="shared" si="33"/>
        <v>51312569.428571321</v>
      </c>
      <c r="W231" s="2">
        <f t="shared" si="20"/>
        <v>441500.42857142538</v>
      </c>
      <c r="X231" s="2">
        <f t="shared" si="6"/>
        <v>8499.5714285746217</v>
      </c>
      <c r="Y231" s="2">
        <f t="shared" si="40"/>
        <v>39052557.571428567</v>
      </c>
      <c r="Z231" s="2" t="str">
        <f t="shared" si="8"/>
        <v>MEEP</v>
      </c>
      <c r="AA231" s="2">
        <f>IF(Z231="HERE",Y231,AA230+Graph!$G$1*1000)</f>
        <v>57656069.999999903</v>
      </c>
      <c r="AB231" s="2">
        <f t="shared" si="21"/>
        <v>650000</v>
      </c>
      <c r="AC231" s="2">
        <f t="shared" si="41"/>
        <v>38067556.57142856</v>
      </c>
      <c r="AD231" s="3">
        <f t="shared" si="10"/>
        <v>52800000</v>
      </c>
      <c r="AE231" s="2">
        <f>IF(AE229&gt;=52800000,52800000,IF(AB210=Graph!G$1*1000,AE230+Graph!G$1*1000,AC231))</f>
        <v>43267556.57142856</v>
      </c>
      <c r="AF231" s="3">
        <f t="shared" si="11"/>
        <v>43267556.57142856</v>
      </c>
      <c r="AG231" s="3">
        <f t="shared" si="27"/>
        <v>41508840.828571342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163</v>
      </c>
      <c r="C232" s="7"/>
      <c r="D232" s="2" t="e">
        <f t="shared" si="12"/>
        <v>#N/A</v>
      </c>
      <c r="E232" s="2" t="e">
        <f t="shared" si="22"/>
        <v>#N/A</v>
      </c>
      <c r="F232" s="2">
        <v>1267299.4361790121</v>
      </c>
      <c r="G232" s="2">
        <f t="shared" si="26"/>
        <v>441500.42857142858</v>
      </c>
      <c r="H232" s="2">
        <f t="shared" si="42"/>
        <v>88840105.857142851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1975021.1428571383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1279301.6937865913</v>
      </c>
      <c r="Q232" s="2">
        <f t="shared" si="44"/>
        <v>450000</v>
      </c>
      <c r="R232" s="2">
        <f t="shared" si="43"/>
        <v>90815127</v>
      </c>
      <c r="S232" s="2">
        <f t="shared" si="17"/>
        <v>441500.42857143283</v>
      </c>
      <c r="T232" s="2">
        <f t="shared" si="18"/>
        <v>8499.571428571362</v>
      </c>
      <c r="U232" s="2">
        <f t="shared" si="19"/>
        <v>450000</v>
      </c>
      <c r="V232" s="2">
        <f t="shared" si="33"/>
        <v>51754069.857142746</v>
      </c>
      <c r="W232" s="2">
        <f t="shared" si="20"/>
        <v>441500.42857142538</v>
      </c>
      <c r="X232" s="2">
        <f t="shared" si="6"/>
        <v>8499.5714285746217</v>
      </c>
      <c r="Y232" s="2">
        <f t="shared" si="40"/>
        <v>39061057.142857142</v>
      </c>
      <c r="Z232" s="2" t="str">
        <f t="shared" si="8"/>
        <v>MEEP</v>
      </c>
      <c r="AA232" s="2">
        <f>IF(Z232="HERE",Y232,AA231+Graph!$G$1*1000)</f>
        <v>58306069.999999903</v>
      </c>
      <c r="AB232" s="2">
        <f t="shared" si="21"/>
        <v>650000</v>
      </c>
      <c r="AC232" s="2">
        <f t="shared" si="41"/>
        <v>38067556.57142856</v>
      </c>
      <c r="AD232" s="3">
        <f t="shared" si="10"/>
        <v>52800000</v>
      </c>
      <c r="AE232" s="2">
        <f>IF(AE230&gt;=52800000,52800000,IF(AB211=Graph!G$1*1000,AE231+Graph!G$1*1000,AC232))</f>
        <v>43917556.57142856</v>
      </c>
      <c r="AF232" s="3">
        <f t="shared" si="11"/>
        <v>43917556.57142856</v>
      </c>
      <c r="AG232" s="3">
        <f t="shared" si="27"/>
        <v>42093840.828571342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164</v>
      </c>
      <c r="C233" s="7"/>
      <c r="D233" s="2" t="e">
        <f t="shared" si="12"/>
        <v>#N/A</v>
      </c>
      <c r="E233" s="2" t="e">
        <f t="shared" si="22"/>
        <v>#N/A</v>
      </c>
      <c r="F233" s="2">
        <v>1272230.5720652044</v>
      </c>
      <c r="G233" s="2">
        <f t="shared" si="26"/>
        <v>441500.42857142858</v>
      </c>
      <c r="H233" s="2">
        <f t="shared" si="42"/>
        <v>89281606.285714284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1983520.7142857097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1284279.3259485662</v>
      </c>
      <c r="Q233" s="2">
        <f t="shared" si="44"/>
        <v>450000</v>
      </c>
      <c r="R233" s="2">
        <f t="shared" si="43"/>
        <v>91265127</v>
      </c>
      <c r="S233" s="2">
        <f t="shared" si="17"/>
        <v>441500.42857143283</v>
      </c>
      <c r="T233" s="2">
        <f t="shared" si="18"/>
        <v>8499.571428571362</v>
      </c>
      <c r="U233" s="2">
        <f t="shared" si="19"/>
        <v>450000</v>
      </c>
      <c r="V233" s="2">
        <f t="shared" si="33"/>
        <v>52195570.285714172</v>
      </c>
      <c r="W233" s="2">
        <f t="shared" si="20"/>
        <v>441500.42857142538</v>
      </c>
      <c r="X233" s="2">
        <f t="shared" si="6"/>
        <v>8499.5714285746217</v>
      </c>
      <c r="Y233" s="2">
        <f t="shared" si="40"/>
        <v>39069556.714285716</v>
      </c>
      <c r="Z233" s="2" t="str">
        <f t="shared" si="8"/>
        <v>MEEP</v>
      </c>
      <c r="AA233" s="2">
        <f>IF(Z233="HERE",Y233,AA232+Graph!$G$1*1000)</f>
        <v>58956069.999999903</v>
      </c>
      <c r="AB233" s="2">
        <f t="shared" si="21"/>
        <v>650000</v>
      </c>
      <c r="AC233" s="2">
        <f t="shared" si="41"/>
        <v>38067556.57142856</v>
      </c>
      <c r="AD233" s="3">
        <f t="shared" si="10"/>
        <v>52800000</v>
      </c>
      <c r="AE233" s="2">
        <f>IF(AE231&gt;=52800000,52800000,IF(AB212=Graph!G$1*1000,AE232+Graph!G$1*1000,AC233))</f>
        <v>44567556.57142856</v>
      </c>
      <c r="AF233" s="3">
        <f t="shared" si="11"/>
        <v>44567556.57142856</v>
      </c>
      <c r="AG233" s="3">
        <f t="shared" si="27"/>
        <v>42678840.828571342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165</v>
      </c>
      <c r="C234" s="7"/>
      <c r="D234" s="2" t="e">
        <f t="shared" si="12"/>
        <v>#N/A</v>
      </c>
      <c r="E234" s="2" t="e">
        <f t="shared" si="22"/>
        <v>#N/A</v>
      </c>
      <c r="F234" s="2">
        <v>1277161.7079513669</v>
      </c>
      <c r="G234" s="2">
        <f t="shared" si="26"/>
        <v>441500.42857142858</v>
      </c>
      <c r="H234" s="2">
        <f t="shared" si="42"/>
        <v>89723106.714285716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1992020.285714281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1289256.9581105113</v>
      </c>
      <c r="Q234" s="2">
        <f t="shared" si="44"/>
        <v>450000</v>
      </c>
      <c r="R234" s="2">
        <f t="shared" si="43"/>
        <v>91715127</v>
      </c>
      <c r="S234" s="2">
        <f t="shared" si="17"/>
        <v>441500.42857143283</v>
      </c>
      <c r="T234" s="2">
        <f t="shared" si="18"/>
        <v>8499.571428571362</v>
      </c>
      <c r="U234" s="2">
        <f t="shared" si="19"/>
        <v>450000</v>
      </c>
      <c r="V234" s="2">
        <f t="shared" si="33"/>
        <v>52637070.714285597</v>
      </c>
      <c r="W234" s="2">
        <f t="shared" si="20"/>
        <v>441500.42857142538</v>
      </c>
      <c r="X234" s="2">
        <f t="shared" si="6"/>
        <v>8499.5714285746217</v>
      </c>
      <c r="Y234" s="2">
        <f t="shared" si="40"/>
        <v>39078056.285714291</v>
      </c>
      <c r="Z234" s="2" t="str">
        <f t="shared" si="8"/>
        <v>MEEP</v>
      </c>
      <c r="AA234" s="2">
        <f>IF(Z234="HERE",Y234,AA233+Graph!$G$1*1000)</f>
        <v>59606069.999999903</v>
      </c>
      <c r="AB234" s="2">
        <f t="shared" si="21"/>
        <v>650000</v>
      </c>
      <c r="AC234" s="2">
        <f t="shared" si="41"/>
        <v>38067556.57142856</v>
      </c>
      <c r="AD234" s="3">
        <f t="shared" si="10"/>
        <v>52800000</v>
      </c>
      <c r="AE234" s="2">
        <f>IF(AE232&gt;=52800000,52800000,IF(AB213=Graph!G$1*1000,AE233+Graph!G$1*1000,AC234))</f>
        <v>45217556.57142856</v>
      </c>
      <c r="AF234" s="3">
        <f t="shared" si="11"/>
        <v>45217556.57142856</v>
      </c>
      <c r="AG234" s="3">
        <f t="shared" si="27"/>
        <v>43263840.828571342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166</v>
      </c>
      <c r="C235" s="7"/>
      <c r="D235" s="2" t="e">
        <f t="shared" si="12"/>
        <v>#N/A</v>
      </c>
      <c r="E235" s="2" t="e">
        <f t="shared" si="22"/>
        <v>#N/A</v>
      </c>
      <c r="F235" s="2">
        <v>1282092.8438375294</v>
      </c>
      <c r="G235" s="2">
        <f t="shared" si="26"/>
        <v>441500.42857142858</v>
      </c>
      <c r="H235" s="2">
        <f t="shared" si="42"/>
        <v>90164607.142857149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2000519.8571428524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1294234.5902724862</v>
      </c>
      <c r="Q235" s="2">
        <f t="shared" si="44"/>
        <v>450000</v>
      </c>
      <c r="R235" s="2">
        <f t="shared" si="43"/>
        <v>92165127</v>
      </c>
      <c r="S235" s="2">
        <f t="shared" si="17"/>
        <v>441500.42857143283</v>
      </c>
      <c r="T235" s="2">
        <f t="shared" si="18"/>
        <v>8499.571428571362</v>
      </c>
      <c r="U235" s="2">
        <f t="shared" si="19"/>
        <v>450000</v>
      </c>
      <c r="V235" s="2">
        <f t="shared" si="33"/>
        <v>53078571.142857023</v>
      </c>
      <c r="W235" s="2">
        <f t="shared" si="20"/>
        <v>441500.42857142538</v>
      </c>
      <c r="X235" s="2">
        <f t="shared" si="6"/>
        <v>8499.5714285746217</v>
      </c>
      <c r="Y235" s="2">
        <f t="shared" si="40"/>
        <v>39086555.857142866</v>
      </c>
      <c r="Z235" s="2" t="str">
        <f t="shared" si="8"/>
        <v>MEEP</v>
      </c>
      <c r="AA235" s="2">
        <f>IF(Z235="HERE",Y235,AA234+Graph!$G$1*1000)</f>
        <v>60256069.999999903</v>
      </c>
      <c r="AB235" s="2">
        <f t="shared" si="21"/>
        <v>650000</v>
      </c>
      <c r="AC235" s="2">
        <f t="shared" si="41"/>
        <v>38067556.57142856</v>
      </c>
      <c r="AD235" s="3">
        <f t="shared" si="10"/>
        <v>52800000</v>
      </c>
      <c r="AE235" s="2">
        <f>IF(AE233&gt;=52800000,52800000,IF(AB214=Graph!G$1*1000,AE234+Graph!G$1*1000,AC235))</f>
        <v>45867556.57142856</v>
      </c>
      <c r="AF235" s="3">
        <f t="shared" si="11"/>
        <v>45867556.57142856</v>
      </c>
      <c r="AG235" s="3">
        <f t="shared" si="27"/>
        <v>43848840.828571342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167</v>
      </c>
      <c r="C236" s="7"/>
      <c r="D236" s="2" t="e">
        <f t="shared" si="12"/>
        <v>#N/A</v>
      </c>
      <c r="E236" s="2" t="e">
        <f t="shared" si="22"/>
        <v>#N/A</v>
      </c>
      <c r="F236" s="2">
        <v>1287023.9797237217</v>
      </c>
      <c r="G236" s="2">
        <f t="shared" si="26"/>
        <v>441500.42857142858</v>
      </c>
      <c r="H236" s="2">
        <f t="shared" si="42"/>
        <v>90606107.571428582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2009019.4285714237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1299212.2224344313</v>
      </c>
      <c r="Q236" s="2">
        <f t="shared" si="44"/>
        <v>450000</v>
      </c>
      <c r="R236" s="2">
        <f t="shared" si="43"/>
        <v>92615127</v>
      </c>
      <c r="S236" s="2">
        <f t="shared" si="17"/>
        <v>441500.42857143283</v>
      </c>
      <c r="T236" s="2">
        <f t="shared" si="18"/>
        <v>8499.571428571362</v>
      </c>
      <c r="U236" s="2">
        <f t="shared" si="19"/>
        <v>450000</v>
      </c>
      <c r="V236" s="2">
        <f t="shared" si="33"/>
        <v>53520071.571428448</v>
      </c>
      <c r="W236" s="2">
        <f t="shared" si="20"/>
        <v>441500.42857142538</v>
      </c>
      <c r="X236" s="2">
        <f t="shared" si="6"/>
        <v>8499.5714285746217</v>
      </c>
      <c r="Y236" s="2">
        <f t="shared" si="40"/>
        <v>39095055.42857144</v>
      </c>
      <c r="Z236" s="2" t="str">
        <f t="shared" si="8"/>
        <v>MEEP</v>
      </c>
      <c r="AA236" s="2">
        <f>IF(Z236="HERE",Y236,AA235+Graph!$G$1*1000)</f>
        <v>60906069.999999903</v>
      </c>
      <c r="AB236" s="2">
        <f t="shared" si="21"/>
        <v>650000</v>
      </c>
      <c r="AC236" s="2">
        <f t="shared" si="41"/>
        <v>38067556.57142856</v>
      </c>
      <c r="AD236" s="3">
        <f t="shared" si="10"/>
        <v>52800000</v>
      </c>
      <c r="AE236" s="2">
        <f>IF(AE234&gt;=52800000,52800000,IF(AB215=Graph!G$1*1000,AE235+Graph!G$1*1000,AC236))</f>
        <v>46517556.57142856</v>
      </c>
      <c r="AF236" s="3">
        <f t="shared" si="11"/>
        <v>46517556.57142856</v>
      </c>
      <c r="AG236" s="3">
        <f t="shared" si="27"/>
        <v>44433840.828571342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168</v>
      </c>
      <c r="C237" s="7"/>
      <c r="D237" s="2" t="e">
        <f t="shared" si="12"/>
        <v>#N/A</v>
      </c>
      <c r="E237" s="2" t="e">
        <f t="shared" si="22"/>
        <v>#N/A</v>
      </c>
      <c r="F237" s="2">
        <v>1291955.1156098843</v>
      </c>
      <c r="G237" s="2">
        <f t="shared" si="26"/>
        <v>441500.42857142858</v>
      </c>
      <c r="H237" s="2">
        <f t="shared" si="42"/>
        <v>91047608.000000015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2017518.9999999951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1304189.8545963764</v>
      </c>
      <c r="Q237" s="2">
        <f t="shared" si="44"/>
        <v>450000</v>
      </c>
      <c r="R237" s="2">
        <f t="shared" si="43"/>
        <v>93065127</v>
      </c>
      <c r="S237" s="2">
        <f t="shared" si="17"/>
        <v>441500.42857143283</v>
      </c>
      <c r="T237" s="2">
        <f t="shared" si="18"/>
        <v>8499.571428571362</v>
      </c>
      <c r="U237" s="2">
        <f t="shared" si="19"/>
        <v>450000</v>
      </c>
      <c r="V237" s="2">
        <f t="shared" si="33"/>
        <v>53961571.999999873</v>
      </c>
      <c r="W237" s="2">
        <f t="shared" si="20"/>
        <v>441500.42857142538</v>
      </c>
      <c r="X237" s="2">
        <f t="shared" si="6"/>
        <v>8499.5714285746217</v>
      </c>
      <c r="Y237" s="2">
        <f t="shared" si="40"/>
        <v>39103555.000000015</v>
      </c>
      <c r="Z237" s="2" t="str">
        <f t="shared" si="8"/>
        <v>MEEP</v>
      </c>
      <c r="AA237" s="2">
        <f>IF(Z237="HERE",Y237,AA236+Graph!$G$1*1000)</f>
        <v>61556069.999999903</v>
      </c>
      <c r="AB237" s="2">
        <f t="shared" si="21"/>
        <v>650000</v>
      </c>
      <c r="AC237" s="2">
        <f t="shared" si="41"/>
        <v>38067556.57142856</v>
      </c>
      <c r="AD237" s="3">
        <f t="shared" si="10"/>
        <v>52800000</v>
      </c>
      <c r="AE237" s="2">
        <f>IF(AE235&gt;=52800000,52800000,IF(AB216=Graph!G$1*1000,AE236+Graph!G$1*1000,AC237))</f>
        <v>47167556.57142856</v>
      </c>
      <c r="AF237" s="3">
        <f t="shared" si="11"/>
        <v>47167556.57142856</v>
      </c>
      <c r="AG237" s="3">
        <f t="shared" si="27"/>
        <v>45018840.828571342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169</v>
      </c>
      <c r="C238" s="7"/>
      <c r="D238" s="2" t="e">
        <f t="shared" si="12"/>
        <v>#N/A</v>
      </c>
      <c r="E238" s="2" t="e">
        <f t="shared" si="22"/>
        <v>#N/A</v>
      </c>
      <c r="F238" s="2">
        <v>1296886.2514960468</v>
      </c>
      <c r="G238" s="2">
        <f t="shared" si="26"/>
        <v>441500.42857142858</v>
      </c>
      <c r="H238" s="2">
        <f t="shared" si="42"/>
        <v>91489108.428571448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2026018.5714285665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1309167.4867583513</v>
      </c>
      <c r="Q238" s="2">
        <f t="shared" si="44"/>
        <v>450000</v>
      </c>
      <c r="R238" s="2">
        <f t="shared" si="43"/>
        <v>93515127</v>
      </c>
      <c r="S238" s="2">
        <f t="shared" si="17"/>
        <v>441500.42857143283</v>
      </c>
      <c r="T238" s="2">
        <f t="shared" si="18"/>
        <v>8499.571428571362</v>
      </c>
      <c r="U238" s="2">
        <f t="shared" si="19"/>
        <v>450000</v>
      </c>
      <c r="V238" s="2">
        <f t="shared" si="33"/>
        <v>54403072.428571299</v>
      </c>
      <c r="W238" s="2">
        <f t="shared" si="20"/>
        <v>441500.42857142538</v>
      </c>
      <c r="X238" s="2">
        <f t="shared" si="6"/>
        <v>8499.5714285746217</v>
      </c>
      <c r="Y238" s="2">
        <f t="shared" si="40"/>
        <v>39112054.57142859</v>
      </c>
      <c r="Z238" s="2" t="str">
        <f t="shared" si="8"/>
        <v>MEEP</v>
      </c>
      <c r="AA238" s="2">
        <f>IF(Z238="HERE",Y238,AA237+Graph!$G$1*1000)</f>
        <v>62206069.999999903</v>
      </c>
      <c r="AB238" s="2">
        <f t="shared" si="21"/>
        <v>650000</v>
      </c>
      <c r="AC238" s="2">
        <f t="shared" si="41"/>
        <v>38067556.57142856</v>
      </c>
      <c r="AD238" s="3">
        <f t="shared" si="10"/>
        <v>52800000</v>
      </c>
      <c r="AE238" s="2">
        <f>IF(AE236&gt;=52800000,52800000,IF(AB217=Graph!G$1*1000,AE237+Graph!G$1*1000,AC238))</f>
        <v>47817556.57142856</v>
      </c>
      <c r="AF238" s="3">
        <f t="shared" si="11"/>
        <v>47817556.57142856</v>
      </c>
      <c r="AG238" s="3">
        <f t="shared" si="27"/>
        <v>45603840.828571342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170</v>
      </c>
      <c r="C239" s="7"/>
      <c r="D239" s="2" t="e">
        <f t="shared" si="12"/>
        <v>#N/A</v>
      </c>
      <c r="E239" s="2" t="e">
        <f t="shared" si="22"/>
        <v>#N/A</v>
      </c>
      <c r="F239" s="2">
        <v>1301817.3873822391</v>
      </c>
      <c r="G239" s="2">
        <f t="shared" si="26"/>
        <v>441500.42857142858</v>
      </c>
      <c r="H239" s="2">
        <f t="shared" si="42"/>
        <v>91930608.857142881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2034518.1428571378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1314145.1189202964</v>
      </c>
      <c r="Q239" s="2">
        <f t="shared" si="44"/>
        <v>450000</v>
      </c>
      <c r="R239" s="2">
        <f t="shared" si="43"/>
        <v>93965127</v>
      </c>
      <c r="S239" s="2">
        <f t="shared" si="17"/>
        <v>441500.42857143283</v>
      </c>
      <c r="T239" s="2">
        <f t="shared" si="18"/>
        <v>8499.571428571362</v>
      </c>
      <c r="U239" s="2">
        <f t="shared" si="19"/>
        <v>450000</v>
      </c>
      <c r="V239" s="2">
        <f t="shared" si="33"/>
        <v>54844572.857142724</v>
      </c>
      <c r="W239" s="2">
        <f t="shared" si="20"/>
        <v>441500.42857142538</v>
      </c>
      <c r="X239" s="2">
        <f t="shared" si="6"/>
        <v>8499.5714285746217</v>
      </c>
      <c r="Y239" s="2">
        <f t="shared" si="40"/>
        <v>39120554.142857164</v>
      </c>
      <c r="Z239" s="2" t="str">
        <f t="shared" si="8"/>
        <v>MEEP</v>
      </c>
      <c r="AA239" s="2">
        <f>IF(Z239="HERE",Y239,AA238+Graph!$G$1*1000)</f>
        <v>62856069.999999903</v>
      </c>
      <c r="AB239" s="2">
        <f t="shared" si="21"/>
        <v>650000</v>
      </c>
      <c r="AC239" s="2">
        <f t="shared" si="41"/>
        <v>38067556.57142856</v>
      </c>
      <c r="AD239" s="3">
        <f t="shared" si="10"/>
        <v>52800000</v>
      </c>
      <c r="AE239" s="2">
        <f>IF(AE237&gt;=52800000,52800000,IF(AB218=Graph!G$1*1000,AE238+Graph!G$1*1000,AC239))</f>
        <v>48467556.57142856</v>
      </c>
      <c r="AF239" s="3">
        <f t="shared" si="11"/>
        <v>48467556.57142856</v>
      </c>
      <c r="AG239" s="3">
        <f t="shared" si="27"/>
        <v>46188840.828571342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171</v>
      </c>
      <c r="C240" s="7"/>
      <c r="D240" s="2" t="e">
        <f t="shared" si="12"/>
        <v>#N/A</v>
      </c>
      <c r="E240" s="2" t="e">
        <f t="shared" si="22"/>
        <v>#N/A</v>
      </c>
      <c r="F240" s="2">
        <v>1306748.5232684016</v>
      </c>
      <c r="G240" s="2">
        <f t="shared" si="26"/>
        <v>441500.42857142858</v>
      </c>
      <c r="H240" s="2">
        <f t="shared" si="42"/>
        <v>92372109.285714313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2043017.7142857092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1319122.7510822415</v>
      </c>
      <c r="Q240" s="2">
        <f t="shared" si="44"/>
        <v>450000</v>
      </c>
      <c r="R240" s="2">
        <f t="shared" si="43"/>
        <v>94415127</v>
      </c>
      <c r="S240" s="2">
        <f t="shared" si="17"/>
        <v>441500.42857143283</v>
      </c>
      <c r="T240" s="2">
        <f t="shared" si="18"/>
        <v>8499.571428571362</v>
      </c>
      <c r="U240" s="2">
        <f t="shared" si="19"/>
        <v>450000</v>
      </c>
      <c r="V240" s="2">
        <f t="shared" si="33"/>
        <v>55286073.285714149</v>
      </c>
      <c r="W240" s="2">
        <f t="shared" si="20"/>
        <v>441500.42857142538</v>
      </c>
      <c r="X240" s="2">
        <f t="shared" si="6"/>
        <v>8499.5714285746217</v>
      </c>
      <c r="Y240" s="2">
        <f t="shared" si="40"/>
        <v>39129053.714285739</v>
      </c>
      <c r="Z240" s="2" t="str">
        <f t="shared" si="8"/>
        <v>MEEP</v>
      </c>
      <c r="AA240" s="2">
        <f>IF(Z240="HERE",Y240,AA239+Graph!$G$1*1000)</f>
        <v>63506069.999999903</v>
      </c>
      <c r="AB240" s="2">
        <f t="shared" si="21"/>
        <v>650000</v>
      </c>
      <c r="AC240" s="2">
        <f t="shared" si="41"/>
        <v>38067556.57142856</v>
      </c>
      <c r="AD240" s="3">
        <f t="shared" si="10"/>
        <v>52800000</v>
      </c>
      <c r="AE240" s="2">
        <f>IF(AE238&gt;=52800000,52800000,IF(AB219=Graph!G$1*1000,AE239+Graph!G$1*1000,AC240))</f>
        <v>49117556.57142856</v>
      </c>
      <c r="AF240" s="3">
        <f t="shared" si="11"/>
        <v>49117556.57142856</v>
      </c>
      <c r="AG240" s="3">
        <f t="shared" si="27"/>
        <v>46773840.828571342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172</v>
      </c>
      <c r="C241" s="7"/>
      <c r="D241" s="2" t="e">
        <f t="shared" si="12"/>
        <v>#N/A</v>
      </c>
      <c r="E241" s="2" t="e">
        <f t="shared" si="22"/>
        <v>#N/A</v>
      </c>
      <c r="F241" s="2">
        <v>1311679.6591545641</v>
      </c>
      <c r="G241" s="2">
        <f t="shared" si="26"/>
        <v>441500.42857142858</v>
      </c>
      <c r="H241" s="2">
        <f t="shared" si="42"/>
        <v>92813609.714285746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2051517.2857142806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1324100.3832442164</v>
      </c>
      <c r="Q241" s="2">
        <f t="shared" si="44"/>
        <v>450000</v>
      </c>
      <c r="R241" s="2">
        <f t="shared" si="43"/>
        <v>94865127</v>
      </c>
      <c r="S241" s="2">
        <f t="shared" si="17"/>
        <v>441500.42857143283</v>
      </c>
      <c r="T241" s="2">
        <f t="shared" si="18"/>
        <v>8499.571428571362</v>
      </c>
      <c r="U241" s="2">
        <f t="shared" si="19"/>
        <v>450000</v>
      </c>
      <c r="V241" s="2">
        <f t="shared" si="33"/>
        <v>55727573.714285575</v>
      </c>
      <c r="W241" s="2">
        <f t="shared" si="20"/>
        <v>441500.42857142538</v>
      </c>
      <c r="X241" s="2">
        <f t="shared" si="6"/>
        <v>8499.5714285746217</v>
      </c>
      <c r="Y241" s="2">
        <f t="shared" si="40"/>
        <v>39137553.285714313</v>
      </c>
      <c r="Z241" s="2" t="str">
        <f t="shared" si="8"/>
        <v>MEEP</v>
      </c>
      <c r="AA241" s="2">
        <f>IF(Z241="HERE",Y241,AA240+Graph!$G$1*1000)</f>
        <v>64156069.999999903</v>
      </c>
      <c r="AB241" s="2">
        <f t="shared" si="21"/>
        <v>650000</v>
      </c>
      <c r="AC241" s="2">
        <f t="shared" si="41"/>
        <v>38067556.57142856</v>
      </c>
      <c r="AD241" s="3">
        <f t="shared" si="10"/>
        <v>52800000</v>
      </c>
      <c r="AE241" s="2">
        <f>IF(AE239&gt;=52800000,52800000,IF(AB220=Graph!G$1*1000,AE240+Graph!G$1*1000,AC241))</f>
        <v>49767556.57142856</v>
      </c>
      <c r="AF241" s="3">
        <f t="shared" si="11"/>
        <v>49767556.57142856</v>
      </c>
      <c r="AG241" s="3">
        <f t="shared" si="27"/>
        <v>47358840.828571342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173</v>
      </c>
      <c r="C242" s="7"/>
      <c r="D242" s="2" t="e">
        <f t="shared" si="12"/>
        <v>#N/A</v>
      </c>
      <c r="E242" s="2" t="e">
        <f t="shared" si="22"/>
        <v>#N/A</v>
      </c>
      <c r="F242" s="2">
        <v>1316610.7950407565</v>
      </c>
      <c r="G242" s="2">
        <f t="shared" si="26"/>
        <v>441500.42857142858</v>
      </c>
      <c r="H242" s="2">
        <f t="shared" si="42"/>
        <v>93255110.142857179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2060016.8571428519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1329078.0154061615</v>
      </c>
      <c r="Q242" s="2">
        <f t="shared" si="44"/>
        <v>450000</v>
      </c>
      <c r="R242" s="2">
        <f t="shared" si="43"/>
        <v>95315127</v>
      </c>
      <c r="S242" s="2">
        <f t="shared" si="17"/>
        <v>441500.42857143283</v>
      </c>
      <c r="T242" s="2">
        <f t="shared" si="18"/>
        <v>8499.571428571362</v>
      </c>
      <c r="U242" s="2">
        <f t="shared" si="19"/>
        <v>450000</v>
      </c>
      <c r="V242" s="2">
        <f t="shared" si="33"/>
        <v>56169074.142857</v>
      </c>
      <c r="W242" s="2">
        <f t="shared" si="20"/>
        <v>441500.42857142538</v>
      </c>
      <c r="X242" s="2">
        <f t="shared" si="6"/>
        <v>8499.5714285746217</v>
      </c>
      <c r="Y242" s="2">
        <f t="shared" si="40"/>
        <v>39146052.857142888</v>
      </c>
      <c r="Z242" s="2" t="str">
        <f t="shared" si="8"/>
        <v>MEEP</v>
      </c>
      <c r="AA242" s="2">
        <f>IF(Z242="HERE",Y242,AA241+Graph!$G$1*1000)</f>
        <v>64806069.999999903</v>
      </c>
      <c r="AB242" s="2">
        <f t="shared" si="21"/>
        <v>650000</v>
      </c>
      <c r="AC242" s="2">
        <f t="shared" si="41"/>
        <v>38067556.57142856</v>
      </c>
      <c r="AD242" s="3">
        <f t="shared" si="10"/>
        <v>52800000</v>
      </c>
      <c r="AE242" s="2">
        <f>IF(AE240&gt;=52800000,52800000,IF(AB221=Graph!G$1*1000,AE241+Graph!G$1*1000,AC242))</f>
        <v>50417556.57142856</v>
      </c>
      <c r="AF242" s="3">
        <f t="shared" si="11"/>
        <v>50417556.57142856</v>
      </c>
      <c r="AG242" s="3">
        <f t="shared" si="27"/>
        <v>47943840.828571342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174</v>
      </c>
      <c r="C243" s="7"/>
      <c r="D243" s="2" t="e">
        <f t="shared" si="12"/>
        <v>#N/A</v>
      </c>
      <c r="E243" s="2" t="e">
        <f t="shared" si="22"/>
        <v>#N/A</v>
      </c>
      <c r="F243" s="2">
        <v>1321541.930926919</v>
      </c>
      <c r="G243" s="2">
        <f t="shared" si="26"/>
        <v>441500.42857142858</v>
      </c>
      <c r="H243" s="2">
        <f t="shared" si="42"/>
        <v>93696610.571428612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2068516.4285714233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1334055.6475681067</v>
      </c>
      <c r="Q243" s="2">
        <f t="shared" si="44"/>
        <v>450000</v>
      </c>
      <c r="R243" s="2">
        <f t="shared" si="43"/>
        <v>95765127</v>
      </c>
      <c r="S243" s="2">
        <f t="shared" si="17"/>
        <v>441500.42857143283</v>
      </c>
      <c r="T243" s="2">
        <f t="shared" si="18"/>
        <v>8499.571428571362</v>
      </c>
      <c r="U243" s="2">
        <f t="shared" si="19"/>
        <v>450000</v>
      </c>
      <c r="V243" s="2">
        <f t="shared" si="33"/>
        <v>56610574.571428426</v>
      </c>
      <c r="W243" s="2">
        <f t="shared" si="20"/>
        <v>441500.42857142538</v>
      </c>
      <c r="X243" s="2">
        <f t="shared" si="6"/>
        <v>8499.5714285746217</v>
      </c>
      <c r="Y243" s="2">
        <f t="shared" si="40"/>
        <v>39154552.428571463</v>
      </c>
      <c r="Z243" s="2" t="str">
        <f t="shared" si="8"/>
        <v>MEEP</v>
      </c>
      <c r="AA243" s="2">
        <f>IF(Z243="HERE",Y243,AA242+Graph!$G$1*1000)</f>
        <v>65456069.999999903</v>
      </c>
      <c r="AB243" s="2">
        <f t="shared" si="21"/>
        <v>650000</v>
      </c>
      <c r="AC243" s="2">
        <f t="shared" si="41"/>
        <v>38067556.57142856</v>
      </c>
      <c r="AD243" s="3">
        <f t="shared" si="10"/>
        <v>52800000</v>
      </c>
      <c r="AE243" s="2">
        <f>IF(AE241&gt;=52800000,52800000,IF(AB222=Graph!G$1*1000,AE242+Graph!G$1*1000,AC243))</f>
        <v>51067556.57142856</v>
      </c>
      <c r="AF243" s="3">
        <f t="shared" si="11"/>
        <v>51067556.57142856</v>
      </c>
      <c r="AG243" s="3">
        <f t="shared" si="27"/>
        <v>48528840.828571342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175</v>
      </c>
      <c r="C244" s="7"/>
      <c r="D244" s="2" t="e">
        <f t="shared" si="12"/>
        <v>#N/A</v>
      </c>
      <c r="E244" s="2" t="e">
        <f t="shared" si="22"/>
        <v>#N/A</v>
      </c>
      <c r="F244" s="2">
        <v>1326473.0668130815</v>
      </c>
      <c r="G244" s="2">
        <f t="shared" si="26"/>
        <v>441500.42857142858</v>
      </c>
      <c r="H244" s="2">
        <f t="shared" si="42"/>
        <v>94138111.000000045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2077015.9999999946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1339033.2797300816</v>
      </c>
      <c r="Q244" s="2">
        <f t="shared" si="44"/>
        <v>450000</v>
      </c>
      <c r="R244" s="2">
        <f t="shared" si="43"/>
        <v>96215127</v>
      </c>
      <c r="S244" s="2">
        <f t="shared" si="17"/>
        <v>441500.42857143283</v>
      </c>
      <c r="T244" s="2">
        <f t="shared" si="18"/>
        <v>8499.571428571362</v>
      </c>
      <c r="U244" s="2">
        <f t="shared" si="19"/>
        <v>450000</v>
      </c>
      <c r="V244" s="2">
        <f t="shared" si="33"/>
        <v>57052074.999999851</v>
      </c>
      <c r="W244" s="2">
        <f t="shared" si="20"/>
        <v>441500.42857142538</v>
      </c>
      <c r="X244" s="2">
        <f t="shared" si="6"/>
        <v>8499.5714285746217</v>
      </c>
      <c r="Y244" s="2">
        <f t="shared" si="40"/>
        <v>39163052.000000037</v>
      </c>
      <c r="Z244" s="2" t="str">
        <f t="shared" si="8"/>
        <v>MEEP</v>
      </c>
      <c r="AA244" s="2">
        <f>IF(Z244="HERE",Y244,AA243+Graph!$G$1*1000)</f>
        <v>66106069.999999903</v>
      </c>
      <c r="AB244" s="2">
        <f t="shared" si="21"/>
        <v>650000</v>
      </c>
      <c r="AC244" s="2">
        <f t="shared" si="41"/>
        <v>38067556.57142856</v>
      </c>
      <c r="AD244" s="3">
        <f t="shared" si="10"/>
        <v>52800000</v>
      </c>
      <c r="AE244" s="2">
        <f>IF(AE242&gt;=52800000,52800000,IF(AB223=Graph!G$1*1000,AE243+Graph!G$1*1000,AC244))</f>
        <v>51717556.57142856</v>
      </c>
      <c r="AF244" s="3">
        <f t="shared" si="11"/>
        <v>51717556.57142856</v>
      </c>
      <c r="AG244" s="3">
        <f t="shared" si="27"/>
        <v>49113840.828571342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176</v>
      </c>
      <c r="C245" s="7"/>
      <c r="D245" s="2" t="e">
        <f t="shared" si="12"/>
        <v>#N/A</v>
      </c>
      <c r="E245" s="2" t="e">
        <f t="shared" si="22"/>
        <v>#N/A</v>
      </c>
      <c r="F245" s="2">
        <v>1331404.2026992738</v>
      </c>
      <c r="G245" s="2">
        <f t="shared" si="26"/>
        <v>441500.42857142858</v>
      </c>
      <c r="H245" s="2">
        <f t="shared" si="42"/>
        <v>94579611.428571478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2085515.571428566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1344010.9118920267</v>
      </c>
      <c r="Q245" s="2">
        <f t="shared" si="44"/>
        <v>450000</v>
      </c>
      <c r="R245" s="2">
        <f t="shared" si="43"/>
        <v>96665127</v>
      </c>
      <c r="S245" s="2">
        <f t="shared" si="17"/>
        <v>441500.42857143283</v>
      </c>
      <c r="T245" s="2">
        <f t="shared" si="18"/>
        <v>8499.571428571362</v>
      </c>
      <c r="U245" s="2">
        <f t="shared" si="19"/>
        <v>450000</v>
      </c>
      <c r="V245" s="2">
        <f t="shared" si="33"/>
        <v>57493575.428571276</v>
      </c>
      <c r="W245" s="2">
        <f t="shared" si="20"/>
        <v>441500.42857142538</v>
      </c>
      <c r="X245" s="2">
        <f t="shared" si="6"/>
        <v>8499.5714285746217</v>
      </c>
      <c r="Y245" s="2">
        <f t="shared" si="40"/>
        <v>39171551.571428612</v>
      </c>
      <c r="Z245" s="2" t="str">
        <f t="shared" si="8"/>
        <v>MEEP</v>
      </c>
      <c r="AA245" s="2">
        <f>IF(Z245="HERE",Y245,AA244+Graph!$G$1*1000)</f>
        <v>66756069.999999903</v>
      </c>
      <c r="AB245" s="2">
        <f t="shared" si="21"/>
        <v>650000</v>
      </c>
      <c r="AC245" s="2">
        <f t="shared" si="41"/>
        <v>38067556.57142856</v>
      </c>
      <c r="AD245" s="3">
        <f t="shared" si="10"/>
        <v>52800000</v>
      </c>
      <c r="AE245" s="2">
        <f>IF(AE243&gt;=52800000,52800000,IF(AB224=Graph!G$1*1000,AE244+Graph!G$1*1000,AC245))</f>
        <v>52367556.57142856</v>
      </c>
      <c r="AF245" s="3">
        <f t="shared" si="11"/>
        <v>52367556.57142856</v>
      </c>
      <c r="AG245" s="3">
        <f t="shared" si="27"/>
        <v>49455877.828571431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177</v>
      </c>
      <c r="C246" s="7"/>
      <c r="D246" s="2" t="e">
        <f t="shared" si="12"/>
        <v>#N/A</v>
      </c>
      <c r="E246" s="2" t="e">
        <f t="shared" si="22"/>
        <v>#N/A</v>
      </c>
      <c r="F246" s="2">
        <v>1336335.3385854363</v>
      </c>
      <c r="G246" s="2">
        <f t="shared" si="26"/>
        <v>441500.42857142858</v>
      </c>
      <c r="H246" s="2">
        <f t="shared" si="42"/>
        <v>95021111.85714291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2094015.1428571374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1348988.5440539718</v>
      </c>
      <c r="Q246" s="2">
        <f t="shared" si="44"/>
        <v>450000</v>
      </c>
      <c r="R246" s="2">
        <f t="shared" si="43"/>
        <v>97115127</v>
      </c>
      <c r="S246" s="2">
        <f t="shared" si="17"/>
        <v>441500.42857143283</v>
      </c>
      <c r="T246" s="2">
        <f t="shared" si="18"/>
        <v>8499.571428571362</v>
      </c>
      <c r="U246" s="2">
        <f t="shared" si="19"/>
        <v>450000</v>
      </c>
      <c r="V246" s="2">
        <f t="shared" si="33"/>
        <v>57935075.857142702</v>
      </c>
      <c r="W246" s="2">
        <f t="shared" si="20"/>
        <v>441500.42857142538</v>
      </c>
      <c r="X246" s="2">
        <f t="shared" si="6"/>
        <v>8499.5714285746217</v>
      </c>
      <c r="Y246" s="2">
        <f t="shared" si="40"/>
        <v>39180051.142857186</v>
      </c>
      <c r="Z246" s="2" t="str">
        <f t="shared" si="8"/>
        <v>MEEP</v>
      </c>
      <c r="AA246" s="2">
        <f>IF(Z246="HERE",Y246,AA245+Graph!$G$1*1000)</f>
        <v>67406069.999999911</v>
      </c>
      <c r="AB246" s="2">
        <f t="shared" si="21"/>
        <v>650000.00000000745</v>
      </c>
      <c r="AC246" s="2">
        <f t="shared" si="41"/>
        <v>38067556.57142856</v>
      </c>
      <c r="AD246" s="3">
        <f t="shared" si="10"/>
        <v>52800000</v>
      </c>
      <c r="AE246" s="2">
        <f>IF(AE244&gt;=52800000,52800000,IF(AB225=Graph!G$1*1000,AE245+Graph!G$1*1000,AC246))</f>
        <v>53017556.57142856</v>
      </c>
      <c r="AF246" s="3">
        <f t="shared" si="11"/>
        <v>52800000</v>
      </c>
      <c r="AG246" s="3">
        <f t="shared" si="27"/>
        <v>49488377.828571431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178</v>
      </c>
      <c r="C247" s="7"/>
      <c r="D247" s="2" t="e">
        <f t="shared" si="12"/>
        <v>#N/A</v>
      </c>
      <c r="E247" s="2" t="e">
        <f t="shared" si="22"/>
        <v>#N/A</v>
      </c>
      <c r="F247" s="2">
        <v>1341266.4744715989</v>
      </c>
      <c r="G247" s="2">
        <f t="shared" si="26"/>
        <v>441500.42857142858</v>
      </c>
      <c r="H247" s="2">
        <f t="shared" si="42"/>
        <v>95462612.285714343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2102514.714285709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1353966.1762159467</v>
      </c>
      <c r="Q247" s="2">
        <f t="shared" si="44"/>
        <v>450000</v>
      </c>
      <c r="R247" s="2">
        <f t="shared" si="43"/>
        <v>97565127</v>
      </c>
      <c r="S247" s="2">
        <f t="shared" si="17"/>
        <v>441500.42857143283</v>
      </c>
      <c r="T247" s="2">
        <f t="shared" si="18"/>
        <v>8499.5714285715949</v>
      </c>
      <c r="U247" s="2">
        <f t="shared" si="19"/>
        <v>450000</v>
      </c>
      <c r="V247" s="2">
        <f t="shared" si="33"/>
        <v>58376576.285714127</v>
      </c>
      <c r="W247" s="2">
        <f t="shared" si="20"/>
        <v>441500.42857142538</v>
      </c>
      <c r="X247" s="2">
        <f t="shared" si="6"/>
        <v>8499.5714285746217</v>
      </c>
      <c r="Y247" s="2">
        <f t="shared" si="40"/>
        <v>39188550.714285761</v>
      </c>
      <c r="Z247" s="2" t="str">
        <f t="shared" si="8"/>
        <v>MEEP</v>
      </c>
      <c r="AA247" s="2">
        <f>IF(Z247="HERE",Y247,AA246+Graph!$G$1*1000)</f>
        <v>68056069.999999911</v>
      </c>
      <c r="AB247" s="2">
        <f t="shared" si="21"/>
        <v>650000</v>
      </c>
      <c r="AC247" s="2">
        <f t="shared" si="41"/>
        <v>38067556.57142856</v>
      </c>
      <c r="AD247" s="3">
        <f t="shared" si="10"/>
        <v>52800000</v>
      </c>
      <c r="AE247" s="2">
        <f>IF(AE245&gt;=52800000,52800000,IF(AB226=Graph!G$1*1000,AE246+Graph!G$1*1000,AC247))</f>
        <v>53667556.57142856</v>
      </c>
      <c r="AF247" s="3">
        <f t="shared" si="11"/>
        <v>52800000</v>
      </c>
      <c r="AG247" s="3">
        <f t="shared" si="27"/>
        <v>49520877.828571431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179</v>
      </c>
      <c r="C248" s="7"/>
      <c r="D248" s="2" t="e">
        <f t="shared" si="12"/>
        <v>#N/A</v>
      </c>
      <c r="E248" s="2" t="e">
        <f t="shared" si="22"/>
        <v>#N/A</v>
      </c>
      <c r="F248" s="2">
        <v>1346197.6103577912</v>
      </c>
      <c r="G248" s="2">
        <f t="shared" si="26"/>
        <v>441500.42857142858</v>
      </c>
      <c r="H248" s="2">
        <f t="shared" si="42"/>
        <v>95904112.714285776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2111014.2857142803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1358943.8083778918</v>
      </c>
      <c r="Q248" s="2">
        <f t="shared" si="44"/>
        <v>450000</v>
      </c>
      <c r="R248" s="2">
        <f t="shared" si="43"/>
        <v>98015127</v>
      </c>
      <c r="S248" s="2">
        <f t="shared" si="17"/>
        <v>441500.42857143283</v>
      </c>
      <c r="T248" s="2">
        <f t="shared" si="18"/>
        <v>8499.571428571362</v>
      </c>
      <c r="U248" s="2">
        <f t="shared" si="19"/>
        <v>450000</v>
      </c>
      <c r="V248" s="2">
        <f t="shared" si="33"/>
        <v>58818076.714285553</v>
      </c>
      <c r="W248" s="2">
        <f t="shared" si="20"/>
        <v>441500.42857142538</v>
      </c>
      <c r="X248" s="2">
        <f t="shared" si="6"/>
        <v>8499.5714285746217</v>
      </c>
      <c r="Y248" s="2">
        <f t="shared" si="40"/>
        <v>39197050.285714336</v>
      </c>
      <c r="Z248" s="2" t="str">
        <f t="shared" si="8"/>
        <v>MEEP</v>
      </c>
      <c r="AA248" s="2">
        <f>IF(Z248="HERE",Y248,AA247+Graph!$G$1*1000)</f>
        <v>68706069.999999911</v>
      </c>
      <c r="AB248" s="2">
        <f t="shared" si="21"/>
        <v>650000</v>
      </c>
      <c r="AC248" s="2">
        <f t="shared" si="41"/>
        <v>38067556.57142856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7"/>
        <v>49553377.828571431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180</v>
      </c>
      <c r="C249" s="7"/>
      <c r="D249" s="2" t="e">
        <f t="shared" si="12"/>
        <v>#N/A</v>
      </c>
      <c r="E249" s="2" t="e">
        <f t="shared" si="22"/>
        <v>#N/A</v>
      </c>
      <c r="F249" s="2">
        <v>1351128.7462439537</v>
      </c>
      <c r="G249" s="2">
        <f t="shared" si="26"/>
        <v>441500.42857142858</v>
      </c>
      <c r="H249" s="2">
        <f t="shared" si="42"/>
        <v>96345613.142857209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2119513.8571428517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1363921.4405398369</v>
      </c>
      <c r="Q249" s="2">
        <f t="shared" si="44"/>
        <v>450000</v>
      </c>
      <c r="R249" s="2">
        <f t="shared" si="43"/>
        <v>98465127</v>
      </c>
      <c r="S249" s="2">
        <f t="shared" si="17"/>
        <v>441500.42857143283</v>
      </c>
      <c r="T249" s="2">
        <f t="shared" si="18"/>
        <v>8499.571428571362</v>
      </c>
      <c r="U249" s="2">
        <f t="shared" si="19"/>
        <v>450000</v>
      </c>
      <c r="V249" s="2">
        <f t="shared" si="33"/>
        <v>59259577.142856978</v>
      </c>
      <c r="W249" s="2">
        <f t="shared" si="20"/>
        <v>441500.42857142538</v>
      </c>
      <c r="X249" s="2">
        <f t="shared" si="6"/>
        <v>8499.5714285746217</v>
      </c>
      <c r="Y249" s="2">
        <f t="shared" si="40"/>
        <v>39205549.85714291</v>
      </c>
      <c r="Z249" s="2" t="str">
        <f t="shared" si="8"/>
        <v>MEEP</v>
      </c>
      <c r="AA249" s="2">
        <f>IF(Z249="HERE",Y249,AA248+Graph!$G$1*1000)</f>
        <v>69356069.999999911</v>
      </c>
      <c r="AB249" s="2">
        <f t="shared" si="21"/>
        <v>650000</v>
      </c>
      <c r="AC249" s="2">
        <f t="shared" si="41"/>
        <v>38067556.57142856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7"/>
        <v>49585877.828571431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181</v>
      </c>
      <c r="C250" s="7"/>
      <c r="D250" s="2" t="e">
        <f t="shared" si="12"/>
        <v>#N/A</v>
      </c>
      <c r="E250" s="2" t="e">
        <f t="shared" si="22"/>
        <v>#N/A</v>
      </c>
      <c r="F250" s="2">
        <v>1356059.8821301162</v>
      </c>
      <c r="G250" s="2">
        <f t="shared" si="26"/>
        <v>441500.42857142858</v>
      </c>
      <c r="H250" s="2">
        <f t="shared" si="42"/>
        <v>96787113.571428642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2128013.4285714231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1368899.0727018118</v>
      </c>
      <c r="Q250" s="2">
        <f t="shared" si="44"/>
        <v>450000</v>
      </c>
      <c r="R250" s="2">
        <f t="shared" si="43"/>
        <v>98915127</v>
      </c>
      <c r="S250" s="2">
        <f t="shared" si="17"/>
        <v>441500.42857143283</v>
      </c>
      <c r="T250" s="2">
        <f t="shared" si="18"/>
        <v>8499.571428571362</v>
      </c>
      <c r="U250" s="2">
        <f t="shared" si="19"/>
        <v>450000</v>
      </c>
      <c r="V250" s="2">
        <f t="shared" si="33"/>
        <v>59701077.571428403</v>
      </c>
      <c r="W250" s="2">
        <f t="shared" si="20"/>
        <v>441500.42857142538</v>
      </c>
      <c r="X250" s="2">
        <f t="shared" si="6"/>
        <v>8499.5714285746217</v>
      </c>
      <c r="Y250" s="2">
        <f t="shared" si="40"/>
        <v>39214049.428571485</v>
      </c>
      <c r="Z250" s="2" t="str">
        <f t="shared" si="8"/>
        <v>MEEP</v>
      </c>
      <c r="AA250" s="2">
        <f>IF(Z250="HERE",Y250,AA249+Graph!$G$1*1000)</f>
        <v>70006069.999999911</v>
      </c>
      <c r="AB250" s="2">
        <f t="shared" si="21"/>
        <v>650000</v>
      </c>
      <c r="AC250" s="2">
        <f t="shared" si="41"/>
        <v>38067556.57142856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7"/>
        <v>49618377.828571431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182</v>
      </c>
      <c r="C251" s="7"/>
      <c r="D251" s="2" t="e">
        <f t="shared" si="12"/>
        <v>#N/A</v>
      </c>
      <c r="E251" s="2" t="e">
        <f t="shared" si="22"/>
        <v>#N/A</v>
      </c>
      <c r="F251" s="2">
        <v>1360991.0180163085</v>
      </c>
      <c r="G251" s="2">
        <f t="shared" si="26"/>
        <v>441500.42857142858</v>
      </c>
      <c r="H251" s="2">
        <f t="shared" si="42"/>
        <v>97228614.000000075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2136512.9999999944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1373876.7048637569</v>
      </c>
      <c r="Q251" s="2">
        <f t="shared" si="44"/>
        <v>450000</v>
      </c>
      <c r="R251" s="2">
        <f t="shared" si="43"/>
        <v>99365127</v>
      </c>
      <c r="S251" s="2">
        <f t="shared" si="17"/>
        <v>441500.42857143283</v>
      </c>
      <c r="T251" s="2">
        <f t="shared" si="18"/>
        <v>8499.571428571362</v>
      </c>
      <c r="U251" s="2">
        <f t="shared" si="19"/>
        <v>450000</v>
      </c>
      <c r="V251" s="2">
        <f t="shared" si="33"/>
        <v>60142577.999999829</v>
      </c>
      <c r="W251" s="2">
        <f t="shared" si="20"/>
        <v>441500.42857142538</v>
      </c>
      <c r="X251" s="2">
        <f t="shared" si="6"/>
        <v>8499.5714285746217</v>
      </c>
      <c r="Y251" s="2">
        <f t="shared" si="40"/>
        <v>39222549.00000006</v>
      </c>
      <c r="Z251" s="2" t="str">
        <f t="shared" si="8"/>
        <v>MEEP</v>
      </c>
      <c r="AA251" s="2">
        <f>IF(Z251="HERE",Y251,AA250+Graph!$G$1*1000)</f>
        <v>70656069.999999911</v>
      </c>
      <c r="AB251" s="2">
        <f t="shared" si="21"/>
        <v>650000</v>
      </c>
      <c r="AC251" s="2">
        <f t="shared" si="41"/>
        <v>38067556.57142856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7"/>
        <v>49650877.828571431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183</v>
      </c>
      <c r="C252" s="7"/>
      <c r="D252" s="2" t="e">
        <f t="shared" si="12"/>
        <v>#N/A</v>
      </c>
      <c r="E252" s="2" t="e">
        <f t="shared" si="22"/>
        <v>#N/A</v>
      </c>
      <c r="F252" s="2">
        <v>1365922.1539024711</v>
      </c>
      <c r="G252" s="2">
        <f t="shared" si="26"/>
        <v>441500.42857142858</v>
      </c>
      <c r="H252" s="2">
        <f t="shared" si="42"/>
        <v>97670114.428571507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2145012.5714285658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1378854.3370257318</v>
      </c>
      <c r="Q252" s="2">
        <f t="shared" si="44"/>
        <v>450000</v>
      </c>
      <c r="R252" s="2">
        <f t="shared" si="43"/>
        <v>99815127</v>
      </c>
      <c r="S252" s="2">
        <f t="shared" si="17"/>
        <v>441500.42857143283</v>
      </c>
      <c r="T252" s="2">
        <f t="shared" si="18"/>
        <v>8499.571428571362</v>
      </c>
      <c r="U252" s="2">
        <f t="shared" si="19"/>
        <v>450000</v>
      </c>
      <c r="V252" s="2">
        <f t="shared" si="33"/>
        <v>60584078.428571254</v>
      </c>
      <c r="W252" s="2">
        <f t="shared" si="20"/>
        <v>441500.42857142538</v>
      </c>
      <c r="X252" s="2">
        <f t="shared" si="6"/>
        <v>8499.5714285746217</v>
      </c>
      <c r="Y252" s="2">
        <f t="shared" si="40"/>
        <v>39231048.571428634</v>
      </c>
      <c r="Z252" s="2" t="str">
        <f t="shared" si="8"/>
        <v>MEEP</v>
      </c>
      <c r="AA252" s="2">
        <f>IF(Z252="HERE",Y252,AA251+Graph!$G$1*1000)</f>
        <v>71306069.999999911</v>
      </c>
      <c r="AB252" s="2">
        <f t="shared" si="21"/>
        <v>650000</v>
      </c>
      <c r="AC252" s="2">
        <f t="shared" si="41"/>
        <v>38067556.57142856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7"/>
        <v>49683377.828571431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184</v>
      </c>
      <c r="C253" s="7"/>
      <c r="D253" s="2" t="e">
        <f t="shared" si="12"/>
        <v>#N/A</v>
      </c>
      <c r="E253" s="2" t="e">
        <f t="shared" si="22"/>
        <v>#N/A</v>
      </c>
      <c r="F253" s="2">
        <v>1370853.2897886336</v>
      </c>
      <c r="G253" s="2">
        <f t="shared" si="26"/>
        <v>441500.42857142858</v>
      </c>
      <c r="H253" s="2">
        <f t="shared" si="42"/>
        <v>98111614.85714294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2153512.1428571371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1383831.9691876769</v>
      </c>
      <c r="Q253" s="2">
        <f t="shared" si="44"/>
        <v>450000</v>
      </c>
      <c r="R253" s="2">
        <f t="shared" si="43"/>
        <v>100265127</v>
      </c>
      <c r="S253" s="2">
        <f t="shared" si="17"/>
        <v>441500.42857143283</v>
      </c>
      <c r="T253" s="2">
        <f t="shared" si="18"/>
        <v>8499.571428571362</v>
      </c>
      <c r="U253" s="2">
        <f t="shared" si="19"/>
        <v>450000</v>
      </c>
      <c r="V253" s="2">
        <f t="shared" si="33"/>
        <v>61025578.857142679</v>
      </c>
      <c r="W253" s="2">
        <f t="shared" si="20"/>
        <v>441500.42857142538</v>
      </c>
      <c r="X253" s="2">
        <f t="shared" si="6"/>
        <v>8499.5714285746217</v>
      </c>
      <c r="Y253" s="2">
        <f t="shared" si="40"/>
        <v>39239548.142857209</v>
      </c>
      <c r="Z253" s="2" t="str">
        <f t="shared" si="8"/>
        <v>MEEP</v>
      </c>
      <c r="AA253" s="2">
        <f>IF(Z253="HERE",Y253,AA252+Graph!$G$1*1000)</f>
        <v>71956069.999999911</v>
      </c>
      <c r="AB253" s="2">
        <f t="shared" si="21"/>
        <v>650000</v>
      </c>
      <c r="AC253" s="2">
        <f t="shared" si="41"/>
        <v>38067556.57142856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7"/>
        <v>49715877.828571431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185</v>
      </c>
      <c r="C254" s="7"/>
      <c r="D254" s="2" t="e">
        <f t="shared" si="12"/>
        <v>#N/A</v>
      </c>
      <c r="E254" s="2" t="e">
        <f t="shared" si="22"/>
        <v>#N/A</v>
      </c>
      <c r="F254" s="2">
        <v>1375784.4256748259</v>
      </c>
      <c r="G254" s="2">
        <f t="shared" si="26"/>
        <v>441500.42857142858</v>
      </c>
      <c r="H254" s="2">
        <f t="shared" si="42"/>
        <v>98553115.285714373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2162011.7142857085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1388809.601349622</v>
      </c>
      <c r="Q254" s="2">
        <f t="shared" si="44"/>
        <v>450000</v>
      </c>
      <c r="R254" s="2">
        <f t="shared" si="43"/>
        <v>100715127</v>
      </c>
      <c r="S254" s="2">
        <f t="shared" si="17"/>
        <v>441500.42857143283</v>
      </c>
      <c r="T254" s="2">
        <f t="shared" si="18"/>
        <v>8499.571428571362</v>
      </c>
      <c r="U254" s="2">
        <f t="shared" si="19"/>
        <v>450000</v>
      </c>
      <c r="V254" s="2">
        <f t="shared" si="33"/>
        <v>61467079.285714105</v>
      </c>
      <c r="W254" s="2">
        <f t="shared" si="20"/>
        <v>441500.42857142538</v>
      </c>
      <c r="X254" s="2">
        <f t="shared" si="6"/>
        <v>8499.5714285746217</v>
      </c>
      <c r="Y254" s="2">
        <f t="shared" si="40"/>
        <v>39248047.714285783</v>
      </c>
      <c r="Z254" s="2" t="str">
        <f t="shared" si="8"/>
        <v>MEEP</v>
      </c>
      <c r="AA254" s="2">
        <f>IF(Z254="HERE",Y254,AA253+Graph!$G$1*1000)</f>
        <v>72606069.999999911</v>
      </c>
      <c r="AB254" s="2">
        <f t="shared" si="21"/>
        <v>650000</v>
      </c>
      <c r="AC254" s="2">
        <f t="shared" si="41"/>
        <v>38067556.57142856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7"/>
        <v>49748377.828571431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186</v>
      </c>
      <c r="C255" s="7"/>
      <c r="D255" s="2" t="e">
        <f t="shared" si="12"/>
        <v>#N/A</v>
      </c>
      <c r="E255" s="2" t="e">
        <f t="shared" si="22"/>
        <v>#N/A</v>
      </c>
      <c r="F255" s="2">
        <v>1380715.5615609884</v>
      </c>
      <c r="G255" s="2">
        <f t="shared" si="26"/>
        <v>441500.42857142858</v>
      </c>
      <c r="H255" s="2">
        <f t="shared" si="42"/>
        <v>98994615.714285806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2170511.2857142799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1393787.2335115969</v>
      </c>
      <c r="Q255" s="2">
        <f t="shared" si="44"/>
        <v>450000</v>
      </c>
      <c r="R255" s="2">
        <f t="shared" si="43"/>
        <v>101165127</v>
      </c>
      <c r="S255" s="2">
        <f t="shared" si="17"/>
        <v>441500.42857143283</v>
      </c>
      <c r="T255" s="2">
        <f t="shared" si="18"/>
        <v>8499.571428571362</v>
      </c>
      <c r="U255" s="2">
        <f t="shared" si="19"/>
        <v>450000</v>
      </c>
      <c r="V255" s="2">
        <f t="shared" si="33"/>
        <v>61908579.71428553</v>
      </c>
      <c r="W255" s="2">
        <f t="shared" si="20"/>
        <v>441500.42857142538</v>
      </c>
      <c r="X255" s="2">
        <f t="shared" si="6"/>
        <v>8499.5714285746217</v>
      </c>
      <c r="Y255" s="2">
        <f t="shared" si="40"/>
        <v>39256547.285714358</v>
      </c>
      <c r="Z255" s="2" t="str">
        <f t="shared" si="8"/>
        <v>MEEP</v>
      </c>
      <c r="AA255" s="2">
        <f>IF(Z255="HERE",Y255,AA254+Graph!$G$1*1000)</f>
        <v>73256069.999999911</v>
      </c>
      <c r="AB255" s="2">
        <f t="shared" si="21"/>
        <v>650000</v>
      </c>
      <c r="AC255" s="2">
        <f t="shared" si="41"/>
        <v>38067556.57142856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7"/>
        <v>49780877.828571431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187</v>
      </c>
      <c r="C256" s="7"/>
      <c r="D256" s="2" t="e">
        <f t="shared" si="12"/>
        <v>#N/A</v>
      </c>
      <c r="E256" s="2" t="e">
        <f t="shared" si="22"/>
        <v>#N/A</v>
      </c>
      <c r="F256" s="2">
        <v>1385646.6974471509</v>
      </c>
      <c r="G256" s="2">
        <f t="shared" si="26"/>
        <v>441500.42857142858</v>
      </c>
      <c r="H256" s="2">
        <f t="shared" si="42"/>
        <v>99436116.142857239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2179010.8571428512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1398764.865673542</v>
      </c>
      <c r="Q256" s="2">
        <f t="shared" si="44"/>
        <v>450000</v>
      </c>
      <c r="R256" s="2">
        <f t="shared" si="43"/>
        <v>101615127</v>
      </c>
      <c r="S256" s="2">
        <f t="shared" si="17"/>
        <v>441500.42857143283</v>
      </c>
      <c r="T256" s="2">
        <f t="shared" si="18"/>
        <v>8499.571428571362</v>
      </c>
      <c r="U256" s="2">
        <f t="shared" si="19"/>
        <v>450000</v>
      </c>
      <c r="V256" s="2">
        <f t="shared" si="33"/>
        <v>62350080.142856956</v>
      </c>
      <c r="W256" s="2">
        <f t="shared" si="20"/>
        <v>441500.42857142538</v>
      </c>
      <c r="X256" s="2">
        <f t="shared" si="6"/>
        <v>8499.5714285746217</v>
      </c>
      <c r="Y256" s="2">
        <f t="shared" si="40"/>
        <v>39265046.857142933</v>
      </c>
      <c r="Z256" s="2" t="str">
        <f t="shared" si="8"/>
        <v>MEEP</v>
      </c>
      <c r="AA256" s="2">
        <f>IF(Z256="HERE",Y256,AA255+Graph!$G$1*1000)</f>
        <v>73906069.999999911</v>
      </c>
      <c r="AB256" s="2">
        <f t="shared" si="21"/>
        <v>650000</v>
      </c>
      <c r="AC256" s="2">
        <f t="shared" si="41"/>
        <v>38067556.57142856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7"/>
        <v>49813377.828571431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5">ROW(M257)-MATCH(MAX(I:I),I:I,0)</f>
        <v>188</v>
      </c>
      <c r="C257" s="7"/>
      <c r="D257" s="2" t="e">
        <f t="shared" si="12"/>
        <v>#N/A</v>
      </c>
      <c r="E257" s="2" t="e">
        <f t="shared" si="22"/>
        <v>#N/A</v>
      </c>
      <c r="F257" s="2">
        <v>1390577.8333333433</v>
      </c>
      <c r="G257" s="2">
        <f t="shared" si="26"/>
        <v>441500.42857142858</v>
      </c>
      <c r="H257" s="2">
        <f t="shared" si="42"/>
        <v>99877616.571428671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2187510.4285714226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1403742.4978354871</v>
      </c>
      <c r="Q257" s="2">
        <f t="shared" si="44"/>
        <v>450000</v>
      </c>
      <c r="R257" s="2">
        <f t="shared" si="43"/>
        <v>102065127</v>
      </c>
      <c r="S257" s="2">
        <f t="shared" si="17"/>
        <v>441500.42857143283</v>
      </c>
      <c r="T257" s="2">
        <f t="shared" si="18"/>
        <v>8499.571428571362</v>
      </c>
      <c r="U257" s="2">
        <f t="shared" si="19"/>
        <v>450000</v>
      </c>
      <c r="V257" s="2">
        <f t="shared" si="33"/>
        <v>62791580.571428381</v>
      </c>
      <c r="W257" s="2">
        <f t="shared" si="20"/>
        <v>441500.42857142538</v>
      </c>
      <c r="X257" s="2">
        <f t="shared" si="6"/>
        <v>8499.5714285746217</v>
      </c>
      <c r="Y257" s="2">
        <f t="shared" si="40"/>
        <v>39273546.428571507</v>
      </c>
      <c r="Z257" s="2" t="str">
        <f t="shared" si="8"/>
        <v>MEEP</v>
      </c>
      <c r="AA257" s="2">
        <f>IF(Z257="HERE",Y257,AA256+Graph!$G$1*1000)</f>
        <v>74556069.999999911</v>
      </c>
      <c r="AB257" s="2">
        <f t="shared" si="21"/>
        <v>650000</v>
      </c>
      <c r="AC257" s="2">
        <f t="shared" si="41"/>
        <v>38067556.57142856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7"/>
        <v>49845877.828571431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5"/>
        <v>189</v>
      </c>
      <c r="C258" s="7"/>
      <c r="D258" s="2" t="e">
        <f t="shared" si="12"/>
        <v>#N/A</v>
      </c>
      <c r="E258" s="2" t="e">
        <f t="shared" si="22"/>
        <v>#N/A</v>
      </c>
      <c r="F258" s="2">
        <v>1395508.9692195058</v>
      </c>
      <c r="G258" s="2">
        <f t="shared" si="26"/>
        <v>441500.42857142858</v>
      </c>
      <c r="H258" s="2">
        <f t="shared" si="42"/>
        <v>100319117.0000001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2196009.9999999939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1408720.129997462</v>
      </c>
      <c r="Q258" s="2">
        <f t="shared" si="44"/>
        <v>450000</v>
      </c>
      <c r="R258" s="2">
        <f t="shared" si="43"/>
        <v>102515127</v>
      </c>
      <c r="S258" s="2">
        <f t="shared" si="17"/>
        <v>441500.42857143283</v>
      </c>
      <c r="T258" s="2">
        <f t="shared" si="18"/>
        <v>8499.571428571362</v>
      </c>
      <c r="U258" s="2">
        <f t="shared" si="19"/>
        <v>450000</v>
      </c>
      <c r="V258" s="2">
        <f t="shared" si="33"/>
        <v>63233080.999999806</v>
      </c>
      <c r="W258" s="2">
        <f t="shared" si="20"/>
        <v>441500.42857142538</v>
      </c>
      <c r="X258" s="2">
        <f t="shared" si="6"/>
        <v>8499.5714285746217</v>
      </c>
      <c r="Y258" s="2">
        <f t="shared" si="40"/>
        <v>39282046.000000082</v>
      </c>
      <c r="Z258" s="2" t="str">
        <f t="shared" si="8"/>
        <v>MEEP</v>
      </c>
      <c r="AA258" s="2">
        <f>IF(Z258="HERE",Y258,AA257+Graph!$G$1*1000)</f>
        <v>75206069.999999911</v>
      </c>
      <c r="AB258" s="2">
        <f t="shared" si="21"/>
        <v>650000</v>
      </c>
      <c r="AC258" s="2">
        <f t="shared" si="41"/>
        <v>38067556.57142856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7"/>
        <v>49878377.828571431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5"/>
        <v>190</v>
      </c>
      <c r="C259" s="7"/>
      <c r="D259" s="2" t="e">
        <f t="shared" si="12"/>
        <v>#N/A</v>
      </c>
      <c r="E259" s="2" t="e">
        <f t="shared" si="22"/>
        <v>#N/A</v>
      </c>
      <c r="F259" s="2">
        <v>1400440.1051056683</v>
      </c>
      <c r="G259" s="2">
        <f t="shared" si="26"/>
        <v>441500.42857142858</v>
      </c>
      <c r="H259" s="2">
        <f t="shared" si="42"/>
        <v>100760617.42857154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2204509.5714285653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1413697.7621594071</v>
      </c>
      <c r="Q259" s="2">
        <f t="shared" si="44"/>
        <v>450000</v>
      </c>
      <c r="R259" s="2">
        <f t="shared" si="43"/>
        <v>102965127</v>
      </c>
      <c r="S259" s="2">
        <f t="shared" si="17"/>
        <v>441500.42857143283</v>
      </c>
      <c r="T259" s="2">
        <f t="shared" si="18"/>
        <v>8499.571428571362</v>
      </c>
      <c r="U259" s="2">
        <f t="shared" si="19"/>
        <v>450000</v>
      </c>
      <c r="V259" s="2">
        <f t="shared" si="33"/>
        <v>63674581.428571232</v>
      </c>
      <c r="W259" s="2">
        <f t="shared" si="20"/>
        <v>441500.42857142538</v>
      </c>
      <c r="X259" s="2">
        <f t="shared" si="6"/>
        <v>8499.5714285746217</v>
      </c>
      <c r="Y259" s="2">
        <f t="shared" si="40"/>
        <v>39290545.571428657</v>
      </c>
      <c r="Z259" s="2" t="str">
        <f t="shared" si="8"/>
        <v>MEEP</v>
      </c>
      <c r="AA259" s="2">
        <f>IF(Z259="HERE",Y259,AA258+Graph!$G$1*1000)</f>
        <v>75856069.999999911</v>
      </c>
      <c r="AB259" s="2">
        <f t="shared" si="21"/>
        <v>650000</v>
      </c>
      <c r="AC259" s="2">
        <f t="shared" si="41"/>
        <v>38067556.57142856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7"/>
        <v>49910877.828571431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5"/>
        <v>191</v>
      </c>
      <c r="C260" s="7"/>
      <c r="D260" s="2" t="e">
        <f t="shared" si="12"/>
        <v>#N/A</v>
      </c>
      <c r="E260" s="2" t="e">
        <f t="shared" si="22"/>
        <v>#N/A</v>
      </c>
      <c r="F260" s="2">
        <v>1405371.2409918606</v>
      </c>
      <c r="G260" s="2">
        <f t="shared" si="26"/>
        <v>441500.42857142858</v>
      </c>
      <c r="H260" s="2">
        <f t="shared" si="42"/>
        <v>101202117.85714297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2213009.1428571367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1418675.3943213522</v>
      </c>
      <c r="Q260" s="2">
        <f t="shared" si="44"/>
        <v>450000</v>
      </c>
      <c r="R260" s="2">
        <f t="shared" si="43"/>
        <v>103415127</v>
      </c>
      <c r="S260" s="2">
        <f t="shared" si="17"/>
        <v>441500.42857143283</v>
      </c>
      <c r="T260" s="2">
        <f t="shared" si="18"/>
        <v>8499.571428571362</v>
      </c>
      <c r="U260" s="2">
        <f t="shared" si="19"/>
        <v>450000</v>
      </c>
      <c r="V260" s="2">
        <f t="shared" si="33"/>
        <v>64116081.857142657</v>
      </c>
      <c r="W260" s="2">
        <f t="shared" si="20"/>
        <v>441500.42857142538</v>
      </c>
      <c r="X260" s="2">
        <f t="shared" si="6"/>
        <v>8499.5714285746217</v>
      </c>
      <c r="Y260" s="2">
        <f t="shared" si="40"/>
        <v>39299045.142857231</v>
      </c>
      <c r="Z260" s="2" t="str">
        <f t="shared" si="8"/>
        <v>MEEP</v>
      </c>
      <c r="AA260" s="2">
        <f>IF(Z260="HERE",Y260,AA259+Graph!$G$1*1000)</f>
        <v>76506069.999999911</v>
      </c>
      <c r="AB260" s="2">
        <f t="shared" si="21"/>
        <v>650000</v>
      </c>
      <c r="AC260" s="2">
        <f t="shared" si="41"/>
        <v>38067556.57142856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7"/>
        <v>49943377.828571431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5"/>
        <v>192</v>
      </c>
      <c r="C261" s="7"/>
      <c r="D261" s="2" t="e">
        <f t="shared" si="12"/>
        <v>#N/A</v>
      </c>
      <c r="E261" s="2" t="e">
        <f t="shared" si="22"/>
        <v>#N/A</v>
      </c>
      <c r="F261" s="2">
        <v>1410302.3768780231</v>
      </c>
      <c r="G261" s="2">
        <f t="shared" si="26"/>
        <v>441500.42857142858</v>
      </c>
      <c r="H261" s="2">
        <f t="shared" si="42"/>
        <v>101643618.2857144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2221508.714285708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1423653.0264833272</v>
      </c>
      <c r="Q261" s="2">
        <f t="shared" si="44"/>
        <v>450000</v>
      </c>
      <c r="R261" s="2">
        <f t="shared" si="43"/>
        <v>103865127</v>
      </c>
      <c r="S261" s="2">
        <f t="shared" si="17"/>
        <v>441500.42857143283</v>
      </c>
      <c r="T261" s="2">
        <f t="shared" si="18"/>
        <v>8499.571428571362</v>
      </c>
      <c r="U261" s="2">
        <f t="shared" si="19"/>
        <v>450000</v>
      </c>
      <c r="V261" s="2">
        <f t="shared" si="33"/>
        <v>64557582.285714082</v>
      </c>
      <c r="W261" s="2">
        <f t="shared" si="20"/>
        <v>441500.42857142538</v>
      </c>
      <c r="X261" s="2">
        <f t="shared" si="6"/>
        <v>8499.5714285746217</v>
      </c>
      <c r="Y261" s="2">
        <f t="shared" si="40"/>
        <v>39307544.714285806</v>
      </c>
      <c r="Z261" s="2" t="str">
        <f t="shared" si="8"/>
        <v>MEEP</v>
      </c>
      <c r="AA261" s="2">
        <f>IF(Z261="HERE",Y261,AA260+Graph!$G$1*1000)</f>
        <v>77156069.999999911</v>
      </c>
      <c r="AB261" s="2">
        <f t="shared" si="21"/>
        <v>650000</v>
      </c>
      <c r="AC261" s="2">
        <f t="shared" si="41"/>
        <v>38067556.57142856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7"/>
        <v>49975877.828571431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5"/>
        <v>193</v>
      </c>
      <c r="C262" s="7"/>
      <c r="D262" s="2" t="e">
        <f t="shared" si="12"/>
        <v>#N/A</v>
      </c>
      <c r="E262" s="2" t="e">
        <f t="shared" si="22"/>
        <v>#N/A</v>
      </c>
      <c r="F262" s="2">
        <v>1415233.5127641857</v>
      </c>
      <c r="G262" s="2">
        <f t="shared" si="26"/>
        <v>441500.42857142858</v>
      </c>
      <c r="H262" s="2">
        <f t="shared" si="42"/>
        <v>102085118.71428584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2230008.2857142794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1428630.6586452723</v>
      </c>
      <c r="Q262" s="2">
        <f t="shared" si="44"/>
        <v>450000</v>
      </c>
      <c r="R262" s="2">
        <f t="shared" si="43"/>
        <v>104315127</v>
      </c>
      <c r="S262" s="2">
        <f t="shared" si="17"/>
        <v>441500.42857143283</v>
      </c>
      <c r="T262" s="2">
        <f t="shared" si="18"/>
        <v>8499.571428571362</v>
      </c>
      <c r="U262" s="2">
        <f t="shared" si="19"/>
        <v>450000</v>
      </c>
      <c r="V262" s="2">
        <f t="shared" si="33"/>
        <v>64999082.714285508</v>
      </c>
      <c r="W262" s="2">
        <f t="shared" si="20"/>
        <v>441500.42857142538</v>
      </c>
      <c r="X262" s="2">
        <f t="shared" si="6"/>
        <v>8499.5714285746217</v>
      </c>
      <c r="Y262" s="2">
        <f t="shared" si="40"/>
        <v>39316044.28571438</v>
      </c>
      <c r="Z262" s="2" t="str">
        <f t="shared" si="8"/>
        <v>MEEP</v>
      </c>
      <c r="AA262" s="2">
        <f>IF(Z262="HERE",Y262,AA261+Graph!$G$1*1000)</f>
        <v>77806069.999999911</v>
      </c>
      <c r="AB262" s="2">
        <f t="shared" si="21"/>
        <v>650000</v>
      </c>
      <c r="AC262" s="2">
        <f t="shared" si="41"/>
        <v>38067556.57142856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7"/>
        <v>50008377.828571431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5"/>
        <v>194</v>
      </c>
      <c r="C263" s="7"/>
      <c r="D263" s="2" t="e">
        <f t="shared" si="12"/>
        <v>#N/A</v>
      </c>
      <c r="E263" s="2" t="e">
        <f t="shared" si="22"/>
        <v>#N/A</v>
      </c>
      <c r="F263" s="2">
        <v>1420164.648650378</v>
      </c>
      <c r="G263" s="2">
        <f t="shared" si="26"/>
        <v>441500.42857142858</v>
      </c>
      <c r="H263" s="2">
        <f t="shared" si="42"/>
        <v>102526619.14285727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2238507.8571428508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1433608.2908072174</v>
      </c>
      <c r="Q263" s="2">
        <f t="shared" si="44"/>
        <v>450000</v>
      </c>
      <c r="R263" s="2">
        <f t="shared" si="43"/>
        <v>104765127</v>
      </c>
      <c r="S263" s="2">
        <f t="shared" si="17"/>
        <v>441500.42857143283</v>
      </c>
      <c r="T263" s="2">
        <f t="shared" si="18"/>
        <v>8499.571428571362</v>
      </c>
      <c r="U263" s="2">
        <f t="shared" si="19"/>
        <v>450000</v>
      </c>
      <c r="V263" s="2">
        <f t="shared" si="33"/>
        <v>65440583.142856933</v>
      </c>
      <c r="W263" s="2">
        <f t="shared" si="20"/>
        <v>441500.42857142538</v>
      </c>
      <c r="X263" s="2">
        <f t="shared" si="6"/>
        <v>8499.5714285746217</v>
      </c>
      <c r="Y263" s="2">
        <f t="shared" si="40"/>
        <v>39324543.857142955</v>
      </c>
      <c r="Z263" s="2" t="str">
        <f t="shared" si="8"/>
        <v>MEEP</v>
      </c>
      <c r="AA263" s="2">
        <f>IF(Z263="HERE",Y263,AA262+Graph!$G$1*1000)</f>
        <v>78456069.999999911</v>
      </c>
      <c r="AB263" s="2">
        <f t="shared" si="21"/>
        <v>650000</v>
      </c>
      <c r="AC263" s="2">
        <f t="shared" si="41"/>
        <v>38067556.57142856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50040877.828571431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5"/>
        <v>195</v>
      </c>
      <c r="C264" s="7"/>
      <c r="D264" s="2" t="e">
        <f t="shared" si="12"/>
        <v>#N/A</v>
      </c>
      <c r="E264" s="2" t="e">
        <f t="shared" si="22"/>
        <v>#N/A</v>
      </c>
      <c r="F264" s="2">
        <v>1425095.7845365405</v>
      </c>
      <c r="G264" s="2">
        <f t="shared" si="26"/>
        <v>441500.42857142858</v>
      </c>
      <c r="H264" s="2">
        <f t="shared" si="42"/>
        <v>102968119.5714287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2247007.4285714221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1438585.9229691923</v>
      </c>
      <c r="Q264" s="2">
        <f t="shared" si="44"/>
        <v>450000</v>
      </c>
      <c r="R264" s="2">
        <f t="shared" si="43"/>
        <v>105215127</v>
      </c>
      <c r="S264" s="2">
        <f t="shared" si="17"/>
        <v>441500.42857143283</v>
      </c>
      <c r="T264" s="2">
        <f t="shared" si="18"/>
        <v>8499.571428571362</v>
      </c>
      <c r="U264" s="2">
        <f t="shared" si="19"/>
        <v>450000</v>
      </c>
      <c r="V264" s="2">
        <f t="shared" si="33"/>
        <v>65882083.571428359</v>
      </c>
      <c r="W264" s="2">
        <f t="shared" si="20"/>
        <v>441500.42857142538</v>
      </c>
      <c r="X264" s="2">
        <f t="shared" si="6"/>
        <v>8499.5714285746217</v>
      </c>
      <c r="Y264" s="2">
        <f t="shared" si="40"/>
        <v>39333043.42857153</v>
      </c>
      <c r="Z264" s="2" t="str">
        <f t="shared" si="8"/>
        <v>MEEP</v>
      </c>
      <c r="AA264" s="2">
        <f>IF(Z264="HERE",Y264,AA263+Graph!$G$1*1000)</f>
        <v>79106069.999999911</v>
      </c>
      <c r="AB264" s="2">
        <f t="shared" si="21"/>
        <v>650000</v>
      </c>
      <c r="AC264" s="2">
        <f t="shared" si="41"/>
        <v>38067556.57142856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50073377.828571431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5"/>
        <v>196</v>
      </c>
      <c r="C265" s="7"/>
      <c r="D265" s="2" t="e">
        <f t="shared" si="12"/>
        <v>#N/A</v>
      </c>
      <c r="E265" s="2" t="e">
        <f t="shared" si="22"/>
        <v>#N/A</v>
      </c>
      <c r="F265" s="2">
        <v>1430026.920422703</v>
      </c>
      <c r="G265" s="2">
        <f t="shared" si="26"/>
        <v>441500.42857142858</v>
      </c>
      <c r="H265" s="2">
        <f t="shared" si="42"/>
        <v>103409620.00000013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2255506.9999999935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1443563.5551311374</v>
      </c>
      <c r="Q265" s="2">
        <f t="shared" si="44"/>
        <v>450000</v>
      </c>
      <c r="R265" s="2">
        <f t="shared" si="43"/>
        <v>105665127</v>
      </c>
      <c r="S265" s="2">
        <f t="shared" si="17"/>
        <v>441500.42857143283</v>
      </c>
      <c r="T265" s="2">
        <f t="shared" si="18"/>
        <v>8499.571428571362</v>
      </c>
      <c r="U265" s="2">
        <f t="shared" si="19"/>
        <v>450000</v>
      </c>
      <c r="V265" s="2">
        <f t="shared" si="33"/>
        <v>66323583.999999784</v>
      </c>
      <c r="W265" s="2">
        <f t="shared" si="20"/>
        <v>441500.42857142538</v>
      </c>
      <c r="X265" s="2">
        <f t="shared" si="6"/>
        <v>8499.5714285746217</v>
      </c>
      <c r="Y265" s="2">
        <f t="shared" si="40"/>
        <v>39341543.000000104</v>
      </c>
      <c r="Z265" s="2" t="str">
        <f t="shared" si="8"/>
        <v>MEEP</v>
      </c>
      <c r="AA265" s="2">
        <f>IF(Z265="HERE",Y265,AA264+Graph!$G$1*1000)</f>
        <v>79756069.999999911</v>
      </c>
      <c r="AB265" s="2">
        <f t="shared" si="21"/>
        <v>650000</v>
      </c>
      <c r="AC265" s="2">
        <f t="shared" si="41"/>
        <v>38067556.57142856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50105877.828571431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5"/>
        <v>197</v>
      </c>
      <c r="C266" s="7"/>
      <c r="D266" s="2" t="e">
        <f t="shared" si="12"/>
        <v>#N/A</v>
      </c>
      <c r="E266" s="2" t="e">
        <f t="shared" si="22"/>
        <v>#N/A</v>
      </c>
      <c r="F266" s="2">
        <v>1434958.0563088953</v>
      </c>
      <c r="G266" s="2">
        <f t="shared" si="26"/>
        <v>441500.42857142858</v>
      </c>
      <c r="H266" s="2">
        <f t="shared" si="42"/>
        <v>103851120.42857157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2264006.5714285648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1448541.1872931123</v>
      </c>
      <c r="Q266" s="2">
        <f t="shared" si="44"/>
        <v>450000</v>
      </c>
      <c r="R266" s="2">
        <f t="shared" si="43"/>
        <v>106115127</v>
      </c>
      <c r="S266" s="2">
        <f t="shared" si="17"/>
        <v>441500.42857143283</v>
      </c>
      <c r="T266" s="2">
        <f t="shared" si="18"/>
        <v>8499.571428571362</v>
      </c>
      <c r="U266" s="2">
        <f t="shared" si="19"/>
        <v>450000</v>
      </c>
      <c r="V266" s="2">
        <f t="shared" si="33"/>
        <v>66765084.428571209</v>
      </c>
      <c r="W266" s="2">
        <f t="shared" si="20"/>
        <v>441500.42857142538</v>
      </c>
      <c r="X266" s="2">
        <f t="shared" si="6"/>
        <v>8499.5714285746217</v>
      </c>
      <c r="Y266" s="2">
        <f t="shared" si="40"/>
        <v>39350042.571428679</v>
      </c>
      <c r="Z266" s="2" t="str">
        <f t="shared" si="8"/>
        <v>MEEP</v>
      </c>
      <c r="AA266" s="2">
        <f>IF(Z266="HERE",Y266,AA265+Graph!$G$1*1000)</f>
        <v>80406069.999999911</v>
      </c>
      <c r="AB266" s="2">
        <f t="shared" si="21"/>
        <v>650000</v>
      </c>
      <c r="AC266" s="2">
        <f t="shared" si="41"/>
        <v>38067556.57142856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50138377.828571431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5"/>
        <v>198</v>
      </c>
      <c r="C267" s="7"/>
      <c r="D267" s="2" t="e">
        <f t="shared" si="12"/>
        <v>#N/A</v>
      </c>
      <c r="E267" s="2" t="e">
        <f t="shared" si="22"/>
        <v>#N/A</v>
      </c>
      <c r="F267" s="2">
        <v>1439889.1921950579</v>
      </c>
      <c r="G267" s="2">
        <f t="shared" si="26"/>
        <v>441500.42857142858</v>
      </c>
      <c r="H267" s="2">
        <f t="shared" si="42"/>
        <v>104292620.857143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2272506.1428571362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1453518.8194550574</v>
      </c>
      <c r="Q267" s="2">
        <f t="shared" si="44"/>
        <v>450000</v>
      </c>
      <c r="R267" s="2">
        <f t="shared" si="43"/>
        <v>106565127</v>
      </c>
      <c r="S267" s="2">
        <f t="shared" si="17"/>
        <v>441500.42857143283</v>
      </c>
      <c r="T267" s="2">
        <f t="shared" si="18"/>
        <v>8499.571428571362</v>
      </c>
      <c r="U267" s="2">
        <f t="shared" si="19"/>
        <v>450000</v>
      </c>
      <c r="V267" s="2">
        <f t="shared" si="33"/>
        <v>67206584.857142642</v>
      </c>
      <c r="W267" s="2">
        <f t="shared" si="20"/>
        <v>441500.42857143283</v>
      </c>
      <c r="X267" s="2">
        <f t="shared" si="6"/>
        <v>8499.5714285671711</v>
      </c>
      <c r="Y267" s="2">
        <f t="shared" si="40"/>
        <v>39358542.142857246</v>
      </c>
      <c r="Z267" s="2" t="str">
        <f t="shared" si="8"/>
        <v>MEEP</v>
      </c>
      <c r="AA267" s="2">
        <f>IF(Z267="HERE",Y267,AA266+Graph!$G$1*1000)</f>
        <v>81056069.999999911</v>
      </c>
      <c r="AB267" s="2">
        <f t="shared" si="21"/>
        <v>650000</v>
      </c>
      <c r="AC267" s="2">
        <f t="shared" si="41"/>
        <v>38067556.57142856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5"/>
        <v>199</v>
      </c>
      <c r="C268" s="7"/>
      <c r="D268" s="2" t="e">
        <f t="shared" si="12"/>
        <v>#N/A</v>
      </c>
      <c r="E268" s="2" t="e">
        <f t="shared" si="22"/>
        <v>#N/A</v>
      </c>
      <c r="F268" s="2">
        <v>1444820.3280812204</v>
      </c>
      <c r="G268" s="2">
        <f t="shared" si="26"/>
        <v>441500.42857142858</v>
      </c>
      <c r="H268" s="2">
        <f t="shared" si="42"/>
        <v>104734121.28571443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2281005.7142857076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1458496.4516170025</v>
      </c>
      <c r="Q268" s="2">
        <f t="shared" si="44"/>
        <v>450000</v>
      </c>
      <c r="R268" s="2">
        <f t="shared" si="43"/>
        <v>107015127</v>
      </c>
      <c r="S268" s="2">
        <f t="shared" si="17"/>
        <v>441500.42857143283</v>
      </c>
      <c r="T268" s="2">
        <f t="shared" si="18"/>
        <v>8499.571428571362</v>
      </c>
      <c r="U268" s="2">
        <f t="shared" si="19"/>
        <v>450000</v>
      </c>
      <c r="V268" s="2">
        <f t="shared" si="33"/>
        <v>67648085.285714075</v>
      </c>
      <c r="W268" s="2">
        <f t="shared" si="20"/>
        <v>441500.42857143283</v>
      </c>
      <c r="X268" s="2">
        <f t="shared" si="6"/>
        <v>8499.5714285671711</v>
      </c>
      <c r="Y268" s="2">
        <f t="shared" si="40"/>
        <v>39367041.714285813</v>
      </c>
      <c r="Z268" s="2" t="str">
        <f t="shared" si="8"/>
        <v>MEEP</v>
      </c>
      <c r="AA268" s="2">
        <f>IF(Z268="HERE",Y268,AA267+Graph!$G$1*1000)</f>
        <v>81706069.999999911</v>
      </c>
      <c r="AB268" s="2">
        <f t="shared" si="21"/>
        <v>650000</v>
      </c>
      <c r="AC268" s="2">
        <f t="shared" si="41"/>
        <v>38067556.57142856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5"/>
        <v>200</v>
      </c>
      <c r="C269" s="7"/>
      <c r="D269" s="2" t="e">
        <f t="shared" si="12"/>
        <v>#N/A</v>
      </c>
      <c r="E269" s="2" t="e">
        <f t="shared" si="22"/>
        <v>#N/A</v>
      </c>
      <c r="F269" s="2">
        <v>1449751.4639674127</v>
      </c>
      <c r="G269" s="2">
        <f t="shared" si="26"/>
        <v>441500.42857142858</v>
      </c>
      <c r="H269" s="2">
        <f t="shared" si="42"/>
        <v>105175621.71428587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2289505.2857142789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1463474.0837789774</v>
      </c>
      <c r="Q269" s="2">
        <f t="shared" si="44"/>
        <v>450000</v>
      </c>
      <c r="R269" s="2">
        <f t="shared" si="43"/>
        <v>107465127</v>
      </c>
      <c r="S269" s="2">
        <f t="shared" si="17"/>
        <v>441500.42857143283</v>
      </c>
      <c r="T269" s="2">
        <f t="shared" si="18"/>
        <v>8499.571428571362</v>
      </c>
      <c r="U269" s="2">
        <f t="shared" si="19"/>
        <v>450000</v>
      </c>
      <c r="V269" s="2">
        <f t="shared" si="33"/>
        <v>68089585.714285508</v>
      </c>
      <c r="W269" s="2">
        <f t="shared" si="20"/>
        <v>441500.42857143283</v>
      </c>
      <c r="X269" s="2">
        <f t="shared" si="6"/>
        <v>8499.5714285671711</v>
      </c>
      <c r="Y269" s="2">
        <f t="shared" si="40"/>
        <v>39375541.28571438</v>
      </c>
      <c r="Z269" s="2" t="str">
        <f t="shared" si="8"/>
        <v>MEEP</v>
      </c>
      <c r="AA269" s="2">
        <f>IF(Z269="HERE",Y269,AA268+Graph!$G$1*1000)</f>
        <v>82356069.999999911</v>
      </c>
      <c r="AB269" s="2">
        <f t="shared" si="21"/>
        <v>650000</v>
      </c>
      <c r="AC269" s="2">
        <f t="shared" si="41"/>
        <v>38067556.57142856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5"/>
        <v>201</v>
      </c>
      <c r="C270" s="7"/>
      <c r="D270" s="2" t="e">
        <f t="shared" si="12"/>
        <v>#N/A</v>
      </c>
      <c r="E270" s="2" t="e">
        <f t="shared" si="22"/>
        <v>#N/A</v>
      </c>
      <c r="F270" s="2">
        <v>1454682.5998535752</v>
      </c>
      <c r="G270" s="2">
        <f t="shared" si="26"/>
        <v>441500.42857142858</v>
      </c>
      <c r="H270" s="2">
        <f t="shared" si="42"/>
        <v>105617122.1428573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2298004.8571428503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1468451.7159409225</v>
      </c>
      <c r="Q270" s="2">
        <f t="shared" si="44"/>
        <v>450000</v>
      </c>
      <c r="R270" s="2">
        <f t="shared" si="43"/>
        <v>107915127</v>
      </c>
      <c r="S270" s="2">
        <f t="shared" si="17"/>
        <v>441500.42857143283</v>
      </c>
      <c r="T270" s="2">
        <f t="shared" si="18"/>
        <v>8499.571428571362</v>
      </c>
      <c r="U270" s="2">
        <f t="shared" si="19"/>
        <v>450000</v>
      </c>
      <c r="V270" s="2">
        <f t="shared" si="33"/>
        <v>68531086.142856941</v>
      </c>
      <c r="W270" s="2">
        <f t="shared" si="20"/>
        <v>441500.42857143283</v>
      </c>
      <c r="X270" s="2">
        <f t="shared" si="6"/>
        <v>8499.5714285671711</v>
      </c>
      <c r="Y270" s="2">
        <f t="shared" si="40"/>
        <v>39384040.857142948</v>
      </c>
      <c r="Z270" s="2" t="str">
        <f t="shared" si="8"/>
        <v>MEEP</v>
      </c>
      <c r="AA270" s="2">
        <f>IF(Z270="HERE",Y270,AA269+Graph!$G$1*1000)</f>
        <v>83006069.999999911</v>
      </c>
      <c r="AB270" s="2">
        <f t="shared" si="21"/>
        <v>650000</v>
      </c>
      <c r="AC270" s="2">
        <f t="shared" si="41"/>
        <v>38067556.57142856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5"/>
        <v>202</v>
      </c>
      <c r="C271" s="7"/>
      <c r="D271" s="2" t="e">
        <f t="shared" si="12"/>
        <v>#N/A</v>
      </c>
      <c r="E271" s="2" t="e">
        <f t="shared" si="22"/>
        <v>#N/A</v>
      </c>
      <c r="F271" s="2">
        <v>1459613.7357397377</v>
      </c>
      <c r="G271" s="2">
        <f t="shared" si="26"/>
        <v>441500.42857142858</v>
      </c>
      <c r="H271" s="2">
        <f t="shared" si="42"/>
        <v>106058622.57142873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2306504.4285714217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1473429.3481028676</v>
      </c>
      <c r="Q271" s="2">
        <f t="shared" si="44"/>
        <v>450000</v>
      </c>
      <c r="R271" s="2">
        <f t="shared" si="43"/>
        <v>108365127</v>
      </c>
      <c r="S271" s="2">
        <f t="shared" si="17"/>
        <v>441500.42857143283</v>
      </c>
      <c r="T271" s="2">
        <f t="shared" si="18"/>
        <v>8499.571428571362</v>
      </c>
      <c r="U271" s="2">
        <f t="shared" si="19"/>
        <v>450000</v>
      </c>
      <c r="V271" s="2">
        <f t="shared" si="33"/>
        <v>68972586.571428373</v>
      </c>
      <c r="W271" s="2">
        <f t="shared" si="20"/>
        <v>441500.42857143283</v>
      </c>
      <c r="X271" s="2">
        <f t="shared" si="6"/>
        <v>8499.5714285671711</v>
      </c>
      <c r="Y271" s="2">
        <f t="shared" si="40"/>
        <v>39392540.428571515</v>
      </c>
      <c r="Z271" s="2" t="str">
        <f t="shared" si="8"/>
        <v>MEEP</v>
      </c>
      <c r="AA271" s="2">
        <f>IF(Z271="HERE",Y271,AA270+Graph!$G$1*1000)</f>
        <v>83656069.999999911</v>
      </c>
      <c r="AB271" s="2">
        <f t="shared" si="21"/>
        <v>650000</v>
      </c>
      <c r="AC271" s="2">
        <f t="shared" si="41"/>
        <v>38067556.57142856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5"/>
        <v>203</v>
      </c>
      <c r="C272" s="7"/>
      <c r="D272" s="2" t="e">
        <f t="shared" si="12"/>
        <v>#N/A</v>
      </c>
      <c r="E272" s="2" t="e">
        <f t="shared" si="22"/>
        <v>#N/A</v>
      </c>
      <c r="F272" s="2">
        <v>1464544.8716259301</v>
      </c>
      <c r="G272" s="2">
        <f t="shared" si="26"/>
        <v>441500.42857142858</v>
      </c>
      <c r="H272" s="2">
        <f t="shared" si="42"/>
        <v>106500123.00000016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2315003.999999993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1478406.9802648425</v>
      </c>
      <c r="Q272" s="2">
        <f t="shared" si="44"/>
        <v>450000</v>
      </c>
      <c r="R272" s="2">
        <f t="shared" si="43"/>
        <v>108815127</v>
      </c>
      <c r="S272" s="2">
        <f t="shared" si="17"/>
        <v>441500.42857143283</v>
      </c>
      <c r="T272" s="2">
        <f t="shared" si="18"/>
        <v>8499.571428571362</v>
      </c>
      <c r="U272" s="2">
        <f t="shared" si="19"/>
        <v>450000</v>
      </c>
      <c r="V272" s="2">
        <f t="shared" si="33"/>
        <v>69414086.999999806</v>
      </c>
      <c r="W272" s="2">
        <f t="shared" si="20"/>
        <v>441500.42857143283</v>
      </c>
      <c r="X272" s="2">
        <f t="shared" si="6"/>
        <v>8499.5714285671711</v>
      </c>
      <c r="Y272" s="2">
        <f t="shared" si="40"/>
        <v>39401040.000000082</v>
      </c>
      <c r="Z272" s="2" t="str">
        <f t="shared" si="8"/>
        <v>MEEP</v>
      </c>
      <c r="AA272" s="2">
        <f>IF(Z272="HERE",Y272,AA271+Graph!$G$1*1000)</f>
        <v>84306069.999999911</v>
      </c>
      <c r="AB272" s="2">
        <f t="shared" si="21"/>
        <v>650000</v>
      </c>
      <c r="AC272" s="2">
        <f t="shared" si="41"/>
        <v>38067556.57142856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5"/>
        <v>204</v>
      </c>
      <c r="C273" s="7"/>
      <c r="D273" s="2" t="e">
        <f t="shared" si="12"/>
        <v>#N/A</v>
      </c>
      <c r="E273" s="2" t="e">
        <f t="shared" si="22"/>
        <v>#N/A</v>
      </c>
      <c r="F273" s="2">
        <v>1469476.0075120926</v>
      </c>
      <c r="G273" s="2">
        <f t="shared" si="26"/>
        <v>441500.42857142858</v>
      </c>
      <c r="H273" s="2">
        <f t="shared" si="42"/>
        <v>106941623.4285716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2323503.5714285644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1483384.6124267876</v>
      </c>
      <c r="Q273" s="2">
        <f t="shared" si="44"/>
        <v>450000</v>
      </c>
      <c r="R273" s="2">
        <f t="shared" si="43"/>
        <v>109265127</v>
      </c>
      <c r="S273" s="2">
        <f t="shared" si="17"/>
        <v>441500.42857143283</v>
      </c>
      <c r="T273" s="2">
        <f t="shared" si="18"/>
        <v>8499.571428571362</v>
      </c>
      <c r="U273" s="2">
        <f t="shared" si="19"/>
        <v>450000</v>
      </c>
      <c r="V273" s="2">
        <f t="shared" si="33"/>
        <v>69855587.428571239</v>
      </c>
      <c r="W273" s="2">
        <f t="shared" si="20"/>
        <v>441500.42857143283</v>
      </c>
      <c r="X273" s="2">
        <f t="shared" si="6"/>
        <v>8499.5714285671711</v>
      </c>
      <c r="Y273" s="2">
        <f t="shared" si="40"/>
        <v>39409539.571428649</v>
      </c>
      <c r="Z273" s="2" t="str">
        <f t="shared" si="8"/>
        <v>MEEP</v>
      </c>
      <c r="AA273" s="2">
        <f>IF(Z273="HERE",Y273,AA272+Graph!$G$1*1000)</f>
        <v>84956069.999999911</v>
      </c>
      <c r="AB273" s="2">
        <f t="shared" si="21"/>
        <v>650000</v>
      </c>
      <c r="AC273" s="2">
        <f t="shared" si="41"/>
        <v>38067556.57142856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5"/>
        <v>205</v>
      </c>
      <c r="C274" s="7"/>
      <c r="D274" s="2" t="e">
        <f t="shared" si="12"/>
        <v>#N/A</v>
      </c>
      <c r="E274" s="2" t="e">
        <f t="shared" si="22"/>
        <v>#N/A</v>
      </c>
      <c r="F274" s="2">
        <v>1474407.1433982551</v>
      </c>
      <c r="G274" s="2">
        <f t="shared" si="26"/>
        <v>441500.42857142858</v>
      </c>
      <c r="H274" s="2">
        <f t="shared" si="42"/>
        <v>107383123.85714303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2332003.1428571357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1488362.2445887327</v>
      </c>
      <c r="Q274" s="2">
        <f t="shared" si="44"/>
        <v>450000</v>
      </c>
      <c r="R274" s="2">
        <f t="shared" si="43"/>
        <v>109715127</v>
      </c>
      <c r="S274" s="2">
        <f t="shared" si="17"/>
        <v>441500.42857143283</v>
      </c>
      <c r="T274" s="2">
        <f t="shared" si="18"/>
        <v>8499.571428571362</v>
      </c>
      <c r="U274" s="2">
        <f t="shared" si="19"/>
        <v>450000</v>
      </c>
      <c r="V274" s="2">
        <f t="shared" si="33"/>
        <v>70297087.857142672</v>
      </c>
      <c r="W274" s="2">
        <f t="shared" si="20"/>
        <v>441500.42857143283</v>
      </c>
      <c r="X274" s="2">
        <f t="shared" si="6"/>
        <v>8499.5714285671711</v>
      </c>
      <c r="Y274" s="2">
        <f t="shared" si="40"/>
        <v>39418039.142857216</v>
      </c>
      <c r="Z274" s="2" t="str">
        <f t="shared" si="8"/>
        <v>MEEP</v>
      </c>
      <c r="AA274" s="2">
        <f>IF(Z274="HERE",Y274,AA273+Graph!$G$1*1000)</f>
        <v>85606069.999999911</v>
      </c>
      <c r="AB274" s="2">
        <f t="shared" si="21"/>
        <v>650000</v>
      </c>
      <c r="AC274" s="2">
        <f t="shared" si="41"/>
        <v>38067556.57142856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5"/>
        <v>206</v>
      </c>
      <c r="C275" s="7"/>
      <c r="D275" s="2" t="e">
        <f t="shared" si="12"/>
        <v>#N/A</v>
      </c>
      <c r="E275" s="2" t="e">
        <f t="shared" si="22"/>
        <v>#N/A</v>
      </c>
      <c r="F275" s="2">
        <v>1479338.2792844474</v>
      </c>
      <c r="G275" s="2">
        <f t="shared" si="26"/>
        <v>441500.42857142858</v>
      </c>
      <c r="H275" s="2">
        <f t="shared" si="42"/>
        <v>107824624.28571446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2340502.7142857071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1493339.8767507076</v>
      </c>
      <c r="Q275" s="2">
        <f t="shared" si="44"/>
        <v>450000</v>
      </c>
      <c r="R275" s="2">
        <f t="shared" si="43"/>
        <v>110165127</v>
      </c>
      <c r="S275" s="2">
        <f t="shared" si="17"/>
        <v>441500.42857143283</v>
      </c>
      <c r="T275" s="2">
        <f t="shared" si="18"/>
        <v>8499.571428571362</v>
      </c>
      <c r="U275" s="2">
        <f t="shared" si="19"/>
        <v>450000</v>
      </c>
      <c r="V275" s="2">
        <f t="shared" si="33"/>
        <v>70738588.285714105</v>
      </c>
      <c r="W275" s="2">
        <f t="shared" si="20"/>
        <v>441500.42857143283</v>
      </c>
      <c r="X275" s="2">
        <f t="shared" si="6"/>
        <v>8499.5714285671711</v>
      </c>
      <c r="Y275" s="2">
        <f t="shared" si="40"/>
        <v>39426538.714285783</v>
      </c>
      <c r="Z275" s="2" t="str">
        <f t="shared" si="8"/>
        <v>MEEP</v>
      </c>
      <c r="AA275" s="2">
        <f>IF(Z275="HERE",Y275,AA274+Graph!$G$1*1000)</f>
        <v>86256069.999999911</v>
      </c>
      <c r="AB275" s="2">
        <f t="shared" si="21"/>
        <v>650000</v>
      </c>
      <c r="AC275" s="2">
        <f t="shared" si="41"/>
        <v>38067556.57142856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5"/>
        <v>207</v>
      </c>
      <c r="C276" s="7"/>
      <c r="D276" s="2" t="e">
        <f t="shared" si="12"/>
        <v>#N/A</v>
      </c>
      <c r="E276" s="2" t="e">
        <f t="shared" si="22"/>
        <v>#N/A</v>
      </c>
      <c r="F276" s="2">
        <v>1484269.41517061</v>
      </c>
      <c r="G276" s="2">
        <f t="shared" si="26"/>
        <v>441500.42857142858</v>
      </c>
      <c r="H276" s="2">
        <f t="shared" si="42"/>
        <v>108266124.7142859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2349002.2857142785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1498317.5089126527</v>
      </c>
      <c r="Q276" s="2">
        <f t="shared" si="44"/>
        <v>450000</v>
      </c>
      <c r="R276" s="2">
        <f t="shared" si="43"/>
        <v>110615127</v>
      </c>
      <c r="S276" s="2">
        <f t="shared" si="17"/>
        <v>441500.42857143283</v>
      </c>
      <c r="T276" s="2">
        <f t="shared" si="18"/>
        <v>8499.571428571362</v>
      </c>
      <c r="U276" s="2">
        <f t="shared" si="19"/>
        <v>450000</v>
      </c>
      <c r="V276" s="2">
        <f t="shared" si="33"/>
        <v>71180088.714285538</v>
      </c>
      <c r="W276" s="2">
        <f t="shared" si="20"/>
        <v>441500.42857143283</v>
      </c>
      <c r="X276" s="2">
        <f t="shared" si="6"/>
        <v>8499.5714285671711</v>
      </c>
      <c r="Y276" s="2">
        <f t="shared" si="40"/>
        <v>39435038.285714351</v>
      </c>
      <c r="Z276" s="2" t="str">
        <f t="shared" si="8"/>
        <v>MEEP</v>
      </c>
      <c r="AA276" s="2">
        <f>IF(Z276="HERE",Y276,AA275+Graph!$G$1*1000)</f>
        <v>86906069.999999911</v>
      </c>
      <c r="AB276" s="2">
        <f t="shared" si="21"/>
        <v>650000</v>
      </c>
      <c r="AC276" s="2">
        <f t="shared" si="41"/>
        <v>38067556.57142856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5"/>
        <v>208</v>
      </c>
      <c r="C277" s="7"/>
      <c r="D277" s="2" t="e">
        <f t="shared" si="12"/>
        <v>#N/A</v>
      </c>
      <c r="E277" s="2" t="e">
        <f t="shared" si="22"/>
        <v>#N/A</v>
      </c>
      <c r="F277" s="2">
        <v>1489200.5510568023</v>
      </c>
      <c r="G277" s="2">
        <f t="shared" si="26"/>
        <v>441500.42857142858</v>
      </c>
      <c r="H277" s="2">
        <f t="shared" si="42"/>
        <v>108707625.14285733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2357501.8571428498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1503295.1410745978</v>
      </c>
      <c r="Q277" s="2">
        <f t="shared" si="44"/>
        <v>450000</v>
      </c>
      <c r="R277" s="2">
        <f t="shared" si="43"/>
        <v>111065127</v>
      </c>
      <c r="S277" s="2">
        <f t="shared" si="17"/>
        <v>441500.42857143283</v>
      </c>
      <c r="T277" s="2">
        <f t="shared" si="18"/>
        <v>8499.571428571362</v>
      </c>
      <c r="U277" s="2">
        <f t="shared" si="19"/>
        <v>450000</v>
      </c>
      <c r="V277" s="2">
        <f t="shared" si="33"/>
        <v>71621589.14285697</v>
      </c>
      <c r="W277" s="2">
        <f t="shared" si="20"/>
        <v>441500.42857143283</v>
      </c>
      <c r="X277" s="2">
        <f t="shared" si="6"/>
        <v>8499.5714285671711</v>
      </c>
      <c r="Y277" s="2">
        <f t="shared" si="40"/>
        <v>39443537.857142918</v>
      </c>
      <c r="Z277" s="2" t="str">
        <f t="shared" si="8"/>
        <v>MEEP</v>
      </c>
      <c r="AA277" s="2">
        <f>IF(Z277="HERE",Y277,AA276+Graph!$G$1*1000)</f>
        <v>87556069.999999911</v>
      </c>
      <c r="AB277" s="2">
        <f t="shared" si="21"/>
        <v>650000</v>
      </c>
      <c r="AC277" s="2">
        <f t="shared" si="41"/>
        <v>38067556.57142856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50160000</v>
      </c>
      <c r="AH277" s="3" t="e">
        <f t="shared" ref="AH277:AH385" si="46">IF(COUNT(C277)=1,AG277,#N/A)</f>
        <v>#N/A</v>
      </c>
    </row>
    <row r="278" spans="1:34" ht="15" x14ac:dyDescent="0.25">
      <c r="A278" s="1">
        <v>44454</v>
      </c>
      <c r="B278" s="2">
        <f t="shared" si="45"/>
        <v>209</v>
      </c>
      <c r="C278" s="7"/>
      <c r="D278" s="2" t="e">
        <f t="shared" si="12"/>
        <v>#N/A</v>
      </c>
      <c r="E278" s="2" t="e">
        <f t="shared" si="22"/>
        <v>#N/A</v>
      </c>
      <c r="F278" s="2">
        <v>1494131.6869429648</v>
      </c>
      <c r="G278" s="2">
        <f t="shared" si="26"/>
        <v>441500.42857142858</v>
      </c>
      <c r="H278" s="2">
        <f t="shared" si="42"/>
        <v>109149125.57142876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2366001.4285714212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1508272.7732365727</v>
      </c>
      <c r="Q278" s="2">
        <f t="shared" si="44"/>
        <v>450000</v>
      </c>
      <c r="R278" s="2">
        <f t="shared" si="43"/>
        <v>111515127</v>
      </c>
      <c r="S278" s="2">
        <f t="shared" si="17"/>
        <v>441500.42857143283</v>
      </c>
      <c r="T278" s="2">
        <f t="shared" si="18"/>
        <v>8499.571428571362</v>
      </c>
      <c r="U278" s="2">
        <f t="shared" si="19"/>
        <v>450000</v>
      </c>
      <c r="V278" s="2">
        <f t="shared" si="33"/>
        <v>72063089.571428403</v>
      </c>
      <c r="W278" s="2">
        <f t="shared" si="20"/>
        <v>441500.42857143283</v>
      </c>
      <c r="X278" s="2">
        <f t="shared" si="6"/>
        <v>8499.5714285671711</v>
      </c>
      <c r="Y278" s="2">
        <f t="shared" si="40"/>
        <v>39452037.428571485</v>
      </c>
      <c r="Z278" s="2" t="str">
        <f t="shared" si="8"/>
        <v>MEEP</v>
      </c>
      <c r="AA278" s="2">
        <f>IF(Z278="HERE",Y278,AA277+Graph!$G$1*1000)</f>
        <v>88206069.999999911</v>
      </c>
      <c r="AB278" s="2">
        <f t="shared" si="21"/>
        <v>650000</v>
      </c>
      <c r="AC278" s="2">
        <f t="shared" si="41"/>
        <v>38067556.57142856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50160000</v>
      </c>
      <c r="AH278" s="3" t="e">
        <f t="shared" si="46"/>
        <v>#N/A</v>
      </c>
    </row>
    <row r="279" spans="1:34" ht="15" x14ac:dyDescent="0.25">
      <c r="A279" s="1">
        <v>44455</v>
      </c>
      <c r="B279" s="2">
        <f t="shared" si="45"/>
        <v>210</v>
      </c>
      <c r="C279" s="7"/>
      <c r="D279" s="2" t="e">
        <f t="shared" si="12"/>
        <v>#N/A</v>
      </c>
      <c r="E279" s="2" t="e">
        <f t="shared" si="22"/>
        <v>#N/A</v>
      </c>
      <c r="F279" s="2">
        <v>1499062.8228291273</v>
      </c>
      <c r="G279" s="2">
        <f t="shared" si="26"/>
        <v>441500.42857142858</v>
      </c>
      <c r="H279" s="2">
        <f t="shared" si="42"/>
        <v>109590626.00000019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2374500.9999999925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1513250.4053985178</v>
      </c>
      <c r="Q279" s="2">
        <f t="shared" si="44"/>
        <v>450000</v>
      </c>
      <c r="R279" s="2">
        <f t="shared" si="43"/>
        <v>111965127</v>
      </c>
      <c r="S279" s="2">
        <f t="shared" si="17"/>
        <v>441500.42857143283</v>
      </c>
      <c r="T279" s="2">
        <f t="shared" si="18"/>
        <v>8499.571428571362</v>
      </c>
      <c r="U279" s="2">
        <f t="shared" si="19"/>
        <v>450000</v>
      </c>
      <c r="V279" s="2">
        <f t="shared" si="33"/>
        <v>72504589.999999836</v>
      </c>
      <c r="W279" s="2">
        <f t="shared" si="20"/>
        <v>441500.42857143283</v>
      </c>
      <c r="X279" s="2">
        <f t="shared" si="6"/>
        <v>8499.5714285671711</v>
      </c>
      <c r="Y279" s="2">
        <f t="shared" si="40"/>
        <v>39460537.000000052</v>
      </c>
      <c r="Z279" s="2" t="str">
        <f t="shared" si="8"/>
        <v>MEEP</v>
      </c>
      <c r="AA279" s="2">
        <f>IF(Z279="HERE",Y279,AA278+Graph!$G$1*1000)</f>
        <v>88856069.999999911</v>
      </c>
      <c r="AB279" s="2">
        <f t="shared" si="21"/>
        <v>650000</v>
      </c>
      <c r="AC279" s="2">
        <f t="shared" si="41"/>
        <v>38067556.57142856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50160000</v>
      </c>
      <c r="AH279" s="3" t="e">
        <f t="shared" si="46"/>
        <v>#N/A</v>
      </c>
    </row>
    <row r="280" spans="1:34" ht="15" x14ac:dyDescent="0.25">
      <c r="A280" s="1">
        <v>44456</v>
      </c>
      <c r="B280" s="2">
        <f t="shared" si="45"/>
        <v>211</v>
      </c>
      <c r="C280" s="7"/>
      <c r="D280" s="2" t="e">
        <f t="shared" si="12"/>
        <v>#N/A</v>
      </c>
      <c r="E280" s="2" t="e">
        <f t="shared" si="22"/>
        <v>#N/A</v>
      </c>
      <c r="F280" s="2">
        <v>1503993.9587153196</v>
      </c>
      <c r="G280" s="2">
        <f t="shared" si="26"/>
        <v>441500.42857142858</v>
      </c>
      <c r="H280" s="2">
        <f t="shared" si="42"/>
        <v>110032126.42857163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2383000.5714285639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1518228.0375604928</v>
      </c>
      <c r="Q280" s="2">
        <f t="shared" si="44"/>
        <v>450000</v>
      </c>
      <c r="R280" s="2">
        <f t="shared" si="43"/>
        <v>112415127</v>
      </c>
      <c r="S280" s="2">
        <f t="shared" si="17"/>
        <v>441500.42857143283</v>
      </c>
      <c r="T280" s="2">
        <f t="shared" si="18"/>
        <v>8499.571428571362</v>
      </c>
      <c r="U280" s="2">
        <f t="shared" si="19"/>
        <v>450000</v>
      </c>
      <c r="V280" s="2">
        <f t="shared" si="33"/>
        <v>72946090.428571269</v>
      </c>
      <c r="W280" s="2">
        <f t="shared" si="20"/>
        <v>441500.42857143283</v>
      </c>
      <c r="X280" s="2">
        <f t="shared" si="6"/>
        <v>8499.5714285671711</v>
      </c>
      <c r="Y280" s="2">
        <f t="shared" si="40"/>
        <v>39469036.571428619</v>
      </c>
      <c r="Z280" s="2" t="str">
        <f t="shared" si="8"/>
        <v>MEEP</v>
      </c>
      <c r="AA280" s="2">
        <f>IF(Z280="HERE",Y280,AA279+Graph!$G$1*1000)</f>
        <v>89506069.999999911</v>
      </c>
      <c r="AB280" s="2">
        <f t="shared" si="21"/>
        <v>650000</v>
      </c>
      <c r="AC280" s="2">
        <f t="shared" si="41"/>
        <v>38067556.57142856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50160000</v>
      </c>
      <c r="AH280" s="3" t="e">
        <f t="shared" si="46"/>
        <v>#N/A</v>
      </c>
    </row>
    <row r="281" spans="1:34" ht="15" x14ac:dyDescent="0.25">
      <c r="A281" s="1">
        <v>44457</v>
      </c>
      <c r="B281" s="2">
        <f t="shared" si="45"/>
        <v>212</v>
      </c>
      <c r="C281" s="7"/>
      <c r="D281" s="2" t="e">
        <f t="shared" si="12"/>
        <v>#N/A</v>
      </c>
      <c r="E281" s="2" t="e">
        <f t="shared" si="22"/>
        <v>#N/A</v>
      </c>
      <c r="F281" s="2">
        <v>1508925.0946014822</v>
      </c>
      <c r="G281" s="2">
        <f t="shared" si="26"/>
        <v>441500.42857142858</v>
      </c>
      <c r="H281" s="2">
        <f t="shared" si="42"/>
        <v>110473626.85714306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2391500.1428571353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1523205.6697224379</v>
      </c>
      <c r="Q281" s="2">
        <f t="shared" si="44"/>
        <v>450000</v>
      </c>
      <c r="R281" s="2">
        <f t="shared" si="43"/>
        <v>112865127</v>
      </c>
      <c r="S281" s="2">
        <f t="shared" si="17"/>
        <v>441500.42857143283</v>
      </c>
      <c r="T281" s="2">
        <f t="shared" si="18"/>
        <v>8499.571428571362</v>
      </c>
      <c r="U281" s="2">
        <f t="shared" si="19"/>
        <v>450000</v>
      </c>
      <c r="V281" s="2">
        <f t="shared" si="33"/>
        <v>73387590.857142702</v>
      </c>
      <c r="W281" s="2">
        <f t="shared" si="20"/>
        <v>441500.42857143283</v>
      </c>
      <c r="X281" s="2">
        <f t="shared" si="6"/>
        <v>8499.5714285671711</v>
      </c>
      <c r="Y281" s="2">
        <f t="shared" si="40"/>
        <v>39477536.142857186</v>
      </c>
      <c r="Z281" s="2" t="str">
        <f t="shared" si="8"/>
        <v>MEEP</v>
      </c>
      <c r="AA281" s="2">
        <f>IF(Z281="HERE",Y281,AA280+Graph!$G$1*1000)</f>
        <v>90156069.999999911</v>
      </c>
      <c r="AB281" s="2">
        <f t="shared" si="21"/>
        <v>650000</v>
      </c>
      <c r="AC281" s="2">
        <f t="shared" si="41"/>
        <v>38067556.57142856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50160000</v>
      </c>
      <c r="AH281" s="3" t="e">
        <f t="shared" si="46"/>
        <v>#N/A</v>
      </c>
    </row>
    <row r="282" spans="1:34" ht="15" x14ac:dyDescent="0.25">
      <c r="A282" s="1">
        <v>44458</v>
      </c>
      <c r="B282" s="2">
        <f t="shared" si="45"/>
        <v>213</v>
      </c>
      <c r="C282" s="7"/>
      <c r="D282" s="2" t="e">
        <f t="shared" si="12"/>
        <v>#N/A</v>
      </c>
      <c r="E282" s="2" t="e">
        <f t="shared" si="22"/>
        <v>#N/A</v>
      </c>
      <c r="F282" s="2">
        <v>1513856.2304876447</v>
      </c>
      <c r="G282" s="2">
        <f t="shared" si="26"/>
        <v>441500.42857142858</v>
      </c>
      <c r="H282" s="2">
        <f t="shared" si="42"/>
        <v>110915127.28571449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2399999.7142857066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1528183.301884383</v>
      </c>
      <c r="Q282" s="2">
        <f t="shared" si="44"/>
        <v>450000</v>
      </c>
      <c r="R282" s="2">
        <f t="shared" si="43"/>
        <v>113315127</v>
      </c>
      <c r="S282" s="2">
        <f t="shared" si="17"/>
        <v>441500.42857143283</v>
      </c>
      <c r="T282" s="2">
        <f t="shared" si="18"/>
        <v>8499.571428571362</v>
      </c>
      <c r="U282" s="2">
        <f t="shared" si="19"/>
        <v>450000</v>
      </c>
      <c r="V282" s="2">
        <f t="shared" si="33"/>
        <v>73829091.285714135</v>
      </c>
      <c r="W282" s="2">
        <f t="shared" si="20"/>
        <v>441500.42857143283</v>
      </c>
      <c r="X282" s="2">
        <f t="shared" si="6"/>
        <v>8499.5714285671711</v>
      </c>
      <c r="Y282" s="2">
        <f t="shared" si="40"/>
        <v>39486035.714285754</v>
      </c>
      <c r="Z282" s="2" t="str">
        <f t="shared" si="8"/>
        <v>MEEP</v>
      </c>
      <c r="AA282" s="2">
        <f>IF(Z282="HERE",Y282,AA281+Graph!$G$1*1000)</f>
        <v>90806069.999999911</v>
      </c>
      <c r="AB282" s="2">
        <f t="shared" si="21"/>
        <v>650000</v>
      </c>
      <c r="AC282" s="2">
        <f t="shared" si="41"/>
        <v>38067556.57142856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ht="15" x14ac:dyDescent="0.25">
      <c r="A283" s="1">
        <v>44459</v>
      </c>
      <c r="B283" s="2">
        <f t="shared" si="45"/>
        <v>214</v>
      </c>
      <c r="C283" s="7"/>
      <c r="D283" s="2" t="e">
        <f t="shared" si="12"/>
        <v>#N/A</v>
      </c>
      <c r="E283" s="2" t="e">
        <f t="shared" si="22"/>
        <v>#N/A</v>
      </c>
      <c r="F283" s="2">
        <v>1518787.366373837</v>
      </c>
      <c r="G283" s="2">
        <f t="shared" si="26"/>
        <v>441500.42857142858</v>
      </c>
      <c r="H283" s="2">
        <f t="shared" si="42"/>
        <v>111356627.71428593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2408499.285714278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1533160.9340463579</v>
      </c>
      <c r="Q283" s="2">
        <f t="shared" si="44"/>
        <v>450000</v>
      </c>
      <c r="R283" s="2">
        <f t="shared" si="43"/>
        <v>113765127</v>
      </c>
      <c r="S283" s="2">
        <f t="shared" si="17"/>
        <v>441500.42857143283</v>
      </c>
      <c r="T283" s="2">
        <f t="shared" si="18"/>
        <v>8499.571428571362</v>
      </c>
      <c r="U283" s="2">
        <f t="shared" si="19"/>
        <v>450000</v>
      </c>
      <c r="V283" s="2">
        <f t="shared" si="33"/>
        <v>74270591.714285567</v>
      </c>
      <c r="W283" s="2">
        <f t="shared" si="20"/>
        <v>441500.42857143283</v>
      </c>
      <c r="X283" s="2">
        <f t="shared" si="6"/>
        <v>8499.5714285671711</v>
      </c>
      <c r="Y283" s="2">
        <f t="shared" si="40"/>
        <v>39494535.285714321</v>
      </c>
      <c r="Z283" s="2" t="str">
        <f t="shared" si="8"/>
        <v>MEEP</v>
      </c>
      <c r="AA283" s="2">
        <f>IF(Z283="HERE",Y283,AA282+Graph!$G$1*1000)</f>
        <v>91456069.999999911</v>
      </c>
      <c r="AB283" s="2">
        <f t="shared" si="21"/>
        <v>650000</v>
      </c>
      <c r="AC283" s="2">
        <f t="shared" si="41"/>
        <v>38067556.57142856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ht="15" x14ac:dyDescent="0.25">
      <c r="A284" s="1">
        <v>44460</v>
      </c>
      <c r="B284" s="2">
        <f t="shared" si="45"/>
        <v>215</v>
      </c>
      <c r="C284" s="7"/>
      <c r="D284" s="2" t="e">
        <f t="shared" si="12"/>
        <v>#N/A</v>
      </c>
      <c r="E284" s="2" t="e">
        <f t="shared" si="22"/>
        <v>#N/A</v>
      </c>
      <c r="F284" s="2">
        <v>1523718.5022599995</v>
      </c>
      <c r="G284" s="2">
        <f t="shared" si="26"/>
        <v>441500.42857142858</v>
      </c>
      <c r="H284" s="2">
        <f t="shared" si="42"/>
        <v>111798128.14285736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2416998.8571428494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1538138.566208303</v>
      </c>
      <c r="Q284" s="2">
        <f t="shared" si="44"/>
        <v>450000</v>
      </c>
      <c r="R284" s="2">
        <f t="shared" si="43"/>
        <v>114215127</v>
      </c>
      <c r="S284" s="2">
        <f t="shared" si="17"/>
        <v>441500.42857143283</v>
      </c>
      <c r="T284" s="2">
        <f t="shared" si="18"/>
        <v>8499.571428571362</v>
      </c>
      <c r="U284" s="2">
        <f t="shared" si="19"/>
        <v>450000</v>
      </c>
      <c r="V284" s="2">
        <f t="shared" si="33"/>
        <v>74712092.142857</v>
      </c>
      <c r="W284" s="2">
        <f t="shared" si="20"/>
        <v>441500.42857143283</v>
      </c>
      <c r="X284" s="2">
        <f t="shared" si="6"/>
        <v>8499.5714285671711</v>
      </c>
      <c r="Y284" s="2">
        <f t="shared" si="40"/>
        <v>39503034.857142888</v>
      </c>
      <c r="Z284" s="2" t="str">
        <f t="shared" si="8"/>
        <v>MEEP</v>
      </c>
      <c r="AA284" s="2">
        <f>IF(Z284="HERE",Y284,AA283+Graph!$G$1*1000)</f>
        <v>92106069.999999911</v>
      </c>
      <c r="AB284" s="2">
        <f t="shared" si="21"/>
        <v>650000</v>
      </c>
      <c r="AC284" s="2">
        <f t="shared" si="41"/>
        <v>38067556.57142856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ht="15" x14ac:dyDescent="0.25">
      <c r="A285" s="1">
        <v>44461</v>
      </c>
      <c r="B285" s="2">
        <f t="shared" si="45"/>
        <v>216</v>
      </c>
      <c r="C285" s="7"/>
      <c r="D285" s="2" t="e">
        <f t="shared" si="12"/>
        <v>#N/A</v>
      </c>
      <c r="E285" s="2" t="e">
        <f t="shared" si="22"/>
        <v>#N/A</v>
      </c>
      <c r="F285" s="2">
        <v>1528649.638146162</v>
      </c>
      <c r="G285" s="2">
        <f t="shared" si="26"/>
        <v>441500.42857142858</v>
      </c>
      <c r="H285" s="2">
        <f t="shared" si="42"/>
        <v>112239628.57142879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2425498.4285714207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1543116.1983702481</v>
      </c>
      <c r="Q285" s="2">
        <f t="shared" si="44"/>
        <v>450000</v>
      </c>
      <c r="R285" s="2">
        <f t="shared" si="43"/>
        <v>114665127</v>
      </c>
      <c r="S285" s="2">
        <f t="shared" si="17"/>
        <v>441500.42857143283</v>
      </c>
      <c r="T285" s="2">
        <f t="shared" si="18"/>
        <v>8499.571428571362</v>
      </c>
      <c r="U285" s="2">
        <f t="shared" si="19"/>
        <v>450000</v>
      </c>
      <c r="V285" s="2">
        <f t="shared" si="33"/>
        <v>75153592.571428433</v>
      </c>
      <c r="W285" s="2">
        <f t="shared" si="20"/>
        <v>441500.42857143283</v>
      </c>
      <c r="X285" s="2">
        <f t="shared" si="6"/>
        <v>8499.5714285671711</v>
      </c>
      <c r="Y285" s="2">
        <f t="shared" si="40"/>
        <v>39511534.428571455</v>
      </c>
      <c r="Z285" s="2" t="str">
        <f t="shared" si="8"/>
        <v>MEEP</v>
      </c>
      <c r="AA285" s="2">
        <f>IF(Z285="HERE",Y285,AA284+Graph!$G$1*1000)</f>
        <v>92756069.999999911</v>
      </c>
      <c r="AB285" s="2">
        <f t="shared" si="21"/>
        <v>650000</v>
      </c>
      <c r="AC285" s="2">
        <f t="shared" si="41"/>
        <v>38067556.57142856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ht="15" x14ac:dyDescent="0.25">
      <c r="A286" s="1">
        <v>44462</v>
      </c>
      <c r="B286" s="2">
        <f t="shared" si="45"/>
        <v>217</v>
      </c>
      <c r="C286" s="7"/>
      <c r="D286" s="2" t="e">
        <f t="shared" si="12"/>
        <v>#N/A</v>
      </c>
      <c r="E286" s="2" t="e">
        <f t="shared" si="22"/>
        <v>#N/A</v>
      </c>
      <c r="F286" s="2">
        <v>1533580.7740323544</v>
      </c>
      <c r="G286" s="2">
        <f t="shared" si="26"/>
        <v>441500.42857142858</v>
      </c>
      <c r="H286" s="2">
        <f t="shared" si="42"/>
        <v>112681129.00000022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2433997.9999999921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1548093.830532223</v>
      </c>
      <c r="Q286" s="2">
        <f t="shared" si="44"/>
        <v>450000</v>
      </c>
      <c r="R286" s="2">
        <f t="shared" si="43"/>
        <v>115115127</v>
      </c>
      <c r="S286" s="2">
        <f t="shared" si="17"/>
        <v>441500.42857143283</v>
      </c>
      <c r="T286" s="2">
        <f t="shared" si="18"/>
        <v>8499.571428571362</v>
      </c>
      <c r="U286" s="2">
        <f t="shared" si="19"/>
        <v>450000</v>
      </c>
      <c r="V286" s="2">
        <f t="shared" si="33"/>
        <v>75595092.999999866</v>
      </c>
      <c r="W286" s="2">
        <f t="shared" si="20"/>
        <v>441500.42857143283</v>
      </c>
      <c r="X286" s="2">
        <f t="shared" ref="X286:X385" si="47">SUM(U286-W286)</f>
        <v>8499.5714285671711</v>
      </c>
      <c r="Y286" s="2">
        <f t="shared" si="40"/>
        <v>39520034.000000022</v>
      </c>
      <c r="Z286" s="2" t="str">
        <f t="shared" ref="Z286:Z385" si="48">IF(V286&lt;Y286,"HERE","MEEP")</f>
        <v>MEEP</v>
      </c>
      <c r="AA286" s="2">
        <f>IF(Z286="HERE",Y286,AA285+Graph!$G$1*1000)</f>
        <v>93406069.999999911</v>
      </c>
      <c r="AB286" s="2">
        <f t="shared" si="21"/>
        <v>650000</v>
      </c>
      <c r="AC286" s="2">
        <f t="shared" si="41"/>
        <v>38067556.57142856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ht="15" x14ac:dyDescent="0.25">
      <c r="A287" s="1">
        <v>44463</v>
      </c>
      <c r="B287" s="2">
        <f t="shared" si="45"/>
        <v>218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1538511.9099185169</v>
      </c>
      <c r="G287" s="2">
        <f t="shared" si="26"/>
        <v>441500.42857142858</v>
      </c>
      <c r="H287" s="2">
        <f t="shared" si="42"/>
        <v>113122629.42857166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2442497.5714285634</v>
      </c>
      <c r="M287" s="8" t="e">
        <f t="shared" si="28"/>
        <v>#N/A</v>
      </c>
      <c r="N287" s="2" t="e">
        <f t="shared" ref="N287:N385" si="53">IF(COUNT(M287)=1,SUM(M287-M286),#N/A)</f>
        <v>#N/A</v>
      </c>
      <c r="O287" s="2" t="e">
        <f t="shared" si="24"/>
        <v>#N/A</v>
      </c>
      <c r="P287" s="2">
        <v>1553071.4626941681</v>
      </c>
      <c r="Q287" s="2">
        <f t="shared" si="44"/>
        <v>450000</v>
      </c>
      <c r="R287" s="2">
        <f t="shared" si="43"/>
        <v>115565127</v>
      </c>
      <c r="S287" s="2">
        <f t="shared" ref="S287:S385" si="54">SUM(H287-H286)</f>
        <v>441500.42857143283</v>
      </c>
      <c r="T287" s="2">
        <f t="shared" ref="T287:T385" si="55">SUM(L287-L286)</f>
        <v>8499.571428571362</v>
      </c>
      <c r="U287" s="2">
        <f t="shared" ref="U287:U385" si="56">SUM(R287-R286)</f>
        <v>450000</v>
      </c>
      <c r="V287" s="2">
        <f t="shared" si="33"/>
        <v>76036593.428571299</v>
      </c>
      <c r="W287" s="2">
        <f t="shared" ref="W287:W385" si="57">SUM(V287-V286)</f>
        <v>441500.42857143283</v>
      </c>
      <c r="X287" s="2">
        <f t="shared" si="47"/>
        <v>8499.5714285671711</v>
      </c>
      <c r="Y287" s="2">
        <f t="shared" ref="Y287:Y350" si="58">IF(COUNT($C288)=0,IF(COUNT($C287)=1,C287,SUM(Y286+X287)),C287)</f>
        <v>39528533.57142859</v>
      </c>
      <c r="Z287" s="2" t="str">
        <f t="shared" si="48"/>
        <v>MEEP</v>
      </c>
      <c r="AA287" s="2">
        <f>IF(Z287="HERE",Y287,AA286+Graph!$G$1*1000)</f>
        <v>94056069.999999911</v>
      </c>
      <c r="AB287" s="2">
        <f t="shared" ref="AB287:AB385" si="59">SUM(AA287-AA286)</f>
        <v>650000</v>
      </c>
      <c r="AC287" s="2">
        <f t="shared" ref="AC287:AC350" si="60">IF(Z288="HERE",V287,AC286)</f>
        <v>38067556.57142856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ht="15" x14ac:dyDescent="0.25">
      <c r="A288" s="1">
        <v>44464</v>
      </c>
      <c r="B288" s="2">
        <f t="shared" si="45"/>
        <v>219</v>
      </c>
      <c r="C288" s="7"/>
      <c r="D288" s="2" t="e">
        <f t="shared" si="51"/>
        <v>#N/A</v>
      </c>
      <c r="E288" s="2" t="e">
        <f t="shared" si="22"/>
        <v>#N/A</v>
      </c>
      <c r="F288" s="2">
        <v>1543443.0458046794</v>
      </c>
      <c r="G288" s="2">
        <f t="shared" si="26"/>
        <v>441500.42857142858</v>
      </c>
      <c r="H288" s="2">
        <f t="shared" ref="H288:H351" si="61">IF(COUNT($C289)=0,IF(COUNT($C288)=1,C288,SUM(H287+G288)),C288)</f>
        <v>113564129.85714309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2450997.1428571348</v>
      </c>
      <c r="M288" s="8" t="e">
        <f t="shared" si="28"/>
        <v>#N/A</v>
      </c>
      <c r="N288" s="2" t="e">
        <f t="shared" si="53"/>
        <v>#N/A</v>
      </c>
      <c r="O288" s="2" t="e">
        <f t="shared" si="24"/>
        <v>#N/A</v>
      </c>
      <c r="P288" s="2">
        <v>1558049.0948561132</v>
      </c>
      <c r="Q288" s="2">
        <f t="shared" si="44"/>
        <v>450000</v>
      </c>
      <c r="R288" s="2">
        <f t="shared" ref="R288:R351" si="62">IF(COUNT($C289)=0,IF(COUNT($C288)=1,M288,SUM(R287+Q288)),M288)</f>
        <v>116015127</v>
      </c>
      <c r="S288" s="2">
        <f t="shared" si="54"/>
        <v>441500.42857143283</v>
      </c>
      <c r="T288" s="2">
        <f t="shared" si="55"/>
        <v>8499.571428571362</v>
      </c>
      <c r="U288" s="2">
        <f t="shared" si="56"/>
        <v>450000</v>
      </c>
      <c r="V288" s="2">
        <f t="shared" si="33"/>
        <v>76478093.857142732</v>
      </c>
      <c r="W288" s="2">
        <f t="shared" si="57"/>
        <v>441500.42857143283</v>
      </c>
      <c r="X288" s="2">
        <f t="shared" si="47"/>
        <v>8499.5714285671711</v>
      </c>
      <c r="Y288" s="2">
        <f t="shared" si="58"/>
        <v>39537033.142857157</v>
      </c>
      <c r="Z288" s="2" t="str">
        <f t="shared" si="48"/>
        <v>MEEP</v>
      </c>
      <c r="AA288" s="2">
        <f>IF(Z288="HERE",Y288,AA287+Graph!$G$1*1000)</f>
        <v>94706069.999999911</v>
      </c>
      <c r="AB288" s="2">
        <f t="shared" si="59"/>
        <v>650000</v>
      </c>
      <c r="AC288" s="2">
        <f t="shared" si="60"/>
        <v>38067556.57142856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ht="15" x14ac:dyDescent="0.25">
      <c r="A289" s="1">
        <v>44465</v>
      </c>
      <c r="B289" s="2">
        <f t="shared" si="45"/>
        <v>220</v>
      </c>
      <c r="C289" s="7"/>
      <c r="D289" s="2" t="e">
        <f t="shared" si="51"/>
        <v>#N/A</v>
      </c>
      <c r="E289" s="2" t="e">
        <f t="shared" si="22"/>
        <v>#N/A</v>
      </c>
      <c r="F289" s="2">
        <v>1548374.1816908717</v>
      </c>
      <c r="G289" s="2">
        <f t="shared" si="26"/>
        <v>441500.42857142858</v>
      </c>
      <c r="H289" s="2">
        <f t="shared" si="61"/>
        <v>114005630.28571452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2459496.7142857062</v>
      </c>
      <c r="M289" s="8" t="e">
        <f t="shared" si="28"/>
        <v>#N/A</v>
      </c>
      <c r="N289" s="2" t="e">
        <f t="shared" si="53"/>
        <v>#N/A</v>
      </c>
      <c r="O289" s="2" t="e">
        <f t="shared" si="24"/>
        <v>#N/A</v>
      </c>
      <c r="P289" s="2">
        <v>1563026.7270180881</v>
      </c>
      <c r="Q289" s="2">
        <f t="shared" si="44"/>
        <v>450000</v>
      </c>
      <c r="R289" s="2">
        <f t="shared" si="62"/>
        <v>116465127</v>
      </c>
      <c r="S289" s="2">
        <f t="shared" si="54"/>
        <v>441500.42857143283</v>
      </c>
      <c r="T289" s="2">
        <f t="shared" si="55"/>
        <v>8499.571428571362</v>
      </c>
      <c r="U289" s="2">
        <f t="shared" si="56"/>
        <v>450000</v>
      </c>
      <c r="V289" s="2">
        <f t="shared" si="33"/>
        <v>76919594.285714164</v>
      </c>
      <c r="W289" s="2">
        <f t="shared" si="57"/>
        <v>441500.42857143283</v>
      </c>
      <c r="X289" s="2">
        <f t="shared" si="47"/>
        <v>8499.5714285671711</v>
      </c>
      <c r="Y289" s="2">
        <f t="shared" si="58"/>
        <v>39545532.714285724</v>
      </c>
      <c r="Z289" s="2" t="str">
        <f t="shared" si="48"/>
        <v>MEEP</v>
      </c>
      <c r="AA289" s="2">
        <f>IF(Z289="HERE",Y289,AA288+Graph!$G$1*1000)</f>
        <v>95356069.999999911</v>
      </c>
      <c r="AB289" s="2">
        <f t="shared" si="59"/>
        <v>650000</v>
      </c>
      <c r="AC289" s="2">
        <f t="shared" si="60"/>
        <v>38067556.57142856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ht="15" x14ac:dyDescent="0.25">
      <c r="A290" s="1">
        <v>44466</v>
      </c>
      <c r="B290" s="2">
        <f t="shared" si="45"/>
        <v>221</v>
      </c>
      <c r="C290" s="7"/>
      <c r="D290" s="2" t="e">
        <f t="shared" si="51"/>
        <v>#N/A</v>
      </c>
      <c r="E290" s="2" t="e">
        <f t="shared" si="22"/>
        <v>#N/A</v>
      </c>
      <c r="F290" s="2">
        <v>1553305.3175770342</v>
      </c>
      <c r="G290" s="2">
        <f t="shared" si="26"/>
        <v>441500.42857142858</v>
      </c>
      <c r="H290" s="2">
        <f t="shared" si="61"/>
        <v>114447130.71428595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2467996.2857142775</v>
      </c>
      <c r="M290" s="8" t="e">
        <f t="shared" si="28"/>
        <v>#N/A</v>
      </c>
      <c r="N290" s="2" t="e">
        <f t="shared" si="53"/>
        <v>#N/A</v>
      </c>
      <c r="O290" s="2" t="e">
        <f t="shared" si="24"/>
        <v>#N/A</v>
      </c>
      <c r="P290" s="2">
        <v>1568004.3591800332</v>
      </c>
      <c r="Q290" s="2">
        <f t="shared" si="44"/>
        <v>450000</v>
      </c>
      <c r="R290" s="2">
        <f t="shared" si="62"/>
        <v>116915127</v>
      </c>
      <c r="S290" s="2">
        <f t="shared" si="54"/>
        <v>441500.42857143283</v>
      </c>
      <c r="T290" s="2">
        <f t="shared" si="55"/>
        <v>8499.571428571362</v>
      </c>
      <c r="U290" s="2">
        <f t="shared" si="56"/>
        <v>450000</v>
      </c>
      <c r="V290" s="2">
        <f t="shared" si="33"/>
        <v>77361094.714285597</v>
      </c>
      <c r="W290" s="2">
        <f t="shared" si="57"/>
        <v>441500.42857143283</v>
      </c>
      <c r="X290" s="2">
        <f t="shared" si="47"/>
        <v>8499.5714285671711</v>
      </c>
      <c r="Y290" s="2">
        <f t="shared" si="58"/>
        <v>39554032.285714291</v>
      </c>
      <c r="Z290" s="2" t="str">
        <f t="shared" si="48"/>
        <v>MEEP</v>
      </c>
      <c r="AA290" s="2">
        <f>IF(Z290="HERE",Y290,AA289+Graph!$G$1*1000)</f>
        <v>96006069.999999911</v>
      </c>
      <c r="AB290" s="2">
        <f t="shared" si="59"/>
        <v>650000</v>
      </c>
      <c r="AC290" s="2">
        <f t="shared" si="60"/>
        <v>38067556.57142856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ht="15" x14ac:dyDescent="0.25">
      <c r="A291" s="1">
        <v>44467</v>
      </c>
      <c r="B291" s="2">
        <f t="shared" si="45"/>
        <v>222</v>
      </c>
      <c r="C291" s="7"/>
      <c r="D291" s="2" t="e">
        <f t="shared" si="51"/>
        <v>#N/A</v>
      </c>
      <c r="E291" s="2" t="e">
        <f t="shared" si="22"/>
        <v>#N/A</v>
      </c>
      <c r="F291" s="2">
        <v>1558236.4534631968</v>
      </c>
      <c r="G291" s="2">
        <f t="shared" si="26"/>
        <v>441500.42857142858</v>
      </c>
      <c r="H291" s="2">
        <f t="shared" si="61"/>
        <v>114888631.14285739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2476495.8571428489</v>
      </c>
      <c r="M291" s="8" t="e">
        <f t="shared" si="28"/>
        <v>#N/A</v>
      </c>
      <c r="N291" s="2" t="e">
        <f t="shared" si="53"/>
        <v>#N/A</v>
      </c>
      <c r="O291" s="2" t="e">
        <f t="shared" si="24"/>
        <v>#N/A</v>
      </c>
      <c r="P291" s="2">
        <v>1572981.9913419783</v>
      </c>
      <c r="Q291" s="2">
        <f t="shared" si="44"/>
        <v>450000</v>
      </c>
      <c r="R291" s="2">
        <f t="shared" si="62"/>
        <v>117365127</v>
      </c>
      <c r="S291" s="2">
        <f t="shared" si="54"/>
        <v>441500.42857143283</v>
      </c>
      <c r="T291" s="2">
        <f t="shared" si="55"/>
        <v>8499.571428571362</v>
      </c>
      <c r="U291" s="2">
        <f t="shared" si="56"/>
        <v>450000</v>
      </c>
      <c r="V291" s="2">
        <f t="shared" si="33"/>
        <v>77802595.14285703</v>
      </c>
      <c r="W291" s="2">
        <f t="shared" si="57"/>
        <v>441500.42857143283</v>
      </c>
      <c r="X291" s="2">
        <f t="shared" si="47"/>
        <v>8499.5714285671711</v>
      </c>
      <c r="Y291" s="2">
        <f t="shared" si="58"/>
        <v>39562531.857142858</v>
      </c>
      <c r="Z291" s="2" t="str">
        <f t="shared" si="48"/>
        <v>MEEP</v>
      </c>
      <c r="AA291" s="2">
        <f>IF(Z291="HERE",Y291,AA290+Graph!$G$1*1000)</f>
        <v>96656069.999999911</v>
      </c>
      <c r="AB291" s="2">
        <f t="shared" si="59"/>
        <v>650000</v>
      </c>
      <c r="AC291" s="2">
        <f t="shared" si="60"/>
        <v>38067556.57142856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ht="15" x14ac:dyDescent="0.25">
      <c r="A292" s="1">
        <v>44468</v>
      </c>
      <c r="B292" s="2">
        <f t="shared" si="45"/>
        <v>223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1563167.5893493891</v>
      </c>
      <c r="G292" s="2">
        <f t="shared" ref="G292:G385" si="64">IF(F292&gt;$AK$31*1000,$AK$31*1000,F292)</f>
        <v>441500.42857142858</v>
      </c>
      <c r="H292" s="2">
        <f t="shared" si="61"/>
        <v>115330131.57142882</v>
      </c>
      <c r="I292" s="7"/>
      <c r="J292" s="2" t="e">
        <f t="shared" si="52"/>
        <v>#N/A</v>
      </c>
      <c r="K292" s="2" t="e">
        <f t="shared" ref="K292:K385" si="65">IF(COUNT($C292)=1,AVERAGE(J286:J292),#N/A)</f>
        <v>#N/A</v>
      </c>
      <c r="L292" s="2">
        <f t="array" ref="L292">IF(COUNT($C293)=0,IF(COUNT($C292)=1,I292,SUM(L291+LOOKUP(2,1/(ISNUMBER($K$1:$K$194)),$K$1:$K$194))),I292)</f>
        <v>2484995.4285714203</v>
      </c>
      <c r="M292" s="8" t="e">
        <f t="shared" si="28"/>
        <v>#N/A</v>
      </c>
      <c r="N292" s="2" t="e">
        <f t="shared" si="53"/>
        <v>#N/A</v>
      </c>
      <c r="O292" s="2" t="e">
        <f t="shared" ref="O292:O385" si="66">IF(COUNT($C292)=1,AVERAGE(N286:N292),#N/A)</f>
        <v>#N/A</v>
      </c>
      <c r="P292" s="2">
        <v>1577959.6235039532</v>
      </c>
      <c r="Q292" s="2">
        <f t="shared" si="44"/>
        <v>450000</v>
      </c>
      <c r="R292" s="2">
        <f t="shared" si="62"/>
        <v>117815127</v>
      </c>
      <c r="S292" s="2">
        <f t="shared" si="54"/>
        <v>441500.42857143283</v>
      </c>
      <c r="T292" s="2">
        <f t="shared" si="55"/>
        <v>8499.571428571362</v>
      </c>
      <c r="U292" s="2">
        <f t="shared" si="56"/>
        <v>450000</v>
      </c>
      <c r="V292" s="2">
        <f t="shared" si="33"/>
        <v>78244095.571428463</v>
      </c>
      <c r="W292" s="2">
        <f t="shared" si="57"/>
        <v>441500.42857143283</v>
      </c>
      <c r="X292" s="2">
        <f t="shared" si="47"/>
        <v>8499.5714285671711</v>
      </c>
      <c r="Y292" s="2">
        <f t="shared" si="58"/>
        <v>39571031.428571425</v>
      </c>
      <c r="Z292" s="2" t="str">
        <f t="shared" si="48"/>
        <v>MEEP</v>
      </c>
      <c r="AA292" s="2">
        <f>IF(Z292="HERE",Y292,AA291+Graph!$G$1*1000)</f>
        <v>97306069.999999911</v>
      </c>
      <c r="AB292" s="2">
        <f t="shared" si="59"/>
        <v>650000</v>
      </c>
      <c r="AC292" s="2">
        <f t="shared" si="60"/>
        <v>38067556.57142856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ht="15" x14ac:dyDescent="0.25">
      <c r="A293" s="1">
        <v>44469</v>
      </c>
      <c r="B293" s="2">
        <f t="shared" si="45"/>
        <v>224</v>
      </c>
      <c r="C293" s="7"/>
      <c r="D293" s="2" t="e">
        <f t="shared" si="51"/>
        <v>#N/A</v>
      </c>
      <c r="E293" s="2" t="e">
        <f t="shared" si="63"/>
        <v>#N/A</v>
      </c>
      <c r="F293" s="2">
        <v>1568098.7252355516</v>
      </c>
      <c r="G293" s="2">
        <f t="shared" si="64"/>
        <v>441500.42857142858</v>
      </c>
      <c r="H293" s="2">
        <f t="shared" si="61"/>
        <v>115771632.00000025</v>
      </c>
      <c r="I293" s="7"/>
      <c r="J293" s="2" t="e">
        <f t="shared" si="52"/>
        <v>#N/A</v>
      </c>
      <c r="K293" s="2" t="e">
        <f t="shared" si="65"/>
        <v>#N/A</v>
      </c>
      <c r="L293" s="2">
        <f t="array" ref="L293">IF(COUNT($C294)=0,IF(COUNT($C293)=1,I293,SUM(L292+LOOKUP(2,1/(ISNUMBER($K$1:$K$194)),$K$1:$K$194))),I293)</f>
        <v>2493494.9999999916</v>
      </c>
      <c r="M293" s="8" t="e">
        <f t="shared" si="28"/>
        <v>#N/A</v>
      </c>
      <c r="N293" s="2" t="e">
        <f t="shared" si="53"/>
        <v>#N/A</v>
      </c>
      <c r="O293" s="2" t="e">
        <f t="shared" si="66"/>
        <v>#N/A</v>
      </c>
      <c r="P293" s="2">
        <v>1582937.2556658983</v>
      </c>
      <c r="Q293" s="2">
        <f t="shared" si="44"/>
        <v>450000</v>
      </c>
      <c r="R293" s="2">
        <f t="shared" si="62"/>
        <v>118265127</v>
      </c>
      <c r="S293" s="2">
        <f t="shared" si="54"/>
        <v>441500.42857143283</v>
      </c>
      <c r="T293" s="2">
        <f t="shared" si="55"/>
        <v>8499.571428571362</v>
      </c>
      <c r="U293" s="2">
        <f t="shared" si="56"/>
        <v>450000</v>
      </c>
      <c r="V293" s="2">
        <f t="shared" si="33"/>
        <v>78685595.999999896</v>
      </c>
      <c r="W293" s="2">
        <f t="shared" si="57"/>
        <v>441500.42857143283</v>
      </c>
      <c r="X293" s="2">
        <f t="shared" si="47"/>
        <v>8499.5714285671711</v>
      </c>
      <c r="Y293" s="2">
        <f t="shared" si="58"/>
        <v>39579530.999999993</v>
      </c>
      <c r="Z293" s="2" t="str">
        <f t="shared" si="48"/>
        <v>MEEP</v>
      </c>
      <c r="AA293" s="2">
        <f>IF(Z293="HERE",Y293,AA292+Graph!$G$1*1000)</f>
        <v>97956069.999999911</v>
      </c>
      <c r="AB293" s="2">
        <f t="shared" si="59"/>
        <v>650000</v>
      </c>
      <c r="AC293" s="2">
        <f t="shared" si="60"/>
        <v>38067556.57142856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ht="15" x14ac:dyDescent="0.25">
      <c r="A294" s="1">
        <v>44470</v>
      </c>
      <c r="B294" s="2">
        <f t="shared" si="45"/>
        <v>225</v>
      </c>
      <c r="C294" s="7"/>
      <c r="D294" s="2" t="e">
        <f t="shared" si="51"/>
        <v>#N/A</v>
      </c>
      <c r="E294" s="2" t="e">
        <f t="shared" si="63"/>
        <v>#N/A</v>
      </c>
      <c r="F294" s="2">
        <v>1573029.8611217141</v>
      </c>
      <c r="G294" s="2">
        <f t="shared" si="64"/>
        <v>441500.42857142858</v>
      </c>
      <c r="H294" s="2">
        <f t="shared" si="61"/>
        <v>116213132.42857169</v>
      </c>
      <c r="I294" s="7"/>
      <c r="J294" s="2" t="e">
        <f t="shared" si="52"/>
        <v>#N/A</v>
      </c>
      <c r="K294" s="2" t="e">
        <f t="shared" si="65"/>
        <v>#N/A</v>
      </c>
      <c r="L294" s="2">
        <f t="array" ref="L294">IF(COUNT($C295)=0,IF(COUNT($C294)=1,I294,SUM(L293+LOOKUP(2,1/(ISNUMBER($K$1:$K$194)),$K$1:$K$194))),I294)</f>
        <v>2501994.571428563</v>
      </c>
      <c r="M294" s="8" t="e">
        <f t="shared" si="28"/>
        <v>#N/A</v>
      </c>
      <c r="N294" s="2" t="e">
        <f t="shared" si="53"/>
        <v>#N/A</v>
      </c>
      <c r="O294" s="2" t="e">
        <f t="shared" si="66"/>
        <v>#N/A</v>
      </c>
      <c r="P294" s="2">
        <v>1587914.8878278434</v>
      </c>
      <c r="Q294" s="2">
        <f t="shared" ref="Q294:Q357" si="67">IF(P294&gt;450000,450000,P294)</f>
        <v>450000</v>
      </c>
      <c r="R294" s="2">
        <f t="shared" si="62"/>
        <v>118715127</v>
      </c>
      <c r="S294" s="2">
        <f t="shared" si="54"/>
        <v>441500.42857143283</v>
      </c>
      <c r="T294" s="2">
        <f t="shared" si="55"/>
        <v>8499.571428571362</v>
      </c>
      <c r="U294" s="2">
        <f t="shared" si="56"/>
        <v>450000</v>
      </c>
      <c r="V294" s="2">
        <f t="shared" si="33"/>
        <v>79127096.428571329</v>
      </c>
      <c r="W294" s="2">
        <f t="shared" si="57"/>
        <v>441500.42857143283</v>
      </c>
      <c r="X294" s="2">
        <f t="shared" si="47"/>
        <v>8499.5714285671711</v>
      </c>
      <c r="Y294" s="2">
        <f t="shared" si="58"/>
        <v>39588030.57142856</v>
      </c>
      <c r="Z294" s="2" t="str">
        <f t="shared" si="48"/>
        <v>MEEP</v>
      </c>
      <c r="AA294" s="2">
        <f>IF(Z294="HERE",Y294,AA293+Graph!$G$1*1000)</f>
        <v>98606069.999999911</v>
      </c>
      <c r="AB294" s="2">
        <f t="shared" si="59"/>
        <v>650000</v>
      </c>
      <c r="AC294" s="2">
        <f t="shared" si="60"/>
        <v>38067556.57142856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ht="15" x14ac:dyDescent="0.25">
      <c r="A295" s="1">
        <v>44471</v>
      </c>
      <c r="B295" s="2">
        <f t="shared" si="45"/>
        <v>226</v>
      </c>
      <c r="C295" s="7"/>
      <c r="D295" s="2" t="e">
        <f t="shared" si="51"/>
        <v>#N/A</v>
      </c>
      <c r="E295" s="2" t="e">
        <f t="shared" si="63"/>
        <v>#N/A</v>
      </c>
      <c r="F295" s="2">
        <v>1577960.9970079064</v>
      </c>
      <c r="G295" s="2">
        <f t="shared" si="64"/>
        <v>441500.42857142858</v>
      </c>
      <c r="H295" s="2">
        <f t="shared" si="61"/>
        <v>116654632.85714312</v>
      </c>
      <c r="I295" s="7"/>
      <c r="J295" s="2" t="e">
        <f t="shared" si="52"/>
        <v>#N/A</v>
      </c>
      <c r="K295" s="2" t="e">
        <f t="shared" si="65"/>
        <v>#N/A</v>
      </c>
      <c r="L295" s="2">
        <f t="array" ref="L295">IF(COUNT($C296)=0,IF(COUNT($C295)=1,I295,SUM(L294+LOOKUP(2,1/(ISNUMBER($K$1:$K$194)),$K$1:$K$194))),I295)</f>
        <v>2510494.1428571343</v>
      </c>
      <c r="M295" s="8" t="e">
        <f t="shared" si="28"/>
        <v>#N/A</v>
      </c>
      <c r="N295" s="2" t="e">
        <f t="shared" si="53"/>
        <v>#N/A</v>
      </c>
      <c r="O295" s="2" t="e">
        <f t="shared" si="66"/>
        <v>#N/A</v>
      </c>
      <c r="P295" s="2">
        <v>1592892.5199898183</v>
      </c>
      <c r="Q295" s="2">
        <f t="shared" si="67"/>
        <v>450000</v>
      </c>
      <c r="R295" s="2">
        <f t="shared" si="62"/>
        <v>119165127</v>
      </c>
      <c r="S295" s="2">
        <f t="shared" si="54"/>
        <v>441500.42857143283</v>
      </c>
      <c r="T295" s="2">
        <f t="shared" si="55"/>
        <v>8499.571428571362</v>
      </c>
      <c r="U295" s="2">
        <f t="shared" si="56"/>
        <v>450000</v>
      </c>
      <c r="V295" s="2">
        <f t="shared" si="33"/>
        <v>79568596.857142761</v>
      </c>
      <c r="W295" s="2">
        <f t="shared" si="57"/>
        <v>441500.42857143283</v>
      </c>
      <c r="X295" s="2">
        <f t="shared" si="47"/>
        <v>8499.5714285671711</v>
      </c>
      <c r="Y295" s="2">
        <f t="shared" si="58"/>
        <v>39596530.142857127</v>
      </c>
      <c r="Z295" s="2" t="str">
        <f t="shared" si="48"/>
        <v>MEEP</v>
      </c>
      <c r="AA295" s="2">
        <f>IF(Z295="HERE",Y295,AA294+Graph!$G$1*1000)</f>
        <v>99256069.999999911</v>
      </c>
      <c r="AB295" s="2">
        <f t="shared" si="59"/>
        <v>650000</v>
      </c>
      <c r="AC295" s="2">
        <f t="shared" si="60"/>
        <v>38067556.57142856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ht="15" x14ac:dyDescent="0.25">
      <c r="A296" s="1">
        <v>44472</v>
      </c>
      <c r="B296" s="2">
        <f t="shared" si="45"/>
        <v>227</v>
      </c>
      <c r="C296" s="7"/>
      <c r="D296" s="2" t="e">
        <f t="shared" si="51"/>
        <v>#N/A</v>
      </c>
      <c r="E296" s="2" t="e">
        <f t="shared" si="63"/>
        <v>#N/A</v>
      </c>
      <c r="F296" s="2">
        <v>1582892.132894069</v>
      </c>
      <c r="G296" s="2">
        <f t="shared" si="64"/>
        <v>441500.42857142858</v>
      </c>
      <c r="H296" s="2">
        <f t="shared" si="61"/>
        <v>117096133.28571455</v>
      </c>
      <c r="I296" s="7"/>
      <c r="J296" s="2" t="e">
        <f t="shared" si="52"/>
        <v>#N/A</v>
      </c>
      <c r="K296" s="2" t="e">
        <f t="shared" si="65"/>
        <v>#N/A</v>
      </c>
      <c r="L296" s="2">
        <f t="array" ref="L296">IF(COUNT($C297)=0,IF(COUNT($C296)=1,I296,SUM(L295+LOOKUP(2,1/(ISNUMBER($K$1:$K$194)),$K$1:$K$194))),I296)</f>
        <v>2518993.7142857057</v>
      </c>
      <c r="M296" s="8" t="e">
        <f t="shared" si="28"/>
        <v>#N/A</v>
      </c>
      <c r="N296" s="2" t="e">
        <f t="shared" si="53"/>
        <v>#N/A</v>
      </c>
      <c r="O296" s="2" t="e">
        <f t="shared" si="66"/>
        <v>#N/A</v>
      </c>
      <c r="P296" s="2">
        <v>1597870.1521517634</v>
      </c>
      <c r="Q296" s="2">
        <f t="shared" si="67"/>
        <v>450000</v>
      </c>
      <c r="R296" s="2">
        <f t="shared" si="62"/>
        <v>119615127</v>
      </c>
      <c r="S296" s="2">
        <f t="shared" si="54"/>
        <v>441500.42857143283</v>
      </c>
      <c r="T296" s="2">
        <f t="shared" si="55"/>
        <v>8499.571428571362</v>
      </c>
      <c r="U296" s="2">
        <f t="shared" si="56"/>
        <v>450000</v>
      </c>
      <c r="V296" s="2">
        <f t="shared" si="33"/>
        <v>80010097.285714194</v>
      </c>
      <c r="W296" s="2">
        <f t="shared" si="57"/>
        <v>441500.42857143283</v>
      </c>
      <c r="X296" s="2">
        <f t="shared" si="47"/>
        <v>8499.5714285671711</v>
      </c>
      <c r="Y296" s="2">
        <f t="shared" si="58"/>
        <v>39605029.714285694</v>
      </c>
      <c r="Z296" s="2" t="str">
        <f t="shared" si="48"/>
        <v>MEEP</v>
      </c>
      <c r="AA296" s="2">
        <f>IF(Z296="HERE",Y296,AA295+Graph!$G$1*1000)</f>
        <v>99906069.999999911</v>
      </c>
      <c r="AB296" s="2">
        <f t="shared" si="59"/>
        <v>650000</v>
      </c>
      <c r="AC296" s="2">
        <f t="shared" si="60"/>
        <v>38067556.57142856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ht="15" x14ac:dyDescent="0.25">
      <c r="A297" s="1">
        <v>44473</v>
      </c>
      <c r="B297" s="2">
        <f t="shared" si="45"/>
        <v>228</v>
      </c>
      <c r="C297" s="7"/>
      <c r="D297" s="2" t="e">
        <f t="shared" si="51"/>
        <v>#N/A</v>
      </c>
      <c r="E297" s="2" t="e">
        <f t="shared" si="63"/>
        <v>#N/A</v>
      </c>
      <c r="F297" s="2">
        <v>1587823.2687802315</v>
      </c>
      <c r="G297" s="2">
        <f t="shared" si="64"/>
        <v>441500.42857142858</v>
      </c>
      <c r="H297" s="2">
        <f t="shared" si="61"/>
        <v>117537633.71428598</v>
      </c>
      <c r="I297" s="7"/>
      <c r="J297" s="2" t="e">
        <f t="shared" si="52"/>
        <v>#N/A</v>
      </c>
      <c r="K297" s="2" t="e">
        <f t="shared" si="65"/>
        <v>#N/A</v>
      </c>
      <c r="L297" s="2">
        <f t="array" ref="L297">IF(COUNT($C298)=0,IF(COUNT($C297)=1,I297,SUM(L296+LOOKUP(2,1/(ISNUMBER($K$1:$K$194)),$K$1:$K$194))),I297)</f>
        <v>2527493.2857142771</v>
      </c>
      <c r="M297" s="8" t="e">
        <f t="shared" si="28"/>
        <v>#N/A</v>
      </c>
      <c r="N297" s="2" t="e">
        <f t="shared" si="53"/>
        <v>#N/A</v>
      </c>
      <c r="O297" s="2" t="e">
        <f t="shared" si="66"/>
        <v>#N/A</v>
      </c>
      <c r="P297" s="2">
        <v>1602847.7843137383</v>
      </c>
      <c r="Q297" s="2">
        <f t="shared" si="67"/>
        <v>450000</v>
      </c>
      <c r="R297" s="2">
        <f t="shared" si="62"/>
        <v>120065127</v>
      </c>
      <c r="S297" s="2">
        <f t="shared" si="54"/>
        <v>441500.42857143283</v>
      </c>
      <c r="T297" s="2">
        <f t="shared" si="55"/>
        <v>8499.571428571362</v>
      </c>
      <c r="U297" s="2">
        <f t="shared" si="56"/>
        <v>450000</v>
      </c>
      <c r="V297" s="2">
        <f t="shared" si="33"/>
        <v>80451597.714285627</v>
      </c>
      <c r="W297" s="2">
        <f t="shared" si="57"/>
        <v>441500.42857143283</v>
      </c>
      <c r="X297" s="2">
        <f t="shared" si="47"/>
        <v>8499.5714285671711</v>
      </c>
      <c r="Y297" s="2">
        <f t="shared" si="58"/>
        <v>39613529.285714261</v>
      </c>
      <c r="Z297" s="2" t="str">
        <f t="shared" si="48"/>
        <v>MEEP</v>
      </c>
      <c r="AA297" s="2">
        <f>IF(Z297="HERE",Y297,AA296+Graph!$G$1*1000)</f>
        <v>100556069.99999991</v>
      </c>
      <c r="AB297" s="2">
        <f t="shared" si="59"/>
        <v>650000</v>
      </c>
      <c r="AC297" s="2">
        <f t="shared" si="60"/>
        <v>38067556.57142856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ht="15" x14ac:dyDescent="0.25">
      <c r="A298" s="1">
        <v>44474</v>
      </c>
      <c r="B298" s="2">
        <f t="shared" si="45"/>
        <v>229</v>
      </c>
      <c r="C298" s="7"/>
      <c r="D298" s="2" t="e">
        <f t="shared" si="51"/>
        <v>#N/A</v>
      </c>
      <c r="E298" s="2" t="e">
        <f t="shared" si="63"/>
        <v>#N/A</v>
      </c>
      <c r="F298" s="2">
        <v>1592754.4046664238</v>
      </c>
      <c r="G298" s="2">
        <f t="shared" si="64"/>
        <v>441500.42857142858</v>
      </c>
      <c r="H298" s="2">
        <f t="shared" si="61"/>
        <v>117979134.14285742</v>
      </c>
      <c r="I298" s="7"/>
      <c r="J298" s="2" t="e">
        <f t="shared" si="52"/>
        <v>#N/A</v>
      </c>
      <c r="K298" s="2" t="e">
        <f t="shared" si="65"/>
        <v>#N/A</v>
      </c>
      <c r="L298" s="2">
        <f t="array" ref="L298">IF(COUNT($C299)=0,IF(COUNT($C298)=1,I298,SUM(L297+LOOKUP(2,1/(ISNUMBER($K$1:$K$194)),$K$1:$K$194))),I298)</f>
        <v>2535992.8571428484</v>
      </c>
      <c r="M298" s="8" t="e">
        <f t="shared" si="28"/>
        <v>#N/A</v>
      </c>
      <c r="N298" s="2" t="e">
        <f t="shared" si="53"/>
        <v>#N/A</v>
      </c>
      <c r="O298" s="2" t="e">
        <f t="shared" si="66"/>
        <v>#N/A</v>
      </c>
      <c r="P298" s="2">
        <v>1607825.4164756835</v>
      </c>
      <c r="Q298" s="2">
        <f t="shared" si="67"/>
        <v>450000</v>
      </c>
      <c r="R298" s="2">
        <f t="shared" si="62"/>
        <v>120515127</v>
      </c>
      <c r="S298" s="2">
        <f t="shared" si="54"/>
        <v>441500.42857143283</v>
      </c>
      <c r="T298" s="2">
        <f t="shared" si="55"/>
        <v>8499.571428571362</v>
      </c>
      <c r="U298" s="2">
        <f t="shared" si="56"/>
        <v>450000</v>
      </c>
      <c r="V298" s="2">
        <f t="shared" si="33"/>
        <v>80893098.14285706</v>
      </c>
      <c r="W298" s="2">
        <f t="shared" si="57"/>
        <v>441500.42857143283</v>
      </c>
      <c r="X298" s="2">
        <f t="shared" si="47"/>
        <v>8499.5714285671711</v>
      </c>
      <c r="Y298" s="2">
        <f t="shared" si="58"/>
        <v>39622028.857142828</v>
      </c>
      <c r="Z298" s="2" t="str">
        <f t="shared" si="48"/>
        <v>MEEP</v>
      </c>
      <c r="AA298" s="2">
        <f>IF(Z298="HERE",Y298,AA297+Graph!$G$1*1000)</f>
        <v>101206069.99999991</v>
      </c>
      <c r="AB298" s="2">
        <f t="shared" si="59"/>
        <v>650000</v>
      </c>
      <c r="AC298" s="2">
        <f t="shared" si="60"/>
        <v>38067556.57142856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ht="15" x14ac:dyDescent="0.25">
      <c r="A299" s="1">
        <v>44475</v>
      </c>
      <c r="B299" s="2">
        <f t="shared" si="45"/>
        <v>230</v>
      </c>
      <c r="C299" s="7"/>
      <c r="D299" s="2" t="e">
        <f t="shared" si="51"/>
        <v>#N/A</v>
      </c>
      <c r="E299" s="2" t="e">
        <f t="shared" si="63"/>
        <v>#N/A</v>
      </c>
      <c r="F299" s="2">
        <v>1597685.5405525863</v>
      </c>
      <c r="G299" s="2">
        <f t="shared" si="64"/>
        <v>441500.42857142858</v>
      </c>
      <c r="H299" s="2">
        <f t="shared" si="61"/>
        <v>118420634.57142885</v>
      </c>
      <c r="I299" s="7"/>
      <c r="J299" s="2" t="e">
        <f t="shared" si="52"/>
        <v>#N/A</v>
      </c>
      <c r="K299" s="2" t="e">
        <f t="shared" si="65"/>
        <v>#N/A</v>
      </c>
      <c r="L299" s="2">
        <f t="array" ref="L299">IF(COUNT($C300)=0,IF(COUNT($C299)=1,I299,SUM(L298+LOOKUP(2,1/(ISNUMBER($K$1:$K$194)),$K$1:$K$194))),I299)</f>
        <v>2544492.4285714198</v>
      </c>
      <c r="M299" s="8" t="e">
        <f t="shared" si="28"/>
        <v>#N/A</v>
      </c>
      <c r="N299" s="2" t="e">
        <f t="shared" si="53"/>
        <v>#N/A</v>
      </c>
      <c r="O299" s="2" t="e">
        <f t="shared" si="66"/>
        <v>#N/A</v>
      </c>
      <c r="P299" s="2">
        <v>1612803.0486376286</v>
      </c>
      <c r="Q299" s="2">
        <f t="shared" si="67"/>
        <v>450000</v>
      </c>
      <c r="R299" s="2">
        <f t="shared" si="62"/>
        <v>120965127</v>
      </c>
      <c r="S299" s="2">
        <f t="shared" si="54"/>
        <v>441500.42857143283</v>
      </c>
      <c r="T299" s="2">
        <f t="shared" si="55"/>
        <v>8499.571428571362</v>
      </c>
      <c r="U299" s="2">
        <f t="shared" si="56"/>
        <v>450000</v>
      </c>
      <c r="V299" s="2">
        <f t="shared" si="33"/>
        <v>81334598.571428493</v>
      </c>
      <c r="W299" s="2">
        <f t="shared" si="57"/>
        <v>441500.42857143283</v>
      </c>
      <c r="X299" s="2">
        <f t="shared" si="47"/>
        <v>8499.5714285671711</v>
      </c>
      <c r="Y299" s="2">
        <f t="shared" si="58"/>
        <v>39630528.428571396</v>
      </c>
      <c r="Z299" s="2" t="str">
        <f t="shared" si="48"/>
        <v>MEEP</v>
      </c>
      <c r="AA299" s="2">
        <f>IF(Z299="HERE",Y299,AA298+Graph!$G$1*1000)</f>
        <v>101856069.99999991</v>
      </c>
      <c r="AB299" s="2">
        <f t="shared" si="59"/>
        <v>650000</v>
      </c>
      <c r="AC299" s="2">
        <f t="shared" si="60"/>
        <v>38067556.57142856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ht="15" x14ac:dyDescent="0.25">
      <c r="A300" s="1">
        <v>44476</v>
      </c>
      <c r="B300" s="2">
        <f t="shared" si="45"/>
        <v>231</v>
      </c>
      <c r="C300" s="7"/>
      <c r="D300" s="2" t="e">
        <f t="shared" si="51"/>
        <v>#N/A</v>
      </c>
      <c r="E300" s="2" t="e">
        <f t="shared" si="63"/>
        <v>#N/A</v>
      </c>
      <c r="F300" s="2">
        <v>1602616.6764387488</v>
      </c>
      <c r="G300" s="2">
        <f t="shared" si="64"/>
        <v>441500.42857142858</v>
      </c>
      <c r="H300" s="2">
        <f t="shared" si="61"/>
        <v>118862135.00000028</v>
      </c>
      <c r="I300" s="7"/>
      <c r="J300" s="2" t="e">
        <f t="shared" si="52"/>
        <v>#N/A</v>
      </c>
      <c r="K300" s="2" t="e">
        <f t="shared" si="65"/>
        <v>#N/A</v>
      </c>
      <c r="L300" s="2">
        <f t="array" ref="L300">IF(COUNT($C301)=0,IF(COUNT($C300)=1,I300,SUM(L299+LOOKUP(2,1/(ISNUMBER($K$1:$K$194)),$K$1:$K$194))),I300)</f>
        <v>2552991.9999999912</v>
      </c>
      <c r="M300" s="8" t="e">
        <f t="shared" si="28"/>
        <v>#N/A</v>
      </c>
      <c r="N300" s="2" t="e">
        <f t="shared" si="53"/>
        <v>#N/A</v>
      </c>
      <c r="O300" s="2" t="e">
        <f t="shared" si="66"/>
        <v>#N/A</v>
      </c>
      <c r="P300" s="2">
        <v>1617780.6807996035</v>
      </c>
      <c r="Q300" s="2">
        <f t="shared" si="67"/>
        <v>450000</v>
      </c>
      <c r="R300" s="2">
        <f t="shared" si="62"/>
        <v>121415127</v>
      </c>
      <c r="S300" s="2">
        <f t="shared" si="54"/>
        <v>441500.42857143283</v>
      </c>
      <c r="T300" s="2">
        <f t="shared" si="55"/>
        <v>8499.571428571362</v>
      </c>
      <c r="U300" s="2">
        <f t="shared" si="56"/>
        <v>450000</v>
      </c>
      <c r="V300" s="2">
        <f t="shared" si="33"/>
        <v>81776098.999999925</v>
      </c>
      <c r="W300" s="2">
        <f t="shared" si="57"/>
        <v>441500.42857143283</v>
      </c>
      <c r="X300" s="2">
        <f t="shared" si="47"/>
        <v>8499.5714285671711</v>
      </c>
      <c r="Y300" s="2">
        <f t="shared" si="58"/>
        <v>39639027.999999963</v>
      </c>
      <c r="Z300" s="2" t="str">
        <f t="shared" si="48"/>
        <v>MEEP</v>
      </c>
      <c r="AA300" s="2">
        <f>IF(Z300="HERE",Y300,AA299+Graph!$G$1*1000)</f>
        <v>102506069.99999991</v>
      </c>
      <c r="AB300" s="2">
        <f t="shared" si="59"/>
        <v>650000</v>
      </c>
      <c r="AC300" s="2">
        <f t="shared" si="60"/>
        <v>38067556.57142856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ht="15" x14ac:dyDescent="0.25">
      <c r="A301" s="1">
        <v>44477</v>
      </c>
      <c r="B301" s="2">
        <f t="shared" si="45"/>
        <v>232</v>
      </c>
      <c r="C301" s="7"/>
      <c r="D301" s="2" t="e">
        <f t="shared" si="51"/>
        <v>#N/A</v>
      </c>
      <c r="E301" s="2" t="e">
        <f t="shared" si="63"/>
        <v>#N/A</v>
      </c>
      <c r="F301" s="2">
        <v>1607547.8123249412</v>
      </c>
      <c r="G301" s="2">
        <f t="shared" si="64"/>
        <v>441500.42857142858</v>
      </c>
      <c r="H301" s="2">
        <f t="shared" si="61"/>
        <v>119303635.42857172</v>
      </c>
      <c r="I301" s="7"/>
      <c r="J301" s="2" t="e">
        <f t="shared" si="52"/>
        <v>#N/A</v>
      </c>
      <c r="K301" s="2" t="e">
        <f t="shared" si="65"/>
        <v>#N/A</v>
      </c>
      <c r="L301" s="2">
        <f t="array" ref="L301">IF(COUNT($C302)=0,IF(COUNT($C301)=1,I301,SUM(L300+LOOKUP(2,1/(ISNUMBER($K$1:$K$194)),$K$1:$K$194))),I301)</f>
        <v>2561491.5714285625</v>
      </c>
      <c r="M301" s="8" t="e">
        <f t="shared" si="28"/>
        <v>#N/A</v>
      </c>
      <c r="N301" s="2" t="e">
        <f t="shared" si="53"/>
        <v>#N/A</v>
      </c>
      <c r="O301" s="2" t="e">
        <f t="shared" si="66"/>
        <v>#N/A</v>
      </c>
      <c r="P301" s="2">
        <v>1622758.3129615486</v>
      </c>
      <c r="Q301" s="2">
        <f t="shared" si="67"/>
        <v>450000</v>
      </c>
      <c r="R301" s="2">
        <f t="shared" si="62"/>
        <v>121865127</v>
      </c>
      <c r="S301" s="2">
        <f t="shared" si="54"/>
        <v>441500.42857143283</v>
      </c>
      <c r="T301" s="2">
        <f t="shared" si="55"/>
        <v>8499.571428571362</v>
      </c>
      <c r="U301" s="2">
        <f t="shared" si="56"/>
        <v>450000</v>
      </c>
      <c r="V301" s="2">
        <f t="shared" si="33"/>
        <v>82217599.428571358</v>
      </c>
      <c r="W301" s="2">
        <f t="shared" si="57"/>
        <v>441500.42857143283</v>
      </c>
      <c r="X301" s="2">
        <f t="shared" si="47"/>
        <v>8499.5714285671711</v>
      </c>
      <c r="Y301" s="2">
        <f t="shared" si="58"/>
        <v>39647527.57142853</v>
      </c>
      <c r="Z301" s="2" t="str">
        <f t="shared" si="48"/>
        <v>MEEP</v>
      </c>
      <c r="AA301" s="2">
        <f>IF(Z301="HERE",Y301,AA300+Graph!$G$1*1000)</f>
        <v>103156069.99999991</v>
      </c>
      <c r="AB301" s="2">
        <f t="shared" si="59"/>
        <v>650000</v>
      </c>
      <c r="AC301" s="2">
        <f t="shared" si="60"/>
        <v>38067556.57142856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ht="15" x14ac:dyDescent="0.25">
      <c r="A302" s="1">
        <v>44478</v>
      </c>
      <c r="B302" s="2">
        <f t="shared" si="45"/>
        <v>233</v>
      </c>
      <c r="C302" s="7"/>
      <c r="D302" s="2" t="e">
        <f t="shared" si="51"/>
        <v>#N/A</v>
      </c>
      <c r="E302" s="2" t="e">
        <f t="shared" si="63"/>
        <v>#N/A</v>
      </c>
      <c r="F302" s="2">
        <v>1612478.9482111037</v>
      </c>
      <c r="G302" s="2">
        <f t="shared" si="64"/>
        <v>441500.42857142858</v>
      </c>
      <c r="H302" s="2">
        <f t="shared" si="61"/>
        <v>119745135.85714315</v>
      </c>
      <c r="I302" s="7"/>
      <c r="J302" s="2" t="e">
        <f t="shared" si="52"/>
        <v>#N/A</v>
      </c>
      <c r="K302" s="2" t="e">
        <f t="shared" si="65"/>
        <v>#N/A</v>
      </c>
      <c r="L302" s="2">
        <f t="array" ref="L302">IF(COUNT($C303)=0,IF(COUNT($C302)=1,I302,SUM(L301+LOOKUP(2,1/(ISNUMBER($K$1:$K$194)),$K$1:$K$194))),I302)</f>
        <v>2569991.1428571339</v>
      </c>
      <c r="M302" s="8" t="e">
        <f t="shared" si="28"/>
        <v>#N/A</v>
      </c>
      <c r="N302" s="2" t="e">
        <f t="shared" si="53"/>
        <v>#N/A</v>
      </c>
      <c r="O302" s="2" t="e">
        <f t="shared" si="66"/>
        <v>#N/A</v>
      </c>
      <c r="P302" s="2">
        <v>1627735.9451234937</v>
      </c>
      <c r="Q302" s="2">
        <f t="shared" si="67"/>
        <v>450000</v>
      </c>
      <c r="R302" s="2">
        <f t="shared" si="62"/>
        <v>122315127</v>
      </c>
      <c r="S302" s="2">
        <f t="shared" si="54"/>
        <v>441500.42857143283</v>
      </c>
      <c r="T302" s="2">
        <f t="shared" si="55"/>
        <v>8499.571428571362</v>
      </c>
      <c r="U302" s="2">
        <f t="shared" si="56"/>
        <v>450000</v>
      </c>
      <c r="V302" s="2">
        <f t="shared" si="33"/>
        <v>82659099.857142791</v>
      </c>
      <c r="W302" s="2">
        <f t="shared" si="57"/>
        <v>441500.42857143283</v>
      </c>
      <c r="X302" s="2">
        <f t="shared" si="47"/>
        <v>8499.5714285671711</v>
      </c>
      <c r="Y302" s="2">
        <f t="shared" si="58"/>
        <v>39656027.142857097</v>
      </c>
      <c r="Z302" s="2" t="str">
        <f t="shared" si="48"/>
        <v>MEEP</v>
      </c>
      <c r="AA302" s="2">
        <f>IF(Z302="HERE",Y302,AA301+Graph!$G$1*1000)</f>
        <v>103806069.99999991</v>
      </c>
      <c r="AB302" s="2">
        <f t="shared" si="59"/>
        <v>650000</v>
      </c>
      <c r="AC302" s="2">
        <f t="shared" si="60"/>
        <v>38067556.57142856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ht="15" x14ac:dyDescent="0.25">
      <c r="A303" s="1">
        <v>44479</v>
      </c>
      <c r="B303" s="2">
        <f t="shared" si="45"/>
        <v>234</v>
      </c>
      <c r="C303" s="7"/>
      <c r="D303" s="2" t="e">
        <f t="shared" si="51"/>
        <v>#N/A</v>
      </c>
      <c r="E303" s="2" t="e">
        <f t="shared" si="63"/>
        <v>#N/A</v>
      </c>
      <c r="F303" s="2">
        <v>1617410.0840972662</v>
      </c>
      <c r="G303" s="2">
        <f t="shared" si="64"/>
        <v>441500.42857142858</v>
      </c>
      <c r="H303" s="2">
        <f t="shared" si="61"/>
        <v>120186636.28571458</v>
      </c>
      <c r="I303" s="7"/>
      <c r="J303" s="2" t="e">
        <f t="shared" si="52"/>
        <v>#N/A</v>
      </c>
      <c r="K303" s="2" t="e">
        <f t="shared" si="65"/>
        <v>#N/A</v>
      </c>
      <c r="L303" s="2">
        <f t="array" ref="L303">IF(COUNT($C304)=0,IF(COUNT($C303)=1,I303,SUM(L302+LOOKUP(2,1/(ISNUMBER($K$1:$K$194)),$K$1:$K$194))),I303)</f>
        <v>2578490.7142857052</v>
      </c>
      <c r="M303" s="8" t="e">
        <f t="shared" si="28"/>
        <v>#N/A</v>
      </c>
      <c r="N303" s="2" t="e">
        <f t="shared" si="53"/>
        <v>#N/A</v>
      </c>
      <c r="O303" s="2" t="e">
        <f t="shared" si="66"/>
        <v>#N/A</v>
      </c>
      <c r="P303" s="2">
        <v>1632713.5772854686</v>
      </c>
      <c r="Q303" s="2">
        <f t="shared" si="67"/>
        <v>450000</v>
      </c>
      <c r="R303" s="2">
        <f t="shared" si="62"/>
        <v>122765127</v>
      </c>
      <c r="S303" s="2">
        <f t="shared" si="54"/>
        <v>441500.42857143283</v>
      </c>
      <c r="T303" s="2">
        <f t="shared" si="55"/>
        <v>8499.571428571362</v>
      </c>
      <c r="U303" s="2">
        <f t="shared" si="56"/>
        <v>450000</v>
      </c>
      <c r="V303" s="2">
        <f t="shared" si="33"/>
        <v>83100600.285714224</v>
      </c>
      <c r="W303" s="2">
        <f t="shared" si="57"/>
        <v>441500.42857143283</v>
      </c>
      <c r="X303" s="2">
        <f t="shared" si="47"/>
        <v>8499.5714285671711</v>
      </c>
      <c r="Y303" s="2">
        <f t="shared" si="58"/>
        <v>39664526.714285664</v>
      </c>
      <c r="Z303" s="2" t="str">
        <f t="shared" si="48"/>
        <v>MEEP</v>
      </c>
      <c r="AA303" s="2">
        <f>IF(Z303="HERE",Y303,AA302+Graph!$G$1*1000)</f>
        <v>104456069.99999991</v>
      </c>
      <c r="AB303" s="2">
        <f t="shared" si="59"/>
        <v>650000</v>
      </c>
      <c r="AC303" s="2">
        <f t="shared" si="60"/>
        <v>38067556.57142856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ht="15" x14ac:dyDescent="0.25">
      <c r="A304" s="1">
        <v>44480</v>
      </c>
      <c r="B304" s="2">
        <f t="shared" si="45"/>
        <v>235</v>
      </c>
      <c r="C304" s="7"/>
      <c r="D304" s="2" t="e">
        <f t="shared" si="51"/>
        <v>#N/A</v>
      </c>
      <c r="E304" s="2" t="e">
        <f t="shared" si="63"/>
        <v>#N/A</v>
      </c>
      <c r="F304" s="2">
        <v>1622341.2199834585</v>
      </c>
      <c r="G304" s="2">
        <f t="shared" si="64"/>
        <v>441500.42857142858</v>
      </c>
      <c r="H304" s="2">
        <f t="shared" si="61"/>
        <v>120628136.71428601</v>
      </c>
      <c r="I304" s="7"/>
      <c r="J304" s="2" t="e">
        <f t="shared" si="52"/>
        <v>#N/A</v>
      </c>
      <c r="K304" s="2" t="e">
        <f t="shared" si="65"/>
        <v>#N/A</v>
      </c>
      <c r="L304" s="2">
        <f t="array" ref="L304">IF(COUNT($C305)=0,IF(COUNT($C304)=1,I304,SUM(L303+LOOKUP(2,1/(ISNUMBER($K$1:$K$194)),$K$1:$K$194))),I304)</f>
        <v>2586990.2857142766</v>
      </c>
      <c r="M304" s="8" t="e">
        <f t="shared" si="28"/>
        <v>#N/A</v>
      </c>
      <c r="N304" s="2" t="e">
        <f t="shared" si="53"/>
        <v>#N/A</v>
      </c>
      <c r="O304" s="2" t="e">
        <f t="shared" si="66"/>
        <v>#N/A</v>
      </c>
      <c r="P304" s="2">
        <v>1637691.2094474137</v>
      </c>
      <c r="Q304" s="2">
        <f t="shared" si="67"/>
        <v>450000</v>
      </c>
      <c r="R304" s="2">
        <f t="shared" si="62"/>
        <v>123215127</v>
      </c>
      <c r="S304" s="2">
        <f t="shared" si="54"/>
        <v>441500.42857143283</v>
      </c>
      <c r="T304" s="2">
        <f t="shared" si="55"/>
        <v>8499.571428571362</v>
      </c>
      <c r="U304" s="2">
        <f t="shared" si="56"/>
        <v>450000</v>
      </c>
      <c r="V304" s="2">
        <f t="shared" si="33"/>
        <v>83542100.714285657</v>
      </c>
      <c r="W304" s="2">
        <f t="shared" si="57"/>
        <v>441500.42857143283</v>
      </c>
      <c r="X304" s="2">
        <f t="shared" si="47"/>
        <v>8499.5714285671711</v>
      </c>
      <c r="Y304" s="2">
        <f t="shared" si="58"/>
        <v>39673026.285714231</v>
      </c>
      <c r="Z304" s="2" t="str">
        <f t="shared" si="48"/>
        <v>MEEP</v>
      </c>
      <c r="AA304" s="2">
        <f>IF(Z304="HERE",Y304,AA303+Graph!$G$1*1000)</f>
        <v>105106069.99999991</v>
      </c>
      <c r="AB304" s="2">
        <f t="shared" si="59"/>
        <v>650000</v>
      </c>
      <c r="AC304" s="2">
        <f t="shared" si="60"/>
        <v>38067556.57142856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ht="15" x14ac:dyDescent="0.25">
      <c r="A305" s="1">
        <v>44481</v>
      </c>
      <c r="B305" s="2">
        <f t="shared" si="45"/>
        <v>236</v>
      </c>
      <c r="C305" s="7"/>
      <c r="D305" s="2" t="e">
        <f t="shared" si="51"/>
        <v>#N/A</v>
      </c>
      <c r="E305" s="2" t="e">
        <f t="shared" si="63"/>
        <v>#N/A</v>
      </c>
      <c r="F305" s="2">
        <v>1627272.355869621</v>
      </c>
      <c r="G305" s="2">
        <f t="shared" si="64"/>
        <v>441500.42857142858</v>
      </c>
      <c r="H305" s="2">
        <f t="shared" si="61"/>
        <v>121069637.14285745</v>
      </c>
      <c r="I305" s="7"/>
      <c r="J305" s="2" t="e">
        <f t="shared" si="52"/>
        <v>#N/A</v>
      </c>
      <c r="K305" s="2" t="e">
        <f t="shared" si="65"/>
        <v>#N/A</v>
      </c>
      <c r="L305" s="2">
        <f t="array" ref="L305">IF(COUNT($C306)=0,IF(COUNT($C305)=1,I305,SUM(L304+LOOKUP(2,1/(ISNUMBER($K$1:$K$194)),$K$1:$K$194))),I305)</f>
        <v>2595489.857142848</v>
      </c>
      <c r="M305" s="8" t="e">
        <f t="shared" si="28"/>
        <v>#N/A</v>
      </c>
      <c r="N305" s="2" t="e">
        <f t="shared" si="53"/>
        <v>#N/A</v>
      </c>
      <c r="O305" s="2" t="e">
        <f t="shared" si="66"/>
        <v>#N/A</v>
      </c>
      <c r="P305" s="2">
        <v>1642668.8416093588</v>
      </c>
      <c r="Q305" s="2">
        <f t="shared" si="67"/>
        <v>450000</v>
      </c>
      <c r="R305" s="2">
        <f t="shared" si="62"/>
        <v>123665127</v>
      </c>
      <c r="S305" s="2">
        <f t="shared" si="54"/>
        <v>441500.42857143283</v>
      </c>
      <c r="T305" s="2">
        <f t="shared" si="55"/>
        <v>8499.571428571362</v>
      </c>
      <c r="U305" s="2">
        <f t="shared" si="56"/>
        <v>450000</v>
      </c>
      <c r="V305" s="2">
        <f t="shared" si="33"/>
        <v>83983601.14285709</v>
      </c>
      <c r="W305" s="2">
        <f t="shared" si="57"/>
        <v>441500.42857143283</v>
      </c>
      <c r="X305" s="2">
        <f t="shared" si="47"/>
        <v>8499.5714285671711</v>
      </c>
      <c r="Y305" s="2">
        <f t="shared" si="58"/>
        <v>39681525.857142799</v>
      </c>
      <c r="Z305" s="2" t="str">
        <f t="shared" si="48"/>
        <v>MEEP</v>
      </c>
      <c r="AA305" s="2">
        <f>IF(Z305="HERE",Y305,AA304+Graph!$G$1*1000)</f>
        <v>105756069.99999991</v>
      </c>
      <c r="AB305" s="2">
        <f t="shared" si="59"/>
        <v>650000</v>
      </c>
      <c r="AC305" s="2">
        <f t="shared" si="60"/>
        <v>38067556.57142856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ht="15" x14ac:dyDescent="0.25">
      <c r="A306" s="1">
        <v>44482</v>
      </c>
      <c r="B306" s="2">
        <f t="shared" si="45"/>
        <v>237</v>
      </c>
      <c r="C306" s="7"/>
      <c r="D306" s="2" t="e">
        <f t="shared" si="51"/>
        <v>#N/A</v>
      </c>
      <c r="E306" s="2" t="e">
        <f t="shared" si="63"/>
        <v>#N/A</v>
      </c>
      <c r="F306" s="2">
        <v>1632203.4917557836</v>
      </c>
      <c r="G306" s="2">
        <f t="shared" si="64"/>
        <v>441500.42857142858</v>
      </c>
      <c r="H306" s="2">
        <f t="shared" si="61"/>
        <v>121511137.57142888</v>
      </c>
      <c r="I306" s="7"/>
      <c r="J306" s="2" t="e">
        <f t="shared" si="52"/>
        <v>#N/A</v>
      </c>
      <c r="K306" s="2" t="e">
        <f t="shared" si="65"/>
        <v>#N/A</v>
      </c>
      <c r="L306" s="2">
        <f t="array" ref="L306">IF(COUNT($C307)=0,IF(COUNT($C306)=1,I306,SUM(L305+LOOKUP(2,1/(ISNUMBER($K$1:$K$194)),$K$1:$K$194))),I306)</f>
        <v>2603989.4285714193</v>
      </c>
      <c r="M306" s="8" t="e">
        <f t="shared" si="28"/>
        <v>#N/A</v>
      </c>
      <c r="N306" s="2" t="e">
        <f t="shared" si="53"/>
        <v>#N/A</v>
      </c>
      <c r="O306" s="2" t="e">
        <f t="shared" si="66"/>
        <v>#N/A</v>
      </c>
      <c r="P306" s="2">
        <v>1647646.4737713337</v>
      </c>
      <c r="Q306" s="2">
        <f t="shared" si="67"/>
        <v>450000</v>
      </c>
      <c r="R306" s="2">
        <f t="shared" si="62"/>
        <v>124115127</v>
      </c>
      <c r="S306" s="2">
        <f t="shared" si="54"/>
        <v>441500.42857143283</v>
      </c>
      <c r="T306" s="2">
        <f t="shared" si="55"/>
        <v>8499.571428571362</v>
      </c>
      <c r="U306" s="2">
        <f t="shared" si="56"/>
        <v>450000</v>
      </c>
      <c r="V306" s="2">
        <f t="shared" si="33"/>
        <v>84425101.571428522</v>
      </c>
      <c r="W306" s="2">
        <f t="shared" si="57"/>
        <v>441500.42857143283</v>
      </c>
      <c r="X306" s="2">
        <f t="shared" si="47"/>
        <v>8499.5714285671711</v>
      </c>
      <c r="Y306" s="2">
        <f t="shared" si="58"/>
        <v>39690025.428571366</v>
      </c>
      <c r="Z306" s="2" t="str">
        <f t="shared" si="48"/>
        <v>MEEP</v>
      </c>
      <c r="AA306" s="2">
        <f>IF(Z306="HERE",Y306,AA305+Graph!$G$1*1000)</f>
        <v>106406069.99999991</v>
      </c>
      <c r="AB306" s="2">
        <f t="shared" si="59"/>
        <v>650000</v>
      </c>
      <c r="AC306" s="2">
        <f t="shared" si="60"/>
        <v>38067556.57142856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ht="15" x14ac:dyDescent="0.25">
      <c r="A307" s="1">
        <v>44483</v>
      </c>
      <c r="B307" s="2">
        <f t="shared" si="45"/>
        <v>238</v>
      </c>
      <c r="C307" s="7"/>
      <c r="D307" s="2" t="e">
        <f t="shared" si="51"/>
        <v>#N/A</v>
      </c>
      <c r="E307" s="2" t="e">
        <f t="shared" si="63"/>
        <v>#N/A</v>
      </c>
      <c r="F307" s="2">
        <v>1637134.6276419759</v>
      </c>
      <c r="G307" s="2">
        <f t="shared" si="64"/>
        <v>441500.42857142858</v>
      </c>
      <c r="H307" s="2">
        <f t="shared" si="61"/>
        <v>121952638.00000031</v>
      </c>
      <c r="I307" s="7"/>
      <c r="J307" s="2" t="e">
        <f t="shared" si="52"/>
        <v>#N/A</v>
      </c>
      <c r="K307" s="2" t="e">
        <f t="shared" si="65"/>
        <v>#N/A</v>
      </c>
      <c r="L307" s="2">
        <f t="array" ref="L307">IF(COUNT($C308)=0,IF(COUNT($C307)=1,I307,SUM(L306+LOOKUP(2,1/(ISNUMBER($K$1:$K$194)),$K$1:$K$194))),I307)</f>
        <v>2612488.9999999907</v>
      </c>
      <c r="M307" s="8" t="e">
        <f t="shared" si="28"/>
        <v>#N/A</v>
      </c>
      <c r="N307" s="2" t="e">
        <f t="shared" si="53"/>
        <v>#N/A</v>
      </c>
      <c r="O307" s="2" t="e">
        <f t="shared" si="66"/>
        <v>#N/A</v>
      </c>
      <c r="P307" s="2">
        <v>1652624.1059332788</v>
      </c>
      <c r="Q307" s="2">
        <f t="shared" si="67"/>
        <v>450000</v>
      </c>
      <c r="R307" s="2">
        <f t="shared" si="62"/>
        <v>124565127</v>
      </c>
      <c r="S307" s="2">
        <f t="shared" si="54"/>
        <v>441500.42857143283</v>
      </c>
      <c r="T307" s="2">
        <f t="shared" si="55"/>
        <v>8499.571428571362</v>
      </c>
      <c r="U307" s="2">
        <f t="shared" si="56"/>
        <v>450000</v>
      </c>
      <c r="V307" s="2">
        <f t="shared" si="33"/>
        <v>84866601.999999955</v>
      </c>
      <c r="W307" s="2">
        <f t="shared" si="57"/>
        <v>441500.42857143283</v>
      </c>
      <c r="X307" s="2">
        <f t="shared" si="47"/>
        <v>8499.5714285671711</v>
      </c>
      <c r="Y307" s="2">
        <f t="shared" si="58"/>
        <v>39698524.999999933</v>
      </c>
      <c r="Z307" s="2" t="str">
        <f t="shared" si="48"/>
        <v>MEEP</v>
      </c>
      <c r="AA307" s="2">
        <f>IF(Z307="HERE",Y307,AA306+Graph!$G$1*1000)</f>
        <v>107056069.99999991</v>
      </c>
      <c r="AB307" s="2">
        <f t="shared" si="59"/>
        <v>650000</v>
      </c>
      <c r="AC307" s="2">
        <f t="shared" si="60"/>
        <v>38067556.57142856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ht="15" x14ac:dyDescent="0.25">
      <c r="A308" s="1">
        <v>44484</v>
      </c>
      <c r="B308" s="2">
        <f t="shared" si="45"/>
        <v>239</v>
      </c>
      <c r="C308" s="7"/>
      <c r="D308" s="2" t="e">
        <f t="shared" si="51"/>
        <v>#N/A</v>
      </c>
      <c r="E308" s="2" t="e">
        <f t="shared" si="63"/>
        <v>#N/A</v>
      </c>
      <c r="F308" s="2">
        <v>1642065.7635281384</v>
      </c>
      <c r="G308" s="2">
        <f t="shared" si="64"/>
        <v>441500.42857142858</v>
      </c>
      <c r="H308" s="2">
        <f t="shared" si="61"/>
        <v>122394138.42857175</v>
      </c>
      <c r="I308" s="7"/>
      <c r="J308" s="2" t="e">
        <f t="shared" si="52"/>
        <v>#N/A</v>
      </c>
      <c r="K308" s="2" t="e">
        <f t="shared" si="65"/>
        <v>#N/A</v>
      </c>
      <c r="L308" s="2">
        <f t="array" ref="L308">IF(COUNT($C309)=0,IF(COUNT($C308)=1,I308,SUM(L307+LOOKUP(2,1/(ISNUMBER($K$1:$K$194)),$K$1:$K$194))),I308)</f>
        <v>2620988.571428562</v>
      </c>
      <c r="M308" s="8" t="e">
        <f t="shared" si="28"/>
        <v>#N/A</v>
      </c>
      <c r="N308" s="2" t="e">
        <f t="shared" si="53"/>
        <v>#N/A</v>
      </c>
      <c r="O308" s="2" t="e">
        <f t="shared" si="66"/>
        <v>#N/A</v>
      </c>
      <c r="P308" s="2">
        <v>1657601.7380952239</v>
      </c>
      <c r="Q308" s="2">
        <f t="shared" si="67"/>
        <v>450000</v>
      </c>
      <c r="R308" s="2">
        <f t="shared" si="62"/>
        <v>125015127</v>
      </c>
      <c r="S308" s="2">
        <f t="shared" si="54"/>
        <v>441500.42857143283</v>
      </c>
      <c r="T308" s="2">
        <f t="shared" si="55"/>
        <v>8499.571428571362</v>
      </c>
      <c r="U308" s="2">
        <f t="shared" si="56"/>
        <v>450000</v>
      </c>
      <c r="V308" s="2">
        <f t="shared" si="33"/>
        <v>85308102.428571388</v>
      </c>
      <c r="W308" s="2">
        <f t="shared" si="57"/>
        <v>441500.42857143283</v>
      </c>
      <c r="X308" s="2">
        <f t="shared" si="47"/>
        <v>8499.5714285671711</v>
      </c>
      <c r="Y308" s="2">
        <f t="shared" si="58"/>
        <v>39707024.5714285</v>
      </c>
      <c r="Z308" s="2" t="str">
        <f t="shared" si="48"/>
        <v>MEEP</v>
      </c>
      <c r="AA308" s="2">
        <f>IF(Z308="HERE",Y308,AA307+Graph!$G$1*1000)</f>
        <v>107706069.99999991</v>
      </c>
      <c r="AB308" s="2">
        <f t="shared" si="59"/>
        <v>650000</v>
      </c>
      <c r="AC308" s="2">
        <f t="shared" si="60"/>
        <v>38067556.57142856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ht="15" x14ac:dyDescent="0.25">
      <c r="A309" s="1">
        <v>44485</v>
      </c>
      <c r="B309" s="2">
        <f t="shared" si="45"/>
        <v>240</v>
      </c>
      <c r="C309" s="7"/>
      <c r="D309" s="2" t="e">
        <f t="shared" si="51"/>
        <v>#N/A</v>
      </c>
      <c r="E309" s="2" t="e">
        <f t="shared" si="63"/>
        <v>#N/A</v>
      </c>
      <c r="F309" s="2">
        <v>1646996.8994143009</v>
      </c>
      <c r="G309" s="2">
        <f t="shared" si="64"/>
        <v>441500.42857142858</v>
      </c>
      <c r="H309" s="2">
        <f t="shared" si="61"/>
        <v>122835638.85714318</v>
      </c>
      <c r="I309" s="7"/>
      <c r="J309" s="2" t="e">
        <f t="shared" si="52"/>
        <v>#N/A</v>
      </c>
      <c r="K309" s="2" t="e">
        <f t="shared" si="65"/>
        <v>#N/A</v>
      </c>
      <c r="L309" s="2">
        <f t="array" ref="L309">IF(COUNT($C310)=0,IF(COUNT($C309)=1,I309,SUM(L308+LOOKUP(2,1/(ISNUMBER($K$1:$K$194)),$K$1:$K$194))),I309)</f>
        <v>2629488.1428571334</v>
      </c>
      <c r="M309" s="8" t="e">
        <f t="shared" si="28"/>
        <v>#N/A</v>
      </c>
      <c r="N309" s="2" t="e">
        <f t="shared" si="53"/>
        <v>#N/A</v>
      </c>
      <c r="O309" s="2" t="e">
        <f t="shared" si="66"/>
        <v>#N/A</v>
      </c>
      <c r="P309" s="2">
        <v>1662579.3702571988</v>
      </c>
      <c r="Q309" s="2">
        <f t="shared" si="67"/>
        <v>450000</v>
      </c>
      <c r="R309" s="2">
        <f t="shared" si="62"/>
        <v>125465127</v>
      </c>
      <c r="S309" s="2">
        <f t="shared" si="54"/>
        <v>441500.42857143283</v>
      </c>
      <c r="T309" s="2">
        <f t="shared" si="55"/>
        <v>8499.571428571362</v>
      </c>
      <c r="U309" s="2">
        <f t="shared" si="56"/>
        <v>450000</v>
      </c>
      <c r="V309" s="2">
        <f t="shared" si="33"/>
        <v>85749602.857142821</v>
      </c>
      <c r="W309" s="2">
        <f t="shared" si="57"/>
        <v>441500.42857143283</v>
      </c>
      <c r="X309" s="2">
        <f t="shared" si="47"/>
        <v>8499.5714285671711</v>
      </c>
      <c r="Y309" s="2">
        <f t="shared" si="58"/>
        <v>39715524.142857067</v>
      </c>
      <c r="Z309" s="2" t="str">
        <f t="shared" si="48"/>
        <v>MEEP</v>
      </c>
      <c r="AA309" s="2">
        <f>IF(Z309="HERE",Y309,AA308+Graph!$G$1*1000)</f>
        <v>108356069.99999991</v>
      </c>
      <c r="AB309" s="2">
        <f t="shared" si="59"/>
        <v>650000</v>
      </c>
      <c r="AC309" s="2">
        <f t="shared" si="60"/>
        <v>38067556.57142856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ht="15" x14ac:dyDescent="0.25">
      <c r="A310" s="1">
        <v>44486</v>
      </c>
      <c r="B310" s="2">
        <f t="shared" si="45"/>
        <v>241</v>
      </c>
      <c r="C310" s="7"/>
      <c r="D310" s="2" t="e">
        <f t="shared" si="51"/>
        <v>#N/A</v>
      </c>
      <c r="E310" s="2" t="e">
        <f t="shared" si="63"/>
        <v>#N/A</v>
      </c>
      <c r="F310" s="2">
        <v>1651928.0353004932</v>
      </c>
      <c r="G310" s="2">
        <f t="shared" si="64"/>
        <v>441500.42857142858</v>
      </c>
      <c r="H310" s="2">
        <f t="shared" si="61"/>
        <v>123277139.28571461</v>
      </c>
      <c r="I310" s="7"/>
      <c r="J310" s="2" t="e">
        <f t="shared" si="52"/>
        <v>#N/A</v>
      </c>
      <c r="K310" s="2" t="e">
        <f t="shared" si="65"/>
        <v>#N/A</v>
      </c>
      <c r="L310" s="2">
        <f t="array" ref="L310">IF(COUNT($C311)=0,IF(COUNT($C310)=1,I310,SUM(L309+LOOKUP(2,1/(ISNUMBER($K$1:$K$194)),$K$1:$K$194))),I310)</f>
        <v>2637987.7142857048</v>
      </c>
      <c r="M310" s="8" t="e">
        <f t="shared" si="28"/>
        <v>#N/A</v>
      </c>
      <c r="N310" s="2" t="e">
        <f t="shared" si="53"/>
        <v>#N/A</v>
      </c>
      <c r="O310" s="2" t="e">
        <f t="shared" si="66"/>
        <v>#N/A</v>
      </c>
      <c r="P310" s="2">
        <v>1667557.0024191439</v>
      </c>
      <c r="Q310" s="2">
        <f t="shared" si="67"/>
        <v>450000</v>
      </c>
      <c r="R310" s="2">
        <f t="shared" si="62"/>
        <v>125915127</v>
      </c>
      <c r="S310" s="2">
        <f t="shared" si="54"/>
        <v>441500.42857143283</v>
      </c>
      <c r="T310" s="2">
        <f t="shared" si="55"/>
        <v>8499.571428571362</v>
      </c>
      <c r="U310" s="2">
        <f t="shared" si="56"/>
        <v>450000</v>
      </c>
      <c r="V310" s="2">
        <f t="shared" si="33"/>
        <v>86191103.285714254</v>
      </c>
      <c r="W310" s="2">
        <f t="shared" si="57"/>
        <v>441500.42857143283</v>
      </c>
      <c r="X310" s="2">
        <f t="shared" si="47"/>
        <v>8499.5714285671711</v>
      </c>
      <c r="Y310" s="2">
        <f t="shared" si="58"/>
        <v>39724023.714285634</v>
      </c>
      <c r="Z310" s="2" t="str">
        <f t="shared" si="48"/>
        <v>MEEP</v>
      </c>
      <c r="AA310" s="2">
        <f>IF(Z310="HERE",Y310,AA309+Graph!$G$1*1000)</f>
        <v>109006069.99999991</v>
      </c>
      <c r="AB310" s="2">
        <f t="shared" si="59"/>
        <v>650000</v>
      </c>
      <c r="AC310" s="2">
        <f t="shared" si="60"/>
        <v>38067556.57142856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ht="15" x14ac:dyDescent="0.25">
      <c r="A311" s="1">
        <v>44487</v>
      </c>
      <c r="B311" s="2">
        <f t="shared" si="45"/>
        <v>242</v>
      </c>
      <c r="C311" s="7"/>
      <c r="D311" s="2" t="e">
        <f t="shared" si="51"/>
        <v>#N/A</v>
      </c>
      <c r="E311" s="2" t="e">
        <f t="shared" si="63"/>
        <v>#N/A</v>
      </c>
      <c r="F311" s="2">
        <v>1656859.1711866558</v>
      </c>
      <c r="G311" s="2">
        <f t="shared" si="64"/>
        <v>441500.42857142858</v>
      </c>
      <c r="H311" s="2">
        <f t="shared" si="61"/>
        <v>123718639.71428604</v>
      </c>
      <c r="I311" s="7"/>
      <c r="J311" s="2" t="e">
        <f t="shared" si="52"/>
        <v>#N/A</v>
      </c>
      <c r="K311" s="2" t="e">
        <f t="shared" si="65"/>
        <v>#N/A</v>
      </c>
      <c r="L311" s="2">
        <f t="array" ref="L311">IF(COUNT($C312)=0,IF(COUNT($C311)=1,I311,SUM(L310+LOOKUP(2,1/(ISNUMBER($K$1:$K$194)),$K$1:$K$194))),I311)</f>
        <v>2646487.2857142761</v>
      </c>
      <c r="M311" s="8" t="e">
        <f t="shared" si="28"/>
        <v>#N/A</v>
      </c>
      <c r="N311" s="2" t="e">
        <f t="shared" si="53"/>
        <v>#N/A</v>
      </c>
      <c r="O311" s="2" t="e">
        <f t="shared" si="66"/>
        <v>#N/A</v>
      </c>
      <c r="P311" s="2">
        <v>1672534.6345811188</v>
      </c>
      <c r="Q311" s="2">
        <f t="shared" si="67"/>
        <v>450000</v>
      </c>
      <c r="R311" s="2">
        <f t="shared" si="62"/>
        <v>126365127</v>
      </c>
      <c r="S311" s="2">
        <f t="shared" si="54"/>
        <v>441500.42857143283</v>
      </c>
      <c r="T311" s="2">
        <f t="shared" si="55"/>
        <v>8499.571428571362</v>
      </c>
      <c r="U311" s="2">
        <f t="shared" si="56"/>
        <v>450000</v>
      </c>
      <c r="V311" s="2">
        <f t="shared" si="33"/>
        <v>86632603.714285687</v>
      </c>
      <c r="W311" s="2">
        <f t="shared" si="57"/>
        <v>441500.42857143283</v>
      </c>
      <c r="X311" s="2">
        <f t="shared" si="47"/>
        <v>8499.5714285671711</v>
      </c>
      <c r="Y311" s="2">
        <f t="shared" si="58"/>
        <v>39732523.285714202</v>
      </c>
      <c r="Z311" s="2" t="str">
        <f t="shared" si="48"/>
        <v>MEEP</v>
      </c>
      <c r="AA311" s="2">
        <f>IF(Z311="HERE",Y311,AA310+Graph!$G$1*1000)</f>
        <v>109656069.99999991</v>
      </c>
      <c r="AB311" s="2">
        <f t="shared" si="59"/>
        <v>650000</v>
      </c>
      <c r="AC311" s="2">
        <f t="shared" si="60"/>
        <v>38067556.57142856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ht="15" x14ac:dyDescent="0.25">
      <c r="A312" s="1">
        <v>44488</v>
      </c>
      <c r="B312" s="2">
        <f t="shared" si="45"/>
        <v>243</v>
      </c>
      <c r="C312" s="7"/>
      <c r="D312" s="2" t="e">
        <f t="shared" si="51"/>
        <v>#N/A</v>
      </c>
      <c r="E312" s="2" t="e">
        <f t="shared" si="63"/>
        <v>#N/A</v>
      </c>
      <c r="F312" s="2">
        <v>1661790.3070728183</v>
      </c>
      <c r="G312" s="2">
        <f t="shared" si="64"/>
        <v>441500.42857142858</v>
      </c>
      <c r="H312" s="2">
        <f t="shared" si="61"/>
        <v>124160140.14285748</v>
      </c>
      <c r="I312" s="7"/>
      <c r="J312" s="2" t="e">
        <f t="shared" si="52"/>
        <v>#N/A</v>
      </c>
      <c r="K312" s="2" t="e">
        <f t="shared" si="65"/>
        <v>#N/A</v>
      </c>
      <c r="L312" s="2">
        <f t="array" ref="L312">IF(COUNT($C313)=0,IF(COUNT($C312)=1,I312,SUM(L311+LOOKUP(2,1/(ISNUMBER($K$1:$K$194)),$K$1:$K$194))),I312)</f>
        <v>2654986.8571428475</v>
      </c>
      <c r="M312" s="8" t="e">
        <f t="shared" si="28"/>
        <v>#N/A</v>
      </c>
      <c r="N312" s="2" t="e">
        <f t="shared" si="53"/>
        <v>#N/A</v>
      </c>
      <c r="O312" s="2" t="e">
        <f t="shared" si="66"/>
        <v>#N/A</v>
      </c>
      <c r="P312" s="2">
        <v>1677512.2667430639</v>
      </c>
      <c r="Q312" s="2">
        <f t="shared" si="67"/>
        <v>450000</v>
      </c>
      <c r="R312" s="2">
        <f t="shared" si="62"/>
        <v>126815127</v>
      </c>
      <c r="S312" s="2">
        <f t="shared" si="54"/>
        <v>441500.42857143283</v>
      </c>
      <c r="T312" s="2">
        <f t="shared" si="55"/>
        <v>8499.571428571362</v>
      </c>
      <c r="U312" s="2">
        <f t="shared" si="56"/>
        <v>450000</v>
      </c>
      <c r="V312" s="2">
        <f t="shared" si="33"/>
        <v>87074104.142857119</v>
      </c>
      <c r="W312" s="2">
        <f t="shared" si="57"/>
        <v>441500.42857143283</v>
      </c>
      <c r="X312" s="2">
        <f t="shared" si="47"/>
        <v>8499.5714285671711</v>
      </c>
      <c r="Y312" s="2">
        <f t="shared" si="58"/>
        <v>39741022.857142769</v>
      </c>
      <c r="Z312" s="2" t="str">
        <f t="shared" si="48"/>
        <v>MEEP</v>
      </c>
      <c r="AA312" s="2">
        <f>IF(Z312="HERE",Y312,AA311+Graph!$G$1*1000)</f>
        <v>110306069.99999991</v>
      </c>
      <c r="AB312" s="2">
        <f t="shared" si="59"/>
        <v>650000</v>
      </c>
      <c r="AC312" s="2">
        <f t="shared" si="60"/>
        <v>38067556.57142856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ht="15" x14ac:dyDescent="0.25">
      <c r="A313" s="1">
        <v>44489</v>
      </c>
      <c r="B313" s="2">
        <f t="shared" si="45"/>
        <v>244</v>
      </c>
      <c r="C313" s="7"/>
      <c r="D313" s="2" t="e">
        <f t="shared" si="51"/>
        <v>#N/A</v>
      </c>
      <c r="E313" s="2" t="e">
        <f t="shared" si="63"/>
        <v>#N/A</v>
      </c>
      <c r="F313" s="2">
        <v>1666721.4429590106</v>
      </c>
      <c r="G313" s="2">
        <f t="shared" si="64"/>
        <v>441500.42857142858</v>
      </c>
      <c r="H313" s="2">
        <f t="shared" si="61"/>
        <v>124601640.57142891</v>
      </c>
      <c r="I313" s="7"/>
      <c r="J313" s="2" t="e">
        <f t="shared" si="52"/>
        <v>#N/A</v>
      </c>
      <c r="K313" s="2" t="e">
        <f t="shared" si="65"/>
        <v>#N/A</v>
      </c>
      <c r="L313" s="2">
        <f t="array" ref="L313">IF(COUNT($C314)=0,IF(COUNT($C313)=1,I313,SUM(L312+LOOKUP(2,1/(ISNUMBER($K$1:$K$194)),$K$1:$K$194))),I313)</f>
        <v>2663486.4285714189</v>
      </c>
      <c r="M313" s="8" t="e">
        <f t="shared" si="28"/>
        <v>#N/A</v>
      </c>
      <c r="N313" s="2" t="e">
        <f t="shared" si="53"/>
        <v>#N/A</v>
      </c>
      <c r="O313" s="2" t="e">
        <f t="shared" si="66"/>
        <v>#N/A</v>
      </c>
      <c r="P313" s="2">
        <v>1682489.898905009</v>
      </c>
      <c r="Q313" s="2">
        <f t="shared" si="67"/>
        <v>450000</v>
      </c>
      <c r="R313" s="2">
        <f t="shared" si="62"/>
        <v>127265127</v>
      </c>
      <c r="S313" s="2">
        <f t="shared" si="54"/>
        <v>441500.42857143283</v>
      </c>
      <c r="T313" s="2">
        <f t="shared" si="55"/>
        <v>8499.571428571362</v>
      </c>
      <c r="U313" s="2">
        <f t="shared" si="56"/>
        <v>450000</v>
      </c>
      <c r="V313" s="2">
        <f t="shared" si="33"/>
        <v>87515604.571428552</v>
      </c>
      <c r="W313" s="2">
        <f t="shared" si="57"/>
        <v>441500.42857143283</v>
      </c>
      <c r="X313" s="2">
        <f t="shared" si="47"/>
        <v>8499.5714285671711</v>
      </c>
      <c r="Y313" s="2">
        <f t="shared" si="58"/>
        <v>39749522.428571336</v>
      </c>
      <c r="Z313" s="2" t="str">
        <f t="shared" si="48"/>
        <v>MEEP</v>
      </c>
      <c r="AA313" s="2">
        <f>IF(Z313="HERE",Y313,AA312+Graph!$G$1*1000)</f>
        <v>110956069.99999991</v>
      </c>
      <c r="AB313" s="2">
        <f t="shared" si="59"/>
        <v>650000</v>
      </c>
      <c r="AC313" s="2">
        <f t="shared" si="60"/>
        <v>38067556.57142856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ht="15" x14ac:dyDescent="0.25">
      <c r="A314" s="1">
        <v>44490</v>
      </c>
      <c r="B314" s="2">
        <f t="shared" si="45"/>
        <v>245</v>
      </c>
      <c r="C314" s="7"/>
      <c r="D314" s="2" t="e">
        <f t="shared" si="51"/>
        <v>#N/A</v>
      </c>
      <c r="E314" s="2" t="e">
        <f t="shared" si="63"/>
        <v>#N/A</v>
      </c>
      <c r="F314" s="2">
        <v>1671652.5788451731</v>
      </c>
      <c r="G314" s="2">
        <f t="shared" si="64"/>
        <v>441500.42857142858</v>
      </c>
      <c r="H314" s="2">
        <f t="shared" si="61"/>
        <v>125043141.00000034</v>
      </c>
      <c r="I314" s="7"/>
      <c r="J314" s="2" t="e">
        <f t="shared" si="52"/>
        <v>#N/A</v>
      </c>
      <c r="K314" s="2" t="e">
        <f t="shared" si="65"/>
        <v>#N/A</v>
      </c>
      <c r="L314" s="2">
        <f t="array" ref="L314">IF(COUNT($C315)=0,IF(COUNT($C314)=1,I314,SUM(L313+LOOKUP(2,1/(ISNUMBER($K$1:$K$194)),$K$1:$K$194))),I314)</f>
        <v>2671985.9999999902</v>
      </c>
      <c r="M314" s="8" t="e">
        <f t="shared" si="28"/>
        <v>#N/A</v>
      </c>
      <c r="N314" s="2" t="e">
        <f t="shared" si="53"/>
        <v>#N/A</v>
      </c>
      <c r="O314" s="2" t="e">
        <f t="shared" si="66"/>
        <v>#N/A</v>
      </c>
      <c r="P314" s="2">
        <v>1687467.5310669839</v>
      </c>
      <c r="Q314" s="2">
        <f t="shared" si="67"/>
        <v>450000</v>
      </c>
      <c r="R314" s="2">
        <f t="shared" si="62"/>
        <v>127715127</v>
      </c>
      <c r="S314" s="2">
        <f t="shared" si="54"/>
        <v>441500.42857143283</v>
      </c>
      <c r="T314" s="2">
        <f t="shared" si="55"/>
        <v>8499.571428571362</v>
      </c>
      <c r="U314" s="2">
        <f t="shared" si="56"/>
        <v>450000</v>
      </c>
      <c r="V314" s="2">
        <f t="shared" si="33"/>
        <v>87957104.999999985</v>
      </c>
      <c r="W314" s="2">
        <f t="shared" si="57"/>
        <v>441500.42857143283</v>
      </c>
      <c r="X314" s="2">
        <f t="shared" si="47"/>
        <v>8499.5714285671711</v>
      </c>
      <c r="Y314" s="2">
        <f t="shared" si="58"/>
        <v>39758021.999999903</v>
      </c>
      <c r="Z314" s="2" t="str">
        <f t="shared" si="48"/>
        <v>MEEP</v>
      </c>
      <c r="AA314" s="2">
        <f>IF(Z314="HERE",Y314,AA313+Graph!$G$1*1000)</f>
        <v>111606069.99999991</v>
      </c>
      <c r="AB314" s="2">
        <f t="shared" si="59"/>
        <v>650000</v>
      </c>
      <c r="AC314" s="2">
        <f t="shared" si="60"/>
        <v>38067556.57142856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ht="15" x14ac:dyDescent="0.25">
      <c r="A315" s="1">
        <v>44491</v>
      </c>
      <c r="B315" s="2">
        <f t="shared" si="45"/>
        <v>246</v>
      </c>
      <c r="C315" s="7"/>
      <c r="D315" s="2" t="e">
        <f t="shared" si="51"/>
        <v>#N/A</v>
      </c>
      <c r="E315" s="2" t="e">
        <f t="shared" si="63"/>
        <v>#N/A</v>
      </c>
      <c r="F315" s="2">
        <v>1676583.7147313356</v>
      </c>
      <c r="G315" s="2">
        <f t="shared" si="64"/>
        <v>441500.42857142858</v>
      </c>
      <c r="H315" s="2">
        <f t="shared" si="61"/>
        <v>125484641.42857178</v>
      </c>
      <c r="I315" s="7"/>
      <c r="J315" s="2" t="e">
        <f t="shared" si="52"/>
        <v>#N/A</v>
      </c>
      <c r="K315" s="2" t="e">
        <f t="shared" si="65"/>
        <v>#N/A</v>
      </c>
      <c r="L315" s="2">
        <f t="array" ref="L315">IF(COUNT($C316)=0,IF(COUNT($C315)=1,I315,SUM(L314+LOOKUP(2,1/(ISNUMBER($K$1:$K$194)),$K$1:$K$194))),I315)</f>
        <v>2680485.5714285616</v>
      </c>
      <c r="M315" s="8" t="e">
        <f t="shared" si="28"/>
        <v>#N/A</v>
      </c>
      <c r="N315" s="2" t="e">
        <f t="shared" si="53"/>
        <v>#N/A</v>
      </c>
      <c r="O315" s="2" t="e">
        <f t="shared" si="66"/>
        <v>#N/A</v>
      </c>
      <c r="P315" s="2">
        <v>1692445.163228929</v>
      </c>
      <c r="Q315" s="2">
        <f t="shared" si="67"/>
        <v>450000</v>
      </c>
      <c r="R315" s="2">
        <f t="shared" si="62"/>
        <v>128165127</v>
      </c>
      <c r="S315" s="2">
        <f t="shared" si="54"/>
        <v>441500.42857143283</v>
      </c>
      <c r="T315" s="2">
        <f t="shared" si="55"/>
        <v>8499.571428571362</v>
      </c>
      <c r="U315" s="2">
        <f t="shared" si="56"/>
        <v>450000</v>
      </c>
      <c r="V315" s="2">
        <f t="shared" si="33"/>
        <v>88398605.428571418</v>
      </c>
      <c r="W315" s="2">
        <f t="shared" si="57"/>
        <v>441500.42857143283</v>
      </c>
      <c r="X315" s="2">
        <f t="shared" si="47"/>
        <v>8499.5714285671711</v>
      </c>
      <c r="Y315" s="2">
        <f t="shared" si="58"/>
        <v>39766521.57142847</v>
      </c>
      <c r="Z315" s="2" t="str">
        <f t="shared" si="48"/>
        <v>MEEP</v>
      </c>
      <c r="AA315" s="2">
        <f>IF(Z315="HERE",Y315,AA314+Graph!$G$1*1000)</f>
        <v>112256069.99999991</v>
      </c>
      <c r="AB315" s="2">
        <f t="shared" si="59"/>
        <v>650000</v>
      </c>
      <c r="AC315" s="2">
        <f t="shared" si="60"/>
        <v>38067556.57142856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ht="15" x14ac:dyDescent="0.25">
      <c r="A316" s="1">
        <v>44492</v>
      </c>
      <c r="B316" s="2">
        <f t="shared" si="45"/>
        <v>247</v>
      </c>
      <c r="C316" s="7"/>
      <c r="D316" s="2" t="e">
        <f t="shared" si="51"/>
        <v>#N/A</v>
      </c>
      <c r="E316" s="2" t="e">
        <f t="shared" si="63"/>
        <v>#N/A</v>
      </c>
      <c r="F316" s="2">
        <v>1681514.850617528</v>
      </c>
      <c r="G316" s="2">
        <f t="shared" si="64"/>
        <v>441500.42857142858</v>
      </c>
      <c r="H316" s="2">
        <f t="shared" si="61"/>
        <v>125926141.85714321</v>
      </c>
      <c r="I316" s="7"/>
      <c r="J316" s="2" t="e">
        <f t="shared" si="52"/>
        <v>#N/A</v>
      </c>
      <c r="K316" s="2" t="e">
        <f t="shared" si="65"/>
        <v>#N/A</v>
      </c>
      <c r="L316" s="2">
        <f t="array" ref="L316">IF(COUNT($C317)=0,IF(COUNT($C316)=1,I316,SUM(L315+LOOKUP(2,1/(ISNUMBER($K$1:$K$194)),$K$1:$K$194))),I316)</f>
        <v>2688985.1428571329</v>
      </c>
      <c r="M316" s="8" t="e">
        <f t="shared" si="28"/>
        <v>#N/A</v>
      </c>
      <c r="N316" s="2" t="e">
        <f t="shared" si="53"/>
        <v>#N/A</v>
      </c>
      <c r="O316" s="2" t="e">
        <f t="shared" si="66"/>
        <v>#N/A</v>
      </c>
      <c r="P316" s="2">
        <v>1697422.7953908741</v>
      </c>
      <c r="Q316" s="2">
        <f t="shared" si="67"/>
        <v>450000</v>
      </c>
      <c r="R316" s="2">
        <f t="shared" si="62"/>
        <v>128615127</v>
      </c>
      <c r="S316" s="2">
        <f t="shared" si="54"/>
        <v>441500.42857143283</v>
      </c>
      <c r="T316" s="2">
        <f t="shared" si="55"/>
        <v>8499.571428571362</v>
      </c>
      <c r="U316" s="2">
        <f t="shared" si="56"/>
        <v>450000</v>
      </c>
      <c r="V316" s="2">
        <f t="shared" si="33"/>
        <v>88840105.857142851</v>
      </c>
      <c r="W316" s="2">
        <f t="shared" si="57"/>
        <v>441500.42857143283</v>
      </c>
      <c r="X316" s="2">
        <f t="shared" si="47"/>
        <v>8499.5714285671711</v>
      </c>
      <c r="Y316" s="2">
        <f t="shared" si="58"/>
        <v>39775021.142857037</v>
      </c>
      <c r="Z316" s="2" t="str">
        <f t="shared" si="48"/>
        <v>MEEP</v>
      </c>
      <c r="AA316" s="2">
        <f>IF(Z316="HERE",Y316,AA315+Graph!$G$1*1000)</f>
        <v>112906069.99999991</v>
      </c>
      <c r="AB316" s="2">
        <f t="shared" si="59"/>
        <v>650000</v>
      </c>
      <c r="AC316" s="2">
        <f t="shared" si="60"/>
        <v>38067556.57142856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ht="15" x14ac:dyDescent="0.25">
      <c r="A317" s="1">
        <v>44493</v>
      </c>
      <c r="B317" s="2">
        <f t="shared" si="45"/>
        <v>248</v>
      </c>
      <c r="C317" s="7"/>
      <c r="D317" s="2" t="e">
        <f t="shared" si="51"/>
        <v>#N/A</v>
      </c>
      <c r="E317" s="2" t="e">
        <f t="shared" si="63"/>
        <v>#N/A</v>
      </c>
      <c r="F317" s="2">
        <v>1686445.9865036905</v>
      </c>
      <c r="G317" s="2">
        <f t="shared" si="64"/>
        <v>441500.42857142858</v>
      </c>
      <c r="H317" s="2">
        <f t="shared" si="61"/>
        <v>126367642.28571464</v>
      </c>
      <c r="I317" s="7"/>
      <c r="J317" s="2" t="e">
        <f t="shared" si="52"/>
        <v>#N/A</v>
      </c>
      <c r="K317" s="2" t="e">
        <f t="shared" si="65"/>
        <v>#N/A</v>
      </c>
      <c r="L317" s="2">
        <f t="array" ref="L317">IF(COUNT($C318)=0,IF(COUNT($C317)=1,I317,SUM(L316+LOOKUP(2,1/(ISNUMBER($K$1:$K$194)),$K$1:$K$194))),I317)</f>
        <v>2697484.7142857043</v>
      </c>
      <c r="M317" s="8" t="e">
        <f t="shared" si="28"/>
        <v>#N/A</v>
      </c>
      <c r="N317" s="2" t="e">
        <f t="shared" si="53"/>
        <v>#N/A</v>
      </c>
      <c r="O317" s="2" t="e">
        <f t="shared" si="66"/>
        <v>#N/A</v>
      </c>
      <c r="P317" s="2">
        <v>1702400.4275528491</v>
      </c>
      <c r="Q317" s="2">
        <f t="shared" si="67"/>
        <v>450000</v>
      </c>
      <c r="R317" s="2">
        <f t="shared" si="62"/>
        <v>129065127</v>
      </c>
      <c r="S317" s="2">
        <f t="shared" si="54"/>
        <v>441500.42857143283</v>
      </c>
      <c r="T317" s="2">
        <f t="shared" si="55"/>
        <v>8499.571428571362</v>
      </c>
      <c r="U317" s="2">
        <f t="shared" si="56"/>
        <v>450000</v>
      </c>
      <c r="V317" s="2">
        <f t="shared" si="33"/>
        <v>89281606.285714284</v>
      </c>
      <c r="W317" s="2">
        <f t="shared" si="57"/>
        <v>441500.42857143283</v>
      </c>
      <c r="X317" s="2">
        <f t="shared" si="47"/>
        <v>8499.5714285671711</v>
      </c>
      <c r="Y317" s="2">
        <f t="shared" si="58"/>
        <v>39783520.714285605</v>
      </c>
      <c r="Z317" s="2" t="str">
        <f t="shared" si="48"/>
        <v>MEEP</v>
      </c>
      <c r="AA317" s="2">
        <f>IF(Z317="HERE",Y317,AA316+Graph!$G$1*1000)</f>
        <v>113556069.99999991</v>
      </c>
      <c r="AB317" s="2">
        <f t="shared" si="59"/>
        <v>650000</v>
      </c>
      <c r="AC317" s="2">
        <f t="shared" si="60"/>
        <v>38067556.57142856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ht="15" x14ac:dyDescent="0.25">
      <c r="A318" s="1">
        <v>44494</v>
      </c>
      <c r="B318" s="2">
        <f t="shared" si="45"/>
        <v>249</v>
      </c>
      <c r="C318" s="7"/>
      <c r="D318" s="2" t="e">
        <f t="shared" si="51"/>
        <v>#N/A</v>
      </c>
      <c r="E318" s="2" t="e">
        <f t="shared" si="63"/>
        <v>#N/A</v>
      </c>
      <c r="F318" s="2">
        <v>1691377.122389853</v>
      </c>
      <c r="G318" s="2">
        <f t="shared" si="64"/>
        <v>441500.42857142858</v>
      </c>
      <c r="H318" s="2">
        <f t="shared" si="61"/>
        <v>126809142.71428607</v>
      </c>
      <c r="I318" s="7"/>
      <c r="J318" s="2" t="e">
        <f t="shared" si="52"/>
        <v>#N/A</v>
      </c>
      <c r="K318" s="2" t="e">
        <f t="shared" si="65"/>
        <v>#N/A</v>
      </c>
      <c r="L318" s="2">
        <f t="array" ref="L318">IF(COUNT($C319)=0,IF(COUNT($C318)=1,I318,SUM(L317+LOOKUP(2,1/(ISNUMBER($K$1:$K$194)),$K$1:$K$194))),I318)</f>
        <v>2705984.2857142757</v>
      </c>
      <c r="M318" s="8" t="e">
        <f t="shared" si="28"/>
        <v>#N/A</v>
      </c>
      <c r="N318" s="2" t="e">
        <f t="shared" si="53"/>
        <v>#N/A</v>
      </c>
      <c r="O318" s="2" t="e">
        <f t="shared" si="66"/>
        <v>#N/A</v>
      </c>
      <c r="P318" s="2">
        <v>1707378.0597147942</v>
      </c>
      <c r="Q318" s="2">
        <f t="shared" si="67"/>
        <v>450000</v>
      </c>
      <c r="R318" s="2">
        <f t="shared" si="62"/>
        <v>129515127</v>
      </c>
      <c r="S318" s="2">
        <f t="shared" si="54"/>
        <v>441500.42857143283</v>
      </c>
      <c r="T318" s="2">
        <f t="shared" si="55"/>
        <v>8499.571428571362</v>
      </c>
      <c r="U318" s="2">
        <f t="shared" si="56"/>
        <v>450000</v>
      </c>
      <c r="V318" s="2">
        <f t="shared" si="33"/>
        <v>89723106.714285716</v>
      </c>
      <c r="W318" s="2">
        <f t="shared" si="57"/>
        <v>441500.42857143283</v>
      </c>
      <c r="X318" s="2">
        <f t="shared" si="47"/>
        <v>8499.5714285671711</v>
      </c>
      <c r="Y318" s="2">
        <f t="shared" si="58"/>
        <v>39792020.285714172</v>
      </c>
      <c r="Z318" s="2" t="str">
        <f t="shared" si="48"/>
        <v>MEEP</v>
      </c>
      <c r="AA318" s="2">
        <f>IF(Z318="HERE",Y318,AA317+Graph!$G$1*1000)</f>
        <v>114206069.99999991</v>
      </c>
      <c r="AB318" s="2">
        <f t="shared" si="59"/>
        <v>650000</v>
      </c>
      <c r="AC318" s="2">
        <f t="shared" si="60"/>
        <v>38067556.57142856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ht="15" x14ac:dyDescent="0.25">
      <c r="A319" s="1">
        <v>44495</v>
      </c>
      <c r="B319" s="2">
        <f t="shared" si="45"/>
        <v>250</v>
      </c>
      <c r="C319" s="7"/>
      <c r="D319" s="2" t="e">
        <f t="shared" si="51"/>
        <v>#N/A</v>
      </c>
      <c r="E319" s="2" t="e">
        <f t="shared" si="63"/>
        <v>#N/A</v>
      </c>
      <c r="F319" s="2">
        <v>1696308.2582760453</v>
      </c>
      <c r="G319" s="2">
        <f t="shared" si="64"/>
        <v>441500.42857142858</v>
      </c>
      <c r="H319" s="2">
        <f t="shared" si="61"/>
        <v>127250643.14285751</v>
      </c>
      <c r="I319" s="7"/>
      <c r="J319" s="2" t="e">
        <f t="shared" si="52"/>
        <v>#N/A</v>
      </c>
      <c r="K319" s="2" t="e">
        <f t="shared" si="65"/>
        <v>#N/A</v>
      </c>
      <c r="L319" s="2">
        <f t="array" ref="L319">IF(COUNT($C320)=0,IF(COUNT($C319)=1,I319,SUM(L318+LOOKUP(2,1/(ISNUMBER($K$1:$K$194)),$K$1:$K$194))),I319)</f>
        <v>2714483.857142847</v>
      </c>
      <c r="M319" s="8" t="e">
        <f t="shared" ref="M319:M385" si="69">IF(COUNT(I319)=1, SUM(C319+I319),#N/A)</f>
        <v>#N/A</v>
      </c>
      <c r="N319" s="2" t="e">
        <f t="shared" si="53"/>
        <v>#N/A</v>
      </c>
      <c r="O319" s="2" t="e">
        <f t="shared" si="66"/>
        <v>#N/A</v>
      </c>
      <c r="P319" s="2">
        <v>1712355.6918767393</v>
      </c>
      <c r="Q319" s="2">
        <f t="shared" si="67"/>
        <v>450000</v>
      </c>
      <c r="R319" s="2">
        <f t="shared" si="62"/>
        <v>129965127</v>
      </c>
      <c r="S319" s="2">
        <f t="shared" si="54"/>
        <v>441500.42857143283</v>
      </c>
      <c r="T319" s="2">
        <f t="shared" si="55"/>
        <v>8499.571428571362</v>
      </c>
      <c r="U319" s="2">
        <f t="shared" si="56"/>
        <v>450000</v>
      </c>
      <c r="V319" s="2">
        <f t="shared" si="33"/>
        <v>90164607.142857149</v>
      </c>
      <c r="W319" s="2">
        <f t="shared" si="57"/>
        <v>441500.42857143283</v>
      </c>
      <c r="X319" s="2">
        <f t="shared" si="47"/>
        <v>8499.5714285671711</v>
      </c>
      <c r="Y319" s="2">
        <f t="shared" si="58"/>
        <v>39800519.857142739</v>
      </c>
      <c r="Z319" s="2" t="str">
        <f t="shared" si="48"/>
        <v>MEEP</v>
      </c>
      <c r="AA319" s="2">
        <f>IF(Z319="HERE",Y319,AA318+Graph!$G$1*1000)</f>
        <v>114856069.99999991</v>
      </c>
      <c r="AB319" s="2">
        <f t="shared" si="59"/>
        <v>650000</v>
      </c>
      <c r="AC319" s="2">
        <f t="shared" si="60"/>
        <v>38067556.57142856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ht="15" x14ac:dyDescent="0.25">
      <c r="A320" s="1">
        <v>44496</v>
      </c>
      <c r="B320" s="2">
        <f t="shared" si="45"/>
        <v>251</v>
      </c>
      <c r="C320" s="7"/>
      <c r="D320" s="2" t="e">
        <f t="shared" si="51"/>
        <v>#N/A</v>
      </c>
      <c r="E320" s="2" t="e">
        <f t="shared" si="63"/>
        <v>#N/A</v>
      </c>
      <c r="F320" s="2">
        <v>1701239.3941622078</v>
      </c>
      <c r="G320" s="2">
        <f t="shared" si="64"/>
        <v>441500.42857142858</v>
      </c>
      <c r="H320" s="2">
        <f t="shared" si="61"/>
        <v>127692143.57142894</v>
      </c>
      <c r="I320" s="7"/>
      <c r="J320" s="2" t="e">
        <f t="shared" si="52"/>
        <v>#N/A</v>
      </c>
      <c r="K320" s="2" t="e">
        <f t="shared" si="65"/>
        <v>#N/A</v>
      </c>
      <c r="L320" s="2">
        <f t="array" ref="L320">IF(COUNT($C321)=0,IF(COUNT($C320)=1,I320,SUM(L319+LOOKUP(2,1/(ISNUMBER($K$1:$K$194)),$K$1:$K$194))),I320)</f>
        <v>2722983.4285714184</v>
      </c>
      <c r="M320" s="8" t="e">
        <f t="shared" si="69"/>
        <v>#N/A</v>
      </c>
      <c r="N320" s="2" t="e">
        <f t="shared" si="53"/>
        <v>#N/A</v>
      </c>
      <c r="O320" s="2" t="e">
        <f t="shared" si="66"/>
        <v>#N/A</v>
      </c>
      <c r="P320" s="2">
        <v>1717333.3240387142</v>
      </c>
      <c r="Q320" s="2">
        <f t="shared" si="67"/>
        <v>450000</v>
      </c>
      <c r="R320" s="2">
        <f t="shared" si="62"/>
        <v>130415127</v>
      </c>
      <c r="S320" s="2">
        <f t="shared" si="54"/>
        <v>441500.42857143283</v>
      </c>
      <c r="T320" s="2">
        <f t="shared" si="55"/>
        <v>8499.571428571362</v>
      </c>
      <c r="U320" s="2">
        <f t="shared" si="56"/>
        <v>450000</v>
      </c>
      <c r="V320" s="2">
        <f t="shared" si="33"/>
        <v>90606107.571428582</v>
      </c>
      <c r="W320" s="2">
        <f t="shared" si="57"/>
        <v>441500.42857143283</v>
      </c>
      <c r="X320" s="2">
        <f t="shared" si="47"/>
        <v>8499.5714285671711</v>
      </c>
      <c r="Y320" s="2">
        <f t="shared" si="58"/>
        <v>39809019.428571306</v>
      </c>
      <c r="Z320" s="2" t="str">
        <f t="shared" si="48"/>
        <v>MEEP</v>
      </c>
      <c r="AA320" s="2">
        <f>IF(Z320="HERE",Y320,AA319+Graph!$G$1*1000)</f>
        <v>115506069.99999991</v>
      </c>
      <c r="AB320" s="2">
        <f t="shared" si="59"/>
        <v>650000</v>
      </c>
      <c r="AC320" s="2">
        <f t="shared" si="60"/>
        <v>38067556.57142856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ht="15" x14ac:dyDescent="0.25">
      <c r="A321" s="1">
        <v>44497</v>
      </c>
      <c r="B321" s="2">
        <f t="shared" si="45"/>
        <v>252</v>
      </c>
      <c r="C321" s="7"/>
      <c r="D321" s="2" t="e">
        <f t="shared" si="51"/>
        <v>#N/A</v>
      </c>
      <c r="E321" s="2" t="e">
        <f t="shared" si="63"/>
        <v>#N/A</v>
      </c>
      <c r="F321" s="2">
        <v>1706170.5300483704</v>
      </c>
      <c r="G321" s="2">
        <f t="shared" si="64"/>
        <v>441500.42857142858</v>
      </c>
      <c r="H321" s="2">
        <f t="shared" si="61"/>
        <v>128133644.00000037</v>
      </c>
      <c r="I321" s="7"/>
      <c r="J321" s="2" t="e">
        <f t="shared" si="52"/>
        <v>#N/A</v>
      </c>
      <c r="K321" s="2" t="e">
        <f t="shared" si="65"/>
        <v>#N/A</v>
      </c>
      <c r="L321" s="2">
        <f t="array" ref="L321">IF(COUNT($C322)=0,IF(COUNT($C321)=1,I321,SUM(L320+LOOKUP(2,1/(ISNUMBER($K$1:$K$194)),$K$1:$K$194))),I321)</f>
        <v>2731482.9999999898</v>
      </c>
      <c r="M321" s="8" t="e">
        <f t="shared" si="69"/>
        <v>#N/A</v>
      </c>
      <c r="N321" s="2" t="e">
        <f t="shared" si="53"/>
        <v>#N/A</v>
      </c>
      <c r="O321" s="2" t="e">
        <f t="shared" si="66"/>
        <v>#N/A</v>
      </c>
      <c r="P321" s="2">
        <v>1722310.9562006593</v>
      </c>
      <c r="Q321" s="2">
        <f t="shared" si="67"/>
        <v>450000</v>
      </c>
      <c r="R321" s="2">
        <f t="shared" si="62"/>
        <v>130865127</v>
      </c>
      <c r="S321" s="2">
        <f t="shared" si="54"/>
        <v>441500.42857143283</v>
      </c>
      <c r="T321" s="2">
        <f t="shared" si="55"/>
        <v>8499.571428571362</v>
      </c>
      <c r="U321" s="2">
        <f t="shared" si="56"/>
        <v>450000</v>
      </c>
      <c r="V321" s="2">
        <f t="shared" si="33"/>
        <v>91047608.000000015</v>
      </c>
      <c r="W321" s="2">
        <f t="shared" si="57"/>
        <v>441500.42857143283</v>
      </c>
      <c r="X321" s="2">
        <f t="shared" si="47"/>
        <v>8499.5714285671711</v>
      </c>
      <c r="Y321" s="2">
        <f t="shared" si="58"/>
        <v>39817518.999999873</v>
      </c>
      <c r="Z321" s="2" t="str">
        <f t="shared" si="48"/>
        <v>MEEP</v>
      </c>
      <c r="AA321" s="2">
        <f>IF(Z321="HERE",Y321,AA320+Graph!$G$1*1000)</f>
        <v>116156069.99999991</v>
      </c>
      <c r="AB321" s="2">
        <f t="shared" si="59"/>
        <v>650000</v>
      </c>
      <c r="AC321" s="2">
        <f t="shared" si="60"/>
        <v>38067556.57142856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ht="15" x14ac:dyDescent="0.25">
      <c r="A322" s="1">
        <v>44498</v>
      </c>
      <c r="B322" s="2">
        <f t="shared" si="45"/>
        <v>253</v>
      </c>
      <c r="C322" s="7"/>
      <c r="D322" s="2" t="e">
        <f t="shared" si="51"/>
        <v>#N/A</v>
      </c>
      <c r="E322" s="2" t="e">
        <f t="shared" si="63"/>
        <v>#N/A</v>
      </c>
      <c r="F322" s="2">
        <v>1711101.6659345627</v>
      </c>
      <c r="G322" s="2">
        <f t="shared" si="64"/>
        <v>441500.42857142858</v>
      </c>
      <c r="H322" s="2">
        <f t="shared" si="61"/>
        <v>128575144.42857181</v>
      </c>
      <c r="I322" s="7"/>
      <c r="J322" s="2" t="e">
        <f t="shared" si="52"/>
        <v>#N/A</v>
      </c>
      <c r="K322" s="2" t="e">
        <f t="shared" si="65"/>
        <v>#N/A</v>
      </c>
      <c r="L322" s="2">
        <f t="array" ref="L322">IF(COUNT($C323)=0,IF(COUNT($C322)=1,I322,SUM(L321+LOOKUP(2,1/(ISNUMBER($K$1:$K$194)),$K$1:$K$194))),I322)</f>
        <v>2739982.5714285611</v>
      </c>
      <c r="M322" s="8" t="e">
        <f t="shared" si="69"/>
        <v>#N/A</v>
      </c>
      <c r="N322" s="2" t="e">
        <f t="shared" si="53"/>
        <v>#N/A</v>
      </c>
      <c r="O322" s="2" t="e">
        <f t="shared" si="66"/>
        <v>#N/A</v>
      </c>
      <c r="P322" s="2">
        <v>1727288.5883626044</v>
      </c>
      <c r="Q322" s="2">
        <f t="shared" si="67"/>
        <v>450000</v>
      </c>
      <c r="R322" s="2">
        <f t="shared" si="62"/>
        <v>131315127</v>
      </c>
      <c r="S322" s="2">
        <f t="shared" si="54"/>
        <v>441500.42857143283</v>
      </c>
      <c r="T322" s="2">
        <f t="shared" si="55"/>
        <v>8499.571428571362</v>
      </c>
      <c r="U322" s="2">
        <f t="shared" si="56"/>
        <v>450000</v>
      </c>
      <c r="V322" s="2">
        <f t="shared" si="33"/>
        <v>91489108.428571448</v>
      </c>
      <c r="W322" s="2">
        <f t="shared" si="57"/>
        <v>441500.42857143283</v>
      </c>
      <c r="X322" s="2">
        <f t="shared" si="47"/>
        <v>8499.5714285671711</v>
      </c>
      <c r="Y322" s="2">
        <f t="shared" si="58"/>
        <v>39826018.571428441</v>
      </c>
      <c r="Z322" s="2" t="str">
        <f t="shared" si="48"/>
        <v>MEEP</v>
      </c>
      <c r="AA322" s="2">
        <f>IF(Z322="HERE",Y322,AA321+Graph!$G$1*1000)</f>
        <v>116806069.99999991</v>
      </c>
      <c r="AB322" s="2">
        <f t="shared" si="59"/>
        <v>650000</v>
      </c>
      <c r="AC322" s="2">
        <f t="shared" si="60"/>
        <v>38067556.57142856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ht="15" x14ac:dyDescent="0.25">
      <c r="A323" s="1">
        <v>44499</v>
      </c>
      <c r="B323" s="2">
        <f t="shared" si="45"/>
        <v>254</v>
      </c>
      <c r="C323" s="7"/>
      <c r="D323" s="2" t="e">
        <f t="shared" si="51"/>
        <v>#N/A</v>
      </c>
      <c r="E323" s="2" t="e">
        <f t="shared" si="63"/>
        <v>#N/A</v>
      </c>
      <c r="F323" s="2">
        <v>1716032.8018207252</v>
      </c>
      <c r="G323" s="2">
        <f t="shared" si="64"/>
        <v>441500.42857142858</v>
      </c>
      <c r="H323" s="2">
        <f t="shared" si="61"/>
        <v>129016644.85714324</v>
      </c>
      <c r="I323" s="7"/>
      <c r="J323" s="2" t="e">
        <f t="shared" si="52"/>
        <v>#N/A</v>
      </c>
      <c r="K323" s="2" t="e">
        <f t="shared" si="65"/>
        <v>#N/A</v>
      </c>
      <c r="L323" s="2">
        <f t="array" ref="L323">IF(COUNT($C324)=0,IF(COUNT($C323)=1,I323,SUM(L322+LOOKUP(2,1/(ISNUMBER($K$1:$K$194)),$K$1:$K$194))),I323)</f>
        <v>2748482.1428571325</v>
      </c>
      <c r="M323" s="8" t="e">
        <f t="shared" si="69"/>
        <v>#N/A</v>
      </c>
      <c r="N323" s="2" t="e">
        <f t="shared" si="53"/>
        <v>#N/A</v>
      </c>
      <c r="O323" s="2" t="e">
        <f t="shared" si="66"/>
        <v>#N/A</v>
      </c>
      <c r="P323" s="2">
        <v>1732266.2205245793</v>
      </c>
      <c r="Q323" s="2">
        <f t="shared" si="67"/>
        <v>450000</v>
      </c>
      <c r="R323" s="2">
        <f t="shared" si="62"/>
        <v>131765127</v>
      </c>
      <c r="S323" s="2">
        <f t="shared" si="54"/>
        <v>441500.42857143283</v>
      </c>
      <c r="T323" s="2">
        <f t="shared" si="55"/>
        <v>8499.571428571362</v>
      </c>
      <c r="U323" s="2">
        <f t="shared" si="56"/>
        <v>450000</v>
      </c>
      <c r="V323" s="2">
        <f t="shared" si="33"/>
        <v>91930608.857142881</v>
      </c>
      <c r="W323" s="2">
        <f t="shared" si="57"/>
        <v>441500.42857143283</v>
      </c>
      <c r="X323" s="2">
        <f t="shared" si="47"/>
        <v>8499.5714285671711</v>
      </c>
      <c r="Y323" s="2">
        <f t="shared" si="58"/>
        <v>39834518.142857008</v>
      </c>
      <c r="Z323" s="2" t="str">
        <f t="shared" si="48"/>
        <v>MEEP</v>
      </c>
      <c r="AA323" s="2">
        <f>IF(Z323="HERE",Y323,AA322+Graph!$G$1*1000)</f>
        <v>117456069.99999991</v>
      </c>
      <c r="AB323" s="2">
        <f t="shared" si="59"/>
        <v>650000</v>
      </c>
      <c r="AC323" s="2">
        <f t="shared" si="60"/>
        <v>38067556.57142856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ht="15" x14ac:dyDescent="0.25">
      <c r="A324" s="1">
        <v>44500</v>
      </c>
      <c r="B324" s="2">
        <f t="shared" si="45"/>
        <v>255</v>
      </c>
      <c r="C324" s="7"/>
      <c r="D324" s="2" t="e">
        <f t="shared" si="51"/>
        <v>#N/A</v>
      </c>
      <c r="E324" s="2" t="e">
        <f t="shared" si="63"/>
        <v>#N/A</v>
      </c>
      <c r="F324" s="2">
        <v>1720963.9377068877</v>
      </c>
      <c r="G324" s="2">
        <f t="shared" si="64"/>
        <v>441500.42857142858</v>
      </c>
      <c r="H324" s="2">
        <f t="shared" si="61"/>
        <v>129458145.28571467</v>
      </c>
      <c r="I324" s="7"/>
      <c r="J324" s="2" t="e">
        <f t="shared" si="52"/>
        <v>#N/A</v>
      </c>
      <c r="K324" s="2" t="e">
        <f t="shared" si="65"/>
        <v>#N/A</v>
      </c>
      <c r="L324" s="2">
        <f t="array" ref="L324">IF(COUNT($C325)=0,IF(COUNT($C324)=1,I324,SUM(L323+LOOKUP(2,1/(ISNUMBER($K$1:$K$194)),$K$1:$K$194))),I324)</f>
        <v>2756981.7142857038</v>
      </c>
      <c r="M324" s="8" t="e">
        <f t="shared" si="69"/>
        <v>#N/A</v>
      </c>
      <c r="N324" s="2" t="e">
        <f t="shared" si="53"/>
        <v>#N/A</v>
      </c>
      <c r="O324" s="2" t="e">
        <f t="shared" si="66"/>
        <v>#N/A</v>
      </c>
      <c r="P324" s="2">
        <v>1737243.8526865244</v>
      </c>
      <c r="Q324" s="2">
        <f t="shared" si="67"/>
        <v>450000</v>
      </c>
      <c r="R324" s="2">
        <f t="shared" si="62"/>
        <v>132215127</v>
      </c>
      <c r="S324" s="2">
        <f t="shared" si="54"/>
        <v>441500.42857143283</v>
      </c>
      <c r="T324" s="2">
        <f t="shared" si="55"/>
        <v>8499.571428571362</v>
      </c>
      <c r="U324" s="2">
        <f t="shared" si="56"/>
        <v>450000</v>
      </c>
      <c r="V324" s="2">
        <f t="shared" si="33"/>
        <v>92372109.285714313</v>
      </c>
      <c r="W324" s="2">
        <f t="shared" si="57"/>
        <v>441500.42857143283</v>
      </c>
      <c r="X324" s="2">
        <f t="shared" si="47"/>
        <v>8499.5714285671711</v>
      </c>
      <c r="Y324" s="2">
        <f t="shared" si="58"/>
        <v>39843017.714285575</v>
      </c>
      <c r="Z324" s="2" t="str">
        <f t="shared" si="48"/>
        <v>MEEP</v>
      </c>
      <c r="AA324" s="2">
        <f>IF(Z324="HERE",Y324,AA323+Graph!$G$1*1000)</f>
        <v>118106069.99999991</v>
      </c>
      <c r="AB324" s="2">
        <f t="shared" si="59"/>
        <v>650000</v>
      </c>
      <c r="AC324" s="2">
        <f t="shared" si="60"/>
        <v>38067556.57142856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ht="15" x14ac:dyDescent="0.25">
      <c r="A325" s="1">
        <v>44501</v>
      </c>
      <c r="B325" s="2">
        <f t="shared" si="45"/>
        <v>256</v>
      </c>
      <c r="C325" s="7"/>
      <c r="D325" s="2" t="e">
        <f t="shared" si="51"/>
        <v>#N/A</v>
      </c>
      <c r="E325" s="2" t="e">
        <f t="shared" si="63"/>
        <v>#N/A</v>
      </c>
      <c r="F325" s="2">
        <v>1725895.07359308</v>
      </c>
      <c r="G325" s="2">
        <f t="shared" si="64"/>
        <v>441500.42857142858</v>
      </c>
      <c r="H325" s="2">
        <f t="shared" si="61"/>
        <v>129899645.7142861</v>
      </c>
      <c r="I325" s="7"/>
      <c r="J325" s="2" t="e">
        <f t="shared" si="52"/>
        <v>#N/A</v>
      </c>
      <c r="K325" s="2" t="e">
        <f t="shared" si="65"/>
        <v>#N/A</v>
      </c>
      <c r="L325" s="2">
        <f t="array" ref="L325">IF(COUNT($C326)=0,IF(COUNT($C325)=1,I325,SUM(L324+LOOKUP(2,1/(ISNUMBER($K$1:$K$194)),$K$1:$K$194))),I325)</f>
        <v>2765481.2857142752</v>
      </c>
      <c r="M325" s="8" t="e">
        <f t="shared" si="69"/>
        <v>#N/A</v>
      </c>
      <c r="N325" s="2" t="e">
        <f t="shared" si="53"/>
        <v>#N/A</v>
      </c>
      <c r="O325" s="2" t="e">
        <f t="shared" si="66"/>
        <v>#N/A</v>
      </c>
      <c r="P325" s="2">
        <v>1742221.4848484695</v>
      </c>
      <c r="Q325" s="2">
        <f t="shared" si="67"/>
        <v>450000</v>
      </c>
      <c r="R325" s="2">
        <f t="shared" si="62"/>
        <v>132665127</v>
      </c>
      <c r="S325" s="2">
        <f t="shared" si="54"/>
        <v>441500.42857143283</v>
      </c>
      <c r="T325" s="2">
        <f t="shared" si="55"/>
        <v>8499.571428571362</v>
      </c>
      <c r="U325" s="2">
        <f t="shared" si="56"/>
        <v>450000</v>
      </c>
      <c r="V325" s="2">
        <f t="shared" si="33"/>
        <v>92813609.714285746</v>
      </c>
      <c r="W325" s="2">
        <f t="shared" si="57"/>
        <v>441500.42857143283</v>
      </c>
      <c r="X325" s="2">
        <f t="shared" si="47"/>
        <v>8499.5714285671711</v>
      </c>
      <c r="Y325" s="2">
        <f t="shared" si="58"/>
        <v>39851517.285714142</v>
      </c>
      <c r="Z325" s="2" t="str">
        <f t="shared" si="48"/>
        <v>MEEP</v>
      </c>
      <c r="AA325" s="2">
        <f>IF(Z325="HERE",Y325,AA324+Graph!$G$1*1000)</f>
        <v>118756069.99999991</v>
      </c>
      <c r="AB325" s="2">
        <f t="shared" si="59"/>
        <v>650000</v>
      </c>
      <c r="AC325" s="2">
        <f t="shared" si="60"/>
        <v>38067556.57142856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ht="15" x14ac:dyDescent="0.25">
      <c r="A326" s="1">
        <v>44502</v>
      </c>
      <c r="B326" s="2">
        <f t="shared" si="45"/>
        <v>257</v>
      </c>
      <c r="C326" s="7"/>
      <c r="D326" s="2" t="e">
        <f t="shared" si="51"/>
        <v>#N/A</v>
      </c>
      <c r="E326" s="2" t="e">
        <f t="shared" si="63"/>
        <v>#N/A</v>
      </c>
      <c r="F326" s="2">
        <v>1730826.2094792426</v>
      </c>
      <c r="G326" s="2">
        <f t="shared" si="64"/>
        <v>441500.42857142858</v>
      </c>
      <c r="H326" s="2">
        <f t="shared" si="61"/>
        <v>130341146.14285754</v>
      </c>
      <c r="I326" s="7"/>
      <c r="J326" s="2" t="e">
        <f t="shared" si="52"/>
        <v>#N/A</v>
      </c>
      <c r="K326" s="2" t="e">
        <f t="shared" si="65"/>
        <v>#N/A</v>
      </c>
      <c r="L326" s="2">
        <f t="array" ref="L326">IF(COUNT($C327)=0,IF(COUNT($C326)=1,I326,SUM(L325+LOOKUP(2,1/(ISNUMBER($K$1:$K$194)),$K$1:$K$194))),I326)</f>
        <v>2773980.8571428466</v>
      </c>
      <c r="M326" s="8" t="e">
        <f t="shared" si="69"/>
        <v>#N/A</v>
      </c>
      <c r="N326" s="2" t="e">
        <f t="shared" si="53"/>
        <v>#N/A</v>
      </c>
      <c r="O326" s="2" t="e">
        <f t="shared" si="66"/>
        <v>#N/A</v>
      </c>
      <c r="P326" s="2">
        <v>1747199.1170104444</v>
      </c>
      <c r="Q326" s="2">
        <f t="shared" si="67"/>
        <v>450000</v>
      </c>
      <c r="R326" s="2">
        <f t="shared" si="62"/>
        <v>133115127</v>
      </c>
      <c r="S326" s="2">
        <f t="shared" si="54"/>
        <v>441500.42857143283</v>
      </c>
      <c r="T326" s="2">
        <f t="shared" si="55"/>
        <v>8499.571428571362</v>
      </c>
      <c r="U326" s="2">
        <f t="shared" si="56"/>
        <v>450000</v>
      </c>
      <c r="V326" s="2">
        <f t="shared" si="33"/>
        <v>93255110.142857179</v>
      </c>
      <c r="W326" s="2">
        <f t="shared" si="57"/>
        <v>441500.42857143283</v>
      </c>
      <c r="X326" s="2">
        <f t="shared" si="47"/>
        <v>8499.5714285671711</v>
      </c>
      <c r="Y326" s="2">
        <f t="shared" si="58"/>
        <v>39860016.857142709</v>
      </c>
      <c r="Z326" s="2" t="str">
        <f t="shared" si="48"/>
        <v>MEEP</v>
      </c>
      <c r="AA326" s="2">
        <f>IF(Z326="HERE",Y326,AA325+Graph!$G$1*1000)</f>
        <v>119406069.99999991</v>
      </c>
      <c r="AB326" s="2">
        <f t="shared" si="59"/>
        <v>650000</v>
      </c>
      <c r="AC326" s="2">
        <f t="shared" si="60"/>
        <v>38067556.57142856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ht="15" x14ac:dyDescent="0.25">
      <c r="A327" s="1">
        <v>44503</v>
      </c>
      <c r="B327" s="2">
        <f t="shared" si="45"/>
        <v>258</v>
      </c>
      <c r="C327" s="7"/>
      <c r="D327" s="2" t="e">
        <f t="shared" si="51"/>
        <v>#N/A</v>
      </c>
      <c r="E327" s="2" t="e">
        <f t="shared" si="63"/>
        <v>#N/A</v>
      </c>
      <c r="F327" s="2">
        <v>1735757.3453654051</v>
      </c>
      <c r="G327" s="2">
        <f t="shared" si="64"/>
        <v>441500.42857142858</v>
      </c>
      <c r="H327" s="2">
        <f t="shared" si="61"/>
        <v>130782646.57142897</v>
      </c>
      <c r="I327" s="7"/>
      <c r="J327" s="2" t="e">
        <f t="shared" si="52"/>
        <v>#N/A</v>
      </c>
      <c r="K327" s="2" t="e">
        <f t="shared" si="65"/>
        <v>#N/A</v>
      </c>
      <c r="L327" s="2">
        <f t="array" ref="L327">IF(COUNT($C328)=0,IF(COUNT($C327)=1,I327,SUM(L326+LOOKUP(2,1/(ISNUMBER($K$1:$K$194)),$K$1:$K$194))),I327)</f>
        <v>2782480.4285714179</v>
      </c>
      <c r="M327" s="8" t="e">
        <f t="shared" si="69"/>
        <v>#N/A</v>
      </c>
      <c r="N327" s="2" t="e">
        <f t="shared" si="53"/>
        <v>#N/A</v>
      </c>
      <c r="O327" s="2" t="e">
        <f t="shared" si="66"/>
        <v>#N/A</v>
      </c>
      <c r="P327" s="2">
        <v>1752176.7491723895</v>
      </c>
      <c r="Q327" s="2">
        <f t="shared" si="67"/>
        <v>450000</v>
      </c>
      <c r="R327" s="2">
        <f t="shared" si="62"/>
        <v>133565127</v>
      </c>
      <c r="S327" s="2">
        <f t="shared" si="54"/>
        <v>441500.42857143283</v>
      </c>
      <c r="T327" s="2">
        <f t="shared" si="55"/>
        <v>8499.571428571362</v>
      </c>
      <c r="U327" s="2">
        <f t="shared" si="56"/>
        <v>450000</v>
      </c>
      <c r="V327" s="2">
        <f t="shared" si="33"/>
        <v>93696610.571428612</v>
      </c>
      <c r="W327" s="2">
        <f t="shared" si="57"/>
        <v>441500.42857143283</v>
      </c>
      <c r="X327" s="2">
        <f t="shared" si="47"/>
        <v>8499.5714285671711</v>
      </c>
      <c r="Y327" s="2">
        <f t="shared" si="58"/>
        <v>39868516.428571276</v>
      </c>
      <c r="Z327" s="2" t="str">
        <f t="shared" si="48"/>
        <v>MEEP</v>
      </c>
      <c r="AA327" s="2">
        <f>IF(Z327="HERE",Y327,AA326+Graph!$G$1*1000)</f>
        <v>120056069.99999991</v>
      </c>
      <c r="AB327" s="2">
        <f t="shared" si="59"/>
        <v>650000</v>
      </c>
      <c r="AC327" s="2">
        <f t="shared" si="60"/>
        <v>38067556.57142856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ht="15" x14ac:dyDescent="0.25">
      <c r="A328" s="1">
        <v>44504</v>
      </c>
      <c r="B328" s="2">
        <f t="shared" si="45"/>
        <v>259</v>
      </c>
      <c r="C328" s="7"/>
      <c r="D328" s="2" t="e">
        <f t="shared" si="51"/>
        <v>#N/A</v>
      </c>
      <c r="E328" s="2" t="e">
        <f t="shared" si="63"/>
        <v>#N/A</v>
      </c>
      <c r="F328" s="2">
        <v>1740688.4812515974</v>
      </c>
      <c r="G328" s="2">
        <f t="shared" si="64"/>
        <v>441500.42857142858</v>
      </c>
      <c r="H328" s="2">
        <f t="shared" si="61"/>
        <v>131224147.0000004</v>
      </c>
      <c r="I328" s="7"/>
      <c r="J328" s="2" t="e">
        <f t="shared" si="52"/>
        <v>#N/A</v>
      </c>
      <c r="K328" s="2" t="e">
        <f t="shared" si="65"/>
        <v>#N/A</v>
      </c>
      <c r="L328" s="2">
        <f t="array" ref="L328">IF(COUNT($C329)=0,IF(COUNT($C328)=1,I328,SUM(L327+LOOKUP(2,1/(ISNUMBER($K$1:$K$194)),$K$1:$K$194))),I328)</f>
        <v>2790979.9999999893</v>
      </c>
      <c r="M328" s="8" t="e">
        <f t="shared" si="69"/>
        <v>#N/A</v>
      </c>
      <c r="N328" s="2" t="e">
        <f t="shared" si="53"/>
        <v>#N/A</v>
      </c>
      <c r="O328" s="2" t="e">
        <f t="shared" si="66"/>
        <v>#N/A</v>
      </c>
      <c r="P328" s="2">
        <v>1757154.3813343644</v>
      </c>
      <c r="Q328" s="2">
        <f t="shared" si="67"/>
        <v>450000</v>
      </c>
      <c r="R328" s="2">
        <f t="shared" si="62"/>
        <v>134015127</v>
      </c>
      <c r="S328" s="2">
        <f t="shared" si="54"/>
        <v>441500.42857143283</v>
      </c>
      <c r="T328" s="2">
        <f t="shared" si="55"/>
        <v>8499.571428571362</v>
      </c>
      <c r="U328" s="2">
        <f t="shared" si="56"/>
        <v>450000</v>
      </c>
      <c r="V328" s="2">
        <f t="shared" si="33"/>
        <v>94138111.000000045</v>
      </c>
      <c r="W328" s="2">
        <f t="shared" si="57"/>
        <v>441500.42857143283</v>
      </c>
      <c r="X328" s="2">
        <f t="shared" si="47"/>
        <v>8499.5714285671711</v>
      </c>
      <c r="Y328" s="2">
        <f t="shared" si="58"/>
        <v>39877015.999999844</v>
      </c>
      <c r="Z328" s="2" t="str">
        <f t="shared" si="48"/>
        <v>MEEP</v>
      </c>
      <c r="AA328" s="2">
        <f>IF(Z328="HERE",Y328,AA327+Graph!$G$1*1000)</f>
        <v>120706069.99999991</v>
      </c>
      <c r="AB328" s="2">
        <f t="shared" si="59"/>
        <v>650000</v>
      </c>
      <c r="AC328" s="2">
        <f t="shared" si="60"/>
        <v>38067556.57142856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ht="15" x14ac:dyDescent="0.25">
      <c r="A329" s="1">
        <v>44505</v>
      </c>
      <c r="B329" s="2">
        <f t="shared" si="45"/>
        <v>260</v>
      </c>
      <c r="C329" s="7"/>
      <c r="D329" s="2" t="e">
        <f t="shared" si="51"/>
        <v>#N/A</v>
      </c>
      <c r="E329" s="2" t="e">
        <f t="shared" si="63"/>
        <v>#N/A</v>
      </c>
      <c r="F329" s="2">
        <v>1745619.6171377599</v>
      </c>
      <c r="G329" s="2">
        <f t="shared" si="64"/>
        <v>441500.42857142858</v>
      </c>
      <c r="H329" s="2">
        <f t="shared" si="61"/>
        <v>131665647.42857184</v>
      </c>
      <c r="I329" s="7"/>
      <c r="J329" s="2" t="e">
        <f t="shared" si="52"/>
        <v>#N/A</v>
      </c>
      <c r="K329" s="2" t="e">
        <f t="shared" si="65"/>
        <v>#N/A</v>
      </c>
      <c r="L329" s="2">
        <f t="array" ref="L329">IF(COUNT($C330)=0,IF(COUNT($C329)=1,I329,SUM(L328+LOOKUP(2,1/(ISNUMBER($K$1:$K$194)),$K$1:$K$194))),I329)</f>
        <v>2799479.5714285607</v>
      </c>
      <c r="M329" s="8" t="e">
        <f t="shared" si="69"/>
        <v>#N/A</v>
      </c>
      <c r="N329" s="2" t="e">
        <f t="shared" si="53"/>
        <v>#N/A</v>
      </c>
      <c r="O329" s="2" t="e">
        <f t="shared" si="66"/>
        <v>#N/A</v>
      </c>
      <c r="P329" s="2">
        <v>1762132.0134963095</v>
      </c>
      <c r="Q329" s="2">
        <f t="shared" si="67"/>
        <v>450000</v>
      </c>
      <c r="R329" s="2">
        <f t="shared" si="62"/>
        <v>134465127</v>
      </c>
      <c r="S329" s="2">
        <f t="shared" si="54"/>
        <v>441500.42857143283</v>
      </c>
      <c r="T329" s="2">
        <f t="shared" si="55"/>
        <v>8499.571428571362</v>
      </c>
      <c r="U329" s="2">
        <f t="shared" si="56"/>
        <v>450000</v>
      </c>
      <c r="V329" s="2">
        <f t="shared" si="33"/>
        <v>94579611.428571478</v>
      </c>
      <c r="W329" s="2">
        <f t="shared" si="57"/>
        <v>441500.42857143283</v>
      </c>
      <c r="X329" s="2">
        <f t="shared" si="47"/>
        <v>8499.5714285671711</v>
      </c>
      <c r="Y329" s="2">
        <f t="shared" si="58"/>
        <v>39885515.571428411</v>
      </c>
      <c r="Z329" s="2" t="str">
        <f t="shared" si="48"/>
        <v>MEEP</v>
      </c>
      <c r="AA329" s="2">
        <f>IF(Z329="HERE",Y329,AA328+Graph!$G$1*1000)</f>
        <v>121356069.99999991</v>
      </c>
      <c r="AB329" s="2">
        <f t="shared" si="59"/>
        <v>650000</v>
      </c>
      <c r="AC329" s="2">
        <f t="shared" si="60"/>
        <v>38067556.57142856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ht="15" x14ac:dyDescent="0.25">
      <c r="A330" s="1">
        <v>44506</v>
      </c>
      <c r="B330" s="2">
        <f t="shared" si="45"/>
        <v>261</v>
      </c>
      <c r="C330" s="7"/>
      <c r="D330" s="2" t="e">
        <f t="shared" si="51"/>
        <v>#N/A</v>
      </c>
      <c r="E330" s="2" t="e">
        <f t="shared" si="63"/>
        <v>#N/A</v>
      </c>
      <c r="F330" s="2">
        <v>1750550.7530239522</v>
      </c>
      <c r="G330" s="2">
        <f t="shared" si="64"/>
        <v>441500.42857142858</v>
      </c>
      <c r="H330" s="2">
        <f t="shared" si="61"/>
        <v>132107147.85714327</v>
      </c>
      <c r="I330" s="7"/>
      <c r="J330" s="2" t="e">
        <f t="shared" si="52"/>
        <v>#N/A</v>
      </c>
      <c r="K330" s="2" t="e">
        <f t="shared" si="65"/>
        <v>#N/A</v>
      </c>
      <c r="L330" s="2">
        <f t="array" ref="L330">IF(COUNT($C331)=0,IF(COUNT($C330)=1,I330,SUM(L329+LOOKUP(2,1/(ISNUMBER($K$1:$K$194)),$K$1:$K$194))),I330)</f>
        <v>2807979.142857132</v>
      </c>
      <c r="M330" s="8" t="e">
        <f t="shared" si="69"/>
        <v>#N/A</v>
      </c>
      <c r="N330" s="2" t="e">
        <f t="shared" si="53"/>
        <v>#N/A</v>
      </c>
      <c r="O330" s="2" t="e">
        <f t="shared" si="66"/>
        <v>#N/A</v>
      </c>
      <c r="P330" s="2">
        <v>1767109.6456582546</v>
      </c>
      <c r="Q330" s="2">
        <f t="shared" si="67"/>
        <v>450000</v>
      </c>
      <c r="R330" s="2">
        <f t="shared" si="62"/>
        <v>134915127</v>
      </c>
      <c r="S330" s="2">
        <f t="shared" si="54"/>
        <v>441500.42857143283</v>
      </c>
      <c r="T330" s="2">
        <f t="shared" si="55"/>
        <v>8499.571428571362</v>
      </c>
      <c r="U330" s="2">
        <f t="shared" si="56"/>
        <v>450000</v>
      </c>
      <c r="V330" s="2">
        <f t="shared" si="33"/>
        <v>95021111.85714291</v>
      </c>
      <c r="W330" s="2">
        <f t="shared" si="57"/>
        <v>441500.42857143283</v>
      </c>
      <c r="X330" s="2">
        <f t="shared" si="47"/>
        <v>8499.5714285671711</v>
      </c>
      <c r="Y330" s="2">
        <f t="shared" si="58"/>
        <v>39894015.142856978</v>
      </c>
      <c r="Z330" s="2" t="str">
        <f t="shared" si="48"/>
        <v>MEEP</v>
      </c>
      <c r="AA330" s="2">
        <f>IF(Z330="HERE",Y330,AA329+Graph!$G$1*1000)</f>
        <v>122006069.99999991</v>
      </c>
      <c r="AB330" s="2">
        <f t="shared" si="59"/>
        <v>650000</v>
      </c>
      <c r="AC330" s="2">
        <f t="shared" si="60"/>
        <v>38067556.57142856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ht="15" x14ac:dyDescent="0.25">
      <c r="A331" s="1">
        <v>44507</v>
      </c>
      <c r="B331" s="2">
        <f t="shared" si="45"/>
        <v>262</v>
      </c>
      <c r="C331" s="7"/>
      <c r="D331" s="2" t="e">
        <f t="shared" si="51"/>
        <v>#N/A</v>
      </c>
      <c r="E331" s="2" t="e">
        <f t="shared" si="63"/>
        <v>#N/A</v>
      </c>
      <c r="F331" s="2">
        <v>1755481.8889101148</v>
      </c>
      <c r="G331" s="2">
        <f t="shared" si="64"/>
        <v>441500.42857142858</v>
      </c>
      <c r="H331" s="2">
        <f t="shared" si="61"/>
        <v>132548648.2857147</v>
      </c>
      <c r="I331" s="7"/>
      <c r="J331" s="2" t="e">
        <f t="shared" si="52"/>
        <v>#N/A</v>
      </c>
      <c r="K331" s="2" t="e">
        <f t="shared" si="65"/>
        <v>#N/A</v>
      </c>
      <c r="L331" s="2">
        <f t="array" ref="L331">IF(COUNT($C332)=0,IF(COUNT($C331)=1,I331,SUM(L330+LOOKUP(2,1/(ISNUMBER($K$1:$K$194)),$K$1:$K$194))),I331)</f>
        <v>2816478.7142857034</v>
      </c>
      <c r="M331" s="8" t="e">
        <f t="shared" si="69"/>
        <v>#N/A</v>
      </c>
      <c r="N331" s="2" t="e">
        <f t="shared" si="53"/>
        <v>#N/A</v>
      </c>
      <c r="O331" s="2" t="e">
        <f t="shared" si="66"/>
        <v>#N/A</v>
      </c>
      <c r="P331" s="2">
        <v>1772087.2778202295</v>
      </c>
      <c r="Q331" s="2">
        <f t="shared" si="67"/>
        <v>450000</v>
      </c>
      <c r="R331" s="2">
        <f t="shared" si="62"/>
        <v>135365127</v>
      </c>
      <c r="S331" s="2">
        <f t="shared" si="54"/>
        <v>441500.42857143283</v>
      </c>
      <c r="T331" s="2">
        <f t="shared" si="55"/>
        <v>8499.571428571362</v>
      </c>
      <c r="U331" s="2">
        <f t="shared" si="56"/>
        <v>450000</v>
      </c>
      <c r="V331" s="2">
        <f t="shared" si="33"/>
        <v>95462612.285714343</v>
      </c>
      <c r="W331" s="2">
        <f t="shared" si="57"/>
        <v>441500.42857143283</v>
      </c>
      <c r="X331" s="2">
        <f t="shared" si="47"/>
        <v>8499.5714285671711</v>
      </c>
      <c r="Y331" s="2">
        <f t="shared" si="58"/>
        <v>39902514.714285545</v>
      </c>
      <c r="Z331" s="2" t="str">
        <f t="shared" si="48"/>
        <v>MEEP</v>
      </c>
      <c r="AA331" s="2">
        <f>IF(Z331="HERE",Y331,AA330+Graph!$G$1*1000)</f>
        <v>122656069.99999991</v>
      </c>
      <c r="AB331" s="2">
        <f t="shared" si="59"/>
        <v>650000</v>
      </c>
      <c r="AC331" s="2">
        <f t="shared" si="60"/>
        <v>38067556.57142856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ht="15" x14ac:dyDescent="0.25">
      <c r="A332" s="1">
        <v>44508</v>
      </c>
      <c r="B332" s="2">
        <f t="shared" si="45"/>
        <v>263</v>
      </c>
      <c r="C332" s="7"/>
      <c r="D332" s="2" t="e">
        <f t="shared" si="51"/>
        <v>#N/A</v>
      </c>
      <c r="E332" s="2" t="e">
        <f t="shared" si="63"/>
        <v>#N/A</v>
      </c>
      <c r="F332" s="2">
        <v>1760413.0247962773</v>
      </c>
      <c r="G332" s="2">
        <f t="shared" si="64"/>
        <v>441500.42857142858</v>
      </c>
      <c r="H332" s="2">
        <f t="shared" si="61"/>
        <v>132990148.71428613</v>
      </c>
      <c r="I332" s="7"/>
      <c r="J332" s="2" t="e">
        <f t="shared" si="52"/>
        <v>#N/A</v>
      </c>
      <c r="K332" s="2" t="e">
        <f t="shared" si="65"/>
        <v>#N/A</v>
      </c>
      <c r="L332" s="2">
        <f t="array" ref="L332">IF(COUNT($C333)=0,IF(COUNT($C332)=1,I332,SUM(L331+LOOKUP(2,1/(ISNUMBER($K$1:$K$194)),$K$1:$K$194))),I332)</f>
        <v>2824978.2857142747</v>
      </c>
      <c r="M332" s="8" t="e">
        <f t="shared" si="69"/>
        <v>#N/A</v>
      </c>
      <c r="N332" s="2" t="e">
        <f t="shared" si="53"/>
        <v>#N/A</v>
      </c>
      <c r="O332" s="2" t="e">
        <f t="shared" si="66"/>
        <v>#N/A</v>
      </c>
      <c r="P332" s="2">
        <v>1777064.9099821746</v>
      </c>
      <c r="Q332" s="2">
        <f t="shared" si="67"/>
        <v>450000</v>
      </c>
      <c r="R332" s="2">
        <f t="shared" si="62"/>
        <v>135815127</v>
      </c>
      <c r="S332" s="2">
        <f t="shared" si="54"/>
        <v>441500.42857143283</v>
      </c>
      <c r="T332" s="2">
        <f t="shared" si="55"/>
        <v>8499.571428571362</v>
      </c>
      <c r="U332" s="2">
        <f t="shared" si="56"/>
        <v>450000</v>
      </c>
      <c r="V332" s="2">
        <f t="shared" si="33"/>
        <v>95904112.714285776</v>
      </c>
      <c r="W332" s="2">
        <f t="shared" si="57"/>
        <v>441500.42857143283</v>
      </c>
      <c r="X332" s="2">
        <f t="shared" si="47"/>
        <v>8499.5714285671711</v>
      </c>
      <c r="Y332" s="2">
        <f t="shared" si="58"/>
        <v>39911014.285714112</v>
      </c>
      <c r="Z332" s="2" t="str">
        <f t="shared" si="48"/>
        <v>MEEP</v>
      </c>
      <c r="AA332" s="2">
        <f>IF(Z332="HERE",Y332,AA331+Graph!$G$1*1000)</f>
        <v>123306069.99999991</v>
      </c>
      <c r="AB332" s="2">
        <f t="shared" si="59"/>
        <v>650000</v>
      </c>
      <c r="AC332" s="2">
        <f t="shared" si="60"/>
        <v>38067556.57142856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ht="15" x14ac:dyDescent="0.25">
      <c r="A333" s="1">
        <v>44509</v>
      </c>
      <c r="B333" s="2">
        <f t="shared" si="45"/>
        <v>264</v>
      </c>
      <c r="C333" s="7"/>
      <c r="D333" s="2" t="e">
        <f t="shared" si="51"/>
        <v>#N/A</v>
      </c>
      <c r="E333" s="2" t="e">
        <f t="shared" si="63"/>
        <v>#N/A</v>
      </c>
      <c r="F333" s="2">
        <v>1765344.1606824696</v>
      </c>
      <c r="G333" s="2">
        <f t="shared" si="64"/>
        <v>441500.42857142858</v>
      </c>
      <c r="H333" s="2">
        <f t="shared" si="61"/>
        <v>133431649.14285757</v>
      </c>
      <c r="I333" s="7"/>
      <c r="J333" s="2" t="e">
        <f t="shared" si="52"/>
        <v>#N/A</v>
      </c>
      <c r="K333" s="2" t="e">
        <f t="shared" si="65"/>
        <v>#N/A</v>
      </c>
      <c r="L333" s="2">
        <f t="array" ref="L333">IF(COUNT($C334)=0,IF(COUNT($C333)=1,I333,SUM(L332+LOOKUP(2,1/(ISNUMBER($K$1:$K$194)),$K$1:$K$194))),I333)</f>
        <v>2833477.8571428461</v>
      </c>
      <c r="M333" s="8" t="e">
        <f t="shared" si="69"/>
        <v>#N/A</v>
      </c>
      <c r="N333" s="2" t="e">
        <f t="shared" si="53"/>
        <v>#N/A</v>
      </c>
      <c r="O333" s="2" t="e">
        <f t="shared" si="66"/>
        <v>#N/A</v>
      </c>
      <c r="P333" s="2">
        <v>1782042.5421441197</v>
      </c>
      <c r="Q333" s="2">
        <f t="shared" si="67"/>
        <v>450000</v>
      </c>
      <c r="R333" s="2">
        <f t="shared" si="62"/>
        <v>136265127</v>
      </c>
      <c r="S333" s="2">
        <f t="shared" si="54"/>
        <v>441500.42857143283</v>
      </c>
      <c r="T333" s="2">
        <f t="shared" si="55"/>
        <v>8499.571428571362</v>
      </c>
      <c r="U333" s="2">
        <f t="shared" si="56"/>
        <v>450000</v>
      </c>
      <c r="V333" s="2">
        <f t="shared" si="33"/>
        <v>96345613.142857209</v>
      </c>
      <c r="W333" s="2">
        <f t="shared" si="57"/>
        <v>441500.42857143283</v>
      </c>
      <c r="X333" s="2">
        <f t="shared" si="47"/>
        <v>8499.5714285671711</v>
      </c>
      <c r="Y333" s="2">
        <f t="shared" si="58"/>
        <v>39919513.857142679</v>
      </c>
      <c r="Z333" s="2" t="str">
        <f t="shared" si="48"/>
        <v>MEEP</v>
      </c>
      <c r="AA333" s="2">
        <f>IF(Z333="HERE",Y333,AA332+Graph!$G$1*1000)</f>
        <v>123956069.99999991</v>
      </c>
      <c r="AB333" s="2">
        <f t="shared" si="59"/>
        <v>650000</v>
      </c>
      <c r="AC333" s="2">
        <f t="shared" si="60"/>
        <v>38067556.57142856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ht="15" x14ac:dyDescent="0.25">
      <c r="A334" s="1">
        <v>44510</v>
      </c>
      <c r="B334" s="2">
        <f t="shared" si="45"/>
        <v>265</v>
      </c>
      <c r="C334" s="7"/>
      <c r="D334" s="2" t="e">
        <f t="shared" si="51"/>
        <v>#N/A</v>
      </c>
      <c r="E334" s="2" t="e">
        <f t="shared" si="63"/>
        <v>#N/A</v>
      </c>
      <c r="F334" s="2">
        <v>1770275.2965686321</v>
      </c>
      <c r="G334" s="2">
        <f t="shared" si="64"/>
        <v>441500.42857142858</v>
      </c>
      <c r="H334" s="2">
        <f t="shared" si="61"/>
        <v>133873149.571429</v>
      </c>
      <c r="I334" s="7"/>
      <c r="J334" s="2" t="e">
        <f t="shared" si="52"/>
        <v>#N/A</v>
      </c>
      <c r="K334" s="2" t="e">
        <f t="shared" si="65"/>
        <v>#N/A</v>
      </c>
      <c r="L334" s="2">
        <f t="array" ref="L334">IF(COUNT($C335)=0,IF(COUNT($C334)=1,I334,SUM(L333+LOOKUP(2,1/(ISNUMBER($K$1:$K$194)),$K$1:$K$194))),I334)</f>
        <v>2841977.4285714175</v>
      </c>
      <c r="M334" s="8" t="e">
        <f t="shared" si="69"/>
        <v>#N/A</v>
      </c>
      <c r="N334" s="2" t="e">
        <f t="shared" si="53"/>
        <v>#N/A</v>
      </c>
      <c r="O334" s="2" t="e">
        <f t="shared" si="66"/>
        <v>#N/A</v>
      </c>
      <c r="P334" s="2">
        <v>1787020.1743060946</v>
      </c>
      <c r="Q334" s="2">
        <f t="shared" si="67"/>
        <v>450000</v>
      </c>
      <c r="R334" s="2">
        <f t="shared" si="62"/>
        <v>136715127</v>
      </c>
      <c r="S334" s="2">
        <f t="shared" si="54"/>
        <v>441500.42857143283</v>
      </c>
      <c r="T334" s="2">
        <f t="shared" si="55"/>
        <v>8499.571428571362</v>
      </c>
      <c r="U334" s="2">
        <f t="shared" si="56"/>
        <v>450000</v>
      </c>
      <c r="V334" s="2">
        <f t="shared" si="33"/>
        <v>96787113.571428642</v>
      </c>
      <c r="W334" s="2">
        <f t="shared" si="57"/>
        <v>441500.42857143283</v>
      </c>
      <c r="X334" s="2">
        <f t="shared" si="47"/>
        <v>8499.5714285671711</v>
      </c>
      <c r="Y334" s="2">
        <f t="shared" si="58"/>
        <v>39928013.428571247</v>
      </c>
      <c r="Z334" s="2" t="str">
        <f t="shared" si="48"/>
        <v>MEEP</v>
      </c>
      <c r="AA334" s="2">
        <f>IF(Z334="HERE",Y334,AA333+Graph!$G$1*1000)</f>
        <v>124606069.99999991</v>
      </c>
      <c r="AB334" s="2">
        <f t="shared" si="59"/>
        <v>650000</v>
      </c>
      <c r="AC334" s="2">
        <f t="shared" si="60"/>
        <v>38067556.57142856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ht="15" x14ac:dyDescent="0.25">
      <c r="A335" s="1">
        <v>44511</v>
      </c>
      <c r="B335" s="2">
        <f t="shared" si="45"/>
        <v>266</v>
      </c>
      <c r="C335" s="7"/>
      <c r="D335" s="2" t="e">
        <f t="shared" si="51"/>
        <v>#N/A</v>
      </c>
      <c r="E335" s="2" t="e">
        <f t="shared" si="63"/>
        <v>#N/A</v>
      </c>
      <c r="F335" s="2">
        <v>1775206.4324547946</v>
      </c>
      <c r="G335" s="2">
        <f t="shared" si="64"/>
        <v>441500.42857142858</v>
      </c>
      <c r="H335" s="2">
        <f t="shared" si="61"/>
        <v>134314650.00000042</v>
      </c>
      <c r="I335" s="7"/>
      <c r="J335" s="2" t="e">
        <f t="shared" si="52"/>
        <v>#N/A</v>
      </c>
      <c r="K335" s="2" t="e">
        <f t="shared" si="65"/>
        <v>#N/A</v>
      </c>
      <c r="L335" s="2">
        <f t="array" ref="L335">IF(COUNT($C336)=0,IF(COUNT($C335)=1,I335,SUM(L334+LOOKUP(2,1/(ISNUMBER($K$1:$K$194)),$K$1:$K$194))),I335)</f>
        <v>2850476.9999999888</v>
      </c>
      <c r="M335" s="8" t="e">
        <f t="shared" si="69"/>
        <v>#N/A</v>
      </c>
      <c r="N335" s="2" t="e">
        <f t="shared" si="53"/>
        <v>#N/A</v>
      </c>
      <c r="O335" s="2" t="e">
        <f t="shared" si="66"/>
        <v>#N/A</v>
      </c>
      <c r="P335" s="2">
        <v>1791997.8064680398</v>
      </c>
      <c r="Q335" s="2">
        <f t="shared" si="67"/>
        <v>450000</v>
      </c>
      <c r="R335" s="2">
        <f t="shared" si="62"/>
        <v>137165127</v>
      </c>
      <c r="S335" s="2">
        <f t="shared" si="54"/>
        <v>441500.42857141793</v>
      </c>
      <c r="T335" s="2">
        <f t="shared" si="55"/>
        <v>8499.571428571362</v>
      </c>
      <c r="U335" s="2">
        <f t="shared" si="56"/>
        <v>450000</v>
      </c>
      <c r="V335" s="2">
        <f t="shared" si="33"/>
        <v>97228614.000000075</v>
      </c>
      <c r="W335" s="2">
        <f t="shared" si="57"/>
        <v>441500.42857143283</v>
      </c>
      <c r="X335" s="2">
        <f t="shared" si="47"/>
        <v>8499.5714285671711</v>
      </c>
      <c r="Y335" s="2">
        <f t="shared" si="58"/>
        <v>39936512.999999814</v>
      </c>
      <c r="Z335" s="2" t="str">
        <f t="shared" si="48"/>
        <v>MEEP</v>
      </c>
      <c r="AA335" s="2">
        <f>IF(Z335="HERE",Y335,AA334+Graph!$G$1*1000)</f>
        <v>125256069.99999991</v>
      </c>
      <c r="AB335" s="2">
        <f t="shared" si="59"/>
        <v>650000</v>
      </c>
      <c r="AC335" s="2">
        <f t="shared" si="60"/>
        <v>38067556.57142856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ht="15" x14ac:dyDescent="0.25">
      <c r="A336" s="1">
        <v>44512</v>
      </c>
      <c r="B336" s="2">
        <f t="shared" si="45"/>
        <v>267</v>
      </c>
      <c r="C336" s="7"/>
      <c r="D336" s="2" t="e">
        <f t="shared" si="51"/>
        <v>#N/A</v>
      </c>
      <c r="E336" s="2" t="e">
        <f t="shared" si="63"/>
        <v>#N/A</v>
      </c>
      <c r="F336" s="2">
        <v>1780137.568340987</v>
      </c>
      <c r="G336" s="2">
        <f t="shared" si="64"/>
        <v>441500.42857142858</v>
      </c>
      <c r="H336" s="2">
        <f t="shared" si="61"/>
        <v>134756150.42857185</v>
      </c>
      <c r="I336" s="7"/>
      <c r="J336" s="2" t="e">
        <f t="shared" si="52"/>
        <v>#N/A</v>
      </c>
      <c r="K336" s="2" t="e">
        <f t="shared" si="65"/>
        <v>#N/A</v>
      </c>
      <c r="L336" s="2">
        <f t="array" ref="L336">IF(COUNT($C337)=0,IF(COUNT($C336)=1,I336,SUM(L335+LOOKUP(2,1/(ISNUMBER($K$1:$K$194)),$K$1:$K$194))),I336)</f>
        <v>2858976.5714285602</v>
      </c>
      <c r="M336" s="8" t="e">
        <f t="shared" si="69"/>
        <v>#N/A</v>
      </c>
      <c r="N336" s="2" t="e">
        <f t="shared" si="53"/>
        <v>#N/A</v>
      </c>
      <c r="O336" s="2" t="e">
        <f t="shared" si="66"/>
        <v>#N/A</v>
      </c>
      <c r="P336" s="2">
        <v>1796975.4386299849</v>
      </c>
      <c r="Q336" s="2">
        <f t="shared" si="67"/>
        <v>450000</v>
      </c>
      <c r="R336" s="2">
        <f t="shared" si="62"/>
        <v>137615127</v>
      </c>
      <c r="S336" s="2">
        <f t="shared" si="54"/>
        <v>441500.42857143283</v>
      </c>
      <c r="T336" s="2">
        <f t="shared" si="55"/>
        <v>8499.571428571362</v>
      </c>
      <c r="U336" s="2">
        <f t="shared" si="56"/>
        <v>450000</v>
      </c>
      <c r="V336" s="2">
        <f t="shared" si="33"/>
        <v>97670114.428571507</v>
      </c>
      <c r="W336" s="2">
        <f t="shared" si="57"/>
        <v>441500.42857143283</v>
      </c>
      <c r="X336" s="2">
        <f t="shared" si="47"/>
        <v>8499.5714285671711</v>
      </c>
      <c r="Y336" s="2">
        <f t="shared" si="58"/>
        <v>39945012.571428381</v>
      </c>
      <c r="Z336" s="2" t="str">
        <f t="shared" si="48"/>
        <v>MEEP</v>
      </c>
      <c r="AA336" s="2">
        <f>IF(Z336="HERE",Y336,AA335+Graph!$G$1*1000)</f>
        <v>125906069.99999991</v>
      </c>
      <c r="AB336" s="2">
        <f t="shared" si="59"/>
        <v>650000</v>
      </c>
      <c r="AC336" s="2">
        <f t="shared" si="60"/>
        <v>38067556.57142856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ht="15" x14ac:dyDescent="0.25">
      <c r="A337" s="1">
        <v>44513</v>
      </c>
      <c r="B337" s="2">
        <f t="shared" si="45"/>
        <v>268</v>
      </c>
      <c r="C337" s="7"/>
      <c r="D337" s="2" t="e">
        <f t="shared" si="51"/>
        <v>#N/A</v>
      </c>
      <c r="E337" s="2" t="e">
        <f t="shared" si="63"/>
        <v>#N/A</v>
      </c>
      <c r="F337" s="2">
        <v>1785068.7042271495</v>
      </c>
      <c r="G337" s="2">
        <f t="shared" si="64"/>
        <v>441500.42857142858</v>
      </c>
      <c r="H337" s="2">
        <f t="shared" si="61"/>
        <v>135197650.85714328</v>
      </c>
      <c r="I337" s="7"/>
      <c r="J337" s="2" t="e">
        <f t="shared" si="52"/>
        <v>#N/A</v>
      </c>
      <c r="K337" s="2" t="e">
        <f t="shared" si="65"/>
        <v>#N/A</v>
      </c>
      <c r="L337" s="2">
        <f t="array" ref="L337">IF(COUNT($C338)=0,IF(COUNT($C337)=1,I337,SUM(L336+LOOKUP(2,1/(ISNUMBER($K$1:$K$194)),$K$1:$K$194))),I337)</f>
        <v>2867476.1428571315</v>
      </c>
      <c r="M337" s="8" t="e">
        <f t="shared" si="69"/>
        <v>#N/A</v>
      </c>
      <c r="N337" s="2" t="e">
        <f t="shared" si="53"/>
        <v>#N/A</v>
      </c>
      <c r="O337" s="2" t="e">
        <f t="shared" si="66"/>
        <v>#N/A</v>
      </c>
      <c r="P337" s="2">
        <v>1801953.0707919598</v>
      </c>
      <c r="Q337" s="2">
        <f t="shared" si="67"/>
        <v>450000</v>
      </c>
      <c r="R337" s="2">
        <f t="shared" si="62"/>
        <v>138065127</v>
      </c>
      <c r="S337" s="2">
        <f t="shared" si="54"/>
        <v>441500.42857143283</v>
      </c>
      <c r="T337" s="2">
        <f t="shared" si="55"/>
        <v>8499.571428571362</v>
      </c>
      <c r="U337" s="2">
        <f t="shared" si="56"/>
        <v>450000</v>
      </c>
      <c r="V337" s="2">
        <f t="shared" si="33"/>
        <v>98111614.85714294</v>
      </c>
      <c r="W337" s="2">
        <f t="shared" si="57"/>
        <v>441500.42857143283</v>
      </c>
      <c r="X337" s="2">
        <f t="shared" si="47"/>
        <v>8499.5714285671711</v>
      </c>
      <c r="Y337" s="2">
        <f t="shared" si="58"/>
        <v>39953512.142856948</v>
      </c>
      <c r="Z337" s="2" t="str">
        <f t="shared" si="48"/>
        <v>MEEP</v>
      </c>
      <c r="AA337" s="2">
        <f>IF(Z337="HERE",Y337,AA336+Graph!$G$1*1000)</f>
        <v>126556069.99999991</v>
      </c>
      <c r="AB337" s="2">
        <f t="shared" si="59"/>
        <v>650000</v>
      </c>
      <c r="AC337" s="2">
        <f t="shared" si="60"/>
        <v>38067556.57142856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ht="15" x14ac:dyDescent="0.25">
      <c r="A338" s="1">
        <v>44514</v>
      </c>
      <c r="B338" s="2">
        <f t="shared" si="45"/>
        <v>269</v>
      </c>
      <c r="C338" s="7"/>
      <c r="D338" s="2" t="e">
        <f t="shared" si="51"/>
        <v>#N/A</v>
      </c>
      <c r="E338" s="2" t="e">
        <f t="shared" si="63"/>
        <v>#N/A</v>
      </c>
      <c r="F338" s="2">
        <v>1789999.840113312</v>
      </c>
      <c r="G338" s="2">
        <f t="shared" si="64"/>
        <v>441500.42857142858</v>
      </c>
      <c r="H338" s="2">
        <f t="shared" si="61"/>
        <v>135639151.28571472</v>
      </c>
      <c r="I338" s="7"/>
      <c r="J338" s="2" t="e">
        <f t="shared" si="52"/>
        <v>#N/A</v>
      </c>
      <c r="K338" s="2" t="e">
        <f t="shared" si="65"/>
        <v>#N/A</v>
      </c>
      <c r="L338" s="2">
        <f t="array" ref="L338">IF(COUNT($C339)=0,IF(COUNT($C338)=1,I338,SUM(L337+LOOKUP(2,1/(ISNUMBER($K$1:$K$194)),$K$1:$K$194))),I338)</f>
        <v>2875975.7142857029</v>
      </c>
      <c r="M338" s="8" t="e">
        <f t="shared" si="69"/>
        <v>#N/A</v>
      </c>
      <c r="N338" s="2" t="e">
        <f t="shared" si="53"/>
        <v>#N/A</v>
      </c>
      <c r="O338" s="2" t="e">
        <f t="shared" si="66"/>
        <v>#N/A</v>
      </c>
      <c r="P338" s="2">
        <v>1806930.7029539049</v>
      </c>
      <c r="Q338" s="2">
        <f t="shared" si="67"/>
        <v>450000</v>
      </c>
      <c r="R338" s="2">
        <f t="shared" si="62"/>
        <v>138515127</v>
      </c>
      <c r="S338" s="2">
        <f t="shared" si="54"/>
        <v>441500.42857143283</v>
      </c>
      <c r="T338" s="2">
        <f t="shared" si="55"/>
        <v>8499.571428571362</v>
      </c>
      <c r="U338" s="2">
        <f t="shared" si="56"/>
        <v>450000</v>
      </c>
      <c r="V338" s="2">
        <f t="shared" si="33"/>
        <v>98553115.285714373</v>
      </c>
      <c r="W338" s="2">
        <f t="shared" si="57"/>
        <v>441500.42857143283</v>
      </c>
      <c r="X338" s="2">
        <f t="shared" si="47"/>
        <v>8499.5714285671711</v>
      </c>
      <c r="Y338" s="2">
        <f t="shared" si="58"/>
        <v>39962011.714285515</v>
      </c>
      <c r="Z338" s="2" t="str">
        <f t="shared" si="48"/>
        <v>MEEP</v>
      </c>
      <c r="AA338" s="2">
        <f>IF(Z338="HERE",Y338,AA337+Graph!$G$1*1000)</f>
        <v>127206069.99999991</v>
      </c>
      <c r="AB338" s="2">
        <f t="shared" si="59"/>
        <v>650000</v>
      </c>
      <c r="AC338" s="2">
        <f t="shared" si="60"/>
        <v>38067556.57142856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ht="15" x14ac:dyDescent="0.25">
      <c r="A339" s="1">
        <v>44515</v>
      </c>
      <c r="B339" s="2">
        <f t="shared" si="45"/>
        <v>270</v>
      </c>
      <c r="C339" s="7"/>
      <c r="D339" s="2" t="e">
        <f t="shared" si="51"/>
        <v>#N/A</v>
      </c>
      <c r="E339" s="2" t="e">
        <f t="shared" si="63"/>
        <v>#N/A</v>
      </c>
      <c r="F339" s="2">
        <v>1794930.9759995043</v>
      </c>
      <c r="G339" s="2">
        <f t="shared" si="64"/>
        <v>441500.42857142858</v>
      </c>
      <c r="H339" s="2">
        <f t="shared" si="61"/>
        <v>136080651.71428615</v>
      </c>
      <c r="I339" s="7"/>
      <c r="J339" s="2" t="e">
        <f t="shared" si="52"/>
        <v>#N/A</v>
      </c>
      <c r="K339" s="2" t="e">
        <f t="shared" si="65"/>
        <v>#N/A</v>
      </c>
      <c r="L339" s="2">
        <f t="array" ref="L339">IF(COUNT($C340)=0,IF(COUNT($C339)=1,I339,SUM(L338+LOOKUP(2,1/(ISNUMBER($K$1:$K$194)),$K$1:$K$194))),I339)</f>
        <v>2884475.2857142743</v>
      </c>
      <c r="M339" s="8" t="e">
        <f t="shared" si="69"/>
        <v>#N/A</v>
      </c>
      <c r="N339" s="2" t="e">
        <f t="shared" si="53"/>
        <v>#N/A</v>
      </c>
      <c r="O339" s="2" t="e">
        <f t="shared" si="66"/>
        <v>#N/A</v>
      </c>
      <c r="P339" s="2">
        <v>1811908.33511585</v>
      </c>
      <c r="Q339" s="2">
        <f t="shared" si="67"/>
        <v>450000</v>
      </c>
      <c r="R339" s="2">
        <f t="shared" si="62"/>
        <v>138965127</v>
      </c>
      <c r="S339" s="2">
        <f t="shared" si="54"/>
        <v>441500.42857143283</v>
      </c>
      <c r="T339" s="2">
        <f t="shared" si="55"/>
        <v>8499.571428571362</v>
      </c>
      <c r="U339" s="2">
        <f t="shared" si="56"/>
        <v>450000</v>
      </c>
      <c r="V339" s="2">
        <f t="shared" si="33"/>
        <v>98994615.714285806</v>
      </c>
      <c r="W339" s="2">
        <f t="shared" si="57"/>
        <v>441500.42857143283</v>
      </c>
      <c r="X339" s="2">
        <f t="shared" si="47"/>
        <v>8499.5714285671711</v>
      </c>
      <c r="Y339" s="2">
        <f t="shared" si="58"/>
        <v>39970511.285714082</v>
      </c>
      <c r="Z339" s="2" t="str">
        <f t="shared" si="48"/>
        <v>MEEP</v>
      </c>
      <c r="AA339" s="2">
        <f>IF(Z339="HERE",Y339,AA338+Graph!$G$1*1000)</f>
        <v>127856069.99999991</v>
      </c>
      <c r="AB339" s="2">
        <f t="shared" si="59"/>
        <v>650000</v>
      </c>
      <c r="AC339" s="2">
        <f t="shared" si="60"/>
        <v>38067556.57142856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ht="15" x14ac:dyDescent="0.25">
      <c r="A340" s="1">
        <v>44516</v>
      </c>
      <c r="B340" s="2">
        <f t="shared" si="45"/>
        <v>271</v>
      </c>
      <c r="C340" s="7"/>
      <c r="D340" s="2" t="e">
        <f t="shared" si="51"/>
        <v>#N/A</v>
      </c>
      <c r="E340" s="2" t="e">
        <f t="shared" si="63"/>
        <v>#N/A</v>
      </c>
      <c r="F340" s="2">
        <v>1799862.1118856668</v>
      </c>
      <c r="G340" s="2">
        <f t="shared" si="64"/>
        <v>441500.42857142858</v>
      </c>
      <c r="H340" s="2">
        <f t="shared" si="61"/>
        <v>136522152.14285758</v>
      </c>
      <c r="I340" s="7"/>
      <c r="J340" s="2" t="e">
        <f t="shared" si="52"/>
        <v>#N/A</v>
      </c>
      <c r="K340" s="2" t="e">
        <f t="shared" si="65"/>
        <v>#N/A</v>
      </c>
      <c r="L340" s="2">
        <f t="array" ref="L340">IF(COUNT($C341)=0,IF(COUNT($C340)=1,I340,SUM(L339+LOOKUP(2,1/(ISNUMBER($K$1:$K$194)),$K$1:$K$194))),I340)</f>
        <v>2892974.8571428456</v>
      </c>
      <c r="M340" s="8" t="e">
        <f t="shared" si="69"/>
        <v>#N/A</v>
      </c>
      <c r="N340" s="2" t="e">
        <f t="shared" si="53"/>
        <v>#N/A</v>
      </c>
      <c r="O340" s="2" t="e">
        <f t="shared" si="66"/>
        <v>#N/A</v>
      </c>
      <c r="P340" s="2">
        <v>1816885.9672778249</v>
      </c>
      <c r="Q340" s="2">
        <f t="shared" si="67"/>
        <v>450000</v>
      </c>
      <c r="R340" s="2">
        <f t="shared" si="62"/>
        <v>139415127</v>
      </c>
      <c r="S340" s="2">
        <f t="shared" si="54"/>
        <v>441500.42857143283</v>
      </c>
      <c r="T340" s="2">
        <f t="shared" si="55"/>
        <v>8499.571428571362</v>
      </c>
      <c r="U340" s="2">
        <f t="shared" si="56"/>
        <v>450000</v>
      </c>
      <c r="V340" s="2">
        <f t="shared" si="33"/>
        <v>99436116.142857239</v>
      </c>
      <c r="W340" s="2">
        <f t="shared" si="57"/>
        <v>441500.42857143283</v>
      </c>
      <c r="X340" s="2">
        <f t="shared" si="47"/>
        <v>8499.5714285671711</v>
      </c>
      <c r="Y340" s="2">
        <f t="shared" si="58"/>
        <v>39979010.85714265</v>
      </c>
      <c r="Z340" s="2" t="str">
        <f t="shared" si="48"/>
        <v>MEEP</v>
      </c>
      <c r="AA340" s="2">
        <f>IF(Z340="HERE",Y340,AA339+Graph!$G$1*1000)</f>
        <v>128506069.99999991</v>
      </c>
      <c r="AB340" s="2">
        <f t="shared" si="59"/>
        <v>650000</v>
      </c>
      <c r="AC340" s="2">
        <f t="shared" si="60"/>
        <v>38067556.57142856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ht="15" x14ac:dyDescent="0.25">
      <c r="A341" s="1">
        <v>44517</v>
      </c>
      <c r="B341" s="2">
        <f t="shared" si="45"/>
        <v>272</v>
      </c>
      <c r="C341" s="7"/>
      <c r="D341" s="2" t="e">
        <f t="shared" si="51"/>
        <v>#N/A</v>
      </c>
      <c r="E341" s="2" t="e">
        <f t="shared" si="63"/>
        <v>#N/A</v>
      </c>
      <c r="F341" s="2">
        <v>1804793.2477718294</v>
      </c>
      <c r="G341" s="2">
        <f t="shared" si="64"/>
        <v>441500.42857142858</v>
      </c>
      <c r="H341" s="2">
        <f t="shared" si="61"/>
        <v>136963652.57142901</v>
      </c>
      <c r="I341" s="7"/>
      <c r="J341" s="2" t="e">
        <f t="shared" si="52"/>
        <v>#N/A</v>
      </c>
      <c r="K341" s="2" t="e">
        <f t="shared" si="65"/>
        <v>#N/A</v>
      </c>
      <c r="L341" s="2">
        <f t="array" ref="L341">IF(COUNT($C342)=0,IF(COUNT($C341)=1,I341,SUM(L340+LOOKUP(2,1/(ISNUMBER($K$1:$K$194)),$K$1:$K$194))),I341)</f>
        <v>2901474.428571417</v>
      </c>
      <c r="M341" s="8" t="e">
        <f t="shared" si="69"/>
        <v>#N/A</v>
      </c>
      <c r="N341" s="2" t="e">
        <f t="shared" si="53"/>
        <v>#N/A</v>
      </c>
      <c r="O341" s="2" t="e">
        <f t="shared" si="66"/>
        <v>#N/A</v>
      </c>
      <c r="P341" s="2">
        <v>1821863.59943977</v>
      </c>
      <c r="Q341" s="2">
        <f t="shared" si="67"/>
        <v>450000</v>
      </c>
      <c r="R341" s="2">
        <f t="shared" si="62"/>
        <v>139865127</v>
      </c>
      <c r="S341" s="2">
        <f t="shared" si="54"/>
        <v>441500.42857143283</v>
      </c>
      <c r="T341" s="2">
        <f t="shared" si="55"/>
        <v>8499.571428571362</v>
      </c>
      <c r="U341" s="2">
        <f t="shared" si="56"/>
        <v>450000</v>
      </c>
      <c r="V341" s="2">
        <f t="shared" si="33"/>
        <v>99877616.571428671</v>
      </c>
      <c r="W341" s="2">
        <f t="shared" si="57"/>
        <v>441500.42857143283</v>
      </c>
      <c r="X341" s="2">
        <f t="shared" si="47"/>
        <v>8499.5714285671711</v>
      </c>
      <c r="Y341" s="2">
        <f t="shared" si="58"/>
        <v>39987510.428571217</v>
      </c>
      <c r="Z341" s="2" t="str">
        <f t="shared" si="48"/>
        <v>MEEP</v>
      </c>
      <c r="AA341" s="2">
        <f>IF(Z341="HERE",Y341,AA340+Graph!$G$1*1000)</f>
        <v>129156069.99999991</v>
      </c>
      <c r="AB341" s="2">
        <f t="shared" si="59"/>
        <v>650000</v>
      </c>
      <c r="AC341" s="2">
        <f t="shared" si="60"/>
        <v>38067556.57142856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ht="15" x14ac:dyDescent="0.25">
      <c r="A342" s="1">
        <v>44518</v>
      </c>
      <c r="B342" s="2">
        <f t="shared" si="45"/>
        <v>273</v>
      </c>
      <c r="C342" s="7"/>
      <c r="D342" s="2" t="e">
        <f t="shared" si="51"/>
        <v>#N/A</v>
      </c>
      <c r="E342" s="2" t="e">
        <f t="shared" si="63"/>
        <v>#N/A</v>
      </c>
      <c r="F342" s="2">
        <v>1809724.3836580217</v>
      </c>
      <c r="G342" s="2">
        <f t="shared" si="64"/>
        <v>441500.42857142858</v>
      </c>
      <c r="H342" s="2">
        <f t="shared" si="61"/>
        <v>137405153.00000045</v>
      </c>
      <c r="I342" s="7"/>
      <c r="J342" s="2" t="e">
        <f t="shared" si="52"/>
        <v>#N/A</v>
      </c>
      <c r="K342" s="2" t="e">
        <f t="shared" si="65"/>
        <v>#N/A</v>
      </c>
      <c r="L342" s="2">
        <f t="array" ref="L342">IF(COUNT($C343)=0,IF(COUNT($C342)=1,I342,SUM(L341+LOOKUP(2,1/(ISNUMBER($K$1:$K$194)),$K$1:$K$194))),I342)</f>
        <v>2909973.9999999884</v>
      </c>
      <c r="M342" s="8" t="e">
        <f t="shared" si="69"/>
        <v>#N/A</v>
      </c>
      <c r="N342" s="2" t="e">
        <f t="shared" si="53"/>
        <v>#N/A</v>
      </c>
      <c r="O342" s="2" t="e">
        <f t="shared" si="66"/>
        <v>#N/A</v>
      </c>
      <c r="P342" s="2">
        <v>1826841.2316017449</v>
      </c>
      <c r="Q342" s="2">
        <f t="shared" si="67"/>
        <v>450000</v>
      </c>
      <c r="R342" s="2">
        <f t="shared" si="62"/>
        <v>140315127</v>
      </c>
      <c r="S342" s="2">
        <f t="shared" si="54"/>
        <v>441500.42857143283</v>
      </c>
      <c r="T342" s="2">
        <f t="shared" si="55"/>
        <v>8499.571428571362</v>
      </c>
      <c r="U342" s="2">
        <f t="shared" si="56"/>
        <v>450000</v>
      </c>
      <c r="V342" s="2">
        <f t="shared" si="33"/>
        <v>100319117.0000001</v>
      </c>
      <c r="W342" s="2">
        <f t="shared" si="57"/>
        <v>441500.42857143283</v>
      </c>
      <c r="X342" s="2">
        <f t="shared" si="47"/>
        <v>8499.5714285671711</v>
      </c>
      <c r="Y342" s="2">
        <f t="shared" si="58"/>
        <v>39996009.999999784</v>
      </c>
      <c r="Z342" s="2" t="str">
        <f t="shared" si="48"/>
        <v>MEEP</v>
      </c>
      <c r="AA342" s="2">
        <f>IF(Z342="HERE",Y342,AA341+Graph!$G$1*1000)</f>
        <v>129806069.99999991</v>
      </c>
      <c r="AB342" s="2">
        <f t="shared" si="59"/>
        <v>650000</v>
      </c>
      <c r="AC342" s="2">
        <f t="shared" si="60"/>
        <v>38067556.57142856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ht="15" x14ac:dyDescent="0.25">
      <c r="A343" s="1">
        <v>44519</v>
      </c>
      <c r="B343" s="2">
        <f t="shared" si="45"/>
        <v>274</v>
      </c>
      <c r="C343" s="7"/>
      <c r="D343" s="2" t="e">
        <f t="shared" si="51"/>
        <v>#N/A</v>
      </c>
      <c r="E343" s="2" t="e">
        <f t="shared" si="63"/>
        <v>#N/A</v>
      </c>
      <c r="F343" s="2">
        <v>1814655.5195441842</v>
      </c>
      <c r="G343" s="2">
        <f t="shared" si="64"/>
        <v>441500.42857142858</v>
      </c>
      <c r="H343" s="2">
        <f t="shared" si="61"/>
        <v>137846653.42857188</v>
      </c>
      <c r="I343" s="7"/>
      <c r="J343" s="2" t="e">
        <f t="shared" si="52"/>
        <v>#N/A</v>
      </c>
      <c r="K343" s="2" t="e">
        <f t="shared" si="65"/>
        <v>#N/A</v>
      </c>
      <c r="L343" s="2">
        <f t="array" ref="L343">IF(COUNT($C344)=0,IF(COUNT($C343)=1,I343,SUM(L342+LOOKUP(2,1/(ISNUMBER($K$1:$K$194)),$K$1:$K$194))),I343)</f>
        <v>2918473.5714285597</v>
      </c>
      <c r="M343" s="8" t="e">
        <f t="shared" si="69"/>
        <v>#N/A</v>
      </c>
      <c r="N343" s="2" t="e">
        <f t="shared" si="53"/>
        <v>#N/A</v>
      </c>
      <c r="O343" s="2" t="e">
        <f t="shared" si="66"/>
        <v>#N/A</v>
      </c>
      <c r="P343" s="2">
        <v>1831818.86376369</v>
      </c>
      <c r="Q343" s="2">
        <f t="shared" si="67"/>
        <v>450000</v>
      </c>
      <c r="R343" s="2">
        <f t="shared" si="62"/>
        <v>140765127</v>
      </c>
      <c r="S343" s="2">
        <f t="shared" si="54"/>
        <v>441500.42857143283</v>
      </c>
      <c r="T343" s="2">
        <f t="shared" si="55"/>
        <v>8499.571428571362</v>
      </c>
      <c r="U343" s="2">
        <f t="shared" si="56"/>
        <v>450000</v>
      </c>
      <c r="V343" s="2">
        <f t="shared" si="33"/>
        <v>100760617.42857154</v>
      </c>
      <c r="W343" s="2">
        <f t="shared" si="57"/>
        <v>441500.42857143283</v>
      </c>
      <c r="X343" s="2">
        <f t="shared" si="47"/>
        <v>8499.5714285671711</v>
      </c>
      <c r="Y343" s="2">
        <f t="shared" si="58"/>
        <v>40004509.571428351</v>
      </c>
      <c r="Z343" s="2" t="str">
        <f t="shared" si="48"/>
        <v>MEEP</v>
      </c>
      <c r="AA343" s="2">
        <f>IF(Z343="HERE",Y343,AA342+Graph!$G$1*1000)</f>
        <v>130456069.99999991</v>
      </c>
      <c r="AB343" s="2">
        <f t="shared" si="59"/>
        <v>650000</v>
      </c>
      <c r="AC343" s="2">
        <f t="shared" si="60"/>
        <v>38067556.57142856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ht="15" x14ac:dyDescent="0.25">
      <c r="A344" s="1">
        <v>44520</v>
      </c>
      <c r="B344" s="2">
        <f t="shared" si="45"/>
        <v>275</v>
      </c>
      <c r="C344" s="7"/>
      <c r="D344" s="2" t="e">
        <f t="shared" si="51"/>
        <v>#N/A</v>
      </c>
      <c r="E344" s="2" t="e">
        <f t="shared" si="63"/>
        <v>#N/A</v>
      </c>
      <c r="F344" s="2">
        <v>1819586.6554303467</v>
      </c>
      <c r="G344" s="2">
        <f t="shared" si="64"/>
        <v>441500.42857142858</v>
      </c>
      <c r="H344" s="2">
        <f t="shared" si="61"/>
        <v>138288153.85714331</v>
      </c>
      <c r="I344" s="7"/>
      <c r="J344" s="2" t="e">
        <f t="shared" si="52"/>
        <v>#N/A</v>
      </c>
      <c r="K344" s="2" t="e">
        <f t="shared" si="65"/>
        <v>#N/A</v>
      </c>
      <c r="L344" s="2">
        <f t="array" ref="L344">IF(COUNT($C345)=0,IF(COUNT($C344)=1,I344,SUM(L343+LOOKUP(2,1/(ISNUMBER($K$1:$K$194)),$K$1:$K$194))),I344)</f>
        <v>2926973.1428571311</v>
      </c>
      <c r="M344" s="8" t="e">
        <f t="shared" si="69"/>
        <v>#N/A</v>
      </c>
      <c r="N344" s="2" t="e">
        <f t="shared" si="53"/>
        <v>#N/A</v>
      </c>
      <c r="O344" s="2" t="e">
        <f t="shared" si="66"/>
        <v>#N/A</v>
      </c>
      <c r="P344" s="2">
        <v>1836796.4959256351</v>
      </c>
      <c r="Q344" s="2">
        <f t="shared" si="67"/>
        <v>450000</v>
      </c>
      <c r="R344" s="2">
        <f t="shared" si="62"/>
        <v>141215127</v>
      </c>
      <c r="S344" s="2">
        <f t="shared" si="54"/>
        <v>441500.42857143283</v>
      </c>
      <c r="T344" s="2">
        <f t="shared" si="55"/>
        <v>8499.571428571362</v>
      </c>
      <c r="U344" s="2">
        <f t="shared" si="56"/>
        <v>450000</v>
      </c>
      <c r="V344" s="2">
        <f t="shared" si="33"/>
        <v>101202117.85714297</v>
      </c>
      <c r="W344" s="2">
        <f t="shared" si="57"/>
        <v>441500.42857143283</v>
      </c>
      <c r="X344" s="2">
        <f t="shared" si="47"/>
        <v>8499.5714285671711</v>
      </c>
      <c r="Y344" s="2">
        <f t="shared" si="58"/>
        <v>40013009.142856918</v>
      </c>
      <c r="Z344" s="2" t="str">
        <f t="shared" si="48"/>
        <v>MEEP</v>
      </c>
      <c r="AA344" s="2">
        <f>IF(Z344="HERE",Y344,AA343+Graph!$G$1*1000)</f>
        <v>131106069.99999991</v>
      </c>
      <c r="AB344" s="2">
        <f t="shared" si="59"/>
        <v>650000</v>
      </c>
      <c r="AC344" s="2">
        <f t="shared" si="60"/>
        <v>38067556.57142856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ht="15" x14ac:dyDescent="0.25">
      <c r="A345" s="1">
        <v>44521</v>
      </c>
      <c r="B345" s="2">
        <f t="shared" si="45"/>
        <v>276</v>
      </c>
      <c r="C345" s="7"/>
      <c r="D345" s="2" t="e">
        <f t="shared" si="51"/>
        <v>#N/A</v>
      </c>
      <c r="E345" s="2" t="e">
        <f t="shared" si="63"/>
        <v>#N/A</v>
      </c>
      <c r="F345" s="2">
        <v>1824517.791316539</v>
      </c>
      <c r="G345" s="2">
        <f t="shared" si="64"/>
        <v>441500.42857142858</v>
      </c>
      <c r="H345" s="2">
        <f t="shared" si="61"/>
        <v>138729654.28571475</v>
      </c>
      <c r="I345" s="7"/>
      <c r="J345" s="2" t="e">
        <f t="shared" si="52"/>
        <v>#N/A</v>
      </c>
      <c r="K345" s="2" t="e">
        <f t="shared" si="65"/>
        <v>#N/A</v>
      </c>
      <c r="L345" s="2">
        <f t="array" ref="L345">IF(COUNT($C346)=0,IF(COUNT($C345)=1,I345,SUM(L344+LOOKUP(2,1/(ISNUMBER($K$1:$K$194)),$K$1:$K$194))),I345)</f>
        <v>2935472.7142857024</v>
      </c>
      <c r="M345" s="8" t="e">
        <f t="shared" si="69"/>
        <v>#N/A</v>
      </c>
      <c r="N345" s="2" t="e">
        <f t="shared" si="53"/>
        <v>#N/A</v>
      </c>
      <c r="O345" s="2" t="e">
        <f t="shared" si="66"/>
        <v>#N/A</v>
      </c>
      <c r="P345" s="2">
        <v>1841774.12808761</v>
      </c>
      <c r="Q345" s="2">
        <f t="shared" si="67"/>
        <v>450000</v>
      </c>
      <c r="R345" s="2">
        <f t="shared" si="62"/>
        <v>141665127</v>
      </c>
      <c r="S345" s="2">
        <f t="shared" si="54"/>
        <v>441500.42857143283</v>
      </c>
      <c r="T345" s="2">
        <f t="shared" si="55"/>
        <v>8499.571428571362</v>
      </c>
      <c r="U345" s="2">
        <f t="shared" si="56"/>
        <v>450000</v>
      </c>
      <c r="V345" s="2">
        <f t="shared" si="33"/>
        <v>101643618.2857144</v>
      </c>
      <c r="W345" s="2">
        <f t="shared" si="57"/>
        <v>441500.42857143283</v>
      </c>
      <c r="X345" s="2">
        <f t="shared" si="47"/>
        <v>8499.5714285671711</v>
      </c>
      <c r="Y345" s="2">
        <f t="shared" si="58"/>
        <v>40021508.714285485</v>
      </c>
      <c r="Z345" s="2" t="str">
        <f t="shared" si="48"/>
        <v>MEEP</v>
      </c>
      <c r="AA345" s="2">
        <f>IF(Z345="HERE",Y345,AA344+Graph!$G$1*1000)</f>
        <v>131756069.99999991</v>
      </c>
      <c r="AB345" s="2">
        <f t="shared" si="59"/>
        <v>650000</v>
      </c>
      <c r="AC345" s="2">
        <f t="shared" si="60"/>
        <v>38067556.57142856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ht="15" x14ac:dyDescent="0.25">
      <c r="A346" s="1">
        <v>44522</v>
      </c>
      <c r="B346" s="2">
        <f t="shared" si="45"/>
        <v>277</v>
      </c>
      <c r="C346" s="7"/>
      <c r="D346" s="2" t="e">
        <f t="shared" si="51"/>
        <v>#N/A</v>
      </c>
      <c r="E346" s="2" t="e">
        <f t="shared" si="63"/>
        <v>#N/A</v>
      </c>
      <c r="F346" s="2">
        <v>1829448.9272027016</v>
      </c>
      <c r="G346" s="2">
        <f t="shared" si="64"/>
        <v>441500.42857142858</v>
      </c>
      <c r="H346" s="2">
        <f t="shared" si="61"/>
        <v>139171154.71428618</v>
      </c>
      <c r="I346" s="7"/>
      <c r="J346" s="2" t="e">
        <f t="shared" si="52"/>
        <v>#N/A</v>
      </c>
      <c r="K346" s="2" t="e">
        <f t="shared" si="65"/>
        <v>#N/A</v>
      </c>
      <c r="L346" s="2">
        <f t="array" ref="L346">IF(COUNT($C347)=0,IF(COUNT($C346)=1,I346,SUM(L345+LOOKUP(2,1/(ISNUMBER($K$1:$K$194)),$K$1:$K$194))),I346)</f>
        <v>2943972.2857142738</v>
      </c>
      <c r="M346" s="8" t="e">
        <f t="shared" si="69"/>
        <v>#N/A</v>
      </c>
      <c r="N346" s="2" t="e">
        <f t="shared" si="53"/>
        <v>#N/A</v>
      </c>
      <c r="O346" s="2" t="e">
        <f t="shared" si="66"/>
        <v>#N/A</v>
      </c>
      <c r="P346" s="2">
        <v>1846751.7602495551</v>
      </c>
      <c r="Q346" s="2">
        <f t="shared" si="67"/>
        <v>450000</v>
      </c>
      <c r="R346" s="2">
        <f t="shared" si="62"/>
        <v>142115127</v>
      </c>
      <c r="S346" s="2">
        <f t="shared" si="54"/>
        <v>441500.42857143283</v>
      </c>
      <c r="T346" s="2">
        <f t="shared" si="55"/>
        <v>8499.571428571362</v>
      </c>
      <c r="U346" s="2">
        <f t="shared" si="56"/>
        <v>450000</v>
      </c>
      <c r="V346" s="2">
        <f t="shared" si="33"/>
        <v>102085118.71428584</v>
      </c>
      <c r="W346" s="2">
        <f t="shared" si="57"/>
        <v>441500.42857143283</v>
      </c>
      <c r="X346" s="2">
        <f t="shared" si="47"/>
        <v>8499.5714285671711</v>
      </c>
      <c r="Y346" s="2">
        <f t="shared" si="58"/>
        <v>40030008.285714053</v>
      </c>
      <c r="Z346" s="2" t="str">
        <f t="shared" si="48"/>
        <v>MEEP</v>
      </c>
      <c r="AA346" s="2">
        <f>IF(Z346="HERE",Y346,AA345+Graph!$G$1*1000)</f>
        <v>132406069.99999991</v>
      </c>
      <c r="AB346" s="2">
        <f t="shared" si="59"/>
        <v>650000</v>
      </c>
      <c r="AC346" s="2">
        <f t="shared" si="60"/>
        <v>38067556.57142856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ht="15" x14ac:dyDescent="0.25">
      <c r="A347" s="1">
        <v>44523</v>
      </c>
      <c r="B347" s="2">
        <f t="shared" si="45"/>
        <v>278</v>
      </c>
      <c r="C347" s="7"/>
      <c r="D347" s="2" t="e">
        <f t="shared" si="51"/>
        <v>#N/A</v>
      </c>
      <c r="E347" s="2" t="e">
        <f t="shared" si="63"/>
        <v>#N/A</v>
      </c>
      <c r="F347" s="2">
        <v>1834380.0630888641</v>
      </c>
      <c r="G347" s="2">
        <f t="shared" si="64"/>
        <v>441500.42857142858</v>
      </c>
      <c r="H347" s="2">
        <f t="shared" si="61"/>
        <v>139612655.14285761</v>
      </c>
      <c r="I347" s="7"/>
      <c r="J347" s="2" t="e">
        <f t="shared" si="52"/>
        <v>#N/A</v>
      </c>
      <c r="K347" s="2" t="e">
        <f t="shared" si="65"/>
        <v>#N/A</v>
      </c>
      <c r="L347" s="2">
        <f t="array" ref="L347">IF(COUNT($C348)=0,IF(COUNT($C347)=1,I347,SUM(L346+LOOKUP(2,1/(ISNUMBER($K$1:$K$194)),$K$1:$K$194))),I347)</f>
        <v>2952471.8571428452</v>
      </c>
      <c r="M347" s="8" t="e">
        <f t="shared" si="69"/>
        <v>#N/A</v>
      </c>
      <c r="N347" s="2" t="e">
        <f t="shared" si="53"/>
        <v>#N/A</v>
      </c>
      <c r="O347" s="2" t="e">
        <f t="shared" si="66"/>
        <v>#N/A</v>
      </c>
      <c r="P347" s="2">
        <v>1851729.3924115002</v>
      </c>
      <c r="Q347" s="2">
        <f t="shared" si="67"/>
        <v>450000</v>
      </c>
      <c r="R347" s="2">
        <f t="shared" si="62"/>
        <v>142565127</v>
      </c>
      <c r="S347" s="2">
        <f t="shared" si="54"/>
        <v>441500.42857143283</v>
      </c>
      <c r="T347" s="2">
        <f t="shared" si="55"/>
        <v>8499.571428571362</v>
      </c>
      <c r="U347" s="2">
        <f t="shared" si="56"/>
        <v>450000</v>
      </c>
      <c r="V347" s="2">
        <f t="shared" si="33"/>
        <v>102526619.14285727</v>
      </c>
      <c r="W347" s="2">
        <f t="shared" si="57"/>
        <v>441500.42857143283</v>
      </c>
      <c r="X347" s="2">
        <f t="shared" si="47"/>
        <v>8499.5714285671711</v>
      </c>
      <c r="Y347" s="2">
        <f t="shared" si="58"/>
        <v>40038507.85714262</v>
      </c>
      <c r="Z347" s="2" t="str">
        <f t="shared" si="48"/>
        <v>MEEP</v>
      </c>
      <c r="AA347" s="2">
        <f>IF(Z347="HERE",Y347,AA346+Graph!$G$1*1000)</f>
        <v>133056069.99999991</v>
      </c>
      <c r="AB347" s="2">
        <f t="shared" si="59"/>
        <v>650000</v>
      </c>
      <c r="AC347" s="2">
        <f t="shared" si="60"/>
        <v>38067556.57142856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ht="15" x14ac:dyDescent="0.25">
      <c r="A348" s="1">
        <v>44524</v>
      </c>
      <c r="B348" s="2">
        <f t="shared" si="45"/>
        <v>279</v>
      </c>
      <c r="C348" s="7"/>
      <c r="D348" s="2" t="e">
        <f t="shared" si="51"/>
        <v>#N/A</v>
      </c>
      <c r="E348" s="2" t="e">
        <f t="shared" si="63"/>
        <v>#N/A</v>
      </c>
      <c r="F348" s="2">
        <v>1839311.1989750564</v>
      </c>
      <c r="G348" s="2">
        <f t="shared" si="64"/>
        <v>441500.42857142858</v>
      </c>
      <c r="H348" s="2">
        <f t="shared" si="61"/>
        <v>140054155.57142904</v>
      </c>
      <c r="I348" s="7"/>
      <c r="J348" s="2" t="e">
        <f t="shared" si="52"/>
        <v>#N/A</v>
      </c>
      <c r="K348" s="2" t="e">
        <f t="shared" si="65"/>
        <v>#N/A</v>
      </c>
      <c r="L348" s="2">
        <f t="array" ref="L348">IF(COUNT($C349)=0,IF(COUNT($C348)=1,I348,SUM(L347+LOOKUP(2,1/(ISNUMBER($K$1:$K$194)),$K$1:$K$194))),I348)</f>
        <v>2960971.4285714165</v>
      </c>
      <c r="M348" s="8" t="e">
        <f t="shared" si="69"/>
        <v>#N/A</v>
      </c>
      <c r="N348" s="2" t="e">
        <f t="shared" si="53"/>
        <v>#N/A</v>
      </c>
      <c r="O348" s="2" t="e">
        <f t="shared" si="66"/>
        <v>#N/A</v>
      </c>
      <c r="P348" s="2">
        <v>1856707.0245734751</v>
      </c>
      <c r="Q348" s="2">
        <f t="shared" si="67"/>
        <v>450000</v>
      </c>
      <c r="R348" s="2">
        <f t="shared" si="62"/>
        <v>143015127</v>
      </c>
      <c r="S348" s="2">
        <f t="shared" si="54"/>
        <v>441500.42857143283</v>
      </c>
      <c r="T348" s="2">
        <f t="shared" si="55"/>
        <v>8499.571428571362</v>
      </c>
      <c r="U348" s="2">
        <f t="shared" si="56"/>
        <v>450000</v>
      </c>
      <c r="V348" s="2">
        <f t="shared" si="33"/>
        <v>102968119.5714287</v>
      </c>
      <c r="W348" s="2">
        <f t="shared" si="57"/>
        <v>441500.42857143283</v>
      </c>
      <c r="X348" s="2">
        <f t="shared" si="47"/>
        <v>8499.5714285671711</v>
      </c>
      <c r="Y348" s="2">
        <f t="shared" si="58"/>
        <v>40047007.428571187</v>
      </c>
      <c r="Z348" s="2" t="str">
        <f t="shared" si="48"/>
        <v>MEEP</v>
      </c>
      <c r="AA348" s="2">
        <f>IF(Z348="HERE",Y348,AA347+Graph!$G$1*1000)</f>
        <v>133706069.99999991</v>
      </c>
      <c r="AB348" s="2">
        <f t="shared" si="59"/>
        <v>650000</v>
      </c>
      <c r="AC348" s="2">
        <f t="shared" si="60"/>
        <v>38067556.57142856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ht="15" x14ac:dyDescent="0.25">
      <c r="A349" s="1">
        <v>44525</v>
      </c>
      <c r="B349" s="2">
        <f t="shared" si="45"/>
        <v>280</v>
      </c>
      <c r="C349" s="7"/>
      <c r="D349" s="2" t="e">
        <f t="shared" si="51"/>
        <v>#N/A</v>
      </c>
      <c r="E349" s="2" t="e">
        <f t="shared" si="63"/>
        <v>#N/A</v>
      </c>
      <c r="F349" s="2">
        <v>1844242.3348612189</v>
      </c>
      <c r="G349" s="2">
        <f t="shared" si="64"/>
        <v>441500.42857142858</v>
      </c>
      <c r="H349" s="2">
        <f t="shared" si="61"/>
        <v>140495656.00000048</v>
      </c>
      <c r="I349" s="7"/>
      <c r="J349" s="2" t="e">
        <f t="shared" si="52"/>
        <v>#N/A</v>
      </c>
      <c r="K349" s="2" t="e">
        <f t="shared" si="65"/>
        <v>#N/A</v>
      </c>
      <c r="L349" s="2">
        <f t="array" ref="L349">IF(COUNT($C350)=0,IF(COUNT($C349)=1,I349,SUM(L348+LOOKUP(2,1/(ISNUMBER($K$1:$K$194)),$K$1:$K$194))),I349)</f>
        <v>2969470.9999999879</v>
      </c>
      <c r="M349" s="8" t="e">
        <f t="shared" si="69"/>
        <v>#N/A</v>
      </c>
      <c r="N349" s="2" t="e">
        <f t="shared" si="53"/>
        <v>#N/A</v>
      </c>
      <c r="O349" s="2" t="e">
        <f t="shared" si="66"/>
        <v>#N/A</v>
      </c>
      <c r="P349" s="2">
        <v>1861684.6567354202</v>
      </c>
      <c r="Q349" s="2">
        <f t="shared" si="67"/>
        <v>450000</v>
      </c>
      <c r="R349" s="2">
        <f t="shared" si="62"/>
        <v>143465127</v>
      </c>
      <c r="S349" s="2">
        <f t="shared" si="54"/>
        <v>441500.42857143283</v>
      </c>
      <c r="T349" s="2">
        <f t="shared" si="55"/>
        <v>8499.571428571362</v>
      </c>
      <c r="U349" s="2">
        <f t="shared" si="56"/>
        <v>450000</v>
      </c>
      <c r="V349" s="2">
        <f t="shared" si="33"/>
        <v>103409620.00000013</v>
      </c>
      <c r="W349" s="2">
        <f t="shared" si="57"/>
        <v>441500.42857143283</v>
      </c>
      <c r="X349" s="2">
        <f t="shared" si="47"/>
        <v>8499.5714285671711</v>
      </c>
      <c r="Y349" s="2">
        <f t="shared" si="58"/>
        <v>40055506.999999754</v>
      </c>
      <c r="Z349" s="2" t="str">
        <f t="shared" si="48"/>
        <v>MEEP</v>
      </c>
      <c r="AA349" s="2">
        <f>IF(Z349="HERE",Y349,AA348+Graph!$G$1*1000)</f>
        <v>134356069.99999991</v>
      </c>
      <c r="AB349" s="2">
        <f t="shared" si="59"/>
        <v>650000</v>
      </c>
      <c r="AC349" s="2">
        <f t="shared" si="60"/>
        <v>38067556.57142856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ht="15" x14ac:dyDescent="0.25">
      <c r="A350" s="1">
        <v>44526</v>
      </c>
      <c r="B350" s="2">
        <f t="shared" si="45"/>
        <v>281</v>
      </c>
      <c r="C350" s="7"/>
      <c r="D350" s="2" t="e">
        <f t="shared" si="51"/>
        <v>#N/A</v>
      </c>
      <c r="E350" s="2" t="e">
        <f t="shared" si="63"/>
        <v>#N/A</v>
      </c>
      <c r="F350" s="2">
        <v>1849173.4707473814</v>
      </c>
      <c r="G350" s="2">
        <f t="shared" si="64"/>
        <v>441500.42857142858</v>
      </c>
      <c r="H350" s="2">
        <f t="shared" si="61"/>
        <v>140937156.42857191</v>
      </c>
      <c r="I350" s="7"/>
      <c r="J350" s="2" t="e">
        <f t="shared" si="52"/>
        <v>#N/A</v>
      </c>
      <c r="K350" s="2" t="e">
        <f t="shared" si="65"/>
        <v>#N/A</v>
      </c>
      <c r="L350" s="2">
        <f t="array" ref="L350">IF(COUNT($C351)=0,IF(COUNT($C350)=1,I350,SUM(L349+LOOKUP(2,1/(ISNUMBER($K$1:$K$194)),$K$1:$K$194))),I350)</f>
        <v>2977970.5714285593</v>
      </c>
      <c r="M350" s="8" t="e">
        <f t="shared" si="69"/>
        <v>#N/A</v>
      </c>
      <c r="N350" s="2" t="e">
        <f t="shared" si="53"/>
        <v>#N/A</v>
      </c>
      <c r="O350" s="2" t="e">
        <f t="shared" si="66"/>
        <v>#N/A</v>
      </c>
      <c r="P350" s="2">
        <v>1866662.2888973653</v>
      </c>
      <c r="Q350" s="2">
        <f t="shared" si="67"/>
        <v>450000</v>
      </c>
      <c r="R350" s="2">
        <f t="shared" si="62"/>
        <v>143915127</v>
      </c>
      <c r="S350" s="2">
        <f t="shared" si="54"/>
        <v>441500.42857143283</v>
      </c>
      <c r="T350" s="2">
        <f t="shared" si="55"/>
        <v>8499.571428571362</v>
      </c>
      <c r="U350" s="2">
        <f t="shared" si="56"/>
        <v>450000</v>
      </c>
      <c r="V350" s="2">
        <f t="shared" si="33"/>
        <v>103851120.42857157</v>
      </c>
      <c r="W350" s="2">
        <f t="shared" si="57"/>
        <v>441500.42857143283</v>
      </c>
      <c r="X350" s="2">
        <f t="shared" si="47"/>
        <v>8499.5714285671711</v>
      </c>
      <c r="Y350" s="2">
        <f t="shared" si="58"/>
        <v>40064006.571428321</v>
      </c>
      <c r="Z350" s="2" t="str">
        <f t="shared" si="48"/>
        <v>MEEP</v>
      </c>
      <c r="AA350" s="2">
        <f>IF(Z350="HERE",Y350,AA349+Graph!$G$1*1000)</f>
        <v>135006069.99999991</v>
      </c>
      <c r="AB350" s="2">
        <f t="shared" si="59"/>
        <v>650000</v>
      </c>
      <c r="AC350" s="2">
        <f t="shared" si="60"/>
        <v>38067556.57142856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ht="15" x14ac:dyDescent="0.25">
      <c r="A351" s="1">
        <v>44527</v>
      </c>
      <c r="B351" s="2">
        <f t="shared" si="45"/>
        <v>282</v>
      </c>
      <c r="C351" s="7"/>
      <c r="D351" s="2" t="e">
        <f t="shared" si="51"/>
        <v>#N/A</v>
      </c>
      <c r="E351" s="2" t="e">
        <f t="shared" si="63"/>
        <v>#N/A</v>
      </c>
      <c r="F351" s="2">
        <v>1854104.6066335738</v>
      </c>
      <c r="G351" s="2">
        <f t="shared" si="64"/>
        <v>441500.42857142858</v>
      </c>
      <c r="H351" s="2">
        <f t="shared" si="61"/>
        <v>141378656.85714334</v>
      </c>
      <c r="I351" s="7"/>
      <c r="J351" s="2" t="e">
        <f t="shared" si="52"/>
        <v>#N/A</v>
      </c>
      <c r="K351" s="2" t="e">
        <f t="shared" si="65"/>
        <v>#N/A</v>
      </c>
      <c r="L351" s="2">
        <f t="array" ref="L351">IF(COUNT($C352)=0,IF(COUNT($C351)=1,I351,SUM(L350+LOOKUP(2,1/(ISNUMBER($K$1:$K$194)),$K$1:$K$194))),I351)</f>
        <v>2986470.1428571306</v>
      </c>
      <c r="M351" s="8" t="e">
        <f t="shared" si="69"/>
        <v>#N/A</v>
      </c>
      <c r="N351" s="2" t="e">
        <f t="shared" si="53"/>
        <v>#N/A</v>
      </c>
      <c r="O351" s="2" t="e">
        <f t="shared" si="66"/>
        <v>#N/A</v>
      </c>
      <c r="P351" s="2">
        <v>1871639.9210593402</v>
      </c>
      <c r="Q351" s="2">
        <f t="shared" si="67"/>
        <v>450000</v>
      </c>
      <c r="R351" s="2">
        <f t="shared" si="62"/>
        <v>144365127</v>
      </c>
      <c r="S351" s="2">
        <f t="shared" si="54"/>
        <v>441500.42857143283</v>
      </c>
      <c r="T351" s="2">
        <f t="shared" si="55"/>
        <v>8499.571428571362</v>
      </c>
      <c r="U351" s="2">
        <f t="shared" si="56"/>
        <v>450000</v>
      </c>
      <c r="V351" s="2">
        <f t="shared" si="33"/>
        <v>104292620.857143</v>
      </c>
      <c r="W351" s="2">
        <f t="shared" si="57"/>
        <v>441500.42857143283</v>
      </c>
      <c r="X351" s="2">
        <f t="shared" si="47"/>
        <v>8499.5714285671711</v>
      </c>
      <c r="Y351" s="2">
        <f t="shared" ref="Y351:Y385" si="70">IF(COUNT($C352)=0,IF(COUNT($C351)=1,C351,SUM(Y350+X351)),C351)</f>
        <v>40072506.142856888</v>
      </c>
      <c r="Z351" s="2" t="str">
        <f t="shared" si="48"/>
        <v>MEEP</v>
      </c>
      <c r="AA351" s="2">
        <f>IF(Z351="HERE",Y351,AA350+Graph!$G$1*1000)</f>
        <v>135656069.99999991</v>
      </c>
      <c r="AB351" s="2">
        <f t="shared" si="59"/>
        <v>650000</v>
      </c>
      <c r="AC351" s="2">
        <f t="shared" ref="AC351:AC385" si="71">IF(Z352="HERE",V351,AC350)</f>
        <v>38067556.57142856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ht="15" x14ac:dyDescent="0.25">
      <c r="A352" s="1">
        <v>44528</v>
      </c>
      <c r="B352" s="2">
        <f t="shared" si="45"/>
        <v>283</v>
      </c>
      <c r="C352" s="7"/>
      <c r="D352" s="2" t="e">
        <f t="shared" si="51"/>
        <v>#N/A</v>
      </c>
      <c r="E352" s="2" t="e">
        <f t="shared" si="63"/>
        <v>#N/A</v>
      </c>
      <c r="F352" s="2">
        <v>1859035.7425197363</v>
      </c>
      <c r="G352" s="2">
        <f t="shared" si="64"/>
        <v>441500.42857142858</v>
      </c>
      <c r="H352" s="2">
        <f t="shared" ref="H352:H385" si="72">IF(COUNT($C353)=0,IF(COUNT($C352)=1,C352,SUM(H351+G352)),C352)</f>
        <v>141820157.28571478</v>
      </c>
      <c r="I352" s="7"/>
      <c r="J352" s="2" t="e">
        <f t="shared" si="52"/>
        <v>#N/A</v>
      </c>
      <c r="K352" s="2" t="e">
        <f t="shared" si="65"/>
        <v>#N/A</v>
      </c>
      <c r="L352" s="2">
        <f t="array" ref="L352">IF(COUNT($C353)=0,IF(COUNT($C352)=1,I352,SUM(L351+LOOKUP(2,1/(ISNUMBER($K$1:$K$194)),$K$1:$K$194))),I352)</f>
        <v>2994969.714285702</v>
      </c>
      <c r="M352" s="8" t="e">
        <f t="shared" si="69"/>
        <v>#N/A</v>
      </c>
      <c r="N352" s="2" t="e">
        <f t="shared" si="53"/>
        <v>#N/A</v>
      </c>
      <c r="O352" s="2" t="e">
        <f t="shared" si="66"/>
        <v>#N/A</v>
      </c>
      <c r="P352" s="2">
        <v>1876617.5532212853</v>
      </c>
      <c r="Q352" s="2">
        <f t="shared" si="67"/>
        <v>450000</v>
      </c>
      <c r="R352" s="2">
        <f t="shared" ref="R352:R385" si="73">IF(COUNT($C353)=0,IF(COUNT($C352)=1,M352,SUM(R351+Q352)),M352)</f>
        <v>144815127</v>
      </c>
      <c r="S352" s="2">
        <f t="shared" si="54"/>
        <v>441500.42857143283</v>
      </c>
      <c r="T352" s="2">
        <f t="shared" si="55"/>
        <v>8499.571428571362</v>
      </c>
      <c r="U352" s="2">
        <f t="shared" si="56"/>
        <v>450000</v>
      </c>
      <c r="V352" s="2">
        <f t="shared" si="33"/>
        <v>104734121.28571443</v>
      </c>
      <c r="W352" s="2">
        <f t="shared" si="57"/>
        <v>441500.42857143283</v>
      </c>
      <c r="X352" s="2">
        <f t="shared" si="47"/>
        <v>8499.5714285671711</v>
      </c>
      <c r="Y352" s="2">
        <f t="shared" si="70"/>
        <v>40081005.714285456</v>
      </c>
      <c r="Z352" s="2" t="str">
        <f t="shared" si="48"/>
        <v>MEEP</v>
      </c>
      <c r="AA352" s="2">
        <f>IF(Z352="HERE",Y352,AA351+Graph!$G$1*1000)</f>
        <v>136306069.99999991</v>
      </c>
      <c r="AB352" s="2">
        <f t="shared" si="59"/>
        <v>650000</v>
      </c>
      <c r="AC352" s="2">
        <f t="shared" si="71"/>
        <v>38067556.57142856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ht="15" x14ac:dyDescent="0.25">
      <c r="A353" s="1">
        <v>44529</v>
      </c>
      <c r="B353" s="2">
        <f t="shared" si="45"/>
        <v>284</v>
      </c>
      <c r="C353" s="7"/>
      <c r="D353" s="2" t="e">
        <f t="shared" si="51"/>
        <v>#N/A</v>
      </c>
      <c r="E353" s="2" t="e">
        <f t="shared" si="63"/>
        <v>#N/A</v>
      </c>
      <c r="F353" s="2">
        <v>1863966.8784058988</v>
      </c>
      <c r="G353" s="2">
        <f t="shared" si="64"/>
        <v>441500.42857142858</v>
      </c>
      <c r="H353" s="2">
        <f t="shared" si="72"/>
        <v>142261657.71428621</v>
      </c>
      <c r="I353" s="7"/>
      <c r="J353" s="2" t="e">
        <f t="shared" si="52"/>
        <v>#N/A</v>
      </c>
      <c r="K353" s="2" t="e">
        <f t="shared" si="65"/>
        <v>#N/A</v>
      </c>
      <c r="L353" s="2">
        <f t="array" ref="L353">IF(COUNT($C354)=0,IF(COUNT($C353)=1,I353,SUM(L352+LOOKUP(2,1/(ISNUMBER($K$1:$K$194)),$K$1:$K$194))),I353)</f>
        <v>3003469.2857142733</v>
      </c>
      <c r="M353" s="8" t="e">
        <f t="shared" si="69"/>
        <v>#N/A</v>
      </c>
      <c r="N353" s="2" t="e">
        <f t="shared" si="53"/>
        <v>#N/A</v>
      </c>
      <c r="O353" s="2" t="e">
        <f t="shared" si="66"/>
        <v>#N/A</v>
      </c>
      <c r="P353" s="2">
        <v>1881595.1853832304</v>
      </c>
      <c r="Q353" s="2">
        <f t="shared" si="67"/>
        <v>450000</v>
      </c>
      <c r="R353" s="2">
        <f t="shared" si="73"/>
        <v>145265127</v>
      </c>
      <c r="S353" s="2">
        <f t="shared" si="54"/>
        <v>441500.42857143283</v>
      </c>
      <c r="T353" s="2">
        <f t="shared" si="55"/>
        <v>8499.571428571362</v>
      </c>
      <c r="U353" s="2">
        <f t="shared" si="56"/>
        <v>450000</v>
      </c>
      <c r="V353" s="2">
        <f t="shared" si="33"/>
        <v>105175621.71428587</v>
      </c>
      <c r="W353" s="2">
        <f t="shared" si="57"/>
        <v>441500.42857143283</v>
      </c>
      <c r="X353" s="2">
        <f t="shared" si="47"/>
        <v>8499.5714285671711</v>
      </c>
      <c r="Y353" s="2">
        <f t="shared" si="70"/>
        <v>40089505.285714023</v>
      </c>
      <c r="Z353" s="2" t="str">
        <f t="shared" si="48"/>
        <v>MEEP</v>
      </c>
      <c r="AA353" s="2">
        <f>IF(Z353="HERE",Y353,AA352+Graph!$G$1*1000)</f>
        <v>136956069.99999991</v>
      </c>
      <c r="AB353" s="2">
        <f t="shared" si="59"/>
        <v>650000</v>
      </c>
      <c r="AC353" s="2">
        <f t="shared" si="71"/>
        <v>38067556.57142856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ht="15" x14ac:dyDescent="0.25">
      <c r="A354" s="1">
        <v>44530</v>
      </c>
      <c r="B354" s="2">
        <f t="shared" si="45"/>
        <v>285</v>
      </c>
      <c r="C354" s="7"/>
      <c r="D354" s="2" t="e">
        <f t="shared" si="51"/>
        <v>#N/A</v>
      </c>
      <c r="E354" s="2" t="e">
        <f t="shared" si="63"/>
        <v>#N/A</v>
      </c>
      <c r="F354" s="2">
        <v>1868898.0142920911</v>
      </c>
      <c r="G354" s="2">
        <f t="shared" si="64"/>
        <v>441500.42857142858</v>
      </c>
      <c r="H354" s="2">
        <f t="shared" si="72"/>
        <v>142703158.14285764</v>
      </c>
      <c r="I354" s="7"/>
      <c r="J354" s="2" t="e">
        <f t="shared" si="52"/>
        <v>#N/A</v>
      </c>
      <c r="K354" s="2" t="e">
        <f t="shared" si="65"/>
        <v>#N/A</v>
      </c>
      <c r="L354" s="2">
        <f t="array" ref="L354">IF(COUNT($C355)=0,IF(COUNT($C354)=1,I354,SUM(L353+LOOKUP(2,1/(ISNUMBER($K$1:$K$194)),$K$1:$K$194))),I354)</f>
        <v>3011968.8571428447</v>
      </c>
      <c r="M354" s="8" t="e">
        <f t="shared" si="69"/>
        <v>#N/A</v>
      </c>
      <c r="N354" s="2" t="e">
        <f t="shared" si="53"/>
        <v>#N/A</v>
      </c>
      <c r="O354" s="2" t="e">
        <f t="shared" si="66"/>
        <v>#N/A</v>
      </c>
      <c r="P354" s="2">
        <v>1886572.8175452054</v>
      </c>
      <c r="Q354" s="2">
        <f t="shared" si="67"/>
        <v>450000</v>
      </c>
      <c r="R354" s="2">
        <f t="shared" si="73"/>
        <v>145715127</v>
      </c>
      <c r="S354" s="2">
        <f t="shared" si="54"/>
        <v>441500.42857143283</v>
      </c>
      <c r="T354" s="2">
        <f t="shared" si="55"/>
        <v>8499.571428571362</v>
      </c>
      <c r="U354" s="2">
        <f t="shared" si="56"/>
        <v>450000</v>
      </c>
      <c r="V354" s="2">
        <f t="shared" si="33"/>
        <v>105617122.1428573</v>
      </c>
      <c r="W354" s="2">
        <f t="shared" si="57"/>
        <v>441500.42857143283</v>
      </c>
      <c r="X354" s="2">
        <f t="shared" si="47"/>
        <v>8499.5714285671711</v>
      </c>
      <c r="Y354" s="2">
        <f t="shared" si="70"/>
        <v>40098004.85714259</v>
      </c>
      <c r="Z354" s="2" t="str">
        <f t="shared" si="48"/>
        <v>MEEP</v>
      </c>
      <c r="AA354" s="2">
        <f>IF(Z354="HERE",Y354,AA353+Graph!$G$1*1000)</f>
        <v>137606069.99999991</v>
      </c>
      <c r="AB354" s="2">
        <f t="shared" si="59"/>
        <v>650000</v>
      </c>
      <c r="AC354" s="2">
        <f t="shared" si="71"/>
        <v>38067556.57142856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ht="15" x14ac:dyDescent="0.25">
      <c r="A355" s="1">
        <v>44531</v>
      </c>
      <c r="B355" s="2">
        <f t="shared" si="45"/>
        <v>286</v>
      </c>
      <c r="C355" s="7"/>
      <c r="D355" s="2" t="e">
        <f t="shared" si="51"/>
        <v>#N/A</v>
      </c>
      <c r="E355" s="2" t="e">
        <f t="shared" si="63"/>
        <v>#N/A</v>
      </c>
      <c r="F355" s="2">
        <v>1873829.1501782537</v>
      </c>
      <c r="G355" s="2">
        <f t="shared" si="64"/>
        <v>441500.42857142858</v>
      </c>
      <c r="H355" s="2">
        <f t="shared" si="72"/>
        <v>143144658.57142907</v>
      </c>
      <c r="I355" s="7"/>
      <c r="J355" s="2" t="e">
        <f t="shared" si="52"/>
        <v>#N/A</v>
      </c>
      <c r="K355" s="2" t="e">
        <f t="shared" si="65"/>
        <v>#N/A</v>
      </c>
      <c r="L355" s="2">
        <f t="array" ref="L355">IF(COUNT($C356)=0,IF(COUNT($C355)=1,I355,SUM(L354+LOOKUP(2,1/(ISNUMBER($K$1:$K$194)),$K$1:$K$194))),I355)</f>
        <v>3020468.4285714161</v>
      </c>
      <c r="M355" s="8" t="e">
        <f t="shared" si="69"/>
        <v>#N/A</v>
      </c>
      <c r="N355" s="2" t="e">
        <f t="shared" si="53"/>
        <v>#N/A</v>
      </c>
      <c r="O355" s="2" t="e">
        <f t="shared" si="66"/>
        <v>#N/A</v>
      </c>
      <c r="P355" s="2">
        <v>1891550.4497071505</v>
      </c>
      <c r="Q355" s="2">
        <f t="shared" si="67"/>
        <v>450000</v>
      </c>
      <c r="R355" s="2">
        <f t="shared" si="73"/>
        <v>146165127</v>
      </c>
      <c r="S355" s="2">
        <f t="shared" si="54"/>
        <v>441500.42857143283</v>
      </c>
      <c r="T355" s="2">
        <f t="shared" si="55"/>
        <v>8499.571428571362</v>
      </c>
      <c r="U355" s="2">
        <f t="shared" si="56"/>
        <v>450000</v>
      </c>
      <c r="V355" s="2">
        <f t="shared" si="33"/>
        <v>106058622.57142873</v>
      </c>
      <c r="W355" s="2">
        <f t="shared" si="57"/>
        <v>441500.42857143283</v>
      </c>
      <c r="X355" s="2">
        <f t="shared" si="47"/>
        <v>8499.5714285671711</v>
      </c>
      <c r="Y355" s="2">
        <f t="shared" si="70"/>
        <v>40106504.428571157</v>
      </c>
      <c r="Z355" s="2" t="str">
        <f t="shared" si="48"/>
        <v>MEEP</v>
      </c>
      <c r="AA355" s="2">
        <f>IF(Z355="HERE",Y355,AA354+Graph!$G$1*1000)</f>
        <v>138256069.99999991</v>
      </c>
      <c r="AB355" s="2">
        <f t="shared" si="59"/>
        <v>650000</v>
      </c>
      <c r="AC355" s="2">
        <f t="shared" si="71"/>
        <v>38067556.57142856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ht="15" x14ac:dyDescent="0.25">
      <c r="A356" s="1">
        <v>44532</v>
      </c>
      <c r="B356" s="2">
        <f t="shared" si="45"/>
        <v>287</v>
      </c>
      <c r="C356" s="7"/>
      <c r="D356" s="2" t="e">
        <f t="shared" si="51"/>
        <v>#N/A</v>
      </c>
      <c r="E356" s="2" t="e">
        <f t="shared" si="63"/>
        <v>#N/A</v>
      </c>
      <c r="F356" s="2">
        <v>1878760.2860644162</v>
      </c>
      <c r="G356" s="2">
        <f t="shared" si="64"/>
        <v>441500.42857142858</v>
      </c>
      <c r="H356" s="2">
        <f t="shared" si="72"/>
        <v>143586159.00000051</v>
      </c>
      <c r="I356" s="7"/>
      <c r="J356" s="2" t="e">
        <f t="shared" si="52"/>
        <v>#N/A</v>
      </c>
      <c r="K356" s="2" t="e">
        <f t="shared" si="65"/>
        <v>#N/A</v>
      </c>
      <c r="L356" s="2">
        <f t="array" ref="L356">IF(COUNT($C357)=0,IF(COUNT($C356)=1,I356,SUM(L355+LOOKUP(2,1/(ISNUMBER($K$1:$K$194)),$K$1:$K$194))),I356)</f>
        <v>3028967.9999999874</v>
      </c>
      <c r="M356" s="8" t="e">
        <f t="shared" si="69"/>
        <v>#N/A</v>
      </c>
      <c r="N356" s="2" t="e">
        <f t="shared" si="53"/>
        <v>#N/A</v>
      </c>
      <c r="O356" s="2" t="e">
        <f t="shared" si="66"/>
        <v>#N/A</v>
      </c>
      <c r="P356" s="2">
        <v>1896528.0818691254</v>
      </c>
      <c r="Q356" s="2">
        <f t="shared" si="67"/>
        <v>450000</v>
      </c>
      <c r="R356" s="2">
        <f t="shared" si="73"/>
        <v>146615127</v>
      </c>
      <c r="S356" s="2">
        <f t="shared" si="54"/>
        <v>441500.42857143283</v>
      </c>
      <c r="T356" s="2">
        <f t="shared" si="55"/>
        <v>8499.571428571362</v>
      </c>
      <c r="U356" s="2">
        <f t="shared" si="56"/>
        <v>450000</v>
      </c>
      <c r="V356" s="2">
        <f t="shared" ref="V356:V385" si="74">H272</f>
        <v>106500123.00000016</v>
      </c>
      <c r="W356" s="2">
        <f t="shared" si="57"/>
        <v>441500.42857143283</v>
      </c>
      <c r="X356" s="2">
        <f t="shared" si="47"/>
        <v>8499.5714285671711</v>
      </c>
      <c r="Y356" s="2">
        <f t="shared" si="70"/>
        <v>40115003.999999724</v>
      </c>
      <c r="Z356" s="2" t="str">
        <f t="shared" si="48"/>
        <v>MEEP</v>
      </c>
      <c r="AA356" s="2">
        <f>IF(Z356="HERE",Y356,AA355+Graph!$G$1*1000)</f>
        <v>138906069.99999991</v>
      </c>
      <c r="AB356" s="2">
        <f t="shared" si="59"/>
        <v>650000</v>
      </c>
      <c r="AC356" s="2">
        <f t="shared" si="71"/>
        <v>38067556.57142856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ht="15" x14ac:dyDescent="0.25">
      <c r="A357" s="1">
        <v>44533</v>
      </c>
      <c r="B357" s="2">
        <f t="shared" si="45"/>
        <v>288</v>
      </c>
      <c r="C357" s="7"/>
      <c r="D357" s="2" t="e">
        <f t="shared" si="51"/>
        <v>#N/A</v>
      </c>
      <c r="E357" s="2" t="e">
        <f t="shared" si="63"/>
        <v>#N/A</v>
      </c>
      <c r="F357" s="2">
        <v>1883691.4219506085</v>
      </c>
      <c r="G357" s="2">
        <f t="shared" si="64"/>
        <v>441500.42857142858</v>
      </c>
      <c r="H357" s="2">
        <f t="shared" si="72"/>
        <v>144027659.42857194</v>
      </c>
      <c r="I357" s="7"/>
      <c r="J357" s="2" t="e">
        <f t="shared" si="52"/>
        <v>#N/A</v>
      </c>
      <c r="K357" s="2" t="e">
        <f t="shared" si="65"/>
        <v>#N/A</v>
      </c>
      <c r="L357" s="2">
        <f t="array" ref="L357">IF(COUNT($C358)=0,IF(COUNT($C357)=1,I357,SUM(L356+LOOKUP(2,1/(ISNUMBER($K$1:$K$194)),$K$1:$K$194))),I357)</f>
        <v>3037467.5714285588</v>
      </c>
      <c r="M357" s="8" t="e">
        <f t="shared" si="69"/>
        <v>#N/A</v>
      </c>
      <c r="N357" s="2" t="e">
        <f t="shared" si="53"/>
        <v>#N/A</v>
      </c>
      <c r="O357" s="2" t="e">
        <f t="shared" si="66"/>
        <v>#N/A</v>
      </c>
      <c r="P357" s="2">
        <v>1901505.7140310705</v>
      </c>
      <c r="Q357" s="2">
        <f t="shared" si="67"/>
        <v>450000</v>
      </c>
      <c r="R357" s="2">
        <f t="shared" si="73"/>
        <v>147065127</v>
      </c>
      <c r="S357" s="2">
        <f t="shared" si="54"/>
        <v>441500.42857143283</v>
      </c>
      <c r="T357" s="2">
        <f t="shared" si="55"/>
        <v>8499.571428571362</v>
      </c>
      <c r="U357" s="2">
        <f t="shared" si="56"/>
        <v>450000</v>
      </c>
      <c r="V357" s="2">
        <f t="shared" si="74"/>
        <v>106941623.4285716</v>
      </c>
      <c r="W357" s="2">
        <f t="shared" si="57"/>
        <v>441500.42857143283</v>
      </c>
      <c r="X357" s="2">
        <f t="shared" si="47"/>
        <v>8499.5714285671711</v>
      </c>
      <c r="Y357" s="2">
        <f t="shared" si="70"/>
        <v>40123503.571428291</v>
      </c>
      <c r="Z357" s="2" t="str">
        <f t="shared" si="48"/>
        <v>MEEP</v>
      </c>
      <c r="AA357" s="2">
        <f>IF(Z357="HERE",Y357,AA356+Graph!$G$1*1000)</f>
        <v>139556069.99999991</v>
      </c>
      <c r="AB357" s="2">
        <f t="shared" si="59"/>
        <v>650000</v>
      </c>
      <c r="AC357" s="2">
        <f t="shared" si="71"/>
        <v>38067556.57142856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ht="15" x14ac:dyDescent="0.25">
      <c r="A358" s="1">
        <v>44534</v>
      </c>
      <c r="B358" s="2">
        <f t="shared" si="45"/>
        <v>289</v>
      </c>
      <c r="C358" s="7"/>
      <c r="D358" s="2" t="e">
        <f t="shared" si="51"/>
        <v>#N/A</v>
      </c>
      <c r="E358" s="2" t="e">
        <f t="shared" si="63"/>
        <v>#N/A</v>
      </c>
      <c r="F358" s="2">
        <v>1888622.557836771</v>
      </c>
      <c r="G358" s="2">
        <f t="shared" si="64"/>
        <v>441500.42857142858</v>
      </c>
      <c r="H358" s="2">
        <f t="shared" si="72"/>
        <v>144469159.85714337</v>
      </c>
      <c r="I358" s="7"/>
      <c r="J358" s="2" t="e">
        <f t="shared" si="52"/>
        <v>#N/A</v>
      </c>
      <c r="K358" s="2" t="e">
        <f t="shared" si="65"/>
        <v>#N/A</v>
      </c>
      <c r="L358" s="2">
        <f t="array" ref="L358">IF(COUNT($C359)=0,IF(COUNT($C358)=1,I358,SUM(L357+LOOKUP(2,1/(ISNUMBER($K$1:$K$194)),$K$1:$K$194))),I358)</f>
        <v>3045967.1428571302</v>
      </c>
      <c r="M358" s="8" t="e">
        <f t="shared" si="69"/>
        <v>#N/A</v>
      </c>
      <c r="N358" s="2" t="e">
        <f t="shared" si="53"/>
        <v>#N/A</v>
      </c>
      <c r="O358" s="2" t="e">
        <f t="shared" si="66"/>
        <v>#N/A</v>
      </c>
      <c r="P358" s="2">
        <v>1906483.3461930156</v>
      </c>
      <c r="Q358" s="2">
        <f t="shared" ref="Q358:Q385" si="75">IF(P358&gt;450000,450000,P358)</f>
        <v>450000</v>
      </c>
      <c r="R358" s="2">
        <f t="shared" si="73"/>
        <v>147515127</v>
      </c>
      <c r="S358" s="2">
        <f t="shared" si="54"/>
        <v>441500.42857143283</v>
      </c>
      <c r="T358" s="2">
        <f t="shared" si="55"/>
        <v>8499.571428571362</v>
      </c>
      <c r="U358" s="2">
        <f t="shared" si="56"/>
        <v>450000</v>
      </c>
      <c r="V358" s="2">
        <f t="shared" si="74"/>
        <v>107383123.85714303</v>
      </c>
      <c r="W358" s="2">
        <f t="shared" si="57"/>
        <v>441500.42857143283</v>
      </c>
      <c r="X358" s="2">
        <f t="shared" si="47"/>
        <v>8499.5714285671711</v>
      </c>
      <c r="Y358" s="2">
        <f t="shared" si="70"/>
        <v>40132003.142856859</v>
      </c>
      <c r="Z358" s="2" t="str">
        <f t="shared" si="48"/>
        <v>MEEP</v>
      </c>
      <c r="AA358" s="2">
        <f>IF(Z358="HERE",Y358,AA357+Graph!$G$1*1000)</f>
        <v>140206069.99999991</v>
      </c>
      <c r="AB358" s="2">
        <f t="shared" si="59"/>
        <v>650000</v>
      </c>
      <c r="AC358" s="2">
        <f t="shared" si="71"/>
        <v>38067556.57142856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ht="15" x14ac:dyDescent="0.25">
      <c r="A359" s="1">
        <v>44535</v>
      </c>
      <c r="B359" s="2">
        <f t="shared" si="45"/>
        <v>290</v>
      </c>
      <c r="C359" s="7"/>
      <c r="D359" s="2" t="e">
        <f t="shared" si="51"/>
        <v>#N/A</v>
      </c>
      <c r="E359" s="2" t="e">
        <f t="shared" si="63"/>
        <v>#N/A</v>
      </c>
      <c r="F359" s="2">
        <v>1893553.6937229335</v>
      </c>
      <c r="G359" s="2">
        <f t="shared" si="64"/>
        <v>441500.42857142858</v>
      </c>
      <c r="H359" s="2">
        <f t="shared" si="72"/>
        <v>144910660.28571481</v>
      </c>
      <c r="I359" s="7"/>
      <c r="J359" s="2" t="e">
        <f t="shared" si="52"/>
        <v>#N/A</v>
      </c>
      <c r="K359" s="2" t="e">
        <f t="shared" si="65"/>
        <v>#N/A</v>
      </c>
      <c r="L359" s="2">
        <f t="array" ref="L359">IF(COUNT($C360)=0,IF(COUNT($C359)=1,I359,SUM(L358+LOOKUP(2,1/(ISNUMBER($K$1:$K$194)),$K$1:$K$194))),I359)</f>
        <v>3054466.7142857015</v>
      </c>
      <c r="M359" s="8" t="e">
        <f t="shared" si="69"/>
        <v>#N/A</v>
      </c>
      <c r="N359" s="2" t="e">
        <f t="shared" si="53"/>
        <v>#N/A</v>
      </c>
      <c r="O359" s="2" t="e">
        <f t="shared" si="66"/>
        <v>#N/A</v>
      </c>
      <c r="P359" s="2">
        <v>1911460.9783549905</v>
      </c>
      <c r="Q359" s="2">
        <f t="shared" si="75"/>
        <v>450000</v>
      </c>
      <c r="R359" s="2">
        <f t="shared" si="73"/>
        <v>147965127</v>
      </c>
      <c r="S359" s="2">
        <f t="shared" si="54"/>
        <v>441500.42857143283</v>
      </c>
      <c r="T359" s="2">
        <f t="shared" si="55"/>
        <v>8499.571428571362</v>
      </c>
      <c r="U359" s="2">
        <f t="shared" si="56"/>
        <v>450000</v>
      </c>
      <c r="V359" s="2">
        <f t="shared" si="74"/>
        <v>107824624.28571446</v>
      </c>
      <c r="W359" s="2">
        <f t="shared" si="57"/>
        <v>441500.42857143283</v>
      </c>
      <c r="X359" s="2">
        <f t="shared" si="47"/>
        <v>8499.5714285671711</v>
      </c>
      <c r="Y359" s="2">
        <f t="shared" si="70"/>
        <v>40140502.714285426</v>
      </c>
      <c r="Z359" s="2" t="str">
        <f t="shared" si="48"/>
        <v>MEEP</v>
      </c>
      <c r="AA359" s="2">
        <f>IF(Z359="HERE",Y359,AA358+Graph!$G$1*1000)</f>
        <v>140856069.99999991</v>
      </c>
      <c r="AB359" s="2">
        <f t="shared" si="59"/>
        <v>650000</v>
      </c>
      <c r="AC359" s="2">
        <f t="shared" si="71"/>
        <v>38067556.57142856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ht="15" x14ac:dyDescent="0.25">
      <c r="A360" s="1">
        <v>44536</v>
      </c>
      <c r="B360" s="2">
        <f t="shared" si="45"/>
        <v>291</v>
      </c>
      <c r="C360" s="7"/>
      <c r="D360" s="2" t="e">
        <f t="shared" si="51"/>
        <v>#N/A</v>
      </c>
      <c r="E360" s="2" t="e">
        <f t="shared" si="63"/>
        <v>#N/A</v>
      </c>
      <c r="F360" s="2">
        <v>1898484.8296091259</v>
      </c>
      <c r="G360" s="2">
        <f t="shared" si="64"/>
        <v>441500.42857142858</v>
      </c>
      <c r="H360" s="2">
        <f t="shared" si="72"/>
        <v>145352160.71428624</v>
      </c>
      <c r="I360" s="7"/>
      <c r="J360" s="2" t="e">
        <f t="shared" si="52"/>
        <v>#N/A</v>
      </c>
      <c r="K360" s="2" t="e">
        <f t="shared" si="65"/>
        <v>#N/A</v>
      </c>
      <c r="L360" s="2">
        <f t="array" ref="L360">IF(COUNT($C361)=0,IF(COUNT($C360)=1,I360,SUM(L359+LOOKUP(2,1/(ISNUMBER($K$1:$K$194)),$K$1:$K$194))),I360)</f>
        <v>3062966.2857142729</v>
      </c>
      <c r="M360" s="8" t="e">
        <f t="shared" si="69"/>
        <v>#N/A</v>
      </c>
      <c r="N360" s="2" t="e">
        <f t="shared" si="53"/>
        <v>#N/A</v>
      </c>
      <c r="O360" s="2" t="e">
        <f t="shared" si="66"/>
        <v>#N/A</v>
      </c>
      <c r="P360" s="2">
        <v>1916438.6105169356</v>
      </c>
      <c r="Q360" s="2">
        <f t="shared" si="75"/>
        <v>450000</v>
      </c>
      <c r="R360" s="2">
        <f t="shared" si="73"/>
        <v>148415127</v>
      </c>
      <c r="S360" s="2">
        <f t="shared" si="54"/>
        <v>441500.42857143283</v>
      </c>
      <c r="T360" s="2">
        <f t="shared" si="55"/>
        <v>8499.571428571362</v>
      </c>
      <c r="U360" s="2">
        <f t="shared" si="56"/>
        <v>450000</v>
      </c>
      <c r="V360" s="2">
        <f t="shared" si="74"/>
        <v>108266124.7142859</v>
      </c>
      <c r="W360" s="2">
        <f t="shared" si="57"/>
        <v>441500.42857143283</v>
      </c>
      <c r="X360" s="2">
        <f t="shared" si="47"/>
        <v>8499.5714285671711</v>
      </c>
      <c r="Y360" s="2">
        <f t="shared" si="70"/>
        <v>40149002.285713993</v>
      </c>
      <c r="Z360" s="2" t="str">
        <f t="shared" si="48"/>
        <v>MEEP</v>
      </c>
      <c r="AA360" s="2">
        <f>IF(Z360="HERE",Y360,AA359+Graph!$G$1*1000)</f>
        <v>141506069.99999991</v>
      </c>
      <c r="AB360" s="2">
        <f t="shared" si="59"/>
        <v>650000</v>
      </c>
      <c r="AC360" s="2">
        <f t="shared" si="71"/>
        <v>38067556.57142856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ht="15" x14ac:dyDescent="0.25">
      <c r="A361" s="1">
        <v>44537</v>
      </c>
      <c r="B361" s="2">
        <f t="shared" si="45"/>
        <v>292</v>
      </c>
      <c r="C361" s="7"/>
      <c r="D361" s="2" t="e">
        <f t="shared" si="51"/>
        <v>#N/A</v>
      </c>
      <c r="E361" s="2" t="e">
        <f t="shared" si="63"/>
        <v>#N/A</v>
      </c>
      <c r="F361" s="2">
        <v>1903415.9654952884</v>
      </c>
      <c r="G361" s="2">
        <f t="shared" si="64"/>
        <v>441500.42857142858</v>
      </c>
      <c r="H361" s="2">
        <f t="shared" si="72"/>
        <v>145793661.14285767</v>
      </c>
      <c r="I361" s="7"/>
      <c r="J361" s="2" t="e">
        <f t="shared" si="52"/>
        <v>#N/A</v>
      </c>
      <c r="K361" s="2" t="e">
        <f t="shared" si="65"/>
        <v>#N/A</v>
      </c>
      <c r="L361" s="2">
        <f t="array" ref="L361">IF(COUNT($C362)=0,IF(COUNT($C361)=1,I361,SUM(L360+LOOKUP(2,1/(ISNUMBER($K$1:$K$194)),$K$1:$K$194))),I361)</f>
        <v>3071465.8571428442</v>
      </c>
      <c r="M361" s="8" t="e">
        <f t="shared" si="69"/>
        <v>#N/A</v>
      </c>
      <c r="N361" s="2" t="e">
        <f t="shared" si="53"/>
        <v>#N/A</v>
      </c>
      <c r="O361" s="2" t="e">
        <f t="shared" si="66"/>
        <v>#N/A</v>
      </c>
      <c r="P361" s="2">
        <v>1921416.2426788807</v>
      </c>
      <c r="Q361" s="2">
        <f t="shared" si="75"/>
        <v>450000</v>
      </c>
      <c r="R361" s="2">
        <f t="shared" si="73"/>
        <v>148865127</v>
      </c>
      <c r="S361" s="2">
        <f t="shared" si="54"/>
        <v>441500.42857143283</v>
      </c>
      <c r="T361" s="2">
        <f t="shared" si="55"/>
        <v>8499.571428571362</v>
      </c>
      <c r="U361" s="2">
        <f t="shared" si="56"/>
        <v>450000</v>
      </c>
      <c r="V361" s="2">
        <f t="shared" si="74"/>
        <v>108707625.14285733</v>
      </c>
      <c r="W361" s="2">
        <f t="shared" si="57"/>
        <v>441500.42857143283</v>
      </c>
      <c r="X361" s="2">
        <f t="shared" si="47"/>
        <v>8499.5714285671711</v>
      </c>
      <c r="Y361" s="2">
        <f t="shared" si="70"/>
        <v>40157501.85714256</v>
      </c>
      <c r="Z361" s="2" t="str">
        <f t="shared" si="48"/>
        <v>MEEP</v>
      </c>
      <c r="AA361" s="2">
        <f>IF(Z361="HERE",Y361,AA360+Graph!$G$1*1000)</f>
        <v>142156069.99999991</v>
      </c>
      <c r="AB361" s="2">
        <f t="shared" si="59"/>
        <v>650000</v>
      </c>
      <c r="AC361" s="2">
        <f t="shared" si="71"/>
        <v>38067556.57142856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ht="15" x14ac:dyDescent="0.25">
      <c r="A362" s="1">
        <v>44538</v>
      </c>
      <c r="B362" s="2">
        <f t="shared" si="45"/>
        <v>293</v>
      </c>
      <c r="C362" s="7"/>
      <c r="D362" s="2" t="e">
        <f t="shared" si="51"/>
        <v>#N/A</v>
      </c>
      <c r="E362" s="2" t="e">
        <f t="shared" si="63"/>
        <v>#N/A</v>
      </c>
      <c r="F362" s="2">
        <v>1908347.1013814509</v>
      </c>
      <c r="G362" s="2">
        <f t="shared" si="64"/>
        <v>441500.42857142858</v>
      </c>
      <c r="H362" s="2">
        <f t="shared" si="72"/>
        <v>146235161.5714291</v>
      </c>
      <c r="I362" s="7"/>
      <c r="J362" s="2" t="e">
        <f t="shared" si="52"/>
        <v>#N/A</v>
      </c>
      <c r="K362" s="2" t="e">
        <f t="shared" si="65"/>
        <v>#N/A</v>
      </c>
      <c r="L362" s="2">
        <f t="array" ref="L362">IF(COUNT($C363)=0,IF(COUNT($C362)=1,I362,SUM(L361+LOOKUP(2,1/(ISNUMBER($K$1:$K$194)),$K$1:$K$194))),I362)</f>
        <v>3079965.4285714156</v>
      </c>
      <c r="M362" s="8" t="e">
        <f t="shared" si="69"/>
        <v>#N/A</v>
      </c>
      <c r="N362" s="2" t="e">
        <f t="shared" si="53"/>
        <v>#N/A</v>
      </c>
      <c r="O362" s="2" t="e">
        <f t="shared" si="66"/>
        <v>#N/A</v>
      </c>
      <c r="P362" s="2">
        <v>1926393.8748408556</v>
      </c>
      <c r="Q362" s="2">
        <f t="shared" si="75"/>
        <v>450000</v>
      </c>
      <c r="R362" s="2">
        <f t="shared" si="73"/>
        <v>149315127</v>
      </c>
      <c r="S362" s="2">
        <f t="shared" si="54"/>
        <v>441500.42857143283</v>
      </c>
      <c r="T362" s="2">
        <f t="shared" si="55"/>
        <v>8499.571428571362</v>
      </c>
      <c r="U362" s="2">
        <f t="shared" si="56"/>
        <v>450000</v>
      </c>
      <c r="V362" s="2">
        <f t="shared" si="74"/>
        <v>109149125.57142876</v>
      </c>
      <c r="W362" s="2">
        <f t="shared" si="57"/>
        <v>441500.42857143283</v>
      </c>
      <c r="X362" s="2">
        <f t="shared" si="47"/>
        <v>8499.5714285671711</v>
      </c>
      <c r="Y362" s="2">
        <f t="shared" si="70"/>
        <v>40166001.428571127</v>
      </c>
      <c r="Z362" s="2" t="str">
        <f t="shared" si="48"/>
        <v>MEEP</v>
      </c>
      <c r="AA362" s="2">
        <f>IF(Z362="HERE",Y362,AA361+Graph!$G$1*1000)</f>
        <v>142806069.99999991</v>
      </c>
      <c r="AB362" s="2">
        <f t="shared" si="59"/>
        <v>650000</v>
      </c>
      <c r="AC362" s="2">
        <f t="shared" si="71"/>
        <v>38067556.57142856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ht="15" x14ac:dyDescent="0.25">
      <c r="A363" s="1">
        <v>44539</v>
      </c>
      <c r="B363" s="2">
        <f t="shared" si="45"/>
        <v>294</v>
      </c>
      <c r="C363" s="7"/>
      <c r="D363" s="2" t="e">
        <f t="shared" si="51"/>
        <v>#N/A</v>
      </c>
      <c r="E363" s="2" t="e">
        <f t="shared" si="63"/>
        <v>#N/A</v>
      </c>
      <c r="F363" s="2">
        <v>1913278.2372676432</v>
      </c>
      <c r="G363" s="2">
        <f t="shared" si="64"/>
        <v>441500.42857142858</v>
      </c>
      <c r="H363" s="2">
        <f t="shared" si="72"/>
        <v>146676662.00000054</v>
      </c>
      <c r="I363" s="7"/>
      <c r="J363" s="2" t="e">
        <f t="shared" si="52"/>
        <v>#N/A</v>
      </c>
      <c r="K363" s="2" t="e">
        <f t="shared" si="65"/>
        <v>#N/A</v>
      </c>
      <c r="L363" s="2">
        <f t="array" ref="L363">IF(COUNT($C364)=0,IF(COUNT($C363)=1,I363,SUM(L362+LOOKUP(2,1/(ISNUMBER($K$1:$K$194)),$K$1:$K$194))),I363)</f>
        <v>3088464.999999987</v>
      </c>
      <c r="M363" s="8" t="e">
        <f t="shared" si="69"/>
        <v>#N/A</v>
      </c>
      <c r="N363" s="2" t="e">
        <f t="shared" si="53"/>
        <v>#N/A</v>
      </c>
      <c r="O363" s="2" t="e">
        <f t="shared" si="66"/>
        <v>#N/A</v>
      </c>
      <c r="P363" s="2">
        <v>1931371.5070028007</v>
      </c>
      <c r="Q363" s="2">
        <f t="shared" si="75"/>
        <v>450000</v>
      </c>
      <c r="R363" s="2">
        <f t="shared" si="73"/>
        <v>149765127</v>
      </c>
      <c r="S363" s="2">
        <f t="shared" si="54"/>
        <v>441500.42857143283</v>
      </c>
      <c r="T363" s="2">
        <f t="shared" si="55"/>
        <v>8499.571428571362</v>
      </c>
      <c r="U363" s="2">
        <f t="shared" si="56"/>
        <v>450000</v>
      </c>
      <c r="V363" s="2">
        <f t="shared" si="74"/>
        <v>109590626.00000019</v>
      </c>
      <c r="W363" s="2">
        <f t="shared" si="57"/>
        <v>441500.42857143283</v>
      </c>
      <c r="X363" s="2">
        <f t="shared" si="47"/>
        <v>8499.5714285671711</v>
      </c>
      <c r="Y363" s="2">
        <f t="shared" si="70"/>
        <v>40174500.999999695</v>
      </c>
      <c r="Z363" s="2" t="str">
        <f t="shared" si="48"/>
        <v>MEEP</v>
      </c>
      <c r="AA363" s="2">
        <f>IF(Z363="HERE",Y363,AA362+Graph!$G$1*1000)</f>
        <v>143456069.99999991</v>
      </c>
      <c r="AB363" s="2">
        <f t="shared" si="59"/>
        <v>650000</v>
      </c>
      <c r="AC363" s="2">
        <f t="shared" si="71"/>
        <v>38067556.57142856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ht="15" x14ac:dyDescent="0.25">
      <c r="A364" s="1">
        <v>44540</v>
      </c>
      <c r="B364" s="2">
        <f t="shared" si="45"/>
        <v>295</v>
      </c>
      <c r="C364" s="7"/>
      <c r="D364" s="2" t="e">
        <f t="shared" si="51"/>
        <v>#N/A</v>
      </c>
      <c r="E364" s="2" t="e">
        <f t="shared" si="63"/>
        <v>#N/A</v>
      </c>
      <c r="F364" s="2">
        <v>1918209.3731538057</v>
      </c>
      <c r="G364" s="2">
        <f t="shared" si="64"/>
        <v>441500.42857142858</v>
      </c>
      <c r="H364" s="2">
        <f t="shared" si="72"/>
        <v>147118162.42857197</v>
      </c>
      <c r="I364" s="7"/>
      <c r="J364" s="2" t="e">
        <f t="shared" si="52"/>
        <v>#N/A</v>
      </c>
      <c r="K364" s="2" t="e">
        <f t="shared" si="65"/>
        <v>#N/A</v>
      </c>
      <c r="L364" s="2">
        <f t="array" ref="L364">IF(COUNT($C365)=0,IF(COUNT($C364)=1,I364,SUM(L363+LOOKUP(2,1/(ISNUMBER($K$1:$K$194)),$K$1:$K$194))),I364)</f>
        <v>3096964.5714285583</v>
      </c>
      <c r="M364" s="8" t="e">
        <f t="shared" si="69"/>
        <v>#N/A</v>
      </c>
      <c r="N364" s="2" t="e">
        <f t="shared" si="53"/>
        <v>#N/A</v>
      </c>
      <c r="O364" s="2" t="e">
        <f t="shared" si="66"/>
        <v>#N/A</v>
      </c>
      <c r="P364" s="2">
        <v>1936349.1391647458</v>
      </c>
      <c r="Q364" s="2">
        <f t="shared" si="75"/>
        <v>450000</v>
      </c>
      <c r="R364" s="2">
        <f t="shared" si="73"/>
        <v>150215127</v>
      </c>
      <c r="S364" s="2">
        <f t="shared" si="54"/>
        <v>441500.42857143283</v>
      </c>
      <c r="T364" s="2">
        <f t="shared" si="55"/>
        <v>8499.571428571362</v>
      </c>
      <c r="U364" s="2">
        <f t="shared" si="56"/>
        <v>450000</v>
      </c>
      <c r="V364" s="2">
        <f t="shared" si="74"/>
        <v>110032126.42857163</v>
      </c>
      <c r="W364" s="2">
        <f t="shared" si="57"/>
        <v>441500.42857143283</v>
      </c>
      <c r="X364" s="2">
        <f t="shared" si="47"/>
        <v>8499.5714285671711</v>
      </c>
      <c r="Y364" s="2">
        <f t="shared" si="70"/>
        <v>40183000.571428262</v>
      </c>
      <c r="Z364" s="2" t="str">
        <f t="shared" si="48"/>
        <v>MEEP</v>
      </c>
      <c r="AA364" s="2">
        <f>IF(Z364="HERE",Y364,AA363+Graph!$G$1*1000)</f>
        <v>144106069.99999991</v>
      </c>
      <c r="AB364" s="2">
        <f t="shared" si="59"/>
        <v>650000</v>
      </c>
      <c r="AC364" s="2">
        <f t="shared" si="71"/>
        <v>38067556.57142856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ht="15" x14ac:dyDescent="0.25">
      <c r="A365" s="1">
        <v>44541</v>
      </c>
      <c r="B365" s="2">
        <f t="shared" si="45"/>
        <v>296</v>
      </c>
      <c r="C365" s="7"/>
      <c r="D365" s="2" t="e">
        <f t="shared" si="51"/>
        <v>#N/A</v>
      </c>
      <c r="E365" s="2" t="e">
        <f t="shared" si="63"/>
        <v>#N/A</v>
      </c>
      <c r="F365" s="2">
        <v>1923140.5090399683</v>
      </c>
      <c r="G365" s="2">
        <f t="shared" si="64"/>
        <v>441500.42857142858</v>
      </c>
      <c r="H365" s="2">
        <f t="shared" si="72"/>
        <v>147559662.8571434</v>
      </c>
      <c r="I365" s="7"/>
      <c r="J365" s="2" t="e">
        <f t="shared" si="52"/>
        <v>#N/A</v>
      </c>
      <c r="K365" s="2" t="e">
        <f t="shared" si="65"/>
        <v>#N/A</v>
      </c>
      <c r="L365" s="2">
        <f t="array" ref="L365">IF(COUNT($C366)=0,IF(COUNT($C365)=1,I365,SUM(L364+LOOKUP(2,1/(ISNUMBER($K$1:$K$194)),$K$1:$K$194))),I365)</f>
        <v>3105464.1428571297</v>
      </c>
      <c r="M365" s="8" t="e">
        <f t="shared" si="69"/>
        <v>#N/A</v>
      </c>
      <c r="N365" s="2" t="e">
        <f t="shared" si="53"/>
        <v>#N/A</v>
      </c>
      <c r="O365" s="2" t="e">
        <f t="shared" si="66"/>
        <v>#N/A</v>
      </c>
      <c r="P365" s="2">
        <v>1941326.7713267207</v>
      </c>
      <c r="Q365" s="2">
        <f t="shared" si="75"/>
        <v>450000</v>
      </c>
      <c r="R365" s="2">
        <f t="shared" si="73"/>
        <v>150665127</v>
      </c>
      <c r="S365" s="2">
        <f t="shared" si="54"/>
        <v>441500.42857143283</v>
      </c>
      <c r="T365" s="2">
        <f t="shared" si="55"/>
        <v>8499.571428571362</v>
      </c>
      <c r="U365" s="2">
        <f t="shared" si="56"/>
        <v>450000</v>
      </c>
      <c r="V365" s="2">
        <f t="shared" si="74"/>
        <v>110473626.85714306</v>
      </c>
      <c r="W365" s="2">
        <f t="shared" si="57"/>
        <v>441500.42857143283</v>
      </c>
      <c r="X365" s="2">
        <f t="shared" si="47"/>
        <v>8499.5714285671711</v>
      </c>
      <c r="Y365" s="2">
        <f t="shared" si="70"/>
        <v>40191500.142856829</v>
      </c>
      <c r="Z365" s="2" t="str">
        <f t="shared" si="48"/>
        <v>MEEP</v>
      </c>
      <c r="AA365" s="2">
        <f>IF(Z365="HERE",Y365,AA364+Graph!$G$1*1000)</f>
        <v>144756069.99999991</v>
      </c>
      <c r="AB365" s="2">
        <f t="shared" si="59"/>
        <v>650000</v>
      </c>
      <c r="AC365" s="2">
        <f t="shared" si="71"/>
        <v>38067556.57142856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ht="15" x14ac:dyDescent="0.25">
      <c r="A366" s="1">
        <v>44542</v>
      </c>
      <c r="B366" s="2">
        <f t="shared" si="45"/>
        <v>297</v>
      </c>
      <c r="C366" s="7"/>
      <c r="D366" s="2" t="e">
        <f t="shared" si="51"/>
        <v>#N/A</v>
      </c>
      <c r="E366" s="2" t="e">
        <f t="shared" si="63"/>
        <v>#N/A</v>
      </c>
      <c r="F366" s="2">
        <v>1928071.6449261606</v>
      </c>
      <c r="G366" s="2">
        <f t="shared" si="64"/>
        <v>441500.42857142858</v>
      </c>
      <c r="H366" s="2">
        <f t="shared" si="72"/>
        <v>148001163.28571483</v>
      </c>
      <c r="I366" s="7"/>
      <c r="J366" s="2" t="e">
        <f t="shared" si="52"/>
        <v>#N/A</v>
      </c>
      <c r="K366" s="2" t="e">
        <f t="shared" si="65"/>
        <v>#N/A</v>
      </c>
      <c r="L366" s="2">
        <f t="array" ref="L366">IF(COUNT($C367)=0,IF(COUNT($C366)=1,I366,SUM(L365+LOOKUP(2,1/(ISNUMBER($K$1:$K$194)),$K$1:$K$194))),I366)</f>
        <v>3113963.714285701</v>
      </c>
      <c r="M366" s="8" t="e">
        <f t="shared" si="69"/>
        <v>#N/A</v>
      </c>
      <c r="N366" s="2" t="e">
        <f t="shared" si="53"/>
        <v>#N/A</v>
      </c>
      <c r="O366" s="2" t="e">
        <f t="shared" si="66"/>
        <v>#N/A</v>
      </c>
      <c r="P366" s="2">
        <v>1946304.4034886658</v>
      </c>
      <c r="Q366" s="2">
        <f t="shared" si="75"/>
        <v>450000</v>
      </c>
      <c r="R366" s="2">
        <f t="shared" si="73"/>
        <v>151115127</v>
      </c>
      <c r="S366" s="2">
        <f t="shared" si="54"/>
        <v>441500.42857143283</v>
      </c>
      <c r="T366" s="2">
        <f t="shared" si="55"/>
        <v>8499.571428571362</v>
      </c>
      <c r="U366" s="2">
        <f t="shared" si="56"/>
        <v>450000</v>
      </c>
      <c r="V366" s="2">
        <f t="shared" si="74"/>
        <v>110915127.28571449</v>
      </c>
      <c r="W366" s="2">
        <f t="shared" si="57"/>
        <v>441500.42857143283</v>
      </c>
      <c r="X366" s="2">
        <f t="shared" si="47"/>
        <v>8499.5714285671711</v>
      </c>
      <c r="Y366" s="2">
        <f t="shared" si="70"/>
        <v>40199999.714285396</v>
      </c>
      <c r="Z366" s="2" t="str">
        <f t="shared" si="48"/>
        <v>MEEP</v>
      </c>
      <c r="AA366" s="2">
        <f>IF(Z366="HERE",Y366,AA365+Graph!$G$1*1000)</f>
        <v>145406069.99999991</v>
      </c>
      <c r="AB366" s="2">
        <f t="shared" si="59"/>
        <v>650000</v>
      </c>
      <c r="AC366" s="2">
        <f t="shared" si="71"/>
        <v>38067556.57142856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ht="15" x14ac:dyDescent="0.25">
      <c r="A367" s="1">
        <v>44543</v>
      </c>
      <c r="B367" s="2">
        <f t="shared" si="45"/>
        <v>298</v>
      </c>
      <c r="C367" s="7"/>
      <c r="D367" s="2" t="e">
        <f t="shared" si="51"/>
        <v>#N/A</v>
      </c>
      <c r="E367" s="2" t="e">
        <f t="shared" si="63"/>
        <v>#N/A</v>
      </c>
      <c r="F367" s="2">
        <v>1933002.7808123231</v>
      </c>
      <c r="G367" s="2">
        <f t="shared" si="64"/>
        <v>441500.42857142858</v>
      </c>
      <c r="H367" s="2">
        <f t="shared" si="72"/>
        <v>148442663.71428627</v>
      </c>
      <c r="I367" s="7"/>
      <c r="J367" s="2" t="e">
        <f t="shared" si="52"/>
        <v>#N/A</v>
      </c>
      <c r="K367" s="2" t="e">
        <f t="shared" si="65"/>
        <v>#N/A</v>
      </c>
      <c r="L367" s="2">
        <f t="array" ref="L367">IF(COUNT($C368)=0,IF(COUNT($C367)=1,I367,SUM(L366+LOOKUP(2,1/(ISNUMBER($K$1:$K$194)),$K$1:$K$194))),I367)</f>
        <v>3122463.2857142724</v>
      </c>
      <c r="M367" s="8" t="e">
        <f t="shared" si="69"/>
        <v>#N/A</v>
      </c>
      <c r="N367" s="2" t="e">
        <f t="shared" si="53"/>
        <v>#N/A</v>
      </c>
      <c r="O367" s="2" t="e">
        <f t="shared" si="66"/>
        <v>#N/A</v>
      </c>
      <c r="P367" s="2">
        <v>1951282.0356506109</v>
      </c>
      <c r="Q367" s="2">
        <f t="shared" si="75"/>
        <v>450000</v>
      </c>
      <c r="R367" s="2">
        <f t="shared" si="73"/>
        <v>151565127</v>
      </c>
      <c r="S367" s="2">
        <f t="shared" si="54"/>
        <v>441500.42857143283</v>
      </c>
      <c r="T367" s="2">
        <f t="shared" si="55"/>
        <v>8499.571428571362</v>
      </c>
      <c r="U367" s="2">
        <f t="shared" si="56"/>
        <v>450000</v>
      </c>
      <c r="V367" s="2">
        <f t="shared" si="74"/>
        <v>111356627.71428593</v>
      </c>
      <c r="W367" s="2">
        <f t="shared" si="57"/>
        <v>441500.42857143283</v>
      </c>
      <c r="X367" s="2">
        <f t="shared" si="47"/>
        <v>8499.5714285671711</v>
      </c>
      <c r="Y367" s="2">
        <f t="shared" si="70"/>
        <v>40208499.285713963</v>
      </c>
      <c r="Z367" s="2" t="str">
        <f t="shared" si="48"/>
        <v>MEEP</v>
      </c>
      <c r="AA367" s="2">
        <f>IF(Z367="HERE",Y367,AA366+Graph!$G$1*1000)</f>
        <v>146056069.99999991</v>
      </c>
      <c r="AB367" s="2">
        <f t="shared" si="59"/>
        <v>650000</v>
      </c>
      <c r="AC367" s="2">
        <f t="shared" si="71"/>
        <v>38067556.57142856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ht="15" x14ac:dyDescent="0.25">
      <c r="A368" s="1">
        <v>44544</v>
      </c>
      <c r="B368" s="2">
        <f t="shared" si="45"/>
        <v>299</v>
      </c>
      <c r="C368" s="7"/>
      <c r="D368" s="2" t="e">
        <f t="shared" si="51"/>
        <v>#N/A</v>
      </c>
      <c r="E368" s="2" t="e">
        <f t="shared" si="63"/>
        <v>#N/A</v>
      </c>
      <c r="F368" s="2">
        <v>1937933.9166984856</v>
      </c>
      <c r="G368" s="2">
        <f t="shared" si="64"/>
        <v>441500.42857142858</v>
      </c>
      <c r="H368" s="2">
        <f t="shared" si="72"/>
        <v>148884164.1428577</v>
      </c>
      <c r="I368" s="7"/>
      <c r="J368" s="2" t="e">
        <f t="shared" si="52"/>
        <v>#N/A</v>
      </c>
      <c r="K368" s="2" t="e">
        <f t="shared" si="65"/>
        <v>#N/A</v>
      </c>
      <c r="L368" s="2">
        <f t="array" ref="L368">IF(COUNT($C369)=0,IF(COUNT($C368)=1,I368,SUM(L367+LOOKUP(2,1/(ISNUMBER($K$1:$K$194)),$K$1:$K$194))),I368)</f>
        <v>3130962.8571428438</v>
      </c>
      <c r="M368" s="8" t="e">
        <f t="shared" si="69"/>
        <v>#N/A</v>
      </c>
      <c r="N368" s="2" t="e">
        <f t="shared" si="53"/>
        <v>#N/A</v>
      </c>
      <c r="O368" s="2" t="e">
        <f t="shared" si="66"/>
        <v>#N/A</v>
      </c>
      <c r="P368" s="2">
        <v>1956259.6678125858</v>
      </c>
      <c r="Q368" s="2">
        <f t="shared" si="75"/>
        <v>450000</v>
      </c>
      <c r="R368" s="2">
        <f t="shared" si="73"/>
        <v>152015127</v>
      </c>
      <c r="S368" s="2">
        <f t="shared" si="54"/>
        <v>441500.42857143283</v>
      </c>
      <c r="T368" s="2">
        <f t="shared" si="55"/>
        <v>8499.571428571362</v>
      </c>
      <c r="U368" s="2">
        <f t="shared" si="56"/>
        <v>450000</v>
      </c>
      <c r="V368" s="2">
        <f t="shared" si="74"/>
        <v>111798128.14285736</v>
      </c>
      <c r="W368" s="2">
        <f t="shared" si="57"/>
        <v>441500.42857143283</v>
      </c>
      <c r="X368" s="2">
        <f t="shared" si="47"/>
        <v>8499.5714285671711</v>
      </c>
      <c r="Y368" s="2">
        <f t="shared" si="70"/>
        <v>40216998.85714253</v>
      </c>
      <c r="Z368" s="2" t="str">
        <f t="shared" si="48"/>
        <v>MEEP</v>
      </c>
      <c r="AA368" s="2">
        <f>IF(Z368="HERE",Y368,AA367+Graph!$G$1*1000)</f>
        <v>146706069.99999991</v>
      </c>
      <c r="AB368" s="2">
        <f t="shared" si="59"/>
        <v>650000</v>
      </c>
      <c r="AC368" s="2">
        <f t="shared" si="71"/>
        <v>38067556.57142856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ht="15" x14ac:dyDescent="0.25">
      <c r="A369" s="1">
        <v>44545</v>
      </c>
      <c r="B369" s="2">
        <f t="shared" si="45"/>
        <v>300</v>
      </c>
      <c r="C369" s="7"/>
      <c r="D369" s="2" t="e">
        <f t="shared" si="51"/>
        <v>#N/A</v>
      </c>
      <c r="E369" s="2" t="e">
        <f t="shared" si="63"/>
        <v>#N/A</v>
      </c>
      <c r="F369" s="2">
        <v>1942865.0525846779</v>
      </c>
      <c r="G369" s="2">
        <f t="shared" si="64"/>
        <v>441500.42857142858</v>
      </c>
      <c r="H369" s="2">
        <f t="shared" si="72"/>
        <v>149325664.57142913</v>
      </c>
      <c r="I369" s="7"/>
      <c r="J369" s="2" t="e">
        <f t="shared" si="52"/>
        <v>#N/A</v>
      </c>
      <c r="K369" s="2" t="e">
        <f t="shared" si="65"/>
        <v>#N/A</v>
      </c>
      <c r="L369" s="2">
        <f t="array" ref="L369">IF(COUNT($C370)=0,IF(COUNT($C369)=1,I369,SUM(L368+LOOKUP(2,1/(ISNUMBER($K$1:$K$194)),$K$1:$K$194))),I369)</f>
        <v>3139462.4285714151</v>
      </c>
      <c r="M369" s="8" t="e">
        <f t="shared" si="69"/>
        <v>#N/A</v>
      </c>
      <c r="N369" s="2" t="e">
        <f t="shared" si="53"/>
        <v>#N/A</v>
      </c>
      <c r="O369" s="2" t="e">
        <f t="shared" si="66"/>
        <v>#N/A</v>
      </c>
      <c r="P369" s="2">
        <v>1961237.2999745309</v>
      </c>
      <c r="Q369" s="2">
        <f t="shared" si="75"/>
        <v>450000</v>
      </c>
      <c r="R369" s="2">
        <f t="shared" si="73"/>
        <v>152465127</v>
      </c>
      <c r="S369" s="2">
        <f t="shared" si="54"/>
        <v>441500.42857143283</v>
      </c>
      <c r="T369" s="2">
        <f t="shared" si="55"/>
        <v>8499.571428571362</v>
      </c>
      <c r="U369" s="2">
        <f t="shared" si="56"/>
        <v>450000</v>
      </c>
      <c r="V369" s="2">
        <f t="shared" si="74"/>
        <v>112239628.57142879</v>
      </c>
      <c r="W369" s="2">
        <f t="shared" si="57"/>
        <v>441500.42857143283</v>
      </c>
      <c r="X369" s="2">
        <f t="shared" si="47"/>
        <v>8499.5714285671711</v>
      </c>
      <c r="Y369" s="2">
        <f t="shared" si="70"/>
        <v>40225498.428571098</v>
      </c>
      <c r="Z369" s="2" t="str">
        <f t="shared" si="48"/>
        <v>MEEP</v>
      </c>
      <c r="AA369" s="2">
        <f>IF(Z369="HERE",Y369,AA368+Graph!$G$1*1000)</f>
        <v>147356069.99999991</v>
      </c>
      <c r="AB369" s="2">
        <f t="shared" si="59"/>
        <v>650000</v>
      </c>
      <c r="AC369" s="2">
        <f t="shared" si="71"/>
        <v>38067556.57142856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ht="15" x14ac:dyDescent="0.25">
      <c r="A370" s="1">
        <v>44546</v>
      </c>
      <c r="B370" s="2">
        <f t="shared" si="45"/>
        <v>301</v>
      </c>
      <c r="C370" s="7"/>
      <c r="D370" s="2" t="e">
        <f t="shared" si="51"/>
        <v>#N/A</v>
      </c>
      <c r="E370" s="2" t="e">
        <f t="shared" si="63"/>
        <v>#N/A</v>
      </c>
      <c r="F370" s="2">
        <v>1947796.1884708405</v>
      </c>
      <c r="G370" s="2">
        <f t="shared" si="64"/>
        <v>441500.42857142858</v>
      </c>
      <c r="H370" s="2">
        <f t="shared" si="72"/>
        <v>149767165.00000057</v>
      </c>
      <c r="I370" s="7"/>
      <c r="J370" s="2" t="e">
        <f t="shared" si="52"/>
        <v>#N/A</v>
      </c>
      <c r="K370" s="2" t="e">
        <f t="shared" si="65"/>
        <v>#N/A</v>
      </c>
      <c r="L370" s="2">
        <f t="array" ref="L370">IF(COUNT($C371)=0,IF(COUNT($C370)=1,I370,SUM(L369+LOOKUP(2,1/(ISNUMBER($K$1:$K$194)),$K$1:$K$194))),I370)</f>
        <v>3147961.9999999865</v>
      </c>
      <c r="M370" s="8" t="e">
        <f t="shared" si="69"/>
        <v>#N/A</v>
      </c>
      <c r="N370" s="2" t="e">
        <f t="shared" si="53"/>
        <v>#N/A</v>
      </c>
      <c r="O370" s="2" t="e">
        <f t="shared" si="66"/>
        <v>#N/A</v>
      </c>
      <c r="P370" s="2">
        <v>1966214.932136476</v>
      </c>
      <c r="Q370" s="2">
        <f t="shared" si="75"/>
        <v>450000</v>
      </c>
      <c r="R370" s="2">
        <f t="shared" si="73"/>
        <v>152915127</v>
      </c>
      <c r="S370" s="2">
        <f t="shared" si="54"/>
        <v>441500.42857143283</v>
      </c>
      <c r="T370" s="2">
        <f t="shared" si="55"/>
        <v>8499.571428571362</v>
      </c>
      <c r="U370" s="2">
        <f t="shared" si="56"/>
        <v>450000</v>
      </c>
      <c r="V370" s="2">
        <f t="shared" si="74"/>
        <v>112681129.00000022</v>
      </c>
      <c r="W370" s="2">
        <f t="shared" si="57"/>
        <v>441500.42857143283</v>
      </c>
      <c r="X370" s="2">
        <f t="shared" si="47"/>
        <v>8499.5714285671711</v>
      </c>
      <c r="Y370" s="2">
        <f t="shared" si="70"/>
        <v>40233997.999999665</v>
      </c>
      <c r="Z370" s="2" t="str">
        <f t="shared" si="48"/>
        <v>MEEP</v>
      </c>
      <c r="AA370" s="2">
        <f>IF(Z370="HERE",Y370,AA369+Graph!$G$1*1000)</f>
        <v>148006069.99999991</v>
      </c>
      <c r="AB370" s="2">
        <f t="shared" si="59"/>
        <v>650000</v>
      </c>
      <c r="AC370" s="2">
        <f t="shared" si="71"/>
        <v>38067556.57142856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ht="15" x14ac:dyDescent="0.25">
      <c r="A371" s="1">
        <v>44547</v>
      </c>
      <c r="B371" s="2">
        <f t="shared" si="45"/>
        <v>302</v>
      </c>
      <c r="C371" s="7"/>
      <c r="D371" s="2" t="e">
        <f t="shared" si="51"/>
        <v>#N/A</v>
      </c>
      <c r="E371" s="2" t="e">
        <f t="shared" si="63"/>
        <v>#N/A</v>
      </c>
      <c r="F371" s="2">
        <v>1952727.324357003</v>
      </c>
      <c r="G371" s="2">
        <f t="shared" si="64"/>
        <v>441500.42857142858</v>
      </c>
      <c r="H371" s="2">
        <f t="shared" si="72"/>
        <v>150208665.428572</v>
      </c>
      <c r="I371" s="7"/>
      <c r="J371" s="2" t="e">
        <f t="shared" si="52"/>
        <v>#N/A</v>
      </c>
      <c r="K371" s="2" t="e">
        <f t="shared" si="65"/>
        <v>#N/A</v>
      </c>
      <c r="L371" s="2">
        <f t="array" ref="L371">IF(COUNT($C372)=0,IF(COUNT($C371)=1,I371,SUM(L370+LOOKUP(2,1/(ISNUMBER($K$1:$K$194)),$K$1:$K$194))),I371)</f>
        <v>3156461.5714285579</v>
      </c>
      <c r="M371" s="8" t="e">
        <f t="shared" si="69"/>
        <v>#N/A</v>
      </c>
      <c r="N371" s="2" t="e">
        <f t="shared" si="53"/>
        <v>#N/A</v>
      </c>
      <c r="O371" s="2" t="e">
        <f t="shared" si="66"/>
        <v>#N/A</v>
      </c>
      <c r="P371" s="2">
        <v>1971192.5642984509</v>
      </c>
      <c r="Q371" s="2">
        <f t="shared" si="75"/>
        <v>450000</v>
      </c>
      <c r="R371" s="2">
        <f t="shared" si="73"/>
        <v>153365127</v>
      </c>
      <c r="S371" s="2">
        <f t="shared" si="54"/>
        <v>441500.42857143283</v>
      </c>
      <c r="T371" s="2">
        <f t="shared" si="55"/>
        <v>8499.571428571362</v>
      </c>
      <c r="U371" s="2">
        <f t="shared" si="56"/>
        <v>450000</v>
      </c>
      <c r="V371" s="2">
        <f t="shared" si="74"/>
        <v>113122629.42857166</v>
      </c>
      <c r="W371" s="2">
        <f t="shared" si="57"/>
        <v>441500.42857143283</v>
      </c>
      <c r="X371" s="2">
        <f t="shared" si="47"/>
        <v>8499.5714285671711</v>
      </c>
      <c r="Y371" s="2">
        <f t="shared" si="70"/>
        <v>40242497.571428232</v>
      </c>
      <c r="Z371" s="2" t="str">
        <f t="shared" si="48"/>
        <v>MEEP</v>
      </c>
      <c r="AA371" s="2">
        <f>IF(Z371="HERE",Y371,AA370+Graph!$G$1*1000)</f>
        <v>148656069.99999991</v>
      </c>
      <c r="AB371" s="2">
        <f t="shared" si="59"/>
        <v>650000</v>
      </c>
      <c r="AC371" s="2">
        <f t="shared" si="71"/>
        <v>38067556.57142856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ht="15" x14ac:dyDescent="0.25">
      <c r="A372" s="1">
        <v>44548</v>
      </c>
      <c r="B372" s="2">
        <f t="shared" si="45"/>
        <v>303</v>
      </c>
      <c r="C372" s="7"/>
      <c r="D372" s="2" t="e">
        <f t="shared" si="51"/>
        <v>#N/A</v>
      </c>
      <c r="E372" s="2" t="e">
        <f t="shared" si="63"/>
        <v>#N/A</v>
      </c>
      <c r="F372" s="2">
        <v>1957658.4602431953</v>
      </c>
      <c r="G372" s="2">
        <f t="shared" si="64"/>
        <v>441500.42857142858</v>
      </c>
      <c r="H372" s="2">
        <f t="shared" si="72"/>
        <v>150650165.85714343</v>
      </c>
      <c r="I372" s="7"/>
      <c r="J372" s="2" t="e">
        <f t="shared" si="52"/>
        <v>#N/A</v>
      </c>
      <c r="K372" s="2" t="e">
        <f t="shared" si="65"/>
        <v>#N/A</v>
      </c>
      <c r="L372" s="2">
        <f t="array" ref="L372">IF(COUNT($C373)=0,IF(COUNT($C372)=1,I372,SUM(L371+LOOKUP(2,1/(ISNUMBER($K$1:$K$194)),$K$1:$K$194))),I372)</f>
        <v>3164961.1428571292</v>
      </c>
      <c r="M372" s="8" t="e">
        <f t="shared" si="69"/>
        <v>#N/A</v>
      </c>
      <c r="N372" s="2" t="e">
        <f t="shared" si="53"/>
        <v>#N/A</v>
      </c>
      <c r="O372" s="2" t="e">
        <f t="shared" si="66"/>
        <v>#N/A</v>
      </c>
      <c r="P372" s="2">
        <v>1976170.1964603961</v>
      </c>
      <c r="Q372" s="2">
        <f t="shared" si="75"/>
        <v>450000</v>
      </c>
      <c r="R372" s="2">
        <f t="shared" si="73"/>
        <v>153815127</v>
      </c>
      <c r="S372" s="2">
        <f t="shared" si="54"/>
        <v>441500.42857143283</v>
      </c>
      <c r="T372" s="2">
        <f t="shared" si="55"/>
        <v>8499.571428571362</v>
      </c>
      <c r="U372" s="2">
        <f t="shared" si="56"/>
        <v>450000</v>
      </c>
      <c r="V372" s="2">
        <f t="shared" si="74"/>
        <v>113564129.85714309</v>
      </c>
      <c r="W372" s="2">
        <f t="shared" si="57"/>
        <v>441500.42857143283</v>
      </c>
      <c r="X372" s="2">
        <f t="shared" si="47"/>
        <v>8499.5714285671711</v>
      </c>
      <c r="Y372" s="2">
        <f t="shared" si="70"/>
        <v>40250997.142856799</v>
      </c>
      <c r="Z372" s="2" t="str">
        <f t="shared" si="48"/>
        <v>MEEP</v>
      </c>
      <c r="AA372" s="2">
        <f>IF(Z372="HERE",Y372,AA371+Graph!$G$1*1000)</f>
        <v>149306069.99999991</v>
      </c>
      <c r="AB372" s="2">
        <f t="shared" si="59"/>
        <v>650000</v>
      </c>
      <c r="AC372" s="2">
        <f t="shared" si="71"/>
        <v>38067556.57142856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ht="15" x14ac:dyDescent="0.25">
      <c r="A373" s="1">
        <v>44549</v>
      </c>
      <c r="B373" s="2">
        <f t="shared" si="45"/>
        <v>304</v>
      </c>
      <c r="C373" s="7"/>
      <c r="D373" s="2" t="e">
        <f t="shared" si="51"/>
        <v>#N/A</v>
      </c>
      <c r="E373" s="2" t="e">
        <f t="shared" si="63"/>
        <v>#N/A</v>
      </c>
      <c r="F373" s="2">
        <v>1962589.5961293578</v>
      </c>
      <c r="G373" s="2">
        <f t="shared" si="64"/>
        <v>441500.42857142858</v>
      </c>
      <c r="H373" s="2">
        <f t="shared" si="72"/>
        <v>151091666.28571486</v>
      </c>
      <c r="I373" s="7"/>
      <c r="J373" s="2" t="e">
        <f t="shared" si="52"/>
        <v>#N/A</v>
      </c>
      <c r="K373" s="2" t="e">
        <f t="shared" si="65"/>
        <v>#N/A</v>
      </c>
      <c r="L373" s="2">
        <f t="array" ref="L373">IF(COUNT($C374)=0,IF(COUNT($C373)=1,I373,SUM(L372+LOOKUP(2,1/(ISNUMBER($K$1:$K$194)),$K$1:$K$194))),I373)</f>
        <v>3173460.7142857006</v>
      </c>
      <c r="M373" s="8" t="e">
        <f t="shared" si="69"/>
        <v>#N/A</v>
      </c>
      <c r="N373" s="2" t="e">
        <f t="shared" si="53"/>
        <v>#N/A</v>
      </c>
      <c r="O373" s="2" t="e">
        <f t="shared" si="66"/>
        <v>#N/A</v>
      </c>
      <c r="P373" s="2">
        <v>1981147.828622371</v>
      </c>
      <c r="Q373" s="2">
        <f t="shared" si="75"/>
        <v>450000</v>
      </c>
      <c r="R373" s="2">
        <f t="shared" si="73"/>
        <v>154265127</v>
      </c>
      <c r="S373" s="2">
        <f t="shared" si="54"/>
        <v>441500.42857143283</v>
      </c>
      <c r="T373" s="2">
        <f t="shared" si="55"/>
        <v>8499.571428571362</v>
      </c>
      <c r="U373" s="2">
        <f t="shared" si="56"/>
        <v>450000</v>
      </c>
      <c r="V373" s="2">
        <f t="shared" si="74"/>
        <v>114005630.28571452</v>
      </c>
      <c r="W373" s="2">
        <f t="shared" si="57"/>
        <v>441500.42857143283</v>
      </c>
      <c r="X373" s="2">
        <f t="shared" si="47"/>
        <v>8499.5714285671711</v>
      </c>
      <c r="Y373" s="2">
        <f t="shared" si="70"/>
        <v>40259496.714285366</v>
      </c>
      <c r="Z373" s="2" t="str">
        <f t="shared" si="48"/>
        <v>MEEP</v>
      </c>
      <c r="AA373" s="2">
        <f>IF(Z373="HERE",Y373,AA372+Graph!$G$1*1000)</f>
        <v>149956069.99999991</v>
      </c>
      <c r="AB373" s="2">
        <f t="shared" si="59"/>
        <v>650000</v>
      </c>
      <c r="AC373" s="2">
        <f t="shared" si="71"/>
        <v>38067556.57142856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ht="15" x14ac:dyDescent="0.25">
      <c r="A374" s="1">
        <v>44550</v>
      </c>
      <c r="B374" s="2">
        <f t="shared" si="45"/>
        <v>305</v>
      </c>
      <c r="C374" s="7"/>
      <c r="D374" s="2" t="e">
        <f t="shared" si="51"/>
        <v>#N/A</v>
      </c>
      <c r="E374" s="2" t="e">
        <f t="shared" si="63"/>
        <v>#N/A</v>
      </c>
      <c r="F374" s="2">
        <v>1967520.7320155203</v>
      </c>
      <c r="G374" s="2">
        <f t="shared" si="64"/>
        <v>441500.42857142858</v>
      </c>
      <c r="H374" s="2">
        <f t="shared" si="72"/>
        <v>151533166.7142863</v>
      </c>
      <c r="I374" s="7"/>
      <c r="J374" s="2" t="e">
        <f t="shared" si="52"/>
        <v>#N/A</v>
      </c>
      <c r="K374" s="2" t="e">
        <f t="shared" si="65"/>
        <v>#N/A</v>
      </c>
      <c r="L374" s="2">
        <f t="array" ref="L374">IF(COUNT($C375)=0,IF(COUNT($C374)=1,I374,SUM(L373+LOOKUP(2,1/(ISNUMBER($K$1:$K$194)),$K$1:$K$194))),I374)</f>
        <v>3181960.2857142719</v>
      </c>
      <c r="M374" s="8" t="e">
        <f t="shared" si="69"/>
        <v>#N/A</v>
      </c>
      <c r="N374" s="2" t="e">
        <f t="shared" si="53"/>
        <v>#N/A</v>
      </c>
      <c r="O374" s="2" t="e">
        <f t="shared" si="66"/>
        <v>#N/A</v>
      </c>
      <c r="P374" s="2">
        <v>1986125.4607843161</v>
      </c>
      <c r="Q374" s="2">
        <f t="shared" si="75"/>
        <v>450000</v>
      </c>
      <c r="R374" s="2">
        <f t="shared" si="73"/>
        <v>154715127</v>
      </c>
      <c r="S374" s="2">
        <f t="shared" si="54"/>
        <v>441500.42857143283</v>
      </c>
      <c r="T374" s="2">
        <f t="shared" si="55"/>
        <v>8499.571428571362</v>
      </c>
      <c r="U374" s="2">
        <f t="shared" si="56"/>
        <v>450000</v>
      </c>
      <c r="V374" s="2">
        <f t="shared" si="74"/>
        <v>114447130.71428595</v>
      </c>
      <c r="W374" s="2">
        <f t="shared" si="57"/>
        <v>441500.42857143283</v>
      </c>
      <c r="X374" s="2">
        <f t="shared" si="47"/>
        <v>8499.5714285671711</v>
      </c>
      <c r="Y374" s="2">
        <f t="shared" si="70"/>
        <v>40267996.285713933</v>
      </c>
      <c r="Z374" s="2" t="str">
        <f t="shared" si="48"/>
        <v>MEEP</v>
      </c>
      <c r="AA374" s="2">
        <f>IF(Z374="HERE",Y374,AA373+Graph!$G$1*1000)</f>
        <v>150606069.99999991</v>
      </c>
      <c r="AB374" s="2">
        <f t="shared" si="59"/>
        <v>650000</v>
      </c>
      <c r="AC374" s="2">
        <f t="shared" si="71"/>
        <v>38067556.57142856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ht="15" x14ac:dyDescent="0.25">
      <c r="A375" s="1">
        <v>44551</v>
      </c>
      <c r="B375" s="2">
        <f t="shared" si="45"/>
        <v>306</v>
      </c>
      <c r="C375" s="7"/>
      <c r="D375" s="2" t="e">
        <f t="shared" si="51"/>
        <v>#N/A</v>
      </c>
      <c r="E375" s="2" t="e">
        <f t="shared" si="63"/>
        <v>#N/A</v>
      </c>
      <c r="F375" s="2">
        <v>1972451.8679017127</v>
      </c>
      <c r="G375" s="2">
        <f t="shared" si="64"/>
        <v>441500.42857142858</v>
      </c>
      <c r="H375" s="2">
        <f t="shared" si="72"/>
        <v>151974667.14285773</v>
      </c>
      <c r="I375" s="7"/>
      <c r="J375" s="2" t="e">
        <f t="shared" si="52"/>
        <v>#N/A</v>
      </c>
      <c r="K375" s="2" t="e">
        <f t="shared" si="65"/>
        <v>#N/A</v>
      </c>
      <c r="L375" s="2">
        <f t="array" ref="L375">IF(COUNT($C376)=0,IF(COUNT($C375)=1,I375,SUM(L374+LOOKUP(2,1/(ISNUMBER($K$1:$K$194)),$K$1:$K$194))),I375)</f>
        <v>3190459.8571428433</v>
      </c>
      <c r="M375" s="8" t="e">
        <f t="shared" si="69"/>
        <v>#N/A</v>
      </c>
      <c r="N375" s="2" t="e">
        <f t="shared" si="53"/>
        <v>#N/A</v>
      </c>
      <c r="O375" s="2" t="e">
        <f t="shared" si="66"/>
        <v>#N/A</v>
      </c>
      <c r="P375" s="2">
        <v>1991103.0929462612</v>
      </c>
      <c r="Q375" s="2">
        <f t="shared" si="75"/>
        <v>450000</v>
      </c>
      <c r="R375" s="2">
        <f t="shared" si="73"/>
        <v>155165127</v>
      </c>
      <c r="S375" s="2">
        <f t="shared" si="54"/>
        <v>441500.42857143283</v>
      </c>
      <c r="T375" s="2">
        <f t="shared" si="55"/>
        <v>8499.571428571362</v>
      </c>
      <c r="U375" s="2">
        <f t="shared" si="56"/>
        <v>450000</v>
      </c>
      <c r="V375" s="2">
        <f t="shared" si="74"/>
        <v>114888631.14285739</v>
      </c>
      <c r="W375" s="2">
        <f t="shared" si="57"/>
        <v>441500.42857143283</v>
      </c>
      <c r="X375" s="2">
        <f t="shared" si="47"/>
        <v>8499.5714285671711</v>
      </c>
      <c r="Y375" s="2">
        <f t="shared" si="70"/>
        <v>40276495.857142501</v>
      </c>
      <c r="Z375" s="2" t="str">
        <f t="shared" si="48"/>
        <v>MEEP</v>
      </c>
      <c r="AA375" s="2">
        <f>IF(Z375="HERE",Y375,AA374+Graph!$G$1*1000)</f>
        <v>151256069.99999991</v>
      </c>
      <c r="AB375" s="2">
        <f t="shared" si="59"/>
        <v>650000</v>
      </c>
      <c r="AC375" s="2">
        <f t="shared" si="71"/>
        <v>38067556.57142856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ht="15" x14ac:dyDescent="0.25">
      <c r="A376" s="1">
        <v>44552</v>
      </c>
      <c r="B376" s="2">
        <f t="shared" si="45"/>
        <v>307</v>
      </c>
      <c r="C376" s="7"/>
      <c r="D376" s="2" t="e">
        <f t="shared" si="51"/>
        <v>#N/A</v>
      </c>
      <c r="E376" s="2" t="e">
        <f t="shared" si="63"/>
        <v>#N/A</v>
      </c>
      <c r="F376" s="2">
        <v>1977383.0037878752</v>
      </c>
      <c r="G376" s="2">
        <f t="shared" si="64"/>
        <v>441500.42857142858</v>
      </c>
      <c r="H376" s="2">
        <f t="shared" si="72"/>
        <v>152416167.57142916</v>
      </c>
      <c r="I376" s="7"/>
      <c r="J376" s="2" t="e">
        <f t="shared" si="52"/>
        <v>#N/A</v>
      </c>
      <c r="K376" s="2" t="e">
        <f t="shared" si="65"/>
        <v>#N/A</v>
      </c>
      <c r="L376" s="2">
        <f t="array" ref="L376">IF(COUNT($C377)=0,IF(COUNT($C376)=1,I376,SUM(L375+LOOKUP(2,1/(ISNUMBER($K$1:$K$194)),$K$1:$K$194))),I376)</f>
        <v>3198959.4285714147</v>
      </c>
      <c r="M376" s="8" t="e">
        <f t="shared" si="69"/>
        <v>#N/A</v>
      </c>
      <c r="N376" s="2" t="e">
        <f t="shared" si="53"/>
        <v>#N/A</v>
      </c>
      <c r="O376" s="2" t="e">
        <f t="shared" si="66"/>
        <v>#N/A</v>
      </c>
      <c r="P376" s="2">
        <v>1996080.7251082361</v>
      </c>
      <c r="Q376" s="2">
        <f t="shared" si="75"/>
        <v>450000</v>
      </c>
      <c r="R376" s="2">
        <f t="shared" si="73"/>
        <v>155615127</v>
      </c>
      <c r="S376" s="2">
        <f t="shared" si="54"/>
        <v>441500.42857143283</v>
      </c>
      <c r="T376" s="2">
        <f t="shared" si="55"/>
        <v>8499.571428571362</v>
      </c>
      <c r="U376" s="2">
        <f t="shared" si="56"/>
        <v>450000</v>
      </c>
      <c r="V376" s="2">
        <f t="shared" si="74"/>
        <v>115330131.57142882</v>
      </c>
      <c r="W376" s="2">
        <f t="shared" si="57"/>
        <v>441500.42857143283</v>
      </c>
      <c r="X376" s="2">
        <f t="shared" si="47"/>
        <v>8499.5714285671711</v>
      </c>
      <c r="Y376" s="2">
        <f t="shared" si="70"/>
        <v>40284995.428571068</v>
      </c>
      <c r="Z376" s="2" t="str">
        <f t="shared" si="48"/>
        <v>MEEP</v>
      </c>
      <c r="AA376" s="2">
        <f>IF(Z376="HERE",Y376,AA375+Graph!$G$1*1000)</f>
        <v>151906069.99999991</v>
      </c>
      <c r="AB376" s="2">
        <f t="shared" si="59"/>
        <v>650000</v>
      </c>
      <c r="AC376" s="2">
        <f t="shared" si="71"/>
        <v>38067556.57142856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ht="15" x14ac:dyDescent="0.25">
      <c r="A377" s="1">
        <v>44553</v>
      </c>
      <c r="B377" s="2">
        <f t="shared" si="45"/>
        <v>308</v>
      </c>
      <c r="C377" s="7"/>
      <c r="D377" s="2" t="e">
        <f t="shared" si="51"/>
        <v>#N/A</v>
      </c>
      <c r="E377" s="2" t="e">
        <f t="shared" si="63"/>
        <v>#N/A</v>
      </c>
      <c r="F377" s="2">
        <v>1982314.1396740377</v>
      </c>
      <c r="G377" s="2">
        <f t="shared" si="64"/>
        <v>441500.42857142858</v>
      </c>
      <c r="H377" s="2">
        <f t="shared" si="72"/>
        <v>152857668.0000006</v>
      </c>
      <c r="I377" s="7"/>
      <c r="J377" s="2" t="e">
        <f t="shared" si="52"/>
        <v>#N/A</v>
      </c>
      <c r="K377" s="2" t="e">
        <f t="shared" si="65"/>
        <v>#N/A</v>
      </c>
      <c r="L377" s="2">
        <f t="array" ref="L377">IF(COUNT($C378)=0,IF(COUNT($C377)=1,I377,SUM(L376+LOOKUP(2,1/(ISNUMBER($K$1:$K$194)),$K$1:$K$194))),I377)</f>
        <v>3207458.999999986</v>
      </c>
      <c r="M377" s="8" t="e">
        <f t="shared" si="69"/>
        <v>#N/A</v>
      </c>
      <c r="N377" s="2" t="e">
        <f t="shared" si="53"/>
        <v>#N/A</v>
      </c>
      <c r="O377" s="2" t="e">
        <f t="shared" si="66"/>
        <v>#N/A</v>
      </c>
      <c r="P377" s="2">
        <v>2001058.3572701812</v>
      </c>
      <c r="Q377" s="2">
        <f t="shared" si="75"/>
        <v>450000</v>
      </c>
      <c r="R377" s="2">
        <f t="shared" si="73"/>
        <v>156065127</v>
      </c>
      <c r="S377" s="2">
        <f t="shared" si="54"/>
        <v>441500.42857143283</v>
      </c>
      <c r="T377" s="2">
        <f t="shared" si="55"/>
        <v>8499.571428571362</v>
      </c>
      <c r="U377" s="2">
        <f t="shared" si="56"/>
        <v>450000</v>
      </c>
      <c r="V377" s="2">
        <f t="shared" si="74"/>
        <v>115771632.00000025</v>
      </c>
      <c r="W377" s="2">
        <f t="shared" si="57"/>
        <v>441500.42857143283</v>
      </c>
      <c r="X377" s="2">
        <f t="shared" si="47"/>
        <v>8499.5714285671711</v>
      </c>
      <c r="Y377" s="2">
        <f t="shared" si="70"/>
        <v>40293494.999999635</v>
      </c>
      <c r="Z377" s="2" t="str">
        <f t="shared" si="48"/>
        <v>MEEP</v>
      </c>
      <c r="AA377" s="2">
        <f>IF(Z377="HERE",Y377,AA376+Graph!$G$1*1000)</f>
        <v>152556069.99999991</v>
      </c>
      <c r="AB377" s="2">
        <f t="shared" si="59"/>
        <v>650000</v>
      </c>
      <c r="AC377" s="2">
        <f t="shared" si="71"/>
        <v>38067556.57142856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ht="15" x14ac:dyDescent="0.25">
      <c r="A378" s="1">
        <v>44554</v>
      </c>
      <c r="B378" s="2">
        <f t="shared" si="45"/>
        <v>309</v>
      </c>
      <c r="C378" s="7"/>
      <c r="D378" s="2" t="e">
        <f t="shared" si="51"/>
        <v>#N/A</v>
      </c>
      <c r="E378" s="2" t="e">
        <f t="shared" si="63"/>
        <v>#N/A</v>
      </c>
      <c r="F378" s="2">
        <v>1987245.27556023</v>
      </c>
      <c r="G378" s="2">
        <f t="shared" si="64"/>
        <v>441500.42857142858</v>
      </c>
      <c r="H378" s="2">
        <f t="shared" si="72"/>
        <v>153299168.42857203</v>
      </c>
      <c r="I378" s="7"/>
      <c r="J378" s="2" t="e">
        <f t="shared" si="52"/>
        <v>#N/A</v>
      </c>
      <c r="K378" s="2" t="e">
        <f t="shared" si="65"/>
        <v>#N/A</v>
      </c>
      <c r="L378" s="2">
        <f t="array" ref="L378">IF(COUNT($C379)=0,IF(COUNT($C378)=1,I378,SUM(L377+LOOKUP(2,1/(ISNUMBER($K$1:$K$194)),$K$1:$K$194))),I378)</f>
        <v>3215958.5714285574</v>
      </c>
      <c r="M378" s="8" t="e">
        <f t="shared" si="69"/>
        <v>#N/A</v>
      </c>
      <c r="N378" s="2" t="e">
        <f t="shared" si="53"/>
        <v>#N/A</v>
      </c>
      <c r="O378" s="2" t="e">
        <f t="shared" si="66"/>
        <v>#N/A</v>
      </c>
      <c r="P378" s="2">
        <v>2006035.9894321263</v>
      </c>
      <c r="Q378" s="2">
        <f t="shared" si="75"/>
        <v>450000</v>
      </c>
      <c r="R378" s="2">
        <f t="shared" si="73"/>
        <v>156515127</v>
      </c>
      <c r="S378" s="2">
        <f t="shared" si="54"/>
        <v>441500.42857143283</v>
      </c>
      <c r="T378" s="2">
        <f t="shared" si="55"/>
        <v>8499.571428571362</v>
      </c>
      <c r="U378" s="2">
        <f t="shared" si="56"/>
        <v>450000</v>
      </c>
      <c r="V378" s="2">
        <f t="shared" si="74"/>
        <v>116213132.42857169</v>
      </c>
      <c r="W378" s="2">
        <f t="shared" si="57"/>
        <v>441500.42857143283</v>
      </c>
      <c r="X378" s="2">
        <f t="shared" si="47"/>
        <v>8499.5714285671711</v>
      </c>
      <c r="Y378" s="2">
        <f t="shared" si="70"/>
        <v>40301994.571428202</v>
      </c>
      <c r="Z378" s="2" t="str">
        <f t="shared" si="48"/>
        <v>MEEP</v>
      </c>
      <c r="AA378" s="2">
        <f>IF(Z378="HERE",Y378,AA377+Graph!$G$1*1000)</f>
        <v>153206069.99999991</v>
      </c>
      <c r="AB378" s="2">
        <f t="shared" si="59"/>
        <v>650000</v>
      </c>
      <c r="AC378" s="2">
        <f t="shared" si="71"/>
        <v>38067556.57142856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ht="15" x14ac:dyDescent="0.25">
      <c r="A379" s="1">
        <v>44555</v>
      </c>
      <c r="B379" s="2">
        <f t="shared" si="45"/>
        <v>310</v>
      </c>
      <c r="C379" s="7"/>
      <c r="D379" s="2" t="e">
        <f t="shared" si="51"/>
        <v>#N/A</v>
      </c>
      <c r="E379" s="2" t="e">
        <f t="shared" si="63"/>
        <v>#N/A</v>
      </c>
      <c r="F379" s="2">
        <v>1992176.4114463925</v>
      </c>
      <c r="G379" s="2">
        <f t="shared" si="64"/>
        <v>441500.42857142858</v>
      </c>
      <c r="H379" s="2">
        <f t="shared" si="72"/>
        <v>153740668.85714346</v>
      </c>
      <c r="I379" s="7"/>
      <c r="J379" s="2" t="e">
        <f t="shared" si="52"/>
        <v>#N/A</v>
      </c>
      <c r="K379" s="2" t="e">
        <f t="shared" si="65"/>
        <v>#N/A</v>
      </c>
      <c r="L379" s="2">
        <f t="array" ref="L379">IF(COUNT($C380)=0,IF(COUNT($C379)=1,I379,SUM(L378+LOOKUP(2,1/(ISNUMBER($K$1:$K$194)),$K$1:$K$194))),I379)</f>
        <v>3224458.1428571288</v>
      </c>
      <c r="M379" s="8" t="e">
        <f t="shared" si="69"/>
        <v>#N/A</v>
      </c>
      <c r="N379" s="2" t="e">
        <f t="shared" si="53"/>
        <v>#N/A</v>
      </c>
      <c r="O379" s="2" t="e">
        <f t="shared" si="66"/>
        <v>#N/A</v>
      </c>
      <c r="P379" s="2">
        <v>2011013.6215941012</v>
      </c>
      <c r="Q379" s="2">
        <f t="shared" si="75"/>
        <v>450000</v>
      </c>
      <c r="R379" s="2">
        <f t="shared" si="73"/>
        <v>156965127</v>
      </c>
      <c r="S379" s="2">
        <f t="shared" si="54"/>
        <v>441500.42857143283</v>
      </c>
      <c r="T379" s="2">
        <f t="shared" si="55"/>
        <v>8499.571428571362</v>
      </c>
      <c r="U379" s="2">
        <f t="shared" si="56"/>
        <v>450000</v>
      </c>
      <c r="V379" s="2">
        <f t="shared" si="74"/>
        <v>116654632.85714312</v>
      </c>
      <c r="W379" s="2">
        <f t="shared" si="57"/>
        <v>441500.42857143283</v>
      </c>
      <c r="X379" s="2">
        <f t="shared" si="47"/>
        <v>8499.5714285671711</v>
      </c>
      <c r="Y379" s="2">
        <f t="shared" si="70"/>
        <v>40310494.142856769</v>
      </c>
      <c r="Z379" s="2" t="str">
        <f t="shared" si="48"/>
        <v>MEEP</v>
      </c>
      <c r="AA379" s="2">
        <f>IF(Z379="HERE",Y379,AA378+Graph!$G$1*1000)</f>
        <v>153856069.99999991</v>
      </c>
      <c r="AB379" s="2">
        <f t="shared" si="59"/>
        <v>650000</v>
      </c>
      <c r="AC379" s="2">
        <f t="shared" si="71"/>
        <v>38067556.57142856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ht="15" x14ac:dyDescent="0.25">
      <c r="A380" s="1">
        <v>44556</v>
      </c>
      <c r="B380" s="2">
        <f t="shared" si="45"/>
        <v>311</v>
      </c>
      <c r="C380" s="7"/>
      <c r="D380" s="2" t="e">
        <f t="shared" si="51"/>
        <v>#N/A</v>
      </c>
      <c r="E380" s="2" t="e">
        <f t="shared" si="63"/>
        <v>#N/A</v>
      </c>
      <c r="F380" s="2">
        <v>1997107.5473325849</v>
      </c>
      <c r="G380" s="2">
        <f t="shared" si="64"/>
        <v>441500.42857142858</v>
      </c>
      <c r="H380" s="2">
        <f t="shared" si="72"/>
        <v>154182169.28571489</v>
      </c>
      <c r="I380" s="7"/>
      <c r="J380" s="2" t="e">
        <f t="shared" si="52"/>
        <v>#N/A</v>
      </c>
      <c r="K380" s="2" t="e">
        <f t="shared" si="65"/>
        <v>#N/A</v>
      </c>
      <c r="L380" s="2">
        <f t="array" ref="L380">IF(COUNT($C381)=0,IF(COUNT($C380)=1,I380,SUM(L379+LOOKUP(2,1/(ISNUMBER($K$1:$K$194)),$K$1:$K$194))),I380)</f>
        <v>3232957.7142857001</v>
      </c>
      <c r="M380" s="8" t="e">
        <f t="shared" si="69"/>
        <v>#N/A</v>
      </c>
      <c r="N380" s="2" t="e">
        <f t="shared" si="53"/>
        <v>#N/A</v>
      </c>
      <c r="O380" s="2" t="e">
        <f t="shared" si="66"/>
        <v>#N/A</v>
      </c>
      <c r="P380" s="2">
        <v>2015991.2537560463</v>
      </c>
      <c r="Q380" s="2">
        <f t="shared" si="75"/>
        <v>450000</v>
      </c>
      <c r="R380" s="2">
        <f t="shared" si="73"/>
        <v>157415127</v>
      </c>
      <c r="S380" s="2">
        <f t="shared" si="54"/>
        <v>441500.42857143283</v>
      </c>
      <c r="T380" s="2">
        <f t="shared" si="55"/>
        <v>8499.571428571362</v>
      </c>
      <c r="U380" s="2">
        <f t="shared" si="56"/>
        <v>450000</v>
      </c>
      <c r="V380" s="2">
        <f t="shared" si="74"/>
        <v>117096133.28571455</v>
      </c>
      <c r="W380" s="2">
        <f t="shared" si="57"/>
        <v>441500.42857143283</v>
      </c>
      <c r="X380" s="2">
        <f t="shared" si="47"/>
        <v>8499.5714285671711</v>
      </c>
      <c r="Y380" s="2">
        <f t="shared" si="70"/>
        <v>40318993.714285336</v>
      </c>
      <c r="Z380" s="2" t="str">
        <f t="shared" si="48"/>
        <v>MEEP</v>
      </c>
      <c r="AA380" s="2">
        <f>IF(Z380="HERE",Y380,AA379+Graph!$G$1*1000)</f>
        <v>154506069.99999991</v>
      </c>
      <c r="AB380" s="2">
        <f t="shared" si="59"/>
        <v>650000</v>
      </c>
      <c r="AC380" s="2">
        <f t="shared" si="71"/>
        <v>38067556.57142856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ht="15" x14ac:dyDescent="0.25">
      <c r="A381" s="1">
        <v>44557</v>
      </c>
      <c r="B381" s="2">
        <f t="shared" si="45"/>
        <v>312</v>
      </c>
      <c r="C381" s="7"/>
      <c r="D381" s="2" t="e">
        <f t="shared" si="51"/>
        <v>#N/A</v>
      </c>
      <c r="E381" s="2" t="e">
        <f t="shared" si="63"/>
        <v>#N/A</v>
      </c>
      <c r="F381" s="2">
        <v>2002038.6832187474</v>
      </c>
      <c r="G381" s="2">
        <f t="shared" si="64"/>
        <v>441500.42857142858</v>
      </c>
      <c r="H381" s="2">
        <f t="shared" si="72"/>
        <v>154623669.71428633</v>
      </c>
      <c r="I381" s="7"/>
      <c r="J381" s="2" t="e">
        <f t="shared" si="52"/>
        <v>#N/A</v>
      </c>
      <c r="K381" s="2" t="e">
        <f t="shared" si="65"/>
        <v>#N/A</v>
      </c>
      <c r="L381" s="2">
        <f t="array" ref="L381">IF(COUNT($C382)=0,IF(COUNT($C381)=1,I381,SUM(L380+LOOKUP(2,1/(ISNUMBER($K$1:$K$194)),$K$1:$K$194))),I381)</f>
        <v>3241457.2857142715</v>
      </c>
      <c r="M381" s="8" t="e">
        <f t="shared" si="69"/>
        <v>#N/A</v>
      </c>
      <c r="N381" s="2" t="e">
        <f t="shared" si="53"/>
        <v>#N/A</v>
      </c>
      <c r="O381" s="2" t="e">
        <f t="shared" si="66"/>
        <v>#N/A</v>
      </c>
      <c r="P381" s="2">
        <v>2020968.8859179914</v>
      </c>
      <c r="Q381" s="2">
        <f t="shared" si="75"/>
        <v>450000</v>
      </c>
      <c r="R381" s="2">
        <f t="shared" si="73"/>
        <v>157865127</v>
      </c>
      <c r="S381" s="2">
        <f t="shared" si="54"/>
        <v>441500.42857143283</v>
      </c>
      <c r="T381" s="2">
        <f t="shared" si="55"/>
        <v>8499.571428571362</v>
      </c>
      <c r="U381" s="2">
        <f t="shared" si="56"/>
        <v>450000</v>
      </c>
      <c r="V381" s="2">
        <f t="shared" si="74"/>
        <v>117537633.71428598</v>
      </c>
      <c r="W381" s="2">
        <f t="shared" si="57"/>
        <v>441500.42857143283</v>
      </c>
      <c r="X381" s="2">
        <f t="shared" si="47"/>
        <v>8499.5714285671711</v>
      </c>
      <c r="Y381" s="2">
        <f t="shared" si="70"/>
        <v>40327493.285713904</v>
      </c>
      <c r="Z381" s="2" t="str">
        <f t="shared" si="48"/>
        <v>MEEP</v>
      </c>
      <c r="AA381" s="2">
        <f>IF(Z381="HERE",Y381,AA380+Graph!$G$1*1000)</f>
        <v>155156069.99999991</v>
      </c>
      <c r="AB381" s="2">
        <f t="shared" si="59"/>
        <v>650000</v>
      </c>
      <c r="AC381" s="2">
        <f t="shared" si="71"/>
        <v>38067556.57142856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ht="15" x14ac:dyDescent="0.25">
      <c r="A382" s="1">
        <v>44558</v>
      </c>
      <c r="B382" s="2">
        <f t="shared" si="45"/>
        <v>313</v>
      </c>
      <c r="C382" s="7"/>
      <c r="D382" s="2" t="e">
        <f t="shared" si="51"/>
        <v>#N/A</v>
      </c>
      <c r="E382" s="2" t="e">
        <f t="shared" si="63"/>
        <v>#N/A</v>
      </c>
      <c r="F382" s="2">
        <v>2006969.8191049099</v>
      </c>
      <c r="G382" s="2">
        <f t="shared" si="64"/>
        <v>441500.42857142858</v>
      </c>
      <c r="H382" s="2">
        <f t="shared" si="72"/>
        <v>155065170.14285776</v>
      </c>
      <c r="I382" s="7"/>
      <c r="J382" s="2" t="e">
        <f t="shared" si="52"/>
        <v>#N/A</v>
      </c>
      <c r="K382" s="2" t="e">
        <f t="shared" si="65"/>
        <v>#N/A</v>
      </c>
      <c r="L382" s="2">
        <f t="array" ref="L382">IF(COUNT($C383)=0,IF(COUNT($C382)=1,I382,SUM(L381+LOOKUP(2,1/(ISNUMBER($K$1:$K$194)),$K$1:$K$194))),I382)</f>
        <v>3249956.8571428428</v>
      </c>
      <c r="M382" s="8" t="e">
        <f t="shared" si="69"/>
        <v>#N/A</v>
      </c>
      <c r="N382" s="2" t="e">
        <f t="shared" si="53"/>
        <v>#N/A</v>
      </c>
      <c r="O382" s="2" t="e">
        <f t="shared" si="66"/>
        <v>#N/A</v>
      </c>
      <c r="P382" s="2">
        <v>2025946.5180799663</v>
      </c>
      <c r="Q382" s="2">
        <f t="shared" si="75"/>
        <v>450000</v>
      </c>
      <c r="R382" s="2">
        <f t="shared" si="73"/>
        <v>158315127</v>
      </c>
      <c r="S382" s="2">
        <f t="shared" si="54"/>
        <v>441500.42857143283</v>
      </c>
      <c r="T382" s="2">
        <f t="shared" si="55"/>
        <v>8499.571428571362</v>
      </c>
      <c r="U382" s="2">
        <f t="shared" si="56"/>
        <v>450000</v>
      </c>
      <c r="V382" s="2">
        <f t="shared" si="74"/>
        <v>117979134.14285742</v>
      </c>
      <c r="W382" s="2">
        <f t="shared" si="57"/>
        <v>441500.42857143283</v>
      </c>
      <c r="X382" s="2">
        <f t="shared" si="47"/>
        <v>8499.5714285671711</v>
      </c>
      <c r="Y382" s="2">
        <f t="shared" si="70"/>
        <v>40335992.857142471</v>
      </c>
      <c r="Z382" s="2" t="str">
        <f t="shared" si="48"/>
        <v>MEEP</v>
      </c>
      <c r="AA382" s="2">
        <f>IF(Z382="HERE",Y382,AA381+Graph!$G$1*1000)</f>
        <v>155806069.99999991</v>
      </c>
      <c r="AB382" s="2">
        <f t="shared" si="59"/>
        <v>650000</v>
      </c>
      <c r="AC382" s="2">
        <f t="shared" si="71"/>
        <v>38067556.57142856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ht="15" x14ac:dyDescent="0.25">
      <c r="A383" s="1">
        <v>44559</v>
      </c>
      <c r="B383" s="2">
        <f t="shared" si="45"/>
        <v>314</v>
      </c>
      <c r="C383" s="7"/>
      <c r="D383" s="2" t="e">
        <f t="shared" si="51"/>
        <v>#N/A</v>
      </c>
      <c r="E383" s="2" t="e">
        <f t="shared" si="63"/>
        <v>#N/A</v>
      </c>
      <c r="F383" s="2">
        <v>2011900.9549911022</v>
      </c>
      <c r="G383" s="2">
        <f t="shared" si="64"/>
        <v>441500.42857142858</v>
      </c>
      <c r="H383" s="2">
        <f t="shared" si="72"/>
        <v>155506670.57142919</v>
      </c>
      <c r="I383" s="7"/>
      <c r="J383" s="2" t="e">
        <f t="shared" si="52"/>
        <v>#N/A</v>
      </c>
      <c r="K383" s="2" t="e">
        <f t="shared" si="65"/>
        <v>#N/A</v>
      </c>
      <c r="L383" s="2">
        <f t="array" ref="L383">IF(COUNT($C384)=0,IF(COUNT($C383)=1,I383,SUM(L382+LOOKUP(2,1/(ISNUMBER($K$1:$K$194)),$K$1:$K$194))),I383)</f>
        <v>3258456.4285714142</v>
      </c>
      <c r="M383" s="8" t="e">
        <f t="shared" si="69"/>
        <v>#N/A</v>
      </c>
      <c r="N383" s="2" t="e">
        <f t="shared" si="53"/>
        <v>#N/A</v>
      </c>
      <c r="O383" s="2" t="e">
        <f t="shared" si="66"/>
        <v>#N/A</v>
      </c>
      <c r="P383" s="2">
        <v>2030924.1502419114</v>
      </c>
      <c r="Q383" s="2">
        <f t="shared" si="75"/>
        <v>450000</v>
      </c>
      <c r="R383" s="2">
        <f t="shared" si="73"/>
        <v>158765127</v>
      </c>
      <c r="S383" s="2">
        <f t="shared" si="54"/>
        <v>441500.42857143283</v>
      </c>
      <c r="T383" s="2">
        <f t="shared" si="55"/>
        <v>8499.571428571362</v>
      </c>
      <c r="U383" s="2">
        <f t="shared" si="56"/>
        <v>450000</v>
      </c>
      <c r="V383" s="2">
        <f t="shared" si="74"/>
        <v>118420634.57142885</v>
      </c>
      <c r="W383" s="2">
        <f t="shared" si="57"/>
        <v>441500.42857143283</v>
      </c>
      <c r="X383" s="2">
        <f t="shared" si="47"/>
        <v>8499.5714285671711</v>
      </c>
      <c r="Y383" s="2">
        <f t="shared" si="70"/>
        <v>40344492.428571038</v>
      </c>
      <c r="Z383" s="2" t="str">
        <f t="shared" si="48"/>
        <v>MEEP</v>
      </c>
      <c r="AA383" s="2">
        <f>IF(Z383="HERE",Y383,AA382+Graph!$G$1*1000)</f>
        <v>156456069.99999991</v>
      </c>
      <c r="AB383" s="2">
        <f t="shared" si="59"/>
        <v>650000</v>
      </c>
      <c r="AC383" s="2">
        <f t="shared" si="71"/>
        <v>38067556.57142856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ht="15" x14ac:dyDescent="0.25">
      <c r="A384" s="1">
        <v>44560</v>
      </c>
      <c r="B384" s="2">
        <f t="shared" si="45"/>
        <v>315</v>
      </c>
      <c r="C384" s="7"/>
      <c r="D384" s="2" t="e">
        <f t="shared" si="51"/>
        <v>#N/A</v>
      </c>
      <c r="E384" s="2" t="e">
        <f t="shared" si="63"/>
        <v>#N/A</v>
      </c>
      <c r="F384" s="2">
        <v>2016832.0908772647</v>
      </c>
      <c r="G384" s="2">
        <f t="shared" si="64"/>
        <v>441500.42857142858</v>
      </c>
      <c r="H384" s="2">
        <f t="shared" si="72"/>
        <v>155948171.00000063</v>
      </c>
      <c r="I384" s="7"/>
      <c r="J384" s="2" t="e">
        <f t="shared" si="52"/>
        <v>#N/A</v>
      </c>
      <c r="K384" s="2" t="e">
        <f t="shared" si="65"/>
        <v>#N/A</v>
      </c>
      <c r="L384" s="2">
        <f t="array" ref="L384">IF(COUNT($C385)=0,IF(COUNT($C384)=1,I384,SUM(L383+LOOKUP(2,1/(ISNUMBER($K$1:$K$194)),$K$1:$K$194))),I384)</f>
        <v>3266955.9999999856</v>
      </c>
      <c r="M384" s="8" t="e">
        <f t="shared" si="69"/>
        <v>#N/A</v>
      </c>
      <c r="N384" s="2" t="e">
        <f t="shared" si="53"/>
        <v>#N/A</v>
      </c>
      <c r="O384" s="2" t="e">
        <f t="shared" si="66"/>
        <v>#N/A</v>
      </c>
      <c r="P384" s="2">
        <v>2035901.7824038565</v>
      </c>
      <c r="Q384" s="2">
        <f t="shared" si="75"/>
        <v>450000</v>
      </c>
      <c r="R384" s="2">
        <f t="shared" si="73"/>
        <v>159215127</v>
      </c>
      <c r="S384" s="2">
        <f t="shared" si="54"/>
        <v>441500.42857143283</v>
      </c>
      <c r="T384" s="2">
        <f t="shared" si="55"/>
        <v>8499.571428571362</v>
      </c>
      <c r="U384" s="2">
        <f t="shared" si="56"/>
        <v>450000</v>
      </c>
      <c r="V384" s="2">
        <f t="shared" si="74"/>
        <v>118862135.00000028</v>
      </c>
      <c r="W384" s="2">
        <f t="shared" si="57"/>
        <v>441500.42857143283</v>
      </c>
      <c r="X384" s="2">
        <f t="shared" si="47"/>
        <v>8499.5714285671711</v>
      </c>
      <c r="Y384" s="2">
        <f t="shared" si="70"/>
        <v>40352991.999999605</v>
      </c>
      <c r="Z384" s="2" t="str">
        <f t="shared" si="48"/>
        <v>MEEP</v>
      </c>
      <c r="AA384" s="2">
        <f>IF(Z384="HERE",Y384,AA383+Graph!$G$1*1000)</f>
        <v>157106069.99999991</v>
      </c>
      <c r="AB384" s="2">
        <f t="shared" si="59"/>
        <v>650000</v>
      </c>
      <c r="AC384" s="2">
        <f t="shared" si="71"/>
        <v>38067556.57142856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ht="15" x14ac:dyDescent="0.25">
      <c r="A385" s="1">
        <v>44561</v>
      </c>
      <c r="B385" s="2">
        <f t="shared" si="45"/>
        <v>316</v>
      </c>
      <c r="C385" s="7"/>
      <c r="D385" s="2" t="e">
        <f t="shared" si="51"/>
        <v>#N/A</v>
      </c>
      <c r="E385" s="2" t="e">
        <f t="shared" si="63"/>
        <v>#N/A</v>
      </c>
      <c r="F385" s="2">
        <v>2021763.2267634273</v>
      </c>
      <c r="G385" s="2">
        <f t="shared" si="64"/>
        <v>441500.42857142858</v>
      </c>
      <c r="H385" s="2">
        <f t="shared" si="72"/>
        <v>156389671.42857206</v>
      </c>
      <c r="I385" s="7"/>
      <c r="J385" s="2" t="e">
        <f t="shared" si="52"/>
        <v>#N/A</v>
      </c>
      <c r="K385" s="2" t="e">
        <f t="shared" si="65"/>
        <v>#N/A</v>
      </c>
      <c r="L385" s="2">
        <f t="array" ref="L385">IF(COUNT($C386)=0,IF(COUNT($C385)=1,I385,SUM(L384+LOOKUP(2,1/(ISNUMBER($K$1:$K$194)),$K$1:$K$194))),I385)</f>
        <v>3275455.5714285569</v>
      </c>
      <c r="M385" s="8" t="e">
        <f t="shared" si="69"/>
        <v>#N/A</v>
      </c>
      <c r="N385" s="2" t="e">
        <f t="shared" si="53"/>
        <v>#N/A</v>
      </c>
      <c r="O385" s="2" t="e">
        <f t="shared" si="66"/>
        <v>#N/A</v>
      </c>
      <c r="P385" s="2">
        <v>2040879.4145658314</v>
      </c>
      <c r="Q385" s="2">
        <f t="shared" si="75"/>
        <v>450000</v>
      </c>
      <c r="R385" s="2">
        <f t="shared" si="73"/>
        <v>159665127</v>
      </c>
      <c r="S385" s="2">
        <f t="shared" si="54"/>
        <v>441500.42857143283</v>
      </c>
      <c r="T385" s="2">
        <f t="shared" si="55"/>
        <v>8499.571428571362</v>
      </c>
      <c r="U385" s="2">
        <f t="shared" si="56"/>
        <v>450000</v>
      </c>
      <c r="V385" s="2">
        <f t="shared" si="74"/>
        <v>119303635.42857172</v>
      </c>
      <c r="W385" s="2">
        <f t="shared" si="57"/>
        <v>441500.42857143283</v>
      </c>
      <c r="X385" s="2">
        <f t="shared" si="47"/>
        <v>8499.5714285671711</v>
      </c>
      <c r="Y385" s="2">
        <f t="shared" si="70"/>
        <v>40361491.571428172</v>
      </c>
      <c r="Z385" s="2" t="str">
        <f t="shared" si="48"/>
        <v>MEEP</v>
      </c>
      <c r="AA385" s="2">
        <f>IF(Z385="HERE",Y385,AA384+Graph!$G$1*1000)</f>
        <v>157756069.99999991</v>
      </c>
      <c r="AB385" s="2">
        <f t="shared" si="59"/>
        <v>650000</v>
      </c>
      <c r="AC385" s="2">
        <f t="shared" si="71"/>
        <v>38067556.57142856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5 M31:M385 I70:I385">
    <cfRule type="cellIs" dxfId="109" priority="13" operator="greaterThan">
      <formula>0</formula>
    </cfRule>
  </conditionalFormatting>
  <conditionalFormatting sqref="C31:C65 C117:C385 C70:C114">
    <cfRule type="cellIs" dxfId="108" priority="14" operator="greaterThan">
      <formula>0</formula>
    </cfRule>
  </conditionalFormatting>
  <conditionalFormatting sqref="C31:C65 C117:C385 C70:C114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07" priority="16" operator="greaterThan">
      <formula>0</formula>
    </cfRule>
  </conditionalFormatting>
  <conditionalFormatting sqref="C115">
    <cfRule type="cellIs" dxfId="106" priority="17" operator="greaterThan">
      <formula>0</formula>
    </cfRule>
  </conditionalFormatting>
  <conditionalFormatting sqref="C66">
    <cfRule type="cellIs" dxfId="105" priority="11" operator="greaterThan">
      <formula>0</formula>
    </cfRule>
  </conditionalFormatting>
  <conditionalFormatting sqref="C6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04" priority="10" operator="greaterThan">
      <formula>0</formula>
    </cfRule>
  </conditionalFormatting>
  <conditionalFormatting sqref="C67">
    <cfRule type="cellIs" dxfId="103" priority="8" operator="greaterThan">
      <formula>0</formula>
    </cfRule>
  </conditionalFormatting>
  <conditionalFormatting sqref="C6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02" priority="7" operator="greaterThan">
      <formula>0</formula>
    </cfRule>
  </conditionalFormatting>
  <conditionalFormatting sqref="C68">
    <cfRule type="cellIs" dxfId="101" priority="5" operator="greaterThan">
      <formula>0</formula>
    </cfRule>
  </conditionalFormatting>
  <conditionalFormatting sqref="C6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00" priority="4" operator="greaterThan">
      <formula>0</formula>
    </cfRule>
  </conditionalFormatting>
  <conditionalFormatting sqref="C69">
    <cfRule type="cellIs" dxfId="15" priority="2" operator="greaterThan">
      <formula>0</formula>
    </cfRule>
  </conditionalFormatting>
  <conditionalFormatting sqref="C6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7" priority="1" operator="greater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B716-E3AA-4953-8522-8A3674A410EE}">
  <dimension ref="A1:AK385"/>
  <sheetViews>
    <sheetView topLeftCell="A64" workbookViewId="0">
      <selection activeCell="I69" sqref="I69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46</v>
      </c>
      <c r="AE1" s="2" t="s">
        <v>24</v>
      </c>
      <c r="AF1" s="21" t="s">
        <v>47</v>
      </c>
      <c r="AG1" s="21" t="s">
        <v>48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-67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-66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-65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-64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-63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-62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-61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-60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-59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-58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-57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-56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-55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-54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-53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-52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-51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-50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-49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-48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-47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-46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-45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-44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-43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-42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-41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-40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-39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-38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SUM((500000-LOOKUP(2,1/(ISNUMBER($K$1:$K$194)),$K$1:$K$194))/1000)</f>
        <v>491.50042857142859</v>
      </c>
    </row>
    <row r="32" spans="1:37" ht="15" x14ac:dyDescent="0.25">
      <c r="A32" s="1">
        <v>44208</v>
      </c>
      <c r="B32" s="2">
        <f t="shared" si="0"/>
        <v>-37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-36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-35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-34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-33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-32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TREND(E37:INDEX(firstdoses500,1-$B37),$A37:INDEX(dates500,1-$B37),$A37:$A385)</f>
        <v>305727.93837535381</v>
      </c>
      <c r="G37" s="2">
        <f>IF(F37&gt;500000,$AK$31*1000,F37)</f>
        <v>305727.93837535381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TREND(O37:INDEX(bothdoses500,1-$B37),$A37:INDEX(dates500,1-$B37),$A37:$A385)</f>
        <v>308663.42220523953</v>
      </c>
      <c r="Q37" s="2">
        <f>IF(P37&gt;500000,500000,P37)</f>
        <v>308663.42220523953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-31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310659.07426151633</v>
      </c>
      <c r="G38" s="2">
        <f>IF(F38&gt;$AK$31*1000,$AK$31*1000,F38)</f>
        <v>310659.07426151633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313641.05436721444</v>
      </c>
      <c r="Q38" s="2">
        <f t="shared" ref="Q38:Q101" si="25">IF(P38&gt;500000,500000,P38)</f>
        <v>313641.05436721444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-30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315590.21014770865</v>
      </c>
      <c r="G39" s="2">
        <f>IF(F39&gt;$AK$31*1000,$AK$31*1000,F39)</f>
        <v>315590.21014770865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318618.68652915955</v>
      </c>
      <c r="Q39" s="2">
        <f t="shared" si="25"/>
        <v>318618.68652915955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-29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320521.34603387117</v>
      </c>
      <c r="G40" s="2">
        <f>IF(F40&gt;$AK$31*1000,$AK$31*1000,F40)</f>
        <v>320521.34603387117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323596.31869110465</v>
      </c>
      <c r="Q40" s="2">
        <f t="shared" si="25"/>
        <v>323596.31869110465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-28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325452.48192003369</v>
      </c>
      <c r="G41" s="2">
        <f t="shared" ref="G41:G295" si="26">IF(F41&gt;$AK$31*1000,$AK$31*1000,F41)</f>
        <v>325452.48192003369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328573.95085307956</v>
      </c>
      <c r="Q41" s="2">
        <f t="shared" si="25"/>
        <v>328573.95085307956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-27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330383.61780622602</v>
      </c>
      <c r="G42" s="2">
        <f t="shared" si="26"/>
        <v>330383.61780622602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333551.58301502466</v>
      </c>
      <c r="Q42" s="2">
        <f t="shared" si="25"/>
        <v>333551.58301502466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-26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335314.75369238853</v>
      </c>
      <c r="G43" s="2">
        <f t="shared" si="26"/>
        <v>335314.75369238853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338529.21517696977</v>
      </c>
      <c r="Q43" s="2">
        <f t="shared" si="25"/>
        <v>338529.21517696977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-25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340245.88957855105</v>
      </c>
      <c r="G44" s="2">
        <f t="shared" si="26"/>
        <v>340245.88957855105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343506.84733894467</v>
      </c>
      <c r="Q44" s="2">
        <f t="shared" si="25"/>
        <v>343506.84733894467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-24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345177.02546474338</v>
      </c>
      <c r="G45" s="2">
        <f t="shared" si="26"/>
        <v>345177.02546474338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348484.47950088978</v>
      </c>
      <c r="Q45" s="2">
        <f t="shared" si="25"/>
        <v>348484.47950088978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-23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350108.1613509059</v>
      </c>
      <c r="G46" s="2">
        <f t="shared" si="26"/>
        <v>350108.1613509059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353462.11166283488</v>
      </c>
      <c r="Q46" s="2">
        <f t="shared" si="25"/>
        <v>353462.11166283488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-22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355039.29723706841</v>
      </c>
      <c r="G47" s="2">
        <f t="shared" si="26"/>
        <v>355039.29723706841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358439.74382480979</v>
      </c>
      <c r="Q47" s="2">
        <f t="shared" si="25"/>
        <v>358439.74382480979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-21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359970.43312326074</v>
      </c>
      <c r="G48" s="2">
        <f t="shared" si="26"/>
        <v>359970.43312326074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363417.37598675489</v>
      </c>
      <c r="Q48" s="2">
        <f t="shared" si="25"/>
        <v>363417.37598675489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-20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364901.56900942326</v>
      </c>
      <c r="G49" s="2">
        <f t="shared" si="26"/>
        <v>364901.56900942326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368395.0081487</v>
      </c>
      <c r="Q49" s="2">
        <f t="shared" si="25"/>
        <v>368395.0081487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-19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369832.70489558578</v>
      </c>
      <c r="G50" s="2">
        <f t="shared" si="26"/>
        <v>369832.70489558578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373372.64031067491</v>
      </c>
      <c r="Q50" s="2">
        <f t="shared" si="25"/>
        <v>373372.64031067491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-18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374763.8407817781</v>
      </c>
      <c r="G51" s="2">
        <f t="shared" si="26"/>
        <v>374763.8407817781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378350.27247262001</v>
      </c>
      <c r="Q51" s="2">
        <f t="shared" si="25"/>
        <v>378350.27247262001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-17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379694.97666794062</v>
      </c>
      <c r="G52" s="2">
        <f t="shared" si="26"/>
        <v>379694.97666794062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383327.90463459492</v>
      </c>
      <c r="Q52" s="2">
        <f t="shared" si="25"/>
        <v>383327.90463459492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-16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384626.11255410314</v>
      </c>
      <c r="G53" s="2">
        <f t="shared" si="26"/>
        <v>384626.11255410314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388305.53679654002</v>
      </c>
      <c r="Q53" s="2">
        <f t="shared" si="25"/>
        <v>388305.53679654002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-15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389557.24844029546</v>
      </c>
      <c r="G54" s="2">
        <f t="shared" si="26"/>
        <v>389557.24844029546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393283.16895848513</v>
      </c>
      <c r="Q54" s="2">
        <f t="shared" si="25"/>
        <v>393283.16895848513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-14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394488.38432645798</v>
      </c>
      <c r="G55" s="2">
        <f t="shared" si="26"/>
        <v>394488.38432645798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398260.80112046003</v>
      </c>
      <c r="Q55" s="2">
        <f t="shared" si="25"/>
        <v>398260.80112046003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-13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399419.5202126205</v>
      </c>
      <c r="G56" s="2">
        <f t="shared" si="26"/>
        <v>399419.5202126205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403238.43328240514</v>
      </c>
      <c r="Q56" s="2">
        <f t="shared" si="25"/>
        <v>403238.43328240514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-12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404350.65609881282</v>
      </c>
      <c r="G57" s="2">
        <f t="shared" si="26"/>
        <v>404350.65609881282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408216.06544435024</v>
      </c>
      <c r="Q57" s="2">
        <f t="shared" si="25"/>
        <v>408216.06544435024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-11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409281.79198497534</v>
      </c>
      <c r="G58" s="2">
        <f t="shared" si="26"/>
        <v>409281.79198497534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413193.69760632515</v>
      </c>
      <c r="Q58" s="2">
        <f t="shared" si="25"/>
        <v>413193.69760632515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-10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414212.92787113786</v>
      </c>
      <c r="G59" s="2">
        <f t="shared" si="26"/>
        <v>414212.92787113786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418171.32976827025</v>
      </c>
      <c r="Q59" s="2">
        <f t="shared" si="25"/>
        <v>418171.32976827025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-9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419144.06375733018</v>
      </c>
      <c r="G60" s="2">
        <f t="shared" si="26"/>
        <v>419144.06375733018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423148.96193021536</v>
      </c>
      <c r="Q60" s="2">
        <f t="shared" si="25"/>
        <v>423148.96193021536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-8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424075.1996434927</v>
      </c>
      <c r="G61" s="2">
        <f t="shared" si="26"/>
        <v>424075.1996434927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428126.59409219027</v>
      </c>
      <c r="Q61" s="2">
        <f t="shared" si="25"/>
        <v>428126.59409219027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-7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429006.33552965522</v>
      </c>
      <c r="G62" s="2">
        <f t="shared" si="26"/>
        <v>429006.33552965522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433104.22625413537</v>
      </c>
      <c r="Q62" s="2">
        <f t="shared" si="25"/>
        <v>433104.22625413537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-6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433937.47141584754</v>
      </c>
      <c r="G63" s="2">
        <f t="shared" si="26"/>
        <v>433937.47141584754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438081.85841608047</v>
      </c>
      <c r="Q63" s="2">
        <f t="shared" si="25"/>
        <v>438081.85841608047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-5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438868.60730201006</v>
      </c>
      <c r="G64" s="2">
        <f t="shared" si="26"/>
        <v>438868.60730201006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443059.49057805538</v>
      </c>
      <c r="Q64" s="2">
        <f t="shared" si="25"/>
        <v>443059.49057805538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-4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443799.74318817258</v>
      </c>
      <c r="G65" s="2">
        <f t="shared" si="26"/>
        <v>443799.74318817258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448037.12274000049</v>
      </c>
      <c r="Q65" s="2">
        <f t="shared" si="25"/>
        <v>448037.12274000049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-3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448730.8790743649</v>
      </c>
      <c r="G66" s="2">
        <f t="shared" si="26"/>
        <v>448730.8790743649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453014.75490194559</v>
      </c>
      <c r="Q66" s="2">
        <f t="shared" si="25"/>
        <v>453014.75490194559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-2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453662.01496052742</v>
      </c>
      <c r="G67" s="2">
        <f t="shared" si="26"/>
        <v>453662.01496052742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457992.3870639205</v>
      </c>
      <c r="Q67" s="2">
        <f t="shared" si="25"/>
        <v>457992.3870639205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458593.15084668994</v>
      </c>
      <c r="G68" s="2">
        <f t="shared" si="26"/>
        <v>458593.15084668994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462970.0192258656</v>
      </c>
      <c r="Q68" s="2">
        <f t="shared" si="25"/>
        <v>462970.0192258656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0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463524.28673288226</v>
      </c>
      <c r="G69" s="2">
        <f t="shared" si="26"/>
        <v>463524.28673288226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467947.65138784051</v>
      </c>
      <c r="Q69" s="2">
        <f t="shared" si="25"/>
        <v>467947.65138784051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7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1</v>
      </c>
      <c r="C70" s="7"/>
      <c r="D70" s="2" t="e">
        <f t="shared" si="12"/>
        <v>#N/A</v>
      </c>
      <c r="E70" s="2" t="e">
        <f t="shared" si="22"/>
        <v>#N/A</v>
      </c>
      <c r="F70" s="2">
        <v>468455.42261904478</v>
      </c>
      <c r="G70" s="2">
        <f t="shared" si="26"/>
        <v>468455.42261904478</v>
      </c>
      <c r="H70" s="2">
        <f t="shared" si="13"/>
        <v>17343991.422619045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598090.57142857148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472925.28354978561</v>
      </c>
      <c r="Q70" s="2">
        <f t="shared" si="25"/>
        <v>472925.28354978561</v>
      </c>
      <c r="R70" s="2">
        <f t="shared" si="16"/>
        <v>17938052.283549786</v>
      </c>
      <c r="S70" s="2">
        <f t="shared" si="17"/>
        <v>468455.42261904478</v>
      </c>
      <c r="T70" s="2">
        <f t="shared" si="18"/>
        <v>8499.5714285714785</v>
      </c>
      <c r="U70" s="2">
        <f t="shared" si="19"/>
        <v>472925.28354978561</v>
      </c>
      <c r="V70" s="2">
        <f t="shared" si="5"/>
        <v>602924.51612903224</v>
      </c>
      <c r="W70" s="2">
        <f t="shared" si="20"/>
        <v>13333.516129032243</v>
      </c>
      <c r="X70" s="2">
        <f t="shared" si="6"/>
        <v>459591.76742075337</v>
      </c>
      <c r="Y70" s="2">
        <f t="shared" si="7"/>
        <v>17335127.767420754</v>
      </c>
      <c r="Z70" s="2" t="str">
        <f t="shared" si="8"/>
        <v>HERE</v>
      </c>
      <c r="AA70" s="2">
        <f>IF(Z70="HERE",Y70,AA69+Graph!$G$1*1000)</f>
        <v>17335127.767420754</v>
      </c>
      <c r="AB70" s="2">
        <f t="shared" si="21"/>
        <v>459591.76742075384</v>
      </c>
      <c r="AC70" s="2">
        <f t="shared" si="9"/>
        <v>602924.51612903224</v>
      </c>
      <c r="AD70" s="3">
        <f t="shared" si="10"/>
        <v>17335127.767420754</v>
      </c>
      <c r="AE70" s="2">
        <f>IF(AE68&gt;=52800000,52800000,IF(AB49=Graph!G$1*1000,AE69+Graph!G$1*1000,AC70))</f>
        <v>602924.51612903224</v>
      </c>
      <c r="AF70" s="3">
        <f t="shared" si="11"/>
        <v>602924.51612903224</v>
      </c>
      <c r="AG70" s="3">
        <f t="shared" si="27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2</v>
      </c>
      <c r="C71" s="7"/>
      <c r="D71" s="2" t="e">
        <f t="shared" si="12"/>
        <v>#N/A</v>
      </c>
      <c r="E71" s="2" t="e">
        <f t="shared" si="22"/>
        <v>#N/A</v>
      </c>
      <c r="F71" s="2">
        <v>473386.5585052073</v>
      </c>
      <c r="G71" s="2">
        <f t="shared" si="26"/>
        <v>473386.5585052073</v>
      </c>
      <c r="H71" s="2">
        <f t="shared" si="13"/>
        <v>17817377.981124252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606590.14285714296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477902.91571173072</v>
      </c>
      <c r="Q71" s="2">
        <f t="shared" si="25"/>
        <v>477902.91571173072</v>
      </c>
      <c r="R71" s="2">
        <f t="shared" si="16"/>
        <v>18415955.199261516</v>
      </c>
      <c r="S71" s="2">
        <f t="shared" si="17"/>
        <v>473386.5585052073</v>
      </c>
      <c r="T71" s="2">
        <f t="shared" si="18"/>
        <v>8499.5714285714785</v>
      </c>
      <c r="U71" s="2">
        <f t="shared" si="19"/>
        <v>477902.91571173072</v>
      </c>
      <c r="V71" s="2">
        <f t="shared" si="5"/>
        <v>616258.03225806449</v>
      </c>
      <c r="W71" s="2">
        <f t="shared" si="20"/>
        <v>13333.516129032243</v>
      </c>
      <c r="X71" s="2">
        <f t="shared" si="6"/>
        <v>464569.39958269848</v>
      </c>
      <c r="Y71" s="2">
        <f t="shared" si="7"/>
        <v>17799697.167003453</v>
      </c>
      <c r="Z71" s="2" t="str">
        <f t="shared" si="8"/>
        <v>HERE</v>
      </c>
      <c r="AA71" s="2">
        <f>IF(Z71="HERE",Y71,AA70+Graph!$G$1*1000)</f>
        <v>17799697.167003453</v>
      </c>
      <c r="AB71" s="2">
        <f t="shared" si="21"/>
        <v>464569.39958269894</v>
      </c>
      <c r="AC71" s="2">
        <f t="shared" si="9"/>
        <v>616258.03225806449</v>
      </c>
      <c r="AD71" s="3">
        <f t="shared" si="10"/>
        <v>17799697.167003453</v>
      </c>
      <c r="AE71" s="2">
        <f>IF(AE69&gt;=52800000,52800000,IF(AB50=Graph!G$1*1000,AE70+Graph!G$1*1000,AC71))</f>
        <v>616258.03225806449</v>
      </c>
      <c r="AF71" s="3">
        <f t="shared" si="11"/>
        <v>616258.03225806449</v>
      </c>
      <c r="AG71" s="3">
        <f t="shared" si="27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3</v>
      </c>
      <c r="C72" s="7"/>
      <c r="D72" s="2" t="e">
        <f t="shared" si="12"/>
        <v>#N/A</v>
      </c>
      <c r="E72" s="2" t="e">
        <f t="shared" si="22"/>
        <v>#N/A</v>
      </c>
      <c r="F72" s="2">
        <v>478317.69439139962</v>
      </c>
      <c r="G72" s="2">
        <f t="shared" si="26"/>
        <v>478317.69439139962</v>
      </c>
      <c r="H72" s="2">
        <f t="shared" si="13"/>
        <v>18295695.675515652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615089.71428571444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482880.54787370563</v>
      </c>
      <c r="Q72" s="2">
        <f t="shared" si="25"/>
        <v>482880.54787370563</v>
      </c>
      <c r="R72" s="2">
        <f t="shared" si="16"/>
        <v>18898835.747135222</v>
      </c>
      <c r="S72" s="2">
        <f t="shared" si="17"/>
        <v>478317.69439139962</v>
      </c>
      <c r="T72" s="2">
        <f t="shared" si="18"/>
        <v>8499.5714285714785</v>
      </c>
      <c r="U72" s="2">
        <f t="shared" si="19"/>
        <v>482880.54787370563</v>
      </c>
      <c r="V72" s="2">
        <f t="shared" si="5"/>
        <v>629591.54838709673</v>
      </c>
      <c r="W72" s="2">
        <f t="shared" si="20"/>
        <v>13333.516129032243</v>
      </c>
      <c r="X72" s="2">
        <f t="shared" si="6"/>
        <v>469547.03174467338</v>
      </c>
      <c r="Y72" s="2">
        <f t="shared" si="7"/>
        <v>18269244.198748127</v>
      </c>
      <c r="Z72" s="2" t="str">
        <f t="shared" si="8"/>
        <v>HERE</v>
      </c>
      <c r="AA72" s="2">
        <f>IF(Z72="HERE",Y72,AA71+Graph!$G$1*1000)</f>
        <v>18269244.198748127</v>
      </c>
      <c r="AB72" s="2">
        <f t="shared" si="21"/>
        <v>469547.03174467385</v>
      </c>
      <c r="AC72" s="2">
        <f t="shared" si="9"/>
        <v>629591.54838709673</v>
      </c>
      <c r="AD72" s="3">
        <f t="shared" si="10"/>
        <v>18269244.198748127</v>
      </c>
      <c r="AE72" s="2">
        <f>IF(AE70&gt;=52800000,52800000,IF(AB51=Graph!G$1*1000,AE71+Graph!G$1*1000,AC72))</f>
        <v>629591.54838709673</v>
      </c>
      <c r="AF72" s="3">
        <f t="shared" si="11"/>
        <v>629591.54838709673</v>
      </c>
      <c r="AG72" s="3">
        <f t="shared" si="27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4</v>
      </c>
      <c r="C73" s="7"/>
      <c r="D73" s="2" t="e">
        <f t="shared" si="12"/>
        <v>#N/A</v>
      </c>
      <c r="E73" s="2" t="e">
        <f t="shared" si="22"/>
        <v>#N/A</v>
      </c>
      <c r="F73" s="2">
        <v>483248.83027756214</v>
      </c>
      <c r="G73" s="2">
        <f t="shared" si="26"/>
        <v>483248.83027756214</v>
      </c>
      <c r="H73" s="2">
        <f t="shared" si="13"/>
        <v>18778944.505793214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623589.28571428591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487858.18003565073</v>
      </c>
      <c r="Q73" s="2">
        <f t="shared" si="25"/>
        <v>487858.18003565073</v>
      </c>
      <c r="R73" s="2">
        <f t="shared" si="16"/>
        <v>19386693.927170873</v>
      </c>
      <c r="S73" s="2">
        <f t="shared" si="17"/>
        <v>483248.83027756214</v>
      </c>
      <c r="T73" s="2">
        <f t="shared" si="18"/>
        <v>8499.5714285714785</v>
      </c>
      <c r="U73" s="2">
        <f t="shared" si="19"/>
        <v>487858.18003565073</v>
      </c>
      <c r="V73" s="2">
        <f t="shared" si="5"/>
        <v>642925.06451612897</v>
      </c>
      <c r="W73" s="2">
        <f t="shared" si="20"/>
        <v>13333.516129032243</v>
      </c>
      <c r="X73" s="2">
        <f t="shared" si="6"/>
        <v>474524.66390661849</v>
      </c>
      <c r="Y73" s="2">
        <f t="shared" si="7"/>
        <v>18743768.862654746</v>
      </c>
      <c r="Z73" s="2" t="str">
        <f t="shared" si="8"/>
        <v>HERE</v>
      </c>
      <c r="AA73" s="2">
        <f>IF(Z73="HERE",Y73,AA72+Graph!$G$1*1000)</f>
        <v>18743768.862654746</v>
      </c>
      <c r="AB73" s="2">
        <f t="shared" si="21"/>
        <v>474524.66390661895</v>
      </c>
      <c r="AC73" s="2">
        <f t="shared" si="9"/>
        <v>642925.06451612897</v>
      </c>
      <c r="AD73" s="3">
        <f t="shared" si="10"/>
        <v>18743768.862654746</v>
      </c>
      <c r="AE73" s="2">
        <f>IF(AE71&gt;=52800000,52800000,IF(AB52=Graph!G$1*1000,AE72+Graph!G$1*1000,AC73))</f>
        <v>642925.06451612897</v>
      </c>
      <c r="AF73" s="3">
        <f t="shared" si="11"/>
        <v>642925.06451612897</v>
      </c>
      <c r="AG73" s="3">
        <f t="shared" si="27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5</v>
      </c>
      <c r="C74" s="7"/>
      <c r="D74" s="2" t="e">
        <f t="shared" si="12"/>
        <v>#N/A</v>
      </c>
      <c r="E74" s="2" t="e">
        <f t="shared" si="22"/>
        <v>#N/A</v>
      </c>
      <c r="F74" s="2">
        <v>488179.96616372466</v>
      </c>
      <c r="G74" s="2">
        <f t="shared" si="26"/>
        <v>488179.96616372466</v>
      </c>
      <c r="H74" s="2">
        <f t="shared" si="13"/>
        <v>19267124.471956939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632088.85714285739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492835.81219759583</v>
      </c>
      <c r="Q74" s="2">
        <f t="shared" si="25"/>
        <v>492835.81219759583</v>
      </c>
      <c r="R74" s="2">
        <f t="shared" si="16"/>
        <v>19879529.739368469</v>
      </c>
      <c r="S74" s="2">
        <f t="shared" si="17"/>
        <v>488179.96616372466</v>
      </c>
      <c r="T74" s="2">
        <f t="shared" si="18"/>
        <v>8499.5714285714785</v>
      </c>
      <c r="U74" s="2">
        <f t="shared" si="19"/>
        <v>492835.81219759583</v>
      </c>
      <c r="V74" s="2">
        <f t="shared" si="5"/>
        <v>656258.58064516133</v>
      </c>
      <c r="W74" s="2">
        <f t="shared" si="20"/>
        <v>13333.516129032359</v>
      </c>
      <c r="X74" s="2">
        <f t="shared" si="6"/>
        <v>479502.29606856348</v>
      </c>
      <c r="Y74" s="2">
        <f t="shared" si="7"/>
        <v>19223271.15872331</v>
      </c>
      <c r="Z74" s="2" t="str">
        <f t="shared" si="8"/>
        <v>HERE</v>
      </c>
      <c r="AA74" s="2">
        <f>IF(Z74="HERE",Y74,AA73+Graph!$G$1*1000)</f>
        <v>19223271.15872331</v>
      </c>
      <c r="AB74" s="2">
        <f t="shared" si="21"/>
        <v>479502.29606856406</v>
      </c>
      <c r="AC74" s="2">
        <f t="shared" si="9"/>
        <v>656258.58064516133</v>
      </c>
      <c r="AD74" s="3">
        <f t="shared" si="10"/>
        <v>19223271.15872331</v>
      </c>
      <c r="AE74" s="2">
        <f>IF(AE72&gt;=52800000,52800000,IF(AB53=Graph!G$1*1000,AE73+Graph!G$1*1000,AC74))</f>
        <v>656258.58064516133</v>
      </c>
      <c r="AF74" s="3">
        <f t="shared" si="11"/>
        <v>656258.58064516133</v>
      </c>
      <c r="AG74" s="3">
        <f t="shared" si="27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6</v>
      </c>
      <c r="C75" s="7"/>
      <c r="D75" s="2" t="e">
        <f t="shared" si="12"/>
        <v>#N/A</v>
      </c>
      <c r="E75" s="2" t="e">
        <f t="shared" si="22"/>
        <v>#N/A</v>
      </c>
      <c r="F75" s="2">
        <v>493111.10204991698</v>
      </c>
      <c r="G75" s="2">
        <f t="shared" si="26"/>
        <v>491500.42857142858</v>
      </c>
      <c r="H75" s="2">
        <f t="shared" si="13"/>
        <v>19758624.900528368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640588.42857142887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497813.44435957074</v>
      </c>
      <c r="Q75" s="2">
        <f t="shared" si="25"/>
        <v>497813.44435957074</v>
      </c>
      <c r="R75" s="2">
        <f t="shared" si="16"/>
        <v>20377343.183728039</v>
      </c>
      <c r="S75" s="2">
        <f t="shared" si="17"/>
        <v>491500.4285714291</v>
      </c>
      <c r="T75" s="2">
        <f t="shared" si="18"/>
        <v>8499.5714285714785</v>
      </c>
      <c r="U75" s="2">
        <f t="shared" si="19"/>
        <v>497813.44435957074</v>
      </c>
      <c r="V75" s="2">
        <f t="shared" si="5"/>
        <v>669592.09677419357</v>
      </c>
      <c r="W75" s="2">
        <f t="shared" si="20"/>
        <v>13333.516129032243</v>
      </c>
      <c r="X75" s="2">
        <f t="shared" si="6"/>
        <v>484479.9282305385</v>
      </c>
      <c r="Y75" s="2">
        <f t="shared" si="7"/>
        <v>19707751.086953849</v>
      </c>
      <c r="Z75" s="2" t="str">
        <f t="shared" si="8"/>
        <v>HERE</v>
      </c>
      <c r="AA75" s="2">
        <f>IF(Z75="HERE",Y75,AA74+Graph!$G$1*1000)</f>
        <v>19707751.086953849</v>
      </c>
      <c r="AB75" s="2">
        <f t="shared" si="21"/>
        <v>484479.92823053896</v>
      </c>
      <c r="AC75" s="2">
        <f t="shared" si="9"/>
        <v>669592.09677419357</v>
      </c>
      <c r="AD75" s="3">
        <f t="shared" si="10"/>
        <v>19707751.086953849</v>
      </c>
      <c r="AE75" s="2">
        <f>IF(AE73&gt;=52800000,52800000,IF(AB54=Graph!G$1*1000,AE74+Graph!G$1*1000,AC75))</f>
        <v>669592.09677419357</v>
      </c>
      <c r="AF75" s="3">
        <f t="shared" si="11"/>
        <v>669592.09677419357</v>
      </c>
      <c r="AG75" s="3">
        <f t="shared" si="27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7</v>
      </c>
      <c r="C76" s="7"/>
      <c r="D76" s="2" t="e">
        <f t="shared" si="12"/>
        <v>#N/A</v>
      </c>
      <c r="E76" s="2" t="e">
        <f t="shared" si="22"/>
        <v>#N/A</v>
      </c>
      <c r="F76" s="2">
        <v>498042.2379360795</v>
      </c>
      <c r="G76" s="2">
        <f t="shared" si="26"/>
        <v>491500.42857142858</v>
      </c>
      <c r="H76" s="2">
        <f t="shared" si="13"/>
        <v>20250125.329099797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649088.00000000035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502791.07652151585</v>
      </c>
      <c r="Q76" s="2">
        <f t="shared" si="25"/>
        <v>500000</v>
      </c>
      <c r="R76" s="2">
        <f t="shared" si="16"/>
        <v>20877343.183728039</v>
      </c>
      <c r="S76" s="2">
        <f t="shared" si="17"/>
        <v>491500.4285714291</v>
      </c>
      <c r="T76" s="2">
        <f t="shared" si="18"/>
        <v>8499.5714285714785</v>
      </c>
      <c r="U76" s="2">
        <f t="shared" si="19"/>
        <v>500000</v>
      </c>
      <c r="V76" s="2">
        <f t="shared" si="5"/>
        <v>682925.61290322582</v>
      </c>
      <c r="W76" s="2">
        <f t="shared" si="20"/>
        <v>13333.516129032243</v>
      </c>
      <c r="X76" s="2">
        <f t="shared" si="6"/>
        <v>486666.48387096776</v>
      </c>
      <c r="Y76" s="2">
        <f t="shared" si="7"/>
        <v>20194417.570824817</v>
      </c>
      <c r="Z76" s="2" t="str">
        <f t="shared" si="8"/>
        <v>HERE</v>
      </c>
      <c r="AA76" s="2">
        <f>IF(Z76="HERE",Y76,AA75+Graph!$G$1*1000)</f>
        <v>20194417.570824817</v>
      </c>
      <c r="AB76" s="2">
        <f t="shared" si="21"/>
        <v>486666.48387096822</v>
      </c>
      <c r="AC76" s="2">
        <f t="shared" si="9"/>
        <v>682925.61290322582</v>
      </c>
      <c r="AD76" s="3">
        <f t="shared" si="10"/>
        <v>20194417.570824817</v>
      </c>
      <c r="AE76" s="2">
        <f>IF(AE74&gt;=52800000,52800000,IF(AB55=Graph!G$1*1000,AE75+Graph!G$1*1000,AC76))</f>
        <v>682925.61290322582</v>
      </c>
      <c r="AF76" s="3">
        <f t="shared" si="11"/>
        <v>682925.61290322582</v>
      </c>
      <c r="AG76" s="3">
        <f t="shared" si="27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8</v>
      </c>
      <c r="C77" s="7"/>
      <c r="D77" s="2" t="e">
        <f t="shared" si="12"/>
        <v>#N/A</v>
      </c>
      <c r="E77" s="2" t="e">
        <f t="shared" si="22"/>
        <v>#N/A</v>
      </c>
      <c r="F77" s="2">
        <v>502973.37382227182</v>
      </c>
      <c r="G77" s="2">
        <f t="shared" si="26"/>
        <v>491500.42857142858</v>
      </c>
      <c r="H77" s="2">
        <f t="shared" si="13"/>
        <v>20741625.757671226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657587.57142857183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507768.70868346095</v>
      </c>
      <c r="Q77" s="2">
        <f t="shared" si="25"/>
        <v>500000</v>
      </c>
      <c r="R77" s="2">
        <f t="shared" si="16"/>
        <v>21377343.183728039</v>
      </c>
      <c r="S77" s="2">
        <f t="shared" si="17"/>
        <v>491500.4285714291</v>
      </c>
      <c r="T77" s="2">
        <f t="shared" si="18"/>
        <v>8499.5714285714785</v>
      </c>
      <c r="U77" s="2">
        <f t="shared" si="19"/>
        <v>500000</v>
      </c>
      <c r="V77" s="2">
        <f t="shared" si="5"/>
        <v>696259.12903225806</v>
      </c>
      <c r="W77" s="2">
        <f t="shared" si="20"/>
        <v>13333.516129032243</v>
      </c>
      <c r="X77" s="2">
        <f t="shared" si="6"/>
        <v>486666.48387096776</v>
      </c>
      <c r="Y77" s="2">
        <f t="shared" si="7"/>
        <v>20681084.054695785</v>
      </c>
      <c r="Z77" s="2" t="str">
        <f t="shared" si="8"/>
        <v>HERE</v>
      </c>
      <c r="AA77" s="2">
        <f>IF(Z77="HERE",Y77,AA76+Graph!$G$1*1000)</f>
        <v>20681084.054695785</v>
      </c>
      <c r="AB77" s="2">
        <f t="shared" si="21"/>
        <v>486666.48387096822</v>
      </c>
      <c r="AC77" s="2">
        <f t="shared" si="9"/>
        <v>696259.12903225806</v>
      </c>
      <c r="AD77" s="3">
        <f t="shared" si="10"/>
        <v>20681084.054695785</v>
      </c>
      <c r="AE77" s="2">
        <f>IF(AE75&gt;=52800000,52800000,IF(AB56=Graph!G$1*1000,AE76+Graph!G$1*1000,AC77))</f>
        <v>696259.12903225806</v>
      </c>
      <c r="AF77" s="3">
        <f t="shared" si="11"/>
        <v>696259.12903225806</v>
      </c>
      <c r="AG77" s="3">
        <f t="shared" si="27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9</v>
      </c>
      <c r="C78" s="7"/>
      <c r="D78" s="2" t="e">
        <f t="shared" si="12"/>
        <v>#N/A</v>
      </c>
      <c r="E78" s="2" t="e">
        <f t="shared" si="22"/>
        <v>#N/A</v>
      </c>
      <c r="F78" s="2">
        <v>507904.50970843434</v>
      </c>
      <c r="G78" s="2">
        <f t="shared" si="26"/>
        <v>491500.42857142858</v>
      </c>
      <c r="H78" s="2">
        <f t="shared" si="13"/>
        <v>21233126.186242655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666087.14285714331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512746.34084543586</v>
      </c>
      <c r="Q78" s="2">
        <f t="shared" si="25"/>
        <v>500000</v>
      </c>
      <c r="R78" s="2">
        <f t="shared" si="16"/>
        <v>21877343.183728039</v>
      </c>
      <c r="S78" s="2">
        <f t="shared" si="17"/>
        <v>491500.4285714291</v>
      </c>
      <c r="T78" s="2">
        <f t="shared" si="18"/>
        <v>8499.5714285714785</v>
      </c>
      <c r="U78" s="2">
        <f t="shared" si="19"/>
        <v>500000</v>
      </c>
      <c r="V78" s="2">
        <f t="shared" si="5"/>
        <v>709592.6451612903</v>
      </c>
      <c r="W78" s="2">
        <f t="shared" si="20"/>
        <v>13333.516129032243</v>
      </c>
      <c r="X78" s="2">
        <f t="shared" si="6"/>
        <v>486666.48387096776</v>
      </c>
      <c r="Y78" s="2">
        <f t="shared" si="7"/>
        <v>21167750.538566753</v>
      </c>
      <c r="Z78" s="2" t="str">
        <f t="shared" si="8"/>
        <v>HERE</v>
      </c>
      <c r="AA78" s="2">
        <f>IF(Z78="HERE",Y78,AA77+Graph!$G$1*1000)</f>
        <v>21167750.538566753</v>
      </c>
      <c r="AB78" s="2">
        <f t="shared" si="21"/>
        <v>486666.48387096822</v>
      </c>
      <c r="AC78" s="2">
        <f t="shared" si="9"/>
        <v>709592.6451612903</v>
      </c>
      <c r="AD78" s="3">
        <f t="shared" si="10"/>
        <v>21167750.538566753</v>
      </c>
      <c r="AE78" s="2">
        <f>IF(AE76&gt;=52800000,52800000,IF(AB57=Graph!G$1*1000,AE77+Graph!G$1*1000,AC78))</f>
        <v>709592.6451612903</v>
      </c>
      <c r="AF78" s="3">
        <f t="shared" si="11"/>
        <v>709592.6451612903</v>
      </c>
      <c r="AG78" s="3">
        <f t="shared" si="27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10</v>
      </c>
      <c r="C79" s="7"/>
      <c r="D79" s="2" t="e">
        <f t="shared" si="12"/>
        <v>#N/A</v>
      </c>
      <c r="E79" s="2" t="e">
        <f t="shared" si="22"/>
        <v>#N/A</v>
      </c>
      <c r="F79" s="2">
        <v>512835.64559459686</v>
      </c>
      <c r="G79" s="2">
        <f t="shared" si="26"/>
        <v>491500.42857142858</v>
      </c>
      <c r="H79" s="2">
        <f t="shared" si="13"/>
        <v>21724626.614814084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674586.71428571478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517723.97300738096</v>
      </c>
      <c r="Q79" s="2">
        <f t="shared" si="25"/>
        <v>500000</v>
      </c>
      <c r="R79" s="2">
        <f t="shared" si="16"/>
        <v>22377343.183728039</v>
      </c>
      <c r="S79" s="2">
        <f t="shared" si="17"/>
        <v>491500.4285714291</v>
      </c>
      <c r="T79" s="2">
        <f t="shared" si="18"/>
        <v>8499.5714285714785</v>
      </c>
      <c r="U79" s="2">
        <f t="shared" si="19"/>
        <v>500000</v>
      </c>
      <c r="V79" s="2">
        <f t="shared" si="5"/>
        <v>722926.16129032255</v>
      </c>
      <c r="W79" s="2">
        <f t="shared" si="20"/>
        <v>13333.516129032243</v>
      </c>
      <c r="X79" s="2">
        <f t="shared" si="6"/>
        <v>486666.48387096776</v>
      </c>
      <c r="Y79" s="2">
        <f t="shared" si="7"/>
        <v>21654417.022437721</v>
      </c>
      <c r="Z79" s="2" t="str">
        <f t="shared" si="8"/>
        <v>HERE</v>
      </c>
      <c r="AA79" s="2">
        <f>IF(Z79="HERE",Y79,AA78+Graph!$G$1*1000)</f>
        <v>21654417.022437721</v>
      </c>
      <c r="AB79" s="2">
        <f t="shared" si="21"/>
        <v>486666.48387096822</v>
      </c>
      <c r="AC79" s="2">
        <f t="shared" si="9"/>
        <v>722926.16129032255</v>
      </c>
      <c r="AD79" s="3">
        <f t="shared" si="10"/>
        <v>21654417.022437721</v>
      </c>
      <c r="AE79" s="2">
        <f>IF(AE77&gt;=52800000,52800000,IF(AB58=Graph!G$1*1000,AE78+Graph!G$1*1000,AC79))</f>
        <v>722926.16129032255</v>
      </c>
      <c r="AF79" s="3">
        <f t="shared" si="11"/>
        <v>722926.16129032255</v>
      </c>
      <c r="AG79" s="3">
        <f t="shared" si="27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11</v>
      </c>
      <c r="C80" s="7"/>
      <c r="D80" s="2" t="e">
        <f t="shared" si="12"/>
        <v>#N/A</v>
      </c>
      <c r="E80" s="2" t="e">
        <f t="shared" si="22"/>
        <v>#N/A</v>
      </c>
      <c r="F80" s="2">
        <v>517766.78148078918</v>
      </c>
      <c r="G80" s="2">
        <f t="shared" si="26"/>
        <v>491500.42857142858</v>
      </c>
      <c r="H80" s="2">
        <f t="shared" si="13"/>
        <v>22216127.043385513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683086.28571428626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522701.60516932607</v>
      </c>
      <c r="Q80" s="2">
        <f t="shared" si="25"/>
        <v>500000</v>
      </c>
      <c r="R80" s="2">
        <f t="shared" si="16"/>
        <v>22877343.183728039</v>
      </c>
      <c r="S80" s="2">
        <f t="shared" si="17"/>
        <v>491500.4285714291</v>
      </c>
      <c r="T80" s="2">
        <f t="shared" si="18"/>
        <v>8499.5714285714785</v>
      </c>
      <c r="U80" s="2">
        <f t="shared" si="19"/>
        <v>500000</v>
      </c>
      <c r="V80" s="2">
        <f t="shared" si="5"/>
        <v>736259.67741935491</v>
      </c>
      <c r="W80" s="2">
        <f t="shared" si="20"/>
        <v>13333.516129032359</v>
      </c>
      <c r="X80" s="2">
        <f t="shared" si="6"/>
        <v>486666.48387096764</v>
      </c>
      <c r="Y80" s="2">
        <f t="shared" si="7"/>
        <v>22141083.50630869</v>
      </c>
      <c r="Z80" s="2" t="str">
        <f t="shared" si="8"/>
        <v>HERE</v>
      </c>
      <c r="AA80" s="2">
        <f>IF(Z80="HERE",Y80,AA79+Graph!$G$1*1000)</f>
        <v>22141083.50630869</v>
      </c>
      <c r="AB80" s="2">
        <f t="shared" si="21"/>
        <v>486666.48387096822</v>
      </c>
      <c r="AC80" s="2">
        <f t="shared" si="9"/>
        <v>736259.67741935491</v>
      </c>
      <c r="AD80" s="3">
        <f t="shared" si="10"/>
        <v>22141083.50630869</v>
      </c>
      <c r="AE80" s="2">
        <f>IF(AE78&gt;=52800000,52800000,IF(AB59=Graph!G$1*1000,AE79+Graph!G$1*1000,AC80))</f>
        <v>736259.67741935491</v>
      </c>
      <c r="AF80" s="3">
        <f t="shared" si="11"/>
        <v>736259.67741935491</v>
      </c>
      <c r="AG80" s="3">
        <f t="shared" si="27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12</v>
      </c>
      <c r="C81" s="7"/>
      <c r="D81" s="2" t="e">
        <f t="shared" si="12"/>
        <v>#N/A</v>
      </c>
      <c r="E81" s="2" t="e">
        <f t="shared" si="22"/>
        <v>#N/A</v>
      </c>
      <c r="F81" s="2">
        <v>522697.9173669517</v>
      </c>
      <c r="G81" s="2">
        <f t="shared" si="26"/>
        <v>491500.42857142858</v>
      </c>
      <c r="H81" s="2">
        <f t="shared" si="13"/>
        <v>22707627.471956942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691585.85714285774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527679.23733130097</v>
      </c>
      <c r="Q81" s="2">
        <f t="shared" si="25"/>
        <v>500000</v>
      </c>
      <c r="R81" s="2">
        <f t="shared" si="16"/>
        <v>23377343.183728039</v>
      </c>
      <c r="S81" s="2">
        <f t="shared" si="17"/>
        <v>491500.4285714291</v>
      </c>
      <c r="T81" s="2">
        <f t="shared" si="18"/>
        <v>8499.5714285714785</v>
      </c>
      <c r="U81" s="2">
        <f t="shared" si="19"/>
        <v>500000</v>
      </c>
      <c r="V81" s="2">
        <f t="shared" si="5"/>
        <v>749593.19354838715</v>
      </c>
      <c r="W81" s="2">
        <f t="shared" si="20"/>
        <v>13333.516129032243</v>
      </c>
      <c r="X81" s="2">
        <f t="shared" si="6"/>
        <v>486666.48387096776</v>
      </c>
      <c r="Y81" s="2">
        <f t="shared" si="7"/>
        <v>22627749.990179658</v>
      </c>
      <c r="Z81" s="2" t="str">
        <f t="shared" si="8"/>
        <v>HERE</v>
      </c>
      <c r="AA81" s="2">
        <f>IF(Z81="HERE",Y81,AA80+Graph!$G$1*1000)</f>
        <v>22627749.990179658</v>
      </c>
      <c r="AB81" s="2">
        <f t="shared" si="21"/>
        <v>486666.48387096822</v>
      </c>
      <c r="AC81" s="2">
        <f t="shared" si="9"/>
        <v>749593.19354838715</v>
      </c>
      <c r="AD81" s="3">
        <f t="shared" si="10"/>
        <v>22627749.990179658</v>
      </c>
      <c r="AE81" s="2">
        <f>IF(AE79&gt;=52800000,52800000,IF(AB60=Graph!G$1*1000,AE80+Graph!G$1*1000,AC81))</f>
        <v>749593.19354838715</v>
      </c>
      <c r="AF81" s="3">
        <f t="shared" si="11"/>
        <v>749593.19354838715</v>
      </c>
      <c r="AG81" s="3">
        <f t="shared" si="27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13</v>
      </c>
      <c r="C82" s="7"/>
      <c r="D82" s="2" t="e">
        <f t="shared" si="12"/>
        <v>#N/A</v>
      </c>
      <c r="E82" s="2" t="e">
        <f t="shared" si="22"/>
        <v>#N/A</v>
      </c>
      <c r="F82" s="2">
        <v>527629.05325311422</v>
      </c>
      <c r="G82" s="2">
        <f t="shared" si="26"/>
        <v>491500.42857142858</v>
      </c>
      <c r="H82" s="2">
        <f t="shared" si="13"/>
        <v>23199127.900528371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700085.42857142922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532656.86949324608</v>
      </c>
      <c r="Q82" s="2">
        <f t="shared" si="25"/>
        <v>500000</v>
      </c>
      <c r="R82" s="2">
        <f t="shared" si="16"/>
        <v>23877343.183728039</v>
      </c>
      <c r="S82" s="2">
        <f t="shared" si="17"/>
        <v>491500.4285714291</v>
      </c>
      <c r="T82" s="2">
        <f t="shared" si="18"/>
        <v>8499.5714285714785</v>
      </c>
      <c r="U82" s="2">
        <f t="shared" si="19"/>
        <v>500000</v>
      </c>
      <c r="V82" s="2">
        <f t="shared" si="5"/>
        <v>762926.70967741939</v>
      </c>
      <c r="W82" s="2">
        <f t="shared" si="20"/>
        <v>13333.516129032243</v>
      </c>
      <c r="X82" s="2">
        <f t="shared" si="6"/>
        <v>486666.48387096776</v>
      </c>
      <c r="Y82" s="2">
        <f t="shared" si="7"/>
        <v>23114416.474050626</v>
      </c>
      <c r="Z82" s="2" t="str">
        <f t="shared" si="8"/>
        <v>HERE</v>
      </c>
      <c r="AA82" s="2">
        <f>IF(Z82="HERE",Y82,AA81+Graph!$G$1*1000)</f>
        <v>23114416.474050626</v>
      </c>
      <c r="AB82" s="2">
        <f t="shared" si="21"/>
        <v>486666.48387096822</v>
      </c>
      <c r="AC82" s="2">
        <f t="shared" si="9"/>
        <v>762926.70967741939</v>
      </c>
      <c r="AD82" s="3">
        <f t="shared" si="10"/>
        <v>23114416.474050626</v>
      </c>
      <c r="AE82" s="2">
        <f>IF(AE80&gt;=52800000,52800000,IF(AB61=Graph!G$1*1000,AE81+Graph!G$1*1000,AC82))</f>
        <v>762926.70967741939</v>
      </c>
      <c r="AF82" s="3">
        <f t="shared" si="11"/>
        <v>762926.70967741939</v>
      </c>
      <c r="AG82" s="3">
        <f t="shared" si="27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14</v>
      </c>
      <c r="C83" s="7"/>
      <c r="D83" s="2" t="e">
        <f t="shared" si="12"/>
        <v>#N/A</v>
      </c>
      <c r="E83" s="2" t="e">
        <f t="shared" si="22"/>
        <v>#N/A</v>
      </c>
      <c r="F83" s="2">
        <v>532560.18913930655</v>
      </c>
      <c r="G83" s="2">
        <f t="shared" si="26"/>
        <v>491500.42857142858</v>
      </c>
      <c r="H83" s="2">
        <f t="shared" si="13"/>
        <v>23690628.3290998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708585.0000000007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537634.50165522099</v>
      </c>
      <c r="Q83" s="2">
        <f t="shared" si="25"/>
        <v>500000</v>
      </c>
      <c r="R83" s="2">
        <f t="shared" si="16"/>
        <v>24377343.183728039</v>
      </c>
      <c r="S83" s="2">
        <f t="shared" si="17"/>
        <v>491500.4285714291</v>
      </c>
      <c r="T83" s="2">
        <f t="shared" si="18"/>
        <v>8499.5714285714785</v>
      </c>
      <c r="U83" s="2">
        <f t="shared" si="19"/>
        <v>500000</v>
      </c>
      <c r="V83" s="2">
        <f t="shared" si="5"/>
        <v>776260.22580645164</v>
      </c>
      <c r="W83" s="2">
        <f t="shared" si="20"/>
        <v>13333.516129032243</v>
      </c>
      <c r="X83" s="2">
        <f t="shared" si="6"/>
        <v>486666.48387096776</v>
      </c>
      <c r="Y83" s="2">
        <f t="shared" si="7"/>
        <v>23601082.957921594</v>
      </c>
      <c r="Z83" s="2" t="str">
        <f t="shared" si="8"/>
        <v>HERE</v>
      </c>
      <c r="AA83" s="2">
        <f>IF(Z83="HERE",Y83,AA82+Graph!$G$1*1000)</f>
        <v>23601082.957921594</v>
      </c>
      <c r="AB83" s="2">
        <f t="shared" si="21"/>
        <v>486666.48387096822</v>
      </c>
      <c r="AC83" s="2">
        <f t="shared" si="9"/>
        <v>776260.22580645164</v>
      </c>
      <c r="AD83" s="3">
        <f t="shared" si="10"/>
        <v>23601082.957921594</v>
      </c>
      <c r="AE83" s="2">
        <f>IF(AE81&gt;=52800000,52800000,IF(AB62=Graph!G$1*1000,AE82+Graph!G$1*1000,AC83))</f>
        <v>776260.22580645164</v>
      </c>
      <c r="AF83" s="3">
        <f t="shared" si="11"/>
        <v>776260.22580645164</v>
      </c>
      <c r="AG83" s="3">
        <f t="shared" si="27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15</v>
      </c>
      <c r="C84" s="7"/>
      <c r="D84" s="2" t="e">
        <f t="shared" si="12"/>
        <v>#N/A</v>
      </c>
      <c r="E84" s="2" t="e">
        <f t="shared" si="22"/>
        <v>#N/A</v>
      </c>
      <c r="F84" s="2">
        <v>537491.32502546906</v>
      </c>
      <c r="G84" s="2">
        <f t="shared" si="26"/>
        <v>491500.42857142858</v>
      </c>
      <c r="H84" s="2">
        <f t="shared" si="13"/>
        <v>24182128.75767123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717084.57142857218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542612.13381716609</v>
      </c>
      <c r="Q84" s="2">
        <f t="shared" si="25"/>
        <v>500000</v>
      </c>
      <c r="R84" s="2">
        <f t="shared" si="16"/>
        <v>24877343.183728039</v>
      </c>
      <c r="S84" s="2">
        <f t="shared" si="17"/>
        <v>491500.4285714291</v>
      </c>
      <c r="T84" s="2">
        <f t="shared" si="18"/>
        <v>8499.5714285714785</v>
      </c>
      <c r="U84" s="2">
        <f t="shared" si="19"/>
        <v>500000</v>
      </c>
      <c r="V84" s="2">
        <f t="shared" si="5"/>
        <v>789593.74193548388</v>
      </c>
      <c r="W84" s="2">
        <f t="shared" si="20"/>
        <v>13333.516129032243</v>
      </c>
      <c r="X84" s="2">
        <f t="shared" si="6"/>
        <v>486666.48387096776</v>
      </c>
      <c r="Y84" s="2">
        <f t="shared" si="7"/>
        <v>24087749.441792563</v>
      </c>
      <c r="Z84" s="2" t="str">
        <f t="shared" si="8"/>
        <v>HERE</v>
      </c>
      <c r="AA84" s="2">
        <f>IF(Z84="HERE",Y84,AA83+Graph!$G$1*1000)</f>
        <v>24087749.441792563</v>
      </c>
      <c r="AB84" s="2">
        <f t="shared" si="21"/>
        <v>486666.48387096822</v>
      </c>
      <c r="AC84" s="2">
        <f t="shared" si="9"/>
        <v>789593.74193548388</v>
      </c>
      <c r="AD84" s="3">
        <f t="shared" si="10"/>
        <v>24087749.441792563</v>
      </c>
      <c r="AE84" s="2">
        <f>IF(AE82&gt;=52800000,52800000,IF(AB63=Graph!G$1*1000,AE83+Graph!G$1*1000,AC84))</f>
        <v>789593.74193548388</v>
      </c>
      <c r="AF84" s="3">
        <f t="shared" si="11"/>
        <v>789593.74193548388</v>
      </c>
      <c r="AG84" s="3">
        <f t="shared" si="27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16</v>
      </c>
      <c r="C85" s="7"/>
      <c r="D85" s="2" t="e">
        <f t="shared" si="12"/>
        <v>#N/A</v>
      </c>
      <c r="E85" s="2" t="e">
        <f t="shared" si="22"/>
        <v>#N/A</v>
      </c>
      <c r="F85" s="2">
        <v>542422.46091163158</v>
      </c>
      <c r="G85" s="2">
        <f t="shared" si="26"/>
        <v>491500.42857142858</v>
      </c>
      <c r="H85" s="2">
        <f t="shared" si="13"/>
        <v>24673629.186242659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725584.14285714366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547589.76597911119</v>
      </c>
      <c r="Q85" s="2">
        <f t="shared" si="25"/>
        <v>500000</v>
      </c>
      <c r="R85" s="2">
        <f t="shared" si="16"/>
        <v>25377343.183728039</v>
      </c>
      <c r="S85" s="2">
        <f t="shared" si="17"/>
        <v>491500.4285714291</v>
      </c>
      <c r="T85" s="2">
        <f t="shared" si="18"/>
        <v>8499.5714285714785</v>
      </c>
      <c r="U85" s="2">
        <f t="shared" si="19"/>
        <v>500000</v>
      </c>
      <c r="V85" s="2">
        <f t="shared" si="5"/>
        <v>802927.25806451612</v>
      </c>
      <c r="W85" s="2">
        <f t="shared" si="20"/>
        <v>13333.516129032243</v>
      </c>
      <c r="X85" s="2">
        <f t="shared" si="6"/>
        <v>486666.48387096776</v>
      </c>
      <c r="Y85" s="2">
        <f t="shared" si="7"/>
        <v>24574415.925663531</v>
      </c>
      <c r="Z85" s="2" t="str">
        <f t="shared" si="8"/>
        <v>HERE</v>
      </c>
      <c r="AA85" s="2">
        <f>IF(Z85="HERE",Y85,AA84+Graph!$G$1*1000)</f>
        <v>24574415.925663531</v>
      </c>
      <c r="AB85" s="2">
        <f t="shared" si="21"/>
        <v>486666.48387096822</v>
      </c>
      <c r="AC85" s="2">
        <f t="shared" si="9"/>
        <v>802927.25806451612</v>
      </c>
      <c r="AD85" s="3">
        <f t="shared" si="10"/>
        <v>24574415.925663531</v>
      </c>
      <c r="AE85" s="2">
        <f>IF(AE83&gt;=52800000,52800000,IF(AB64=Graph!G$1*1000,AE84+Graph!G$1*1000,AC85))</f>
        <v>802927.25806451612</v>
      </c>
      <c r="AF85" s="3">
        <f t="shared" si="11"/>
        <v>802927.25806451612</v>
      </c>
      <c r="AG85" s="3">
        <f t="shared" si="27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17</v>
      </c>
      <c r="C86" s="7"/>
      <c r="D86" s="2" t="e">
        <f t="shared" si="12"/>
        <v>#N/A</v>
      </c>
      <c r="E86" s="2" t="e">
        <f t="shared" si="22"/>
        <v>#N/A</v>
      </c>
      <c r="F86" s="2">
        <v>547353.59679782391</v>
      </c>
      <c r="G86" s="2">
        <f t="shared" si="26"/>
        <v>491500.42857142858</v>
      </c>
      <c r="H86" s="2">
        <f t="shared" si="13"/>
        <v>25165129.614814088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734083.71428571513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552567.3981410861</v>
      </c>
      <c r="Q86" s="2">
        <f t="shared" si="25"/>
        <v>500000</v>
      </c>
      <c r="R86" s="2">
        <f t="shared" si="16"/>
        <v>25877343.183728039</v>
      </c>
      <c r="S86" s="2">
        <f t="shared" si="17"/>
        <v>491500.4285714291</v>
      </c>
      <c r="T86" s="2">
        <f t="shared" si="18"/>
        <v>8499.5714285714785</v>
      </c>
      <c r="U86" s="2">
        <f t="shared" si="19"/>
        <v>500000</v>
      </c>
      <c r="V86" s="2">
        <f t="shared" si="5"/>
        <v>816260.77419354836</v>
      </c>
      <c r="W86" s="2">
        <f t="shared" si="20"/>
        <v>13333.516129032243</v>
      </c>
      <c r="X86" s="2">
        <f t="shared" si="6"/>
        <v>486666.48387096776</v>
      </c>
      <c r="Y86" s="2">
        <f t="shared" si="7"/>
        <v>25061082.409534499</v>
      </c>
      <c r="Z86" s="2" t="str">
        <f t="shared" si="8"/>
        <v>HERE</v>
      </c>
      <c r="AA86" s="2">
        <f>IF(Z86="HERE",Y86,AA85+Graph!$G$1*1000)</f>
        <v>25061082.409534499</v>
      </c>
      <c r="AB86" s="2">
        <f t="shared" si="21"/>
        <v>486666.48387096822</v>
      </c>
      <c r="AC86" s="2">
        <f t="shared" si="9"/>
        <v>816260.77419354836</v>
      </c>
      <c r="AD86" s="3">
        <f t="shared" si="10"/>
        <v>25061082.409534499</v>
      </c>
      <c r="AE86" s="2">
        <f>IF(AE84&gt;=52800000,52800000,IF(AB65=Graph!G$1*1000,AE85+Graph!G$1*1000,AC86))</f>
        <v>816260.77419354836</v>
      </c>
      <c r="AF86" s="3">
        <f t="shared" si="11"/>
        <v>816260.77419354836</v>
      </c>
      <c r="AG86" s="3">
        <f t="shared" si="27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18</v>
      </c>
      <c r="C87" s="7"/>
      <c r="D87" s="2" t="e">
        <f t="shared" si="12"/>
        <v>#N/A</v>
      </c>
      <c r="E87" s="2" t="e">
        <f t="shared" si="22"/>
        <v>#N/A</v>
      </c>
      <c r="F87" s="2">
        <v>552284.73268398643</v>
      </c>
      <c r="G87" s="2">
        <f t="shared" si="26"/>
        <v>491500.42857142858</v>
      </c>
      <c r="H87" s="2">
        <f t="shared" si="13"/>
        <v>25656630.043385517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742583.28571428661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557545.03030303121</v>
      </c>
      <c r="Q87" s="2">
        <f t="shared" si="25"/>
        <v>500000</v>
      </c>
      <c r="R87" s="2">
        <f t="shared" si="16"/>
        <v>26377343.183728039</v>
      </c>
      <c r="S87" s="2">
        <f t="shared" si="17"/>
        <v>491500.4285714291</v>
      </c>
      <c r="T87" s="2">
        <f t="shared" si="18"/>
        <v>8499.5714285714785</v>
      </c>
      <c r="U87" s="2">
        <f t="shared" si="19"/>
        <v>500000</v>
      </c>
      <c r="V87" s="2">
        <f t="shared" si="5"/>
        <v>829594.29032258061</v>
      </c>
      <c r="W87" s="2">
        <f t="shared" si="20"/>
        <v>13333.516129032243</v>
      </c>
      <c r="X87" s="2">
        <f t="shared" si="6"/>
        <v>486666.48387096776</v>
      </c>
      <c r="Y87" s="2">
        <f t="shared" si="7"/>
        <v>25547748.893405467</v>
      </c>
      <c r="Z87" s="2" t="str">
        <f t="shared" si="8"/>
        <v>HERE</v>
      </c>
      <c r="AA87" s="2">
        <f>IF(Z87="HERE",Y87,AA86+Graph!$G$1*1000)</f>
        <v>25547748.893405467</v>
      </c>
      <c r="AB87" s="2">
        <f t="shared" si="21"/>
        <v>486666.48387096822</v>
      </c>
      <c r="AC87" s="2">
        <f t="shared" si="9"/>
        <v>829594.29032258061</v>
      </c>
      <c r="AD87" s="3">
        <f t="shared" si="10"/>
        <v>25547748.893405467</v>
      </c>
      <c r="AE87" s="2">
        <f>IF(AE85&gt;=52800000,52800000,IF(AB66=Graph!G$1*1000,AE86+Graph!G$1*1000,AC87))</f>
        <v>829594.29032258061</v>
      </c>
      <c r="AF87" s="3">
        <f t="shared" si="11"/>
        <v>829594.29032258061</v>
      </c>
      <c r="AG87" s="3">
        <f t="shared" si="27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19</v>
      </c>
      <c r="C88" s="7"/>
      <c r="D88" s="2" t="e">
        <f t="shared" si="12"/>
        <v>#N/A</v>
      </c>
      <c r="E88" s="2" t="e">
        <f t="shared" si="22"/>
        <v>#N/A</v>
      </c>
      <c r="F88" s="2">
        <v>557215.86857014894</v>
      </c>
      <c r="G88" s="2">
        <f t="shared" si="26"/>
        <v>491500.42857142858</v>
      </c>
      <c r="H88" s="2">
        <f t="shared" si="13"/>
        <v>26148130.471956946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751082.85714285809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562522.66246497631</v>
      </c>
      <c r="Q88" s="2">
        <f t="shared" si="25"/>
        <v>500000</v>
      </c>
      <c r="R88" s="2">
        <f t="shared" si="16"/>
        <v>26877343.183728039</v>
      </c>
      <c r="S88" s="2">
        <f t="shared" si="17"/>
        <v>491500.4285714291</v>
      </c>
      <c r="T88" s="2">
        <f t="shared" si="18"/>
        <v>8499.5714285714785</v>
      </c>
      <c r="U88" s="2">
        <f t="shared" si="19"/>
        <v>500000</v>
      </c>
      <c r="V88" s="2">
        <f t="shared" si="5"/>
        <v>842927.80645161285</v>
      </c>
      <c r="W88" s="2">
        <f t="shared" si="20"/>
        <v>13333.516129032243</v>
      </c>
      <c r="X88" s="2">
        <f t="shared" si="6"/>
        <v>486666.48387096776</v>
      </c>
      <c r="Y88" s="2">
        <f t="shared" si="7"/>
        <v>26034415.377276435</v>
      </c>
      <c r="Z88" s="2" t="str">
        <f t="shared" si="8"/>
        <v>HERE</v>
      </c>
      <c r="AA88" s="2">
        <f>IF(Z88="HERE",Y88,AA87+Graph!$G$1*1000)</f>
        <v>26034415.377276435</v>
      </c>
      <c r="AB88" s="2">
        <f t="shared" si="21"/>
        <v>486666.48387096822</v>
      </c>
      <c r="AC88" s="2">
        <f t="shared" si="9"/>
        <v>842927.80645161285</v>
      </c>
      <c r="AD88" s="3">
        <f t="shared" si="10"/>
        <v>26034415.377276435</v>
      </c>
      <c r="AE88" s="2">
        <f>IF(AE86&gt;=52800000,52800000,IF(AB67=Graph!G$1*1000,AE87+Graph!G$1*1000,AC88))</f>
        <v>842927.80645161285</v>
      </c>
      <c r="AF88" s="3">
        <f t="shared" si="11"/>
        <v>842927.80645161285</v>
      </c>
      <c r="AG88" s="3">
        <f t="shared" si="27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20</v>
      </c>
      <c r="C89" s="7"/>
      <c r="D89" s="2" t="e">
        <f t="shared" si="12"/>
        <v>#N/A</v>
      </c>
      <c r="E89" s="2" t="e">
        <f t="shared" si="22"/>
        <v>#N/A</v>
      </c>
      <c r="F89" s="2">
        <v>562147.00445634127</v>
      </c>
      <c r="G89" s="2">
        <f t="shared" si="26"/>
        <v>491500.42857142858</v>
      </c>
      <c r="H89" s="2">
        <f t="shared" si="13"/>
        <v>26639630.900528375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759582.42857142957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567500.29462695122</v>
      </c>
      <c r="Q89" s="2">
        <f t="shared" si="25"/>
        <v>500000</v>
      </c>
      <c r="R89" s="2">
        <f t="shared" si="16"/>
        <v>27377343.183728039</v>
      </c>
      <c r="S89" s="2">
        <f t="shared" si="17"/>
        <v>491500.4285714291</v>
      </c>
      <c r="T89" s="2">
        <f t="shared" si="18"/>
        <v>8499.5714285714785</v>
      </c>
      <c r="U89" s="2">
        <f t="shared" si="19"/>
        <v>500000</v>
      </c>
      <c r="V89" s="2">
        <f t="shared" si="5"/>
        <v>856261.32258064509</v>
      </c>
      <c r="W89" s="2">
        <f t="shared" si="20"/>
        <v>13333.516129032243</v>
      </c>
      <c r="X89" s="2">
        <f t="shared" si="6"/>
        <v>486666.48387096776</v>
      </c>
      <c r="Y89" s="2">
        <f t="shared" si="7"/>
        <v>26521081.861147404</v>
      </c>
      <c r="Z89" s="2" t="str">
        <f t="shared" si="8"/>
        <v>HERE</v>
      </c>
      <c r="AA89" s="2">
        <f>IF(Z89="HERE",Y89,AA88+Graph!$G$1*1000)</f>
        <v>26521081.861147404</v>
      </c>
      <c r="AB89" s="2">
        <f t="shared" si="21"/>
        <v>486666.48387096822</v>
      </c>
      <c r="AC89" s="2">
        <f t="shared" si="9"/>
        <v>856261.32258064509</v>
      </c>
      <c r="AD89" s="3">
        <f t="shared" si="10"/>
        <v>26521081.861147404</v>
      </c>
      <c r="AE89" s="2">
        <f>IF(AE87&gt;=52800000,52800000,IF(AB68=Graph!G$1*1000,AE88+Graph!G$1*1000,AC89))</f>
        <v>856261.32258064509</v>
      </c>
      <c r="AF89" s="3">
        <f t="shared" si="11"/>
        <v>856261.32258064509</v>
      </c>
      <c r="AG89" s="3">
        <f t="shared" si="27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21</v>
      </c>
      <c r="C90" s="7"/>
      <c r="D90" s="2" t="e">
        <f t="shared" si="12"/>
        <v>#N/A</v>
      </c>
      <c r="E90" s="2" t="e">
        <f t="shared" si="22"/>
        <v>#N/A</v>
      </c>
      <c r="F90" s="2">
        <v>567078.14034250379</v>
      </c>
      <c r="G90" s="2">
        <f t="shared" si="26"/>
        <v>491500.42857142858</v>
      </c>
      <c r="H90" s="2">
        <f t="shared" si="13"/>
        <v>27131131.329099804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768082.00000000105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572477.92678889632</v>
      </c>
      <c r="Q90" s="2">
        <f t="shared" si="25"/>
        <v>500000</v>
      </c>
      <c r="R90" s="2">
        <f t="shared" si="16"/>
        <v>27877343.183728039</v>
      </c>
      <c r="S90" s="2">
        <f t="shared" si="17"/>
        <v>491500.4285714291</v>
      </c>
      <c r="T90" s="2">
        <f t="shared" si="18"/>
        <v>8499.5714285714785</v>
      </c>
      <c r="U90" s="2">
        <f t="shared" si="19"/>
        <v>500000</v>
      </c>
      <c r="V90" s="2">
        <f t="shared" si="5"/>
        <v>869594.83870967734</v>
      </c>
      <c r="W90" s="2">
        <f t="shared" si="20"/>
        <v>13333.516129032243</v>
      </c>
      <c r="X90" s="2">
        <f t="shared" si="6"/>
        <v>486666.48387096776</v>
      </c>
      <c r="Y90" s="2">
        <f t="shared" si="7"/>
        <v>27007748.345018372</v>
      </c>
      <c r="Z90" s="2" t="str">
        <f t="shared" si="8"/>
        <v>HERE</v>
      </c>
      <c r="AA90" s="2">
        <f>IF(Z90="HERE",Y90,AA89+Graph!$G$1*1000)</f>
        <v>27007748.345018372</v>
      </c>
      <c r="AB90" s="2">
        <f t="shared" si="21"/>
        <v>486666.48387096822</v>
      </c>
      <c r="AC90" s="2">
        <f t="shared" si="9"/>
        <v>869594.83870967734</v>
      </c>
      <c r="AD90" s="3">
        <f t="shared" si="10"/>
        <v>27007748.345018372</v>
      </c>
      <c r="AE90" s="2">
        <f>IF(AE88&gt;=52800000,52800000,IF(AB69=Graph!G$1*1000,AE89+Graph!G$1*1000,AC90))</f>
        <v>869594.83870967734</v>
      </c>
      <c r="AF90" s="3">
        <f t="shared" si="11"/>
        <v>869594.83870967734</v>
      </c>
      <c r="AG90" s="3">
        <f t="shared" si="27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22</v>
      </c>
      <c r="C91" s="7"/>
      <c r="D91" s="2" t="e">
        <f t="shared" si="12"/>
        <v>#N/A</v>
      </c>
      <c r="E91" s="2" t="e">
        <f t="shared" si="22"/>
        <v>#N/A</v>
      </c>
      <c r="F91" s="2">
        <v>572009.27622866631</v>
      </c>
      <c r="G91" s="2">
        <f t="shared" si="26"/>
        <v>491500.42857142858</v>
      </c>
      <c r="H91" s="2">
        <f t="shared" si="13"/>
        <v>27622631.757671233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776581.57142857253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577455.55895084143</v>
      </c>
      <c r="Q91" s="2">
        <f t="shared" si="25"/>
        <v>500000</v>
      </c>
      <c r="R91" s="2">
        <f t="shared" si="16"/>
        <v>28377343.183728039</v>
      </c>
      <c r="S91" s="2">
        <f t="shared" si="17"/>
        <v>491500.4285714291</v>
      </c>
      <c r="T91" s="2">
        <f t="shared" si="18"/>
        <v>8499.5714285714785</v>
      </c>
      <c r="U91" s="2">
        <f t="shared" si="19"/>
        <v>500000</v>
      </c>
      <c r="V91" s="2">
        <f t="shared" si="5"/>
        <v>882928.3548387097</v>
      </c>
      <c r="W91" s="2">
        <f t="shared" si="20"/>
        <v>13333.516129032359</v>
      </c>
      <c r="X91" s="2">
        <f t="shared" si="6"/>
        <v>486666.48387096764</v>
      </c>
      <c r="Y91" s="2">
        <f t="shared" si="7"/>
        <v>27494414.82888934</v>
      </c>
      <c r="Z91" s="2" t="str">
        <f t="shared" si="8"/>
        <v>HERE</v>
      </c>
      <c r="AA91" s="2">
        <f>IF(Z91="HERE",Y91,AA90+Graph!$G$1*1000)</f>
        <v>27494414.82888934</v>
      </c>
      <c r="AB91" s="2">
        <f t="shared" si="21"/>
        <v>486666.48387096822</v>
      </c>
      <c r="AC91" s="2">
        <f t="shared" si="9"/>
        <v>882928.3548387097</v>
      </c>
      <c r="AD91" s="3">
        <f t="shared" si="10"/>
        <v>27494414.82888934</v>
      </c>
      <c r="AE91" s="2">
        <f>IF(AE89&gt;=52800000,52800000,IF(AB70=Graph!G$1*1000,AE90+Graph!G$1*1000,AC91))</f>
        <v>882928.3548387097</v>
      </c>
      <c r="AF91" s="3">
        <f t="shared" si="11"/>
        <v>882928.3548387097</v>
      </c>
      <c r="AG91" s="3">
        <f t="shared" si="27"/>
        <v>15631761.216485132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23</v>
      </c>
      <c r="C92" s="7"/>
      <c r="D92" s="2" t="e">
        <f t="shared" si="12"/>
        <v>#N/A</v>
      </c>
      <c r="E92" s="2" t="e">
        <f t="shared" si="22"/>
        <v>#N/A</v>
      </c>
      <c r="F92" s="2">
        <v>576940.41211485863</v>
      </c>
      <c r="G92" s="2">
        <f t="shared" si="26"/>
        <v>491500.42857142858</v>
      </c>
      <c r="H92" s="2">
        <f t="shared" si="13"/>
        <v>28114132.186242662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785081.142857144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582433.19111281633</v>
      </c>
      <c r="Q92" s="2">
        <f t="shared" si="25"/>
        <v>500000</v>
      </c>
      <c r="R92" s="2">
        <f t="shared" si="16"/>
        <v>28877343.183728039</v>
      </c>
      <c r="S92" s="2">
        <f t="shared" si="17"/>
        <v>491500.4285714291</v>
      </c>
      <c r="T92" s="2">
        <f t="shared" si="18"/>
        <v>8499.5714285714785</v>
      </c>
      <c r="U92" s="2">
        <f t="shared" si="19"/>
        <v>500000</v>
      </c>
      <c r="V92" s="2">
        <f t="shared" si="5"/>
        <v>896261.87096774194</v>
      </c>
      <c r="W92" s="2">
        <f t="shared" si="20"/>
        <v>13333.516129032243</v>
      </c>
      <c r="X92" s="2">
        <f t="shared" si="6"/>
        <v>486666.48387096776</v>
      </c>
      <c r="Y92" s="2">
        <f t="shared" si="7"/>
        <v>27981081.312760308</v>
      </c>
      <c r="Z92" s="2" t="str">
        <f t="shared" si="8"/>
        <v>HERE</v>
      </c>
      <c r="AA92" s="2">
        <f>IF(Z92="HERE",Y92,AA91+Graph!$G$1*1000)</f>
        <v>27981081.312760308</v>
      </c>
      <c r="AB92" s="2">
        <f t="shared" si="21"/>
        <v>486666.48387096822</v>
      </c>
      <c r="AC92" s="2">
        <f t="shared" si="9"/>
        <v>896261.87096774194</v>
      </c>
      <c r="AD92" s="3">
        <f t="shared" si="10"/>
        <v>27981081.312760308</v>
      </c>
      <c r="AE92" s="2">
        <f>IF(AE90&gt;=52800000,52800000,IF(AB71=Graph!G$1*1000,AE91+Graph!G$1*1000,AC92))</f>
        <v>896261.87096774194</v>
      </c>
      <c r="AF92" s="3">
        <f t="shared" si="11"/>
        <v>896261.87096774194</v>
      </c>
      <c r="AG92" s="3">
        <f t="shared" si="27"/>
        <v>16050540.351916011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24</v>
      </c>
      <c r="C93" s="7"/>
      <c r="D93" s="2" t="e">
        <f t="shared" si="12"/>
        <v>#N/A</v>
      </c>
      <c r="E93" s="2" t="e">
        <f t="shared" si="22"/>
        <v>#N/A</v>
      </c>
      <c r="F93" s="2">
        <v>581871.54800102115</v>
      </c>
      <c r="G93" s="2">
        <f t="shared" si="26"/>
        <v>491500.42857142858</v>
      </c>
      <c r="H93" s="2">
        <f t="shared" si="13"/>
        <v>28605632.614814091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793580.71428571548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587410.82327476144</v>
      </c>
      <c r="Q93" s="2">
        <f t="shared" si="25"/>
        <v>500000</v>
      </c>
      <c r="R93" s="2">
        <f t="shared" si="16"/>
        <v>29377343.183728039</v>
      </c>
      <c r="S93" s="2">
        <f t="shared" si="17"/>
        <v>491500.4285714291</v>
      </c>
      <c r="T93" s="2">
        <f t="shared" si="18"/>
        <v>8499.5714285714785</v>
      </c>
      <c r="U93" s="2">
        <f t="shared" si="19"/>
        <v>500000</v>
      </c>
      <c r="V93" s="2">
        <f t="shared" si="5"/>
        <v>909595.38709677418</v>
      </c>
      <c r="W93" s="2">
        <f t="shared" si="20"/>
        <v>13333.516129032243</v>
      </c>
      <c r="X93" s="2">
        <f t="shared" si="6"/>
        <v>486666.48387096776</v>
      </c>
      <c r="Y93" s="2">
        <f t="shared" si="7"/>
        <v>28467747.796631277</v>
      </c>
      <c r="Z93" s="2" t="str">
        <f t="shared" si="8"/>
        <v>HERE</v>
      </c>
      <c r="AA93" s="2">
        <f>IF(Z93="HERE",Y93,AA92+Graph!$G$1*1000)</f>
        <v>28467747.796631277</v>
      </c>
      <c r="AB93" s="2">
        <f t="shared" si="21"/>
        <v>486666.48387096822</v>
      </c>
      <c r="AC93" s="2">
        <f t="shared" si="9"/>
        <v>909595.38709677418</v>
      </c>
      <c r="AD93" s="3">
        <f t="shared" si="10"/>
        <v>28467747.796631277</v>
      </c>
      <c r="AE93" s="2">
        <f>IF(AE91&gt;=52800000,52800000,IF(AB72=Graph!G$1*1000,AE92+Graph!G$1*1000,AC93))</f>
        <v>909595.38709677418</v>
      </c>
      <c r="AF93" s="3">
        <f t="shared" si="11"/>
        <v>909595.38709677418</v>
      </c>
      <c r="AG93" s="3">
        <f t="shared" si="27"/>
        <v>16473799.356292671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25</v>
      </c>
      <c r="C94" s="7"/>
      <c r="D94" s="2" t="e">
        <f t="shared" si="12"/>
        <v>#N/A</v>
      </c>
      <c r="E94" s="2" t="e">
        <f t="shared" si="22"/>
        <v>#N/A</v>
      </c>
      <c r="F94" s="2">
        <v>586802.68388718367</v>
      </c>
      <c r="G94" s="2">
        <f t="shared" si="26"/>
        <v>491500.42857142858</v>
      </c>
      <c r="H94" s="2">
        <f t="shared" si="13"/>
        <v>29097133.043385521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802080.28571428696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592388.45543670654</v>
      </c>
      <c r="Q94" s="2">
        <f t="shared" si="25"/>
        <v>500000</v>
      </c>
      <c r="R94" s="2">
        <f t="shared" si="16"/>
        <v>29877343.183728039</v>
      </c>
      <c r="S94" s="2">
        <f t="shared" si="17"/>
        <v>491500.4285714291</v>
      </c>
      <c r="T94" s="2">
        <f t="shared" si="18"/>
        <v>8499.5714285714785</v>
      </c>
      <c r="U94" s="2">
        <f t="shared" si="19"/>
        <v>500000</v>
      </c>
      <c r="V94" s="2">
        <f t="shared" si="5"/>
        <v>922928.90322580643</v>
      </c>
      <c r="W94" s="2">
        <f t="shared" si="20"/>
        <v>13333.516129032243</v>
      </c>
      <c r="X94" s="2">
        <f t="shared" si="6"/>
        <v>486666.48387096776</v>
      </c>
      <c r="Y94" s="2">
        <f t="shared" si="7"/>
        <v>28954414.280502245</v>
      </c>
      <c r="Z94" s="2" t="str">
        <f t="shared" si="8"/>
        <v>HERE</v>
      </c>
      <c r="AA94" s="2">
        <f>IF(Z94="HERE",Y94,AA93+Graph!$G$1*1000)</f>
        <v>28954414.280502245</v>
      </c>
      <c r="AB94" s="2">
        <f t="shared" si="21"/>
        <v>486666.48387096822</v>
      </c>
      <c r="AC94" s="2">
        <f t="shared" si="9"/>
        <v>922928.90322580643</v>
      </c>
      <c r="AD94" s="3">
        <f t="shared" si="10"/>
        <v>28954414.280502245</v>
      </c>
      <c r="AE94" s="2">
        <f>IF(AE92&gt;=52800000,52800000,IF(AB73=Graph!G$1*1000,AE93+Graph!G$1*1000,AC94))</f>
        <v>922928.90322580643</v>
      </c>
      <c r="AF94" s="3">
        <f t="shared" si="11"/>
        <v>922928.90322580643</v>
      </c>
      <c r="AG94" s="3">
        <f t="shared" si="27"/>
        <v>16901538.229615077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26</v>
      </c>
      <c r="C95" s="7"/>
      <c r="D95" s="2" t="e">
        <f t="shared" si="12"/>
        <v>#N/A</v>
      </c>
      <c r="E95" s="2" t="e">
        <f t="shared" si="22"/>
        <v>#N/A</v>
      </c>
      <c r="F95" s="2">
        <v>591733.81977337599</v>
      </c>
      <c r="G95" s="2">
        <f t="shared" si="26"/>
        <v>491500.42857142858</v>
      </c>
      <c r="H95" s="2">
        <f t="shared" si="13"/>
        <v>29588633.47195695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810579.85714285844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597366.08759868145</v>
      </c>
      <c r="Q95" s="2">
        <f t="shared" si="25"/>
        <v>500000</v>
      </c>
      <c r="R95" s="2">
        <f t="shared" si="16"/>
        <v>30377343.183728039</v>
      </c>
      <c r="S95" s="2">
        <f t="shared" si="17"/>
        <v>491500.4285714291</v>
      </c>
      <c r="T95" s="2">
        <f t="shared" si="18"/>
        <v>8499.5714285714785</v>
      </c>
      <c r="U95" s="2">
        <f t="shared" si="19"/>
        <v>500000</v>
      </c>
      <c r="V95" s="2">
        <f t="shared" si="5"/>
        <v>936262.41935483867</v>
      </c>
      <c r="W95" s="2">
        <f t="shared" si="20"/>
        <v>13333.516129032243</v>
      </c>
      <c r="X95" s="2">
        <f t="shared" si="6"/>
        <v>486666.48387096776</v>
      </c>
      <c r="Y95" s="2">
        <f t="shared" ref="Y95:Y158" si="29">IF(COUNT($C96)=0,IF(COUNT($C95)=1,C95,SUM(Y94+X95)),C95)</f>
        <v>29441080.764373213</v>
      </c>
      <c r="Z95" s="2" t="str">
        <f t="shared" si="8"/>
        <v>HERE</v>
      </c>
      <c r="AA95" s="2">
        <f>IF(Z95="HERE",Y95,AA94+Graph!$G$1*1000)</f>
        <v>29441080.764373213</v>
      </c>
      <c r="AB95" s="2">
        <f t="shared" si="21"/>
        <v>486666.48387096822</v>
      </c>
      <c r="AC95" s="2">
        <f t="shared" ref="AC95:AC158" si="30">IF(Z96="HERE",V95,AC94)</f>
        <v>936262.41935483867</v>
      </c>
      <c r="AD95" s="3">
        <f t="shared" si="10"/>
        <v>29441080.764373213</v>
      </c>
      <c r="AE95" s="2">
        <f>IF(AE93&gt;=52800000,52800000,IF(AB74=Graph!G$1*1000,AE94+Graph!G$1*1000,AC95))</f>
        <v>936262.41935483867</v>
      </c>
      <c r="AF95" s="3">
        <f t="shared" si="11"/>
        <v>936262.41935483867</v>
      </c>
      <c r="AG95" s="3">
        <f t="shared" si="27"/>
        <v>17333756.971883237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27</v>
      </c>
      <c r="C96" s="7"/>
      <c r="D96" s="2" t="e">
        <f t="shared" si="12"/>
        <v>#N/A</v>
      </c>
      <c r="E96" s="2" t="e">
        <f t="shared" si="22"/>
        <v>#N/A</v>
      </c>
      <c r="F96" s="2">
        <v>596664.95565953851</v>
      </c>
      <c r="G96" s="2">
        <f t="shared" si="26"/>
        <v>491500.42857142858</v>
      </c>
      <c r="H96" s="2">
        <f t="shared" ref="H96:H159" si="31">IF(COUNT($C97)=0,IF(COUNT($C96)=1,C96,SUM(H95+G96)),C96)</f>
        <v>30080133.900528379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819079.42857142992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602343.71976062655</v>
      </c>
      <c r="Q96" s="2">
        <f t="shared" si="25"/>
        <v>500000</v>
      </c>
      <c r="R96" s="2">
        <f t="shared" ref="R96:R159" si="32">IF(COUNT($C97)=0,IF(COUNT($C96)=1,M96,SUM(R95+Q96)),M96)</f>
        <v>30877343.183728039</v>
      </c>
      <c r="S96" s="2">
        <f t="shared" si="17"/>
        <v>491500.4285714291</v>
      </c>
      <c r="T96" s="2">
        <f t="shared" si="18"/>
        <v>8499.5714285714785</v>
      </c>
      <c r="U96" s="2">
        <f t="shared" si="19"/>
        <v>500000</v>
      </c>
      <c r="V96" s="2">
        <f t="shared" si="5"/>
        <v>949595.93548387103</v>
      </c>
      <c r="W96" s="2">
        <f t="shared" si="20"/>
        <v>13333.516129032359</v>
      </c>
      <c r="X96" s="2">
        <f t="shared" si="6"/>
        <v>486666.48387096764</v>
      </c>
      <c r="Y96" s="2">
        <f t="shared" si="29"/>
        <v>29927747.248244181</v>
      </c>
      <c r="Z96" s="2" t="str">
        <f t="shared" si="8"/>
        <v>HERE</v>
      </c>
      <c r="AA96" s="2">
        <f>IF(Z96="HERE",Y96,AA95+Graph!$G$1*1000)</f>
        <v>29927747.248244181</v>
      </c>
      <c r="AB96" s="2">
        <f t="shared" si="21"/>
        <v>486666.48387096822</v>
      </c>
      <c r="AC96" s="2">
        <f t="shared" si="30"/>
        <v>949595.93548387103</v>
      </c>
      <c r="AD96" s="3">
        <f t="shared" si="10"/>
        <v>29927747.248244181</v>
      </c>
      <c r="AE96" s="2">
        <f>IF(AE94&gt;=52800000,52800000,IF(AB75=Graph!G$1*1000,AE95+Graph!G$1*1000,AC96))</f>
        <v>949595.93548387103</v>
      </c>
      <c r="AF96" s="3">
        <f t="shared" si="11"/>
        <v>949595.93548387103</v>
      </c>
      <c r="AG96" s="3">
        <f t="shared" si="27"/>
        <v>17770455.583097175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28</v>
      </c>
      <c r="C97" s="7"/>
      <c r="D97" s="2" t="e">
        <f t="shared" si="12"/>
        <v>#N/A</v>
      </c>
      <c r="E97" s="2" t="e">
        <f t="shared" si="22"/>
        <v>#N/A</v>
      </c>
      <c r="F97" s="2">
        <v>601596.09154570103</v>
      </c>
      <c r="G97" s="2">
        <f t="shared" si="26"/>
        <v>491500.42857142858</v>
      </c>
      <c r="H97" s="2">
        <f t="shared" si="31"/>
        <v>30571634.329099808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827579.0000000014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607321.35192260146</v>
      </c>
      <c r="Q97" s="2">
        <f t="shared" si="25"/>
        <v>500000</v>
      </c>
      <c r="R97" s="2">
        <f t="shared" si="32"/>
        <v>31377343.183728039</v>
      </c>
      <c r="S97" s="2">
        <f t="shared" si="17"/>
        <v>491500.4285714291</v>
      </c>
      <c r="T97" s="2">
        <f t="shared" si="18"/>
        <v>8499.5714285714785</v>
      </c>
      <c r="U97" s="2">
        <f t="shared" si="19"/>
        <v>500000</v>
      </c>
      <c r="V97" s="2">
        <f t="shared" si="5"/>
        <v>962929.45161290327</v>
      </c>
      <c r="W97" s="2">
        <f t="shared" si="20"/>
        <v>13333.516129032243</v>
      </c>
      <c r="X97" s="2">
        <f t="shared" si="6"/>
        <v>486666.48387096776</v>
      </c>
      <c r="Y97" s="2">
        <f t="shared" si="29"/>
        <v>30414413.732115149</v>
      </c>
      <c r="Z97" s="2" t="str">
        <f t="shared" si="8"/>
        <v>HERE</v>
      </c>
      <c r="AA97" s="2">
        <f>IF(Z97="HERE",Y97,AA96+Graph!$G$1*1000)</f>
        <v>30414413.732115149</v>
      </c>
      <c r="AB97" s="2">
        <f t="shared" si="21"/>
        <v>486666.48387096822</v>
      </c>
      <c r="AC97" s="2">
        <f t="shared" si="30"/>
        <v>962929.45161290327</v>
      </c>
      <c r="AD97" s="3">
        <f t="shared" si="10"/>
        <v>30414413.732115149</v>
      </c>
      <c r="AE97" s="2">
        <f>IF(AE95&gt;=52800000,52800000,IF(AB76=Graph!G$1*1000,AE96+Graph!G$1*1000,AC97))</f>
        <v>962929.45161290327</v>
      </c>
      <c r="AF97" s="3">
        <f t="shared" si="11"/>
        <v>962929.45161290327</v>
      </c>
      <c r="AG97" s="3">
        <f t="shared" si="27"/>
        <v>18209122.094387498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29</v>
      </c>
      <c r="C98" s="7"/>
      <c r="D98" s="2" t="e">
        <f t="shared" si="12"/>
        <v>#N/A</v>
      </c>
      <c r="E98" s="2" t="e">
        <f t="shared" si="22"/>
        <v>#N/A</v>
      </c>
      <c r="F98" s="2">
        <v>606527.22743189335</v>
      </c>
      <c r="G98" s="2">
        <f t="shared" si="26"/>
        <v>491500.42857142858</v>
      </c>
      <c r="H98" s="2">
        <f t="shared" si="31"/>
        <v>31063134.757671237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836078.57142857288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612298.98408454657</v>
      </c>
      <c r="Q98" s="2">
        <f t="shared" si="25"/>
        <v>500000</v>
      </c>
      <c r="R98" s="2">
        <f t="shared" si="32"/>
        <v>31877343.183728039</v>
      </c>
      <c r="S98" s="2">
        <f t="shared" si="17"/>
        <v>491500.4285714291</v>
      </c>
      <c r="T98" s="2">
        <f t="shared" si="18"/>
        <v>8499.5714285714785</v>
      </c>
      <c r="U98" s="2">
        <f t="shared" si="19"/>
        <v>500000</v>
      </c>
      <c r="V98" s="2">
        <f t="shared" si="5"/>
        <v>976262.96774193551</v>
      </c>
      <c r="W98" s="2">
        <f t="shared" si="20"/>
        <v>13333.516129032243</v>
      </c>
      <c r="X98" s="2">
        <f t="shared" si="6"/>
        <v>486666.48387096776</v>
      </c>
      <c r="Y98" s="2">
        <f t="shared" si="29"/>
        <v>30901080.215986118</v>
      </c>
      <c r="Z98" s="2" t="str">
        <f t="shared" si="8"/>
        <v>HERE</v>
      </c>
      <c r="AA98" s="2">
        <f>IF(Z98="HERE",Y98,AA97+Graph!$G$1*1000)</f>
        <v>30901080.215986118</v>
      </c>
      <c r="AB98" s="2">
        <f t="shared" si="21"/>
        <v>486666.48387096822</v>
      </c>
      <c r="AC98" s="2">
        <f t="shared" si="30"/>
        <v>976262.96774193551</v>
      </c>
      <c r="AD98" s="3">
        <f t="shared" si="10"/>
        <v>30901080.215986118</v>
      </c>
      <c r="AE98" s="2">
        <f>IF(AE96&gt;=52800000,52800000,IF(AB77=Graph!G$1*1000,AE97+Graph!G$1*1000,AC98))</f>
        <v>976262.96774193551</v>
      </c>
      <c r="AF98" s="3">
        <f t="shared" si="11"/>
        <v>976262.96774193551</v>
      </c>
      <c r="AG98" s="3">
        <f t="shared" si="27"/>
        <v>18647788.605677821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30</v>
      </c>
      <c r="C99" s="7"/>
      <c r="D99" s="2" t="e">
        <f t="shared" si="12"/>
        <v>#N/A</v>
      </c>
      <c r="E99" s="2" t="e">
        <f t="shared" si="22"/>
        <v>#N/A</v>
      </c>
      <c r="F99" s="2">
        <v>611458.36331805587</v>
      </c>
      <c r="G99" s="2">
        <f t="shared" si="26"/>
        <v>491500.42857142858</v>
      </c>
      <c r="H99" s="2">
        <f t="shared" si="31"/>
        <v>31554635.186242666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844578.14285714435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617276.61624649167</v>
      </c>
      <c r="Q99" s="2">
        <f t="shared" si="25"/>
        <v>500000</v>
      </c>
      <c r="R99" s="2">
        <f t="shared" si="32"/>
        <v>32377343.183728039</v>
      </c>
      <c r="S99" s="2">
        <f t="shared" si="17"/>
        <v>491500.4285714291</v>
      </c>
      <c r="T99" s="2">
        <f t="shared" si="18"/>
        <v>8499.5714285714785</v>
      </c>
      <c r="U99" s="2">
        <f t="shared" si="19"/>
        <v>500000</v>
      </c>
      <c r="V99" s="2">
        <f t="shared" si="5"/>
        <v>989596.48387096776</v>
      </c>
      <c r="W99" s="2">
        <f t="shared" si="20"/>
        <v>13333.516129032243</v>
      </c>
      <c r="X99" s="2">
        <f t="shared" si="6"/>
        <v>486666.48387096776</v>
      </c>
      <c r="Y99" s="2">
        <f t="shared" si="29"/>
        <v>31387746.699857086</v>
      </c>
      <c r="Z99" s="2" t="str">
        <f t="shared" si="8"/>
        <v>HERE</v>
      </c>
      <c r="AA99" s="2">
        <f>IF(Z99="HERE",Y99,AA98+Graph!$G$1*1000)</f>
        <v>31387746.699857086</v>
      </c>
      <c r="AB99" s="2">
        <f t="shared" si="21"/>
        <v>486666.48387096822</v>
      </c>
      <c r="AC99" s="2">
        <f t="shared" si="30"/>
        <v>989596.48387096776</v>
      </c>
      <c r="AD99" s="3">
        <f t="shared" si="10"/>
        <v>31387746.699857086</v>
      </c>
      <c r="AE99" s="2">
        <f>IF(AE97&gt;=52800000,52800000,IF(AB78=Graph!G$1*1000,AE98+Graph!G$1*1000,AC99))</f>
        <v>989596.48387096776</v>
      </c>
      <c r="AF99" s="3">
        <f t="shared" si="11"/>
        <v>989596.48387096776</v>
      </c>
      <c r="AG99" s="3">
        <f t="shared" si="27"/>
        <v>19086455.116968144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31</v>
      </c>
      <c r="C100" s="14"/>
      <c r="D100" s="13" t="e">
        <f t="shared" si="12"/>
        <v>#N/A</v>
      </c>
      <c r="E100" s="13" t="e">
        <f t="shared" si="22"/>
        <v>#N/A</v>
      </c>
      <c r="F100" s="13">
        <v>616389.49920421839</v>
      </c>
      <c r="G100" s="13">
        <f t="shared" si="26"/>
        <v>491500.42857142858</v>
      </c>
      <c r="H100" s="13">
        <f t="shared" si="31"/>
        <v>32046135.614814095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853077.71428571583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622254.24840846658</v>
      </c>
      <c r="Q100" s="2">
        <f t="shared" si="25"/>
        <v>500000</v>
      </c>
      <c r="R100" s="13">
        <f t="shared" si="32"/>
        <v>32877343.183728039</v>
      </c>
      <c r="S100" s="13">
        <f t="shared" si="17"/>
        <v>491500.4285714291</v>
      </c>
      <c r="T100" s="13">
        <f t="shared" si="18"/>
        <v>8499.5714285714785</v>
      </c>
      <c r="U100" s="13">
        <f t="shared" si="19"/>
        <v>500000</v>
      </c>
      <c r="V100" s="13">
        <f t="shared" si="5"/>
        <v>1002930</v>
      </c>
      <c r="W100" s="13">
        <f t="shared" si="20"/>
        <v>13333.516129032243</v>
      </c>
      <c r="X100" s="13">
        <f t="shared" si="6"/>
        <v>486666.48387096776</v>
      </c>
      <c r="Y100" s="2">
        <f t="shared" si="29"/>
        <v>31874413.183728054</v>
      </c>
      <c r="Z100" s="2" t="str">
        <f t="shared" si="8"/>
        <v>HERE</v>
      </c>
      <c r="AA100" s="2">
        <f>IF(Z100="HERE",Y100,AA99+Graph!$G$1*1000)</f>
        <v>31874413.183728054</v>
      </c>
      <c r="AB100" s="2">
        <f t="shared" si="21"/>
        <v>486666.48387096822</v>
      </c>
      <c r="AC100" s="2">
        <f t="shared" si="30"/>
        <v>1002930</v>
      </c>
      <c r="AD100" s="3">
        <f t="shared" si="10"/>
        <v>31874413.183728054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19525121.628258467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32</v>
      </c>
      <c r="C101" s="7"/>
      <c r="D101" s="2" t="e">
        <f t="shared" si="12"/>
        <v>#N/A</v>
      </c>
      <c r="E101" s="2" t="e">
        <f t="shared" si="22"/>
        <v>#N/A</v>
      </c>
      <c r="F101" s="2">
        <v>621320.63509041071</v>
      </c>
      <c r="G101" s="2">
        <f t="shared" si="26"/>
        <v>491500.42857142858</v>
      </c>
      <c r="H101" s="2">
        <f t="shared" si="31"/>
        <v>32537636.043385524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861577.28571428731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627231.88057041168</v>
      </c>
      <c r="Q101" s="2">
        <f t="shared" si="25"/>
        <v>500000</v>
      </c>
      <c r="R101" s="2">
        <f t="shared" si="32"/>
        <v>33377343.183728039</v>
      </c>
      <c r="S101" s="2">
        <f t="shared" si="17"/>
        <v>491500.4285714291</v>
      </c>
      <c r="T101" s="2">
        <f t="shared" si="18"/>
        <v>8499.5714285714785</v>
      </c>
      <c r="U101" s="2">
        <f t="shared" si="19"/>
        <v>500000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446562.28571428568</v>
      </c>
      <c r="Y101" s="2">
        <f t="shared" si="29"/>
        <v>32320975.469442341</v>
      </c>
      <c r="Z101" s="2" t="str">
        <f t="shared" si="8"/>
        <v>HERE</v>
      </c>
      <c r="AA101" s="2">
        <f>IF(Z101="HERE",Y101,AA100+Graph!$G$1*1000)</f>
        <v>32320975.469442341</v>
      </c>
      <c r="AB101" s="2">
        <f t="shared" si="21"/>
        <v>446562.28571428731</v>
      </c>
      <c r="AC101" s="2">
        <f t="shared" si="30"/>
        <v>1056367.7142857143</v>
      </c>
      <c r="AD101" s="3">
        <f t="shared" si="10"/>
        <v>32320975.469442341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19963788.13954879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33</v>
      </c>
      <c r="C102" s="7"/>
      <c r="D102" s="2" t="e">
        <f t="shared" si="12"/>
        <v>#N/A</v>
      </c>
      <c r="E102" s="2" t="e">
        <f t="shared" si="22"/>
        <v>#N/A</v>
      </c>
      <c r="F102" s="2">
        <v>626251.77097657323</v>
      </c>
      <c r="G102" s="2">
        <f t="shared" si="26"/>
        <v>491500.42857142858</v>
      </c>
      <c r="H102" s="2">
        <f t="shared" si="31"/>
        <v>33029136.471956953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870076.85714285879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632209.51273235679</v>
      </c>
      <c r="Q102" s="2">
        <f t="shared" ref="Q102:Q165" si="34">IF(P102&gt;500000,500000,P102)</f>
        <v>500000</v>
      </c>
      <c r="R102" s="2">
        <f t="shared" si="32"/>
        <v>33877343.183728039</v>
      </c>
      <c r="S102" s="2">
        <f t="shared" si="17"/>
        <v>491500.4285714291</v>
      </c>
      <c r="T102" s="2">
        <f t="shared" si="18"/>
        <v>8499.5714285714785</v>
      </c>
      <c r="U102" s="2">
        <f t="shared" si="19"/>
        <v>500000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446562.28571428568</v>
      </c>
      <c r="Y102" s="2">
        <f t="shared" si="29"/>
        <v>32767537.755156629</v>
      </c>
      <c r="Z102" s="2" t="str">
        <f t="shared" si="8"/>
        <v>HERE</v>
      </c>
      <c r="AA102" s="2">
        <f>IF(Z102="HERE",Y102,AA101+Graph!$G$1*1000)</f>
        <v>32767537.755156629</v>
      </c>
      <c r="AB102" s="2">
        <f t="shared" si="21"/>
        <v>446562.28571428731</v>
      </c>
      <c r="AC102" s="2">
        <f t="shared" si="30"/>
        <v>1109805.4285714286</v>
      </c>
      <c r="AD102" s="3">
        <f t="shared" si="10"/>
        <v>32767537.755156629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20402454.650839113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34</v>
      </c>
      <c r="C103" s="7"/>
      <c r="D103" s="2" t="e">
        <f t="shared" si="12"/>
        <v>#N/A</v>
      </c>
      <c r="E103" s="2" t="e">
        <f t="shared" si="22"/>
        <v>#N/A</v>
      </c>
      <c r="F103" s="2">
        <v>631182.90686273575</v>
      </c>
      <c r="G103" s="2">
        <f t="shared" si="26"/>
        <v>491500.42857142858</v>
      </c>
      <c r="H103" s="2">
        <f t="shared" si="31"/>
        <v>33520636.900528383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878576.42857143027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637187.14489433169</v>
      </c>
      <c r="Q103" s="2">
        <f t="shared" si="34"/>
        <v>500000</v>
      </c>
      <c r="R103" s="2">
        <f t="shared" si="32"/>
        <v>34377343.183728039</v>
      </c>
      <c r="S103" s="2">
        <f t="shared" si="17"/>
        <v>491500.4285714291</v>
      </c>
      <c r="T103" s="2">
        <f t="shared" si="18"/>
        <v>8499.5714285714785</v>
      </c>
      <c r="U103" s="2">
        <f t="shared" si="19"/>
        <v>500000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446562.28571428591</v>
      </c>
      <c r="Y103" s="2">
        <f t="shared" si="29"/>
        <v>33214100.040870916</v>
      </c>
      <c r="Z103" s="2" t="str">
        <f t="shared" si="8"/>
        <v>HERE</v>
      </c>
      <c r="AA103" s="2">
        <f>IF(Z103="HERE",Y103,AA102+Graph!$G$1*1000)</f>
        <v>33214100.040870916</v>
      </c>
      <c r="AB103" s="2">
        <f t="shared" si="21"/>
        <v>446562.28571428731</v>
      </c>
      <c r="AC103" s="2">
        <f t="shared" si="30"/>
        <v>1163243.1428571427</v>
      </c>
      <c r="AD103" s="3">
        <f t="shared" si="10"/>
        <v>33214100.040870916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20841121.162129436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35</v>
      </c>
      <c r="C104" s="7"/>
      <c r="D104" s="2" t="e">
        <f t="shared" si="12"/>
        <v>#N/A</v>
      </c>
      <c r="E104" s="2" t="e">
        <f t="shared" si="22"/>
        <v>#N/A</v>
      </c>
      <c r="F104" s="2">
        <v>636114.04274892807</v>
      </c>
      <c r="G104" s="2">
        <f t="shared" si="26"/>
        <v>491500.42857142858</v>
      </c>
      <c r="H104" s="2">
        <f t="shared" si="31"/>
        <v>34012137.329099812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887076.00000000175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642164.7770562768</v>
      </c>
      <c r="Q104" s="2">
        <f t="shared" si="34"/>
        <v>500000</v>
      </c>
      <c r="R104" s="2">
        <f t="shared" si="32"/>
        <v>34877343.183728039</v>
      </c>
      <c r="S104" s="2">
        <f t="shared" si="17"/>
        <v>491500.4285714291</v>
      </c>
      <c r="T104" s="2">
        <f t="shared" si="18"/>
        <v>8499.5714285714785</v>
      </c>
      <c r="U104" s="2">
        <f t="shared" si="19"/>
        <v>500000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446562.28571428568</v>
      </c>
      <c r="Y104" s="2">
        <f t="shared" si="29"/>
        <v>33660662.326585203</v>
      </c>
      <c r="Z104" s="2" t="str">
        <f t="shared" si="8"/>
        <v>HERE</v>
      </c>
      <c r="AA104" s="2">
        <f>IF(Z104="HERE",Y104,AA103+Graph!$G$1*1000)</f>
        <v>33660662.326585203</v>
      </c>
      <c r="AB104" s="2">
        <f t="shared" si="21"/>
        <v>446562.28571428731</v>
      </c>
      <c r="AC104" s="2">
        <f t="shared" si="30"/>
        <v>1216680.857142857</v>
      </c>
      <c r="AD104" s="3">
        <f t="shared" si="10"/>
        <v>33660662.326585203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21279787.673419759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36</v>
      </c>
      <c r="C105" s="7"/>
      <c r="D105" s="2" t="e">
        <f t="shared" si="12"/>
        <v>#N/A</v>
      </c>
      <c r="E105" s="2" t="e">
        <f t="shared" si="22"/>
        <v>#N/A</v>
      </c>
      <c r="F105" s="2">
        <v>641045.17863509059</v>
      </c>
      <c r="G105" s="2">
        <f t="shared" si="26"/>
        <v>491500.42857142858</v>
      </c>
      <c r="H105" s="2">
        <f t="shared" si="31"/>
        <v>34503637.757671237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895575.57142857322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647142.4092182219</v>
      </c>
      <c r="Q105" s="2">
        <f t="shared" si="34"/>
        <v>500000</v>
      </c>
      <c r="R105" s="2">
        <f t="shared" si="32"/>
        <v>35377343.183728039</v>
      </c>
      <c r="S105" s="2">
        <f t="shared" si="17"/>
        <v>491500.42857142538</v>
      </c>
      <c r="T105" s="2">
        <f t="shared" si="18"/>
        <v>8499.5714285714785</v>
      </c>
      <c r="U105" s="2">
        <f t="shared" si="19"/>
        <v>500000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446562.28571428568</v>
      </c>
      <c r="Y105" s="2">
        <f t="shared" si="29"/>
        <v>34107224.612299487</v>
      </c>
      <c r="Z105" s="2" t="str">
        <f t="shared" si="8"/>
        <v>HERE</v>
      </c>
      <c r="AA105" s="2">
        <f>IF(Z105="HERE",Y105,AA104+Graph!$G$1*1000)</f>
        <v>34107224.612299487</v>
      </c>
      <c r="AB105" s="2">
        <f t="shared" si="21"/>
        <v>446562.28571428359</v>
      </c>
      <c r="AC105" s="2">
        <f t="shared" si="30"/>
        <v>1270118.5714285714</v>
      </c>
      <c r="AD105" s="3">
        <f t="shared" si="10"/>
        <v>34107224.612299487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21718454.184710082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37</v>
      </c>
      <c r="C106" s="7"/>
      <c r="D106" s="2" t="e">
        <f t="shared" si="12"/>
        <v>#N/A</v>
      </c>
      <c r="E106" s="2" t="e">
        <f t="shared" si="22"/>
        <v>#N/A</v>
      </c>
      <c r="F106" s="2">
        <v>645976.31452125311</v>
      </c>
      <c r="G106" s="2">
        <f t="shared" si="26"/>
        <v>491500.42857142858</v>
      </c>
      <c r="H106" s="2">
        <f t="shared" si="31"/>
        <v>34995138.186242662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904075.1428571447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652120.04138019681</v>
      </c>
      <c r="Q106" s="2">
        <f t="shared" si="34"/>
        <v>500000</v>
      </c>
      <c r="R106" s="2">
        <f t="shared" si="32"/>
        <v>35877343.183728039</v>
      </c>
      <c r="S106" s="2">
        <f t="shared" si="17"/>
        <v>491500.42857142538</v>
      </c>
      <c r="T106" s="2">
        <f t="shared" si="18"/>
        <v>8499.5714285714785</v>
      </c>
      <c r="U106" s="2">
        <f t="shared" si="19"/>
        <v>500000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446562.28571428568</v>
      </c>
      <c r="Y106" s="2">
        <f t="shared" si="29"/>
        <v>34553786.898013771</v>
      </c>
      <c r="Z106" s="2" t="str">
        <f t="shared" si="8"/>
        <v>HERE</v>
      </c>
      <c r="AA106" s="2">
        <f>IF(Z106="HERE",Y106,AA105+Graph!$G$1*1000)</f>
        <v>34553786.898013771</v>
      </c>
      <c r="AB106" s="2">
        <f t="shared" si="21"/>
        <v>446562.28571428359</v>
      </c>
      <c r="AC106" s="2">
        <f t="shared" si="30"/>
        <v>1323556.2857142857</v>
      </c>
      <c r="AD106" s="3">
        <f t="shared" si="10"/>
        <v>34553786.898013771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22157120.696000405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38</v>
      </c>
      <c r="C107" s="7"/>
      <c r="D107" s="2" t="e">
        <f t="shared" si="12"/>
        <v>#N/A</v>
      </c>
      <c r="E107" s="2" t="e">
        <f t="shared" si="22"/>
        <v>#N/A</v>
      </c>
      <c r="F107" s="2">
        <v>650907.45040744543</v>
      </c>
      <c r="G107" s="2">
        <f t="shared" si="26"/>
        <v>491500.42857142858</v>
      </c>
      <c r="H107" s="2">
        <f t="shared" si="31"/>
        <v>35486638.614814088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912574.71428571618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657097.67354214191</v>
      </c>
      <c r="Q107" s="2">
        <f t="shared" si="34"/>
        <v>500000</v>
      </c>
      <c r="R107" s="2">
        <f t="shared" si="32"/>
        <v>36377343.183728039</v>
      </c>
      <c r="S107" s="2">
        <f t="shared" si="17"/>
        <v>491500.42857142538</v>
      </c>
      <c r="T107" s="2">
        <f t="shared" si="18"/>
        <v>8499.5714285714785</v>
      </c>
      <c r="U107" s="2">
        <f t="shared" si="19"/>
        <v>500000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446562.28571428568</v>
      </c>
      <c r="Y107" s="2">
        <f t="shared" si="29"/>
        <v>35000349.183728054</v>
      </c>
      <c r="Z107" s="2" t="str">
        <f t="shared" si="8"/>
        <v>HERE</v>
      </c>
      <c r="AA107" s="2">
        <f>IF(Z107="HERE",Y107,AA106+Graph!$G$1*1000)</f>
        <v>35000349.183728054</v>
      </c>
      <c r="AB107" s="2">
        <f t="shared" si="21"/>
        <v>446562.28571428359</v>
      </c>
      <c r="AC107" s="2">
        <f t="shared" si="30"/>
        <v>1376994</v>
      </c>
      <c r="AD107" s="3">
        <f t="shared" si="10"/>
        <v>35000349.183728054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22595787.207290728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39</v>
      </c>
      <c r="C108" s="7"/>
      <c r="D108" s="2" t="e">
        <f t="shared" si="12"/>
        <v>#N/A</v>
      </c>
      <c r="E108" s="2" t="e">
        <f t="shared" si="22"/>
        <v>#N/A</v>
      </c>
      <c r="F108" s="2">
        <v>655838.58629360795</v>
      </c>
      <c r="G108" s="2">
        <f t="shared" si="26"/>
        <v>491500.42857142858</v>
      </c>
      <c r="H108" s="2">
        <f t="shared" si="31"/>
        <v>35978139.043385513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921074.28571428766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662075.30570408702</v>
      </c>
      <c r="Q108" s="2">
        <f t="shared" si="34"/>
        <v>500000</v>
      </c>
      <c r="R108" s="2">
        <f t="shared" si="32"/>
        <v>36877343.183728039</v>
      </c>
      <c r="S108" s="2">
        <f t="shared" si="17"/>
        <v>491500.42857142538</v>
      </c>
      <c r="T108" s="2">
        <f t="shared" si="18"/>
        <v>8499.5714285714785</v>
      </c>
      <c r="U108" s="2">
        <f t="shared" si="19"/>
        <v>500000</v>
      </c>
      <c r="V108" s="2">
        <f t="shared" si="33"/>
        <v>1508825.75</v>
      </c>
      <c r="W108" s="2">
        <f t="shared" si="20"/>
        <v>131831.75</v>
      </c>
      <c r="X108" s="2">
        <f t="shared" si="6"/>
        <v>368168.25</v>
      </c>
      <c r="Y108" s="2">
        <f t="shared" si="29"/>
        <v>35368517.433728054</v>
      </c>
      <c r="Z108" s="2" t="str">
        <f t="shared" si="8"/>
        <v>HERE</v>
      </c>
      <c r="AA108" s="2">
        <f>IF(Z108="HERE",Y108,AA107+Graph!$G$1*1000)</f>
        <v>35368517.433728054</v>
      </c>
      <c r="AB108" s="2">
        <f t="shared" si="21"/>
        <v>368168.25</v>
      </c>
      <c r="AC108" s="2">
        <f t="shared" si="30"/>
        <v>1508825.75</v>
      </c>
      <c r="AD108" s="3">
        <f t="shared" si="10"/>
        <v>35368517.433728054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23034453.718581051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40</v>
      </c>
      <c r="C109" s="7"/>
      <c r="D109" s="2" t="e">
        <f t="shared" si="12"/>
        <v>#N/A</v>
      </c>
      <c r="E109" s="2" t="e">
        <f t="shared" si="22"/>
        <v>#N/A</v>
      </c>
      <c r="F109" s="2">
        <v>660769.72217977047</v>
      </c>
      <c r="G109" s="2">
        <f t="shared" si="26"/>
        <v>491500.42857142858</v>
      </c>
      <c r="H109" s="2">
        <f t="shared" si="31"/>
        <v>36469639.471956939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929573.85714285914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667052.93786606193</v>
      </c>
      <c r="Q109" s="2">
        <f t="shared" si="34"/>
        <v>500000</v>
      </c>
      <c r="R109" s="2">
        <f t="shared" si="32"/>
        <v>37377343.183728039</v>
      </c>
      <c r="S109" s="2">
        <f t="shared" si="17"/>
        <v>491500.42857142538</v>
      </c>
      <c r="T109" s="2">
        <f t="shared" si="18"/>
        <v>8499.5714285714785</v>
      </c>
      <c r="U109" s="2">
        <f t="shared" si="19"/>
        <v>500000</v>
      </c>
      <c r="V109" s="2">
        <f t="shared" si="33"/>
        <v>1640657.5</v>
      </c>
      <c r="W109" s="2">
        <f t="shared" si="20"/>
        <v>131831.75</v>
      </c>
      <c r="X109" s="2">
        <f t="shared" si="6"/>
        <v>368168.25</v>
      </c>
      <c r="Y109" s="2">
        <f t="shared" si="29"/>
        <v>35736685.683728054</v>
      </c>
      <c r="Z109" s="2" t="str">
        <f t="shared" si="8"/>
        <v>HERE</v>
      </c>
      <c r="AA109" s="2">
        <f>IF(Z109="HERE",Y109,AA108+Graph!$G$1*1000)</f>
        <v>35736685.683728054</v>
      </c>
      <c r="AB109" s="2">
        <f t="shared" si="21"/>
        <v>368168.25</v>
      </c>
      <c r="AC109" s="2">
        <f t="shared" si="30"/>
        <v>1640657.5</v>
      </c>
      <c r="AD109" s="3">
        <f t="shared" si="10"/>
        <v>35736685.683728054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23473120.229871374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41</v>
      </c>
      <c r="C110" s="7"/>
      <c r="D110" s="2" t="e">
        <f t="shared" si="12"/>
        <v>#N/A</v>
      </c>
      <c r="E110" s="2" t="e">
        <f t="shared" si="22"/>
        <v>#N/A</v>
      </c>
      <c r="F110" s="2">
        <v>665700.85806596279</v>
      </c>
      <c r="G110" s="2">
        <f t="shared" si="26"/>
        <v>491500.42857142858</v>
      </c>
      <c r="H110" s="2">
        <f t="shared" si="31"/>
        <v>36961139.900528364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938073.42857143062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672030.57002800703</v>
      </c>
      <c r="Q110" s="2">
        <f t="shared" si="34"/>
        <v>500000</v>
      </c>
      <c r="R110" s="2">
        <f t="shared" si="32"/>
        <v>37877343.183728039</v>
      </c>
      <c r="S110" s="2">
        <f t="shared" si="17"/>
        <v>491500.42857142538</v>
      </c>
      <c r="T110" s="2">
        <f t="shared" si="18"/>
        <v>8499.5714285714785</v>
      </c>
      <c r="U110" s="2">
        <f t="shared" si="19"/>
        <v>500000</v>
      </c>
      <c r="V110" s="2">
        <f t="shared" si="33"/>
        <v>1772489.25</v>
      </c>
      <c r="W110" s="2">
        <f t="shared" si="20"/>
        <v>131831.75</v>
      </c>
      <c r="X110" s="2">
        <f t="shared" si="6"/>
        <v>368168.25</v>
      </c>
      <c r="Y110" s="2">
        <f t="shared" si="29"/>
        <v>36104853.933728054</v>
      </c>
      <c r="Z110" s="2" t="str">
        <f t="shared" si="8"/>
        <v>HERE</v>
      </c>
      <c r="AA110" s="2">
        <f>IF(Z110="HERE",Y110,AA109+Graph!$G$1*1000)</f>
        <v>36104853.933728054</v>
      </c>
      <c r="AB110" s="2">
        <f t="shared" si="21"/>
        <v>368168.25</v>
      </c>
      <c r="AC110" s="2">
        <f t="shared" si="30"/>
        <v>1772489.25</v>
      </c>
      <c r="AD110" s="3">
        <f t="shared" si="10"/>
        <v>36104853.933728054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23911786.741161697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42</v>
      </c>
      <c r="C111" s="7"/>
      <c r="D111" s="2" t="e">
        <f t="shared" si="12"/>
        <v>#N/A</v>
      </c>
      <c r="E111" s="2" t="e">
        <f t="shared" si="22"/>
        <v>#N/A</v>
      </c>
      <c r="F111" s="2">
        <v>670631.99395212531</v>
      </c>
      <c r="G111" s="2">
        <f t="shared" si="26"/>
        <v>491500.42857142858</v>
      </c>
      <c r="H111" s="2">
        <f t="shared" si="31"/>
        <v>37452640.329099789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946573.0000000021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677008.20218995214</v>
      </c>
      <c r="Q111" s="2">
        <f t="shared" si="34"/>
        <v>500000</v>
      </c>
      <c r="R111" s="2">
        <f t="shared" si="32"/>
        <v>38377343.183728039</v>
      </c>
      <c r="S111" s="2">
        <f t="shared" si="17"/>
        <v>491500.42857142538</v>
      </c>
      <c r="T111" s="2">
        <f t="shared" si="18"/>
        <v>8499.5714285714785</v>
      </c>
      <c r="U111" s="2">
        <f t="shared" si="19"/>
        <v>500000</v>
      </c>
      <c r="V111" s="2">
        <f t="shared" si="33"/>
        <v>1904321</v>
      </c>
      <c r="W111" s="2">
        <f t="shared" si="20"/>
        <v>131831.75</v>
      </c>
      <c r="X111" s="2">
        <f t="shared" si="6"/>
        <v>368168.25</v>
      </c>
      <c r="Y111" s="2">
        <f t="shared" si="29"/>
        <v>36473022.183728054</v>
      </c>
      <c r="Z111" s="2" t="str">
        <f t="shared" si="8"/>
        <v>HERE</v>
      </c>
      <c r="AA111" s="2">
        <f>IF(Z111="HERE",Y111,AA110+Graph!$G$1*1000)</f>
        <v>36473022.183728054</v>
      </c>
      <c r="AB111" s="2">
        <f t="shared" si="21"/>
        <v>368168.25</v>
      </c>
      <c r="AC111" s="2">
        <f t="shared" si="30"/>
        <v>1904321</v>
      </c>
      <c r="AD111" s="3">
        <f t="shared" si="10"/>
        <v>36473022.183728054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24350453.25245202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43</v>
      </c>
      <c r="C112" s="7"/>
      <c r="D112" s="2" t="e">
        <f t="shared" si="12"/>
        <v>#N/A</v>
      </c>
      <c r="E112" s="2" t="e">
        <f t="shared" si="22"/>
        <v>#N/A</v>
      </c>
      <c r="F112" s="2">
        <v>675563.12983828783</v>
      </c>
      <c r="G112" s="2">
        <f t="shared" si="26"/>
        <v>491500.42857142858</v>
      </c>
      <c r="H112" s="2">
        <f t="shared" si="31"/>
        <v>37944140.757671215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955072.57142857357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681985.83435192704</v>
      </c>
      <c r="Q112" s="2">
        <f t="shared" si="34"/>
        <v>500000</v>
      </c>
      <c r="R112" s="2">
        <f t="shared" si="32"/>
        <v>38877343.183728039</v>
      </c>
      <c r="S112" s="2">
        <f t="shared" si="17"/>
        <v>491500.42857142538</v>
      </c>
      <c r="T112" s="2">
        <f t="shared" si="18"/>
        <v>8499.5714285714785</v>
      </c>
      <c r="U112" s="2">
        <f t="shared" si="19"/>
        <v>500000</v>
      </c>
      <c r="V112" s="2">
        <f t="shared" si="33"/>
        <v>2036152.75</v>
      </c>
      <c r="W112" s="2">
        <f t="shared" si="20"/>
        <v>131831.75</v>
      </c>
      <c r="X112" s="2">
        <f t="shared" si="6"/>
        <v>368168.25</v>
      </c>
      <c r="Y112" s="2">
        <f t="shared" si="29"/>
        <v>36841190.433728054</v>
      </c>
      <c r="Z112" s="2" t="str">
        <f t="shared" si="8"/>
        <v>HERE</v>
      </c>
      <c r="AA112" s="2">
        <f>IF(Z112="HERE",Y112,AA111+Graph!$G$1*1000)</f>
        <v>36841190.433728054</v>
      </c>
      <c r="AB112" s="2">
        <f t="shared" si="21"/>
        <v>368168.25</v>
      </c>
      <c r="AC112" s="2">
        <f t="shared" si="30"/>
        <v>2036152.75</v>
      </c>
      <c r="AD112" s="3">
        <f t="shared" si="10"/>
        <v>36841190.433728054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24789119.763742343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44</v>
      </c>
      <c r="C113" s="7"/>
      <c r="D113" s="2" t="e">
        <f t="shared" si="12"/>
        <v>#N/A</v>
      </c>
      <c r="E113" s="2" t="e">
        <f t="shared" si="22"/>
        <v>#N/A</v>
      </c>
      <c r="F113" s="2">
        <v>680494.26572448015</v>
      </c>
      <c r="G113" s="2">
        <f t="shared" si="26"/>
        <v>491500.42857142858</v>
      </c>
      <c r="H113" s="2">
        <f t="shared" si="31"/>
        <v>38435641.18624264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963572.14285714505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686963.46651387215</v>
      </c>
      <c r="Q113" s="2">
        <f t="shared" si="34"/>
        <v>500000</v>
      </c>
      <c r="R113" s="2">
        <f t="shared" si="32"/>
        <v>39377343.183728039</v>
      </c>
      <c r="S113" s="2">
        <f t="shared" si="17"/>
        <v>491500.42857142538</v>
      </c>
      <c r="T113" s="2">
        <f t="shared" si="18"/>
        <v>8499.5714285714785</v>
      </c>
      <c r="U113" s="2">
        <f t="shared" si="19"/>
        <v>500000</v>
      </c>
      <c r="V113" s="2">
        <f t="shared" si="33"/>
        <v>2167984.5</v>
      </c>
      <c r="W113" s="2">
        <f t="shared" si="20"/>
        <v>131831.75</v>
      </c>
      <c r="X113" s="2">
        <f t="shared" si="6"/>
        <v>368168.25</v>
      </c>
      <c r="Y113" s="2">
        <f t="shared" si="29"/>
        <v>37209358.683728054</v>
      </c>
      <c r="Z113" s="2" t="str">
        <f t="shared" si="8"/>
        <v>HERE</v>
      </c>
      <c r="AA113" s="2">
        <f>IF(Z113="HERE",Y113,AA112+Graph!$G$1*1000)</f>
        <v>37209358.683728054</v>
      </c>
      <c r="AB113" s="2">
        <f t="shared" si="21"/>
        <v>368168.25</v>
      </c>
      <c r="AC113" s="2">
        <f t="shared" si="30"/>
        <v>2167984.5</v>
      </c>
      <c r="AD113" s="3">
        <f t="shared" si="10"/>
        <v>37209358.683728054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25227786.275032666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45</v>
      </c>
      <c r="C114" s="7"/>
      <c r="D114" s="2" t="e">
        <f t="shared" si="12"/>
        <v>#N/A</v>
      </c>
      <c r="E114" s="2" t="e">
        <f t="shared" si="22"/>
        <v>#N/A</v>
      </c>
      <c r="F114" s="2">
        <v>685425.40161064267</v>
      </c>
      <c r="G114" s="2">
        <f t="shared" si="26"/>
        <v>491500.42857142858</v>
      </c>
      <c r="H114" s="2">
        <f t="shared" si="31"/>
        <v>38927141.614814065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972071.71428571653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691941.09867584705</v>
      </c>
      <c r="Q114" s="2">
        <f t="shared" si="34"/>
        <v>500000</v>
      </c>
      <c r="R114" s="2">
        <f t="shared" si="32"/>
        <v>39877343.183728039</v>
      </c>
      <c r="S114" s="2">
        <f t="shared" si="17"/>
        <v>491500.42857142538</v>
      </c>
      <c r="T114" s="2">
        <f t="shared" si="18"/>
        <v>8499.5714285714785</v>
      </c>
      <c r="U114" s="2">
        <f t="shared" si="19"/>
        <v>500000</v>
      </c>
      <c r="V114" s="2">
        <f t="shared" si="33"/>
        <v>2299816.25</v>
      </c>
      <c r="W114" s="2">
        <f t="shared" si="20"/>
        <v>131831.75</v>
      </c>
      <c r="X114" s="2">
        <f t="shared" si="6"/>
        <v>368168.25</v>
      </c>
      <c r="Y114" s="2">
        <f t="shared" si="29"/>
        <v>37577526.933728054</v>
      </c>
      <c r="Z114" s="2" t="str">
        <f t="shared" si="8"/>
        <v>HERE</v>
      </c>
      <c r="AA114" s="2">
        <f>IF(Z114="HERE",Y114,AA113+Graph!$G$1*1000)</f>
        <v>37577526.933728054</v>
      </c>
      <c r="AB114" s="2">
        <f t="shared" si="21"/>
        <v>368168.25</v>
      </c>
      <c r="AC114" s="2">
        <f t="shared" si="30"/>
        <v>2299816.25</v>
      </c>
      <c r="AD114" s="3">
        <f t="shared" si="10"/>
        <v>37577526.933728054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25666452.786322989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46</v>
      </c>
      <c r="C115" s="7"/>
      <c r="D115" s="2" t="e">
        <f t="shared" si="12"/>
        <v>#N/A</v>
      </c>
      <c r="E115" s="2" t="e">
        <f t="shared" si="22"/>
        <v>#N/A</v>
      </c>
      <c r="F115" s="2">
        <v>690356.53749680519</v>
      </c>
      <c r="G115" s="2">
        <f t="shared" si="26"/>
        <v>491500.42857142858</v>
      </c>
      <c r="H115" s="2">
        <f t="shared" si="31"/>
        <v>39418642.043385491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980571.28571428801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696918.73083779216</v>
      </c>
      <c r="Q115" s="2">
        <f t="shared" si="34"/>
        <v>500000</v>
      </c>
      <c r="R115" s="2">
        <f t="shared" si="32"/>
        <v>40377343.183728039</v>
      </c>
      <c r="S115" s="2">
        <f t="shared" si="17"/>
        <v>491500.42857142538</v>
      </c>
      <c r="T115" s="2">
        <f t="shared" si="18"/>
        <v>8499.5714285714785</v>
      </c>
      <c r="U115" s="2">
        <f t="shared" si="19"/>
        <v>500000</v>
      </c>
      <c r="V115" s="2">
        <f t="shared" si="33"/>
        <v>2431648</v>
      </c>
      <c r="W115" s="2">
        <f t="shared" si="20"/>
        <v>131831.75</v>
      </c>
      <c r="X115" s="2">
        <f t="shared" si="6"/>
        <v>368168.25</v>
      </c>
      <c r="Y115" s="2">
        <f t="shared" si="29"/>
        <v>37945695.183728054</v>
      </c>
      <c r="Z115" s="2" t="str">
        <f t="shared" si="8"/>
        <v>HERE</v>
      </c>
      <c r="AA115" s="2">
        <f>IF(Z115="HERE",Y115,AA114+Graph!$G$1*1000)</f>
        <v>37945695.183728054</v>
      </c>
      <c r="AB115" s="2">
        <f t="shared" si="21"/>
        <v>368168.25</v>
      </c>
      <c r="AC115" s="2">
        <f t="shared" si="30"/>
        <v>2431648</v>
      </c>
      <c r="AD115" s="3">
        <f t="shared" si="10"/>
        <v>37945695.183728054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26105119.297613312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47</v>
      </c>
      <c r="C116" s="7"/>
      <c r="D116" s="2" t="e">
        <f t="shared" si="12"/>
        <v>#N/A</v>
      </c>
      <c r="E116" s="2" t="e">
        <f t="shared" si="22"/>
        <v>#N/A</v>
      </c>
      <c r="F116" s="2">
        <v>695287.67338299751</v>
      </c>
      <c r="G116" s="2">
        <f t="shared" si="26"/>
        <v>491500.42857142858</v>
      </c>
      <c r="H116" s="2">
        <f t="shared" si="31"/>
        <v>39910142.471956916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989070.85714285949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701896.36299973726</v>
      </c>
      <c r="Q116" s="2">
        <f t="shared" si="34"/>
        <v>500000</v>
      </c>
      <c r="R116" s="2">
        <f t="shared" si="32"/>
        <v>40877343.183728039</v>
      </c>
      <c r="S116" s="2">
        <f t="shared" si="17"/>
        <v>491500.42857142538</v>
      </c>
      <c r="T116" s="2">
        <f t="shared" si="18"/>
        <v>8499.5714285714785</v>
      </c>
      <c r="U116" s="2">
        <f t="shared" si="19"/>
        <v>500000</v>
      </c>
      <c r="V116" s="2">
        <f t="shared" si="33"/>
        <v>2639309</v>
      </c>
      <c r="W116" s="2">
        <f t="shared" si="20"/>
        <v>207661</v>
      </c>
      <c r="X116" s="2">
        <f t="shared" si="6"/>
        <v>292339</v>
      </c>
      <c r="Y116" s="2">
        <f t="shared" si="29"/>
        <v>38238034.183728054</v>
      </c>
      <c r="Z116" s="2" t="str">
        <f t="shared" si="8"/>
        <v>HERE</v>
      </c>
      <c r="AA116" s="2">
        <f>IF(Z116="HERE",Y116,AA115+Graph!$G$1*1000)</f>
        <v>38238034.183728054</v>
      </c>
      <c r="AB116" s="2">
        <f t="shared" si="21"/>
        <v>292339</v>
      </c>
      <c r="AC116" s="2">
        <f t="shared" si="30"/>
        <v>2639309</v>
      </c>
      <c r="AD116" s="3">
        <f t="shared" si="10"/>
        <v>38238034.183728054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26543785.808903635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48</v>
      </c>
      <c r="C117" s="7"/>
      <c r="D117" s="2" t="e">
        <f t="shared" si="12"/>
        <v>#N/A</v>
      </c>
      <c r="E117" s="2" t="e">
        <f t="shared" si="22"/>
        <v>#N/A</v>
      </c>
      <c r="F117" s="2">
        <v>700218.80926916003</v>
      </c>
      <c r="G117" s="2">
        <f t="shared" si="26"/>
        <v>491500.42857142858</v>
      </c>
      <c r="H117" s="2">
        <f t="shared" si="31"/>
        <v>40401642.900528342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997570.42857143097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706873.99516171217</v>
      </c>
      <c r="Q117" s="2">
        <f t="shared" si="34"/>
        <v>500000</v>
      </c>
      <c r="R117" s="2">
        <f t="shared" si="32"/>
        <v>41377343.183728039</v>
      </c>
      <c r="S117" s="2">
        <f t="shared" si="17"/>
        <v>491500.42857142538</v>
      </c>
      <c r="T117" s="2">
        <f t="shared" si="18"/>
        <v>8499.5714285714785</v>
      </c>
      <c r="U117" s="2">
        <f t="shared" si="19"/>
        <v>500000</v>
      </c>
      <c r="V117" s="2">
        <f t="shared" si="33"/>
        <v>2918252</v>
      </c>
      <c r="W117" s="2">
        <f t="shared" si="20"/>
        <v>278943</v>
      </c>
      <c r="X117" s="2">
        <f t="shared" si="6"/>
        <v>221057</v>
      </c>
      <c r="Y117" s="2">
        <f t="shared" si="29"/>
        <v>38459091.183728054</v>
      </c>
      <c r="Z117" s="2" t="str">
        <f t="shared" si="8"/>
        <v>HERE</v>
      </c>
      <c r="AA117" s="2">
        <f>IF(Z117="HERE",Y117,AA116+Graph!$G$1*1000)</f>
        <v>38459091.183728054</v>
      </c>
      <c r="AB117" s="2">
        <f t="shared" si="21"/>
        <v>221057</v>
      </c>
      <c r="AC117" s="2">
        <f t="shared" si="30"/>
        <v>2918252</v>
      </c>
      <c r="AD117" s="3">
        <f t="shared" si="10"/>
        <v>38459091.183728054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26982452.320193958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49</v>
      </c>
      <c r="C118" s="7"/>
      <c r="D118" s="2" t="e">
        <f t="shared" si="12"/>
        <v>#N/A</v>
      </c>
      <c r="E118" s="2" t="e">
        <f t="shared" si="22"/>
        <v>#N/A</v>
      </c>
      <c r="F118" s="2">
        <v>705149.94515532255</v>
      </c>
      <c r="G118" s="2">
        <f t="shared" si="26"/>
        <v>491500.42857142858</v>
      </c>
      <c r="H118" s="2">
        <f t="shared" si="31"/>
        <v>40893143.329099767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1006070.0000000024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711851.62732365727</v>
      </c>
      <c r="Q118" s="2">
        <f t="shared" si="34"/>
        <v>500000</v>
      </c>
      <c r="R118" s="2">
        <f t="shared" si="32"/>
        <v>41877343.183728039</v>
      </c>
      <c r="S118" s="2">
        <f t="shared" si="17"/>
        <v>491500.42857142538</v>
      </c>
      <c r="T118" s="2">
        <f t="shared" si="18"/>
        <v>8499.5714285714785</v>
      </c>
      <c r="U118" s="2">
        <f t="shared" si="19"/>
        <v>500000</v>
      </c>
      <c r="V118" s="2">
        <f t="shared" si="33"/>
        <v>3234946</v>
      </c>
      <c r="W118" s="2">
        <f t="shared" si="20"/>
        <v>316694</v>
      </c>
      <c r="X118" s="2">
        <f t="shared" si="6"/>
        <v>183306</v>
      </c>
      <c r="Y118" s="2">
        <f t="shared" si="29"/>
        <v>38642397.183728054</v>
      </c>
      <c r="Z118" s="2" t="str">
        <f t="shared" si="8"/>
        <v>HERE</v>
      </c>
      <c r="AA118" s="2">
        <f>IF(Z118="HERE",Y118,AA117+Graph!$G$1*1000)</f>
        <v>38642397.183728054</v>
      </c>
      <c r="AB118" s="2">
        <f t="shared" si="21"/>
        <v>183306</v>
      </c>
      <c r="AC118" s="2">
        <f t="shared" si="30"/>
        <v>3234946</v>
      </c>
      <c r="AD118" s="3">
        <f t="shared" si="10"/>
        <v>38642397.183728054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27421118.831484281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50</v>
      </c>
      <c r="C119" s="7"/>
      <c r="D119" s="2" t="e">
        <f t="shared" si="12"/>
        <v>#N/A</v>
      </c>
      <c r="E119" s="2" t="e">
        <f t="shared" si="22"/>
        <v>#N/A</v>
      </c>
      <c r="F119" s="2">
        <v>710081.08104151487</v>
      </c>
      <c r="G119" s="2">
        <f t="shared" si="26"/>
        <v>491500.42857142858</v>
      </c>
      <c r="H119" s="2">
        <f t="shared" si="31"/>
        <v>41384643.757671192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1014569.5714285739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716829.25948560238</v>
      </c>
      <c r="Q119" s="2">
        <f t="shared" si="34"/>
        <v>500000</v>
      </c>
      <c r="R119" s="2">
        <f t="shared" si="32"/>
        <v>42377343.183728039</v>
      </c>
      <c r="S119" s="2">
        <f t="shared" si="17"/>
        <v>491500.42857142538</v>
      </c>
      <c r="T119" s="2">
        <f t="shared" si="18"/>
        <v>8499.5714285714785</v>
      </c>
      <c r="U119" s="2">
        <f t="shared" si="19"/>
        <v>500000</v>
      </c>
      <c r="V119" s="2">
        <f t="shared" si="33"/>
        <v>3559179</v>
      </c>
      <c r="W119" s="2">
        <f t="shared" si="20"/>
        <v>324233</v>
      </c>
      <c r="X119" s="2">
        <f t="shared" si="6"/>
        <v>175767</v>
      </c>
      <c r="Y119" s="2">
        <f t="shared" si="29"/>
        <v>38818164.183728054</v>
      </c>
      <c r="Z119" s="2" t="str">
        <f t="shared" si="8"/>
        <v>HERE</v>
      </c>
      <c r="AA119" s="2">
        <f>IF(Z119="HERE",Y119,AA118+Graph!$G$1*1000)</f>
        <v>38818164.183728054</v>
      </c>
      <c r="AB119" s="2">
        <f t="shared" si="21"/>
        <v>175767</v>
      </c>
      <c r="AC119" s="2">
        <f t="shared" si="30"/>
        <v>3559179</v>
      </c>
      <c r="AD119" s="3">
        <f t="shared" si="10"/>
        <v>38818164.183728054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27859785.342774604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51</v>
      </c>
      <c r="C120" s="7"/>
      <c r="D120" s="2" t="e">
        <f t="shared" si="12"/>
        <v>#N/A</v>
      </c>
      <c r="E120" s="2" t="e">
        <f t="shared" si="22"/>
        <v>#N/A</v>
      </c>
      <c r="F120" s="2">
        <v>715012.21692767739</v>
      </c>
      <c r="G120" s="2">
        <f t="shared" si="26"/>
        <v>491500.42857142858</v>
      </c>
      <c r="H120" s="2">
        <f t="shared" si="31"/>
        <v>41876144.186242618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1023069.1428571454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721806.89164757729</v>
      </c>
      <c r="Q120" s="2">
        <f t="shared" si="34"/>
        <v>500000</v>
      </c>
      <c r="R120" s="2">
        <f t="shared" si="32"/>
        <v>42877343.183728039</v>
      </c>
      <c r="S120" s="2">
        <f t="shared" si="17"/>
        <v>491500.42857142538</v>
      </c>
      <c r="T120" s="2">
        <f t="shared" si="18"/>
        <v>8499.5714285714785</v>
      </c>
      <c r="U120" s="2">
        <f t="shared" si="19"/>
        <v>500000</v>
      </c>
      <c r="V120" s="2">
        <f t="shared" si="33"/>
        <v>3837094</v>
      </c>
      <c r="W120" s="2">
        <f t="shared" si="20"/>
        <v>277915</v>
      </c>
      <c r="X120" s="2">
        <f t="shared" si="6"/>
        <v>222085</v>
      </c>
      <c r="Y120" s="2">
        <f t="shared" si="29"/>
        <v>39040249.183728054</v>
      </c>
      <c r="Z120" s="2" t="str">
        <f t="shared" si="8"/>
        <v>HERE</v>
      </c>
      <c r="AA120" s="2">
        <f>IF(Z120="HERE",Y120,AA119+Graph!$G$1*1000)</f>
        <v>39040249.183728054</v>
      </c>
      <c r="AB120" s="2">
        <f t="shared" si="21"/>
        <v>222085</v>
      </c>
      <c r="AC120" s="2">
        <f t="shared" si="30"/>
        <v>3837094</v>
      </c>
      <c r="AD120" s="3">
        <f t="shared" si="10"/>
        <v>39040249.183728054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28298451.854064927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52</v>
      </c>
      <c r="C121" s="7"/>
      <c r="D121" s="2" t="e">
        <f t="shared" si="12"/>
        <v>#N/A</v>
      </c>
      <c r="E121" s="2" t="e">
        <f t="shared" si="22"/>
        <v>#N/A</v>
      </c>
      <c r="F121" s="2">
        <v>719943.35281383991</v>
      </c>
      <c r="G121" s="2">
        <f t="shared" si="26"/>
        <v>491500.42857142858</v>
      </c>
      <c r="H121" s="2">
        <f t="shared" si="31"/>
        <v>42367644.614814043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1031568.7142857169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726784.52380952239</v>
      </c>
      <c r="Q121" s="2">
        <f t="shared" si="34"/>
        <v>500000</v>
      </c>
      <c r="R121" s="2">
        <f t="shared" si="32"/>
        <v>43377343.183728039</v>
      </c>
      <c r="S121" s="2">
        <f t="shared" si="17"/>
        <v>491500.42857142538</v>
      </c>
      <c r="T121" s="2">
        <f t="shared" si="18"/>
        <v>8499.5714285714785</v>
      </c>
      <c r="U121" s="2">
        <f t="shared" si="19"/>
        <v>500000</v>
      </c>
      <c r="V121" s="2">
        <f t="shared" si="33"/>
        <v>4062501</v>
      </c>
      <c r="W121" s="2">
        <f t="shared" si="20"/>
        <v>225407</v>
      </c>
      <c r="X121" s="2">
        <f t="shared" si="6"/>
        <v>274593</v>
      </c>
      <c r="Y121" s="2">
        <f t="shared" si="29"/>
        <v>39314842.183728054</v>
      </c>
      <c r="Z121" s="2" t="str">
        <f t="shared" si="8"/>
        <v>HERE</v>
      </c>
      <c r="AA121" s="2">
        <f>IF(Z121="HERE",Y121,AA120+Graph!$G$1*1000)</f>
        <v>39314842.183728054</v>
      </c>
      <c r="AB121" s="2">
        <f t="shared" si="21"/>
        <v>274593</v>
      </c>
      <c r="AC121" s="2">
        <f t="shared" si="30"/>
        <v>4062501</v>
      </c>
      <c r="AD121" s="3">
        <f t="shared" si="10"/>
        <v>39314842.183728054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28737118.365355249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53</v>
      </c>
      <c r="C122" s="7"/>
      <c r="D122" s="2" t="e">
        <f t="shared" si="12"/>
        <v>#N/A</v>
      </c>
      <c r="E122" s="2" t="e">
        <f t="shared" si="22"/>
        <v>#N/A</v>
      </c>
      <c r="F122" s="2">
        <v>724874.48870003223</v>
      </c>
      <c r="G122" s="2">
        <f t="shared" si="26"/>
        <v>491500.42857142858</v>
      </c>
      <c r="H122" s="2">
        <f t="shared" si="31"/>
        <v>42859145.043385468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1040068.2857142884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731762.15597146749</v>
      </c>
      <c r="Q122" s="2">
        <f t="shared" si="34"/>
        <v>500000</v>
      </c>
      <c r="R122" s="2">
        <f t="shared" si="32"/>
        <v>43877343.183728039</v>
      </c>
      <c r="S122" s="2">
        <f t="shared" si="17"/>
        <v>491500.42857142538</v>
      </c>
      <c r="T122" s="2">
        <f t="shared" si="18"/>
        <v>8499.5714285714785</v>
      </c>
      <c r="U122" s="2">
        <f t="shared" si="19"/>
        <v>500000</v>
      </c>
      <c r="V122" s="2">
        <f t="shared" si="33"/>
        <v>4266577</v>
      </c>
      <c r="W122" s="2">
        <f t="shared" si="20"/>
        <v>204076</v>
      </c>
      <c r="X122" s="2">
        <f t="shared" si="6"/>
        <v>295924</v>
      </c>
      <c r="Y122" s="2">
        <f t="shared" si="29"/>
        <v>39610766.183728054</v>
      </c>
      <c r="Z122" s="2" t="str">
        <f t="shared" si="8"/>
        <v>HERE</v>
      </c>
      <c r="AA122" s="2">
        <f>IF(Z122="HERE",Y122,AA121+Graph!$G$1*1000)</f>
        <v>39610766.183728054</v>
      </c>
      <c r="AB122" s="2">
        <f t="shared" si="21"/>
        <v>295924</v>
      </c>
      <c r="AC122" s="2">
        <f t="shared" si="30"/>
        <v>4266577</v>
      </c>
      <c r="AD122" s="3">
        <f t="shared" si="10"/>
        <v>39610766.183728054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29141696.308212392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54</v>
      </c>
      <c r="C123" s="7"/>
      <c r="D123" s="2" t="e">
        <f t="shared" si="12"/>
        <v>#N/A</v>
      </c>
      <c r="E123" s="2" t="e">
        <f t="shared" si="22"/>
        <v>#N/A</v>
      </c>
      <c r="F123" s="2">
        <v>729805.62458619475</v>
      </c>
      <c r="G123" s="2">
        <f t="shared" si="26"/>
        <v>491500.42857142858</v>
      </c>
      <c r="H123" s="2">
        <f t="shared" si="31"/>
        <v>43350645.471956894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1048567.8571428598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736739.7881334424</v>
      </c>
      <c r="Q123" s="2">
        <f t="shared" si="34"/>
        <v>500000</v>
      </c>
      <c r="R123" s="2">
        <f t="shared" si="32"/>
        <v>44377343.183728039</v>
      </c>
      <c r="S123" s="2">
        <f t="shared" si="17"/>
        <v>491500.42857142538</v>
      </c>
      <c r="T123" s="2">
        <f t="shared" si="18"/>
        <v>8499.5714285714785</v>
      </c>
      <c r="U123" s="2">
        <f t="shared" si="19"/>
        <v>500000</v>
      </c>
      <c r="V123" s="2">
        <f t="shared" si="33"/>
        <v>4609740</v>
      </c>
      <c r="W123" s="2">
        <f t="shared" si="20"/>
        <v>343163</v>
      </c>
      <c r="X123" s="2">
        <f t="shared" si="6"/>
        <v>156837</v>
      </c>
      <c r="Y123" s="2">
        <f t="shared" si="29"/>
        <v>39767603.183728054</v>
      </c>
      <c r="Z123" s="2" t="str">
        <f t="shared" si="8"/>
        <v>HERE</v>
      </c>
      <c r="AA123" s="2">
        <f>IF(Z123="HERE",Y123,AA122+Graph!$G$1*1000)</f>
        <v>39767603.183728054</v>
      </c>
      <c r="AB123" s="2">
        <f t="shared" si="21"/>
        <v>156837</v>
      </c>
      <c r="AC123" s="2">
        <f t="shared" si="30"/>
        <v>4609740</v>
      </c>
      <c r="AD123" s="3">
        <f t="shared" si="10"/>
        <v>39767603.183728054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29546274.251069538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55</v>
      </c>
      <c r="C124" s="7"/>
      <c r="D124" s="2" t="e">
        <f t="shared" si="12"/>
        <v>#N/A</v>
      </c>
      <c r="E124" s="2" t="e">
        <f t="shared" si="22"/>
        <v>#N/A</v>
      </c>
      <c r="F124" s="2">
        <v>734736.76047235727</v>
      </c>
      <c r="G124" s="2">
        <f t="shared" si="26"/>
        <v>491500.42857142858</v>
      </c>
      <c r="H124" s="2">
        <f t="shared" si="31"/>
        <v>43842145.900528319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1057067.4285714312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741717.42029538751</v>
      </c>
      <c r="Q124" s="2">
        <f t="shared" si="34"/>
        <v>500000</v>
      </c>
      <c r="R124" s="2">
        <f t="shared" si="32"/>
        <v>44877343.183728039</v>
      </c>
      <c r="S124" s="2">
        <f t="shared" si="17"/>
        <v>491500.42857142538</v>
      </c>
      <c r="T124" s="2">
        <f t="shared" si="18"/>
        <v>8499.571428571362</v>
      </c>
      <c r="U124" s="2">
        <f t="shared" si="19"/>
        <v>500000</v>
      </c>
      <c r="V124" s="2">
        <f t="shared" si="33"/>
        <v>4973248</v>
      </c>
      <c r="W124" s="2">
        <f t="shared" si="20"/>
        <v>363508</v>
      </c>
      <c r="X124" s="2">
        <f t="shared" si="6"/>
        <v>136492</v>
      </c>
      <c r="Y124" s="2">
        <f t="shared" si="29"/>
        <v>39904095.183728054</v>
      </c>
      <c r="Z124" s="2" t="str">
        <f t="shared" si="8"/>
        <v>HERE</v>
      </c>
      <c r="AA124" s="2">
        <f>IF(Z124="HERE",Y124,AA123+Graph!$G$1*1000)</f>
        <v>39904095.183728054</v>
      </c>
      <c r="AB124" s="2">
        <f t="shared" si="21"/>
        <v>136492</v>
      </c>
      <c r="AC124" s="2">
        <f t="shared" si="30"/>
        <v>4973248</v>
      </c>
      <c r="AD124" s="3">
        <f t="shared" si="10"/>
        <v>39904095.183728054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29950852.193926685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56</v>
      </c>
      <c r="C125" s="7"/>
      <c r="D125" s="2" t="e">
        <f t="shared" si="12"/>
        <v>#N/A</v>
      </c>
      <c r="E125" s="2" t="e">
        <f t="shared" si="22"/>
        <v>#N/A</v>
      </c>
      <c r="F125" s="2">
        <v>739667.89635854959</v>
      </c>
      <c r="G125" s="2">
        <f t="shared" si="26"/>
        <v>491500.42857142858</v>
      </c>
      <c r="H125" s="2">
        <f t="shared" si="31"/>
        <v>44333646.329099745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1065567.0000000026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746695.05245733261</v>
      </c>
      <c r="Q125" s="2">
        <f t="shared" si="34"/>
        <v>500000</v>
      </c>
      <c r="R125" s="2">
        <f t="shared" si="32"/>
        <v>45377343.183728039</v>
      </c>
      <c r="S125" s="2">
        <f t="shared" si="17"/>
        <v>491500.42857142538</v>
      </c>
      <c r="T125" s="2">
        <f t="shared" si="18"/>
        <v>8499.571428571362</v>
      </c>
      <c r="U125" s="2">
        <f t="shared" si="19"/>
        <v>500000</v>
      </c>
      <c r="V125" s="2">
        <f t="shared" si="33"/>
        <v>5383103</v>
      </c>
      <c r="W125" s="2">
        <f t="shared" si="20"/>
        <v>409855</v>
      </c>
      <c r="X125" s="2">
        <f t="shared" si="6"/>
        <v>90145</v>
      </c>
      <c r="Y125" s="2">
        <f t="shared" si="29"/>
        <v>39994240.183728054</v>
      </c>
      <c r="Z125" s="2" t="str">
        <f t="shared" si="8"/>
        <v>HERE</v>
      </c>
      <c r="AA125" s="2">
        <f>IF(Z125="HERE",Y125,AA124+Graph!$G$1*1000)</f>
        <v>39994240.183728054</v>
      </c>
      <c r="AB125" s="2">
        <f t="shared" si="21"/>
        <v>90145</v>
      </c>
      <c r="AC125" s="2">
        <f t="shared" si="30"/>
        <v>5383103</v>
      </c>
      <c r="AD125" s="3">
        <f t="shared" si="10"/>
        <v>39994240.183728054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30355430.136783827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57</v>
      </c>
      <c r="C126" s="7"/>
      <c r="D126" s="2" t="e">
        <f t="shared" si="12"/>
        <v>#N/A</v>
      </c>
      <c r="E126" s="2" t="e">
        <f t="shared" si="22"/>
        <v>#N/A</v>
      </c>
      <c r="F126" s="2">
        <v>744599.03224471211</v>
      </c>
      <c r="G126" s="2">
        <f t="shared" si="26"/>
        <v>491500.42857142858</v>
      </c>
      <c r="H126" s="2">
        <f t="shared" si="31"/>
        <v>44825146.75767117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1074066.5714285739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751672.68461930752</v>
      </c>
      <c r="Q126" s="2">
        <f t="shared" si="34"/>
        <v>500000</v>
      </c>
      <c r="R126" s="2">
        <f t="shared" si="32"/>
        <v>45877343.183728039</v>
      </c>
      <c r="S126" s="2">
        <f t="shared" si="17"/>
        <v>491500.42857142538</v>
      </c>
      <c r="T126" s="2">
        <f t="shared" si="18"/>
        <v>8499.571428571362</v>
      </c>
      <c r="U126" s="2">
        <f t="shared" si="19"/>
        <v>500000</v>
      </c>
      <c r="V126" s="2">
        <f t="shared" si="33"/>
        <v>5861351</v>
      </c>
      <c r="W126" s="2">
        <f t="shared" si="20"/>
        <v>478248</v>
      </c>
      <c r="X126" s="2">
        <f t="shared" si="6"/>
        <v>21752</v>
      </c>
      <c r="Y126" s="2">
        <f t="shared" si="29"/>
        <v>40015992.183728054</v>
      </c>
      <c r="Z126" s="2" t="str">
        <f t="shared" si="8"/>
        <v>HERE</v>
      </c>
      <c r="AA126" s="2">
        <f>IF(Z126="HERE",Y126,AA125+Graph!$G$1*1000)</f>
        <v>40015992.183728054</v>
      </c>
      <c r="AB126" s="2">
        <f t="shared" si="21"/>
        <v>21752</v>
      </c>
      <c r="AC126" s="2">
        <f t="shared" si="30"/>
        <v>5861351</v>
      </c>
      <c r="AD126" s="3">
        <f t="shared" si="10"/>
        <v>40015992.183728054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30760008.07964097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58</v>
      </c>
      <c r="C127" s="7"/>
      <c r="D127" s="2" t="e">
        <f t="shared" si="12"/>
        <v>#N/A</v>
      </c>
      <c r="E127" s="2" t="e">
        <f t="shared" si="22"/>
        <v>#N/A</v>
      </c>
      <c r="F127" s="2">
        <v>749530.16813090444</v>
      </c>
      <c r="G127" s="2">
        <f t="shared" si="26"/>
        <v>491500.42857142858</v>
      </c>
      <c r="H127" s="2">
        <f t="shared" si="31"/>
        <v>45316647.186242595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1082566.1428571453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756650.31678125262</v>
      </c>
      <c r="Q127" s="2">
        <f t="shared" si="34"/>
        <v>500000</v>
      </c>
      <c r="R127" s="2">
        <f t="shared" si="32"/>
        <v>46377343.183728039</v>
      </c>
      <c r="S127" s="2">
        <f t="shared" si="17"/>
        <v>491500.42857142538</v>
      </c>
      <c r="T127" s="2">
        <f t="shared" si="18"/>
        <v>8499.571428571362</v>
      </c>
      <c r="U127" s="2">
        <f t="shared" si="19"/>
        <v>500000</v>
      </c>
      <c r="V127" s="2">
        <f t="shared" si="33"/>
        <v>6353321</v>
      </c>
      <c r="W127" s="2">
        <f t="shared" si="20"/>
        <v>491970</v>
      </c>
      <c r="X127" s="2">
        <f t="shared" si="6"/>
        <v>8030</v>
      </c>
      <c r="Y127" s="2">
        <f t="shared" si="29"/>
        <v>40024022.183728054</v>
      </c>
      <c r="Z127" s="2" t="str">
        <f t="shared" si="8"/>
        <v>HERE</v>
      </c>
      <c r="AA127" s="2">
        <f>IF(Z127="HERE",Y127,AA126+Graph!$G$1*1000)</f>
        <v>40024022.183728054</v>
      </c>
      <c r="AB127" s="2">
        <f t="shared" si="21"/>
        <v>8030</v>
      </c>
      <c r="AC127" s="2">
        <f t="shared" si="30"/>
        <v>6353321</v>
      </c>
      <c r="AD127" s="3">
        <f t="shared" si="10"/>
        <v>40024022.183728054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31164586.022498108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59</v>
      </c>
      <c r="C128" s="7"/>
      <c r="D128" s="2" t="e">
        <f t="shared" si="12"/>
        <v>#N/A</v>
      </c>
      <c r="E128" s="2" t="e">
        <f t="shared" si="22"/>
        <v>#N/A</v>
      </c>
      <c r="F128" s="2">
        <v>754461.30401706696</v>
      </c>
      <c r="G128" s="2">
        <f t="shared" si="26"/>
        <v>491500.42857142858</v>
      </c>
      <c r="H128" s="2">
        <f t="shared" si="31"/>
        <v>45808147.614814021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1091065.7142857166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761627.94894322753</v>
      </c>
      <c r="Q128" s="2">
        <f t="shared" si="34"/>
        <v>500000</v>
      </c>
      <c r="R128" s="2">
        <f t="shared" si="32"/>
        <v>46877343.183728039</v>
      </c>
      <c r="S128" s="2">
        <f t="shared" si="17"/>
        <v>491500.42857142538</v>
      </c>
      <c r="T128" s="2">
        <f t="shared" si="18"/>
        <v>8499.571428571362</v>
      </c>
      <c r="U128" s="2">
        <f t="shared" si="19"/>
        <v>500000</v>
      </c>
      <c r="V128" s="2">
        <f t="shared" si="33"/>
        <v>6573570</v>
      </c>
      <c r="W128" s="2">
        <f t="shared" si="20"/>
        <v>220249</v>
      </c>
      <c r="X128" s="2">
        <f t="shared" si="6"/>
        <v>279751</v>
      </c>
      <c r="Y128" s="2">
        <f t="shared" si="29"/>
        <v>40303773.183728054</v>
      </c>
      <c r="Z128" s="2" t="str">
        <f t="shared" si="8"/>
        <v>HERE</v>
      </c>
      <c r="AA128" s="2">
        <f>IF(Z128="HERE",Y128,AA127+Graph!$G$1*1000)</f>
        <v>40303773.183728054</v>
      </c>
      <c r="AB128" s="2">
        <f t="shared" si="21"/>
        <v>279751</v>
      </c>
      <c r="AC128" s="2">
        <f t="shared" si="30"/>
        <v>6573570</v>
      </c>
      <c r="AD128" s="3">
        <f t="shared" si="10"/>
        <v>40303773.183728054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31569163.965355247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60</v>
      </c>
      <c r="C129" s="7"/>
      <c r="D129" s="2" t="e">
        <f t="shared" si="12"/>
        <v>#N/A</v>
      </c>
      <c r="E129" s="2" t="e">
        <f t="shared" si="22"/>
        <v>#N/A</v>
      </c>
      <c r="F129" s="2">
        <v>759392.43990322948</v>
      </c>
      <c r="G129" s="2">
        <f t="shared" si="26"/>
        <v>491500.42857142858</v>
      </c>
      <c r="H129" s="2">
        <f t="shared" si="31"/>
        <v>46299648.043385446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1099565.285714288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766605.58110517263</v>
      </c>
      <c r="Q129" s="2">
        <f t="shared" si="34"/>
        <v>500000</v>
      </c>
      <c r="R129" s="2">
        <f t="shared" si="32"/>
        <v>47377343.183728039</v>
      </c>
      <c r="S129" s="2">
        <f t="shared" si="17"/>
        <v>491500.42857142538</v>
      </c>
      <c r="T129" s="2">
        <f t="shared" si="18"/>
        <v>8499.571428571362</v>
      </c>
      <c r="U129" s="2">
        <f t="shared" si="19"/>
        <v>500000</v>
      </c>
      <c r="V129" s="2">
        <f t="shared" si="33"/>
        <v>6853372</v>
      </c>
      <c r="W129" s="2">
        <f t="shared" si="20"/>
        <v>279802</v>
      </c>
      <c r="X129" s="2">
        <f t="shared" si="6"/>
        <v>220198</v>
      </c>
      <c r="Y129" s="2">
        <f t="shared" si="29"/>
        <v>40523971.183728054</v>
      </c>
      <c r="Z129" s="2" t="str">
        <f t="shared" si="8"/>
        <v>HERE</v>
      </c>
      <c r="AA129" s="2">
        <f>IF(Z129="HERE",Y129,AA128+Graph!$G$1*1000)</f>
        <v>40523971.183728054</v>
      </c>
      <c r="AB129" s="2">
        <f t="shared" si="21"/>
        <v>220198</v>
      </c>
      <c r="AC129" s="2">
        <f t="shared" si="30"/>
        <v>6853372</v>
      </c>
      <c r="AD129" s="3">
        <f t="shared" si="10"/>
        <v>40523971.183728054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31907106.97785525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61</v>
      </c>
      <c r="C130" s="7"/>
      <c r="D130" s="2" t="e">
        <f t="shared" si="12"/>
        <v>#N/A</v>
      </c>
      <c r="E130" s="2" t="e">
        <f t="shared" si="22"/>
        <v>#N/A</v>
      </c>
      <c r="F130" s="2">
        <v>764323.5757894218</v>
      </c>
      <c r="G130" s="2">
        <f t="shared" si="26"/>
        <v>491500.42857142858</v>
      </c>
      <c r="H130" s="2">
        <f t="shared" si="31"/>
        <v>46791148.471956871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1108064.8571428594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771583.21326711774</v>
      </c>
      <c r="Q130" s="2">
        <f t="shared" si="34"/>
        <v>500000</v>
      </c>
      <c r="R130" s="2">
        <f t="shared" si="32"/>
        <v>47877343.183728039</v>
      </c>
      <c r="S130" s="2">
        <f t="shared" si="17"/>
        <v>491500.42857142538</v>
      </c>
      <c r="T130" s="2">
        <f t="shared" si="18"/>
        <v>8499.571428571362</v>
      </c>
      <c r="U130" s="2">
        <f t="shared" si="19"/>
        <v>500000</v>
      </c>
      <c r="V130" s="2">
        <f t="shared" si="33"/>
        <v>7164387</v>
      </c>
      <c r="W130" s="2">
        <f t="shared" si="20"/>
        <v>311015</v>
      </c>
      <c r="X130" s="2">
        <f t="shared" si="6"/>
        <v>188985</v>
      </c>
      <c r="Y130" s="2">
        <f t="shared" si="29"/>
        <v>40712956.183728054</v>
      </c>
      <c r="Z130" s="2" t="str">
        <f t="shared" si="8"/>
        <v>HERE</v>
      </c>
      <c r="AA130" s="2">
        <f>IF(Z130="HERE",Y130,AA129+Graph!$G$1*1000)</f>
        <v>40712956.183728054</v>
      </c>
      <c r="AB130" s="2">
        <f t="shared" si="21"/>
        <v>188985</v>
      </c>
      <c r="AC130" s="2">
        <f t="shared" si="30"/>
        <v>7164387</v>
      </c>
      <c r="AD130" s="3">
        <f t="shared" si="10"/>
        <v>40712956.183728054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32245049.990355249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62</v>
      </c>
      <c r="C131" s="7"/>
      <c r="D131" s="2" t="e">
        <f t="shared" si="12"/>
        <v>#N/A</v>
      </c>
      <c r="E131" s="2" t="e">
        <f t="shared" si="22"/>
        <v>#N/A</v>
      </c>
      <c r="F131" s="2">
        <v>769254.71167558432</v>
      </c>
      <c r="G131" s="2">
        <f t="shared" si="26"/>
        <v>491500.42857142858</v>
      </c>
      <c r="H131" s="2">
        <f t="shared" si="31"/>
        <v>47282648.900528297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1116564.4285714307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776560.84542909265</v>
      </c>
      <c r="Q131" s="2">
        <f t="shared" si="34"/>
        <v>500000</v>
      </c>
      <c r="R131" s="2">
        <f t="shared" si="32"/>
        <v>48377343.183728039</v>
      </c>
      <c r="S131" s="2">
        <f t="shared" si="17"/>
        <v>491500.42857142538</v>
      </c>
      <c r="T131" s="2">
        <f t="shared" si="18"/>
        <v>8499.571428571362</v>
      </c>
      <c r="U131" s="2">
        <f t="shared" si="19"/>
        <v>500000</v>
      </c>
      <c r="V131" s="2">
        <f t="shared" si="33"/>
        <v>7447199</v>
      </c>
      <c r="W131" s="2">
        <f t="shared" si="20"/>
        <v>282812</v>
      </c>
      <c r="X131" s="2">
        <f t="shared" si="6"/>
        <v>217188</v>
      </c>
      <c r="Y131" s="2">
        <f t="shared" si="29"/>
        <v>40930144.183728054</v>
      </c>
      <c r="Z131" s="2" t="str">
        <f t="shared" si="8"/>
        <v>HERE</v>
      </c>
      <c r="AA131" s="2">
        <f>IF(Z131="HERE",Y131,AA130+Graph!$G$1*1000)</f>
        <v>40930144.183728054</v>
      </c>
      <c r="AB131" s="2">
        <f t="shared" si="21"/>
        <v>217188</v>
      </c>
      <c r="AC131" s="2">
        <f t="shared" si="30"/>
        <v>7447199</v>
      </c>
      <c r="AD131" s="3">
        <f t="shared" si="10"/>
        <v>40930144.183728054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32582993.002855249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63</v>
      </c>
      <c r="C132" s="7"/>
      <c r="D132" s="2" t="e">
        <f t="shared" si="12"/>
        <v>#N/A</v>
      </c>
      <c r="E132" s="2" t="e">
        <f t="shared" si="22"/>
        <v>#N/A</v>
      </c>
      <c r="F132" s="2">
        <v>774185.84756174684</v>
      </c>
      <c r="G132" s="2">
        <f t="shared" si="26"/>
        <v>491500.42857142858</v>
      </c>
      <c r="H132" s="2">
        <f t="shared" si="31"/>
        <v>47774149.329099722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1125064.0000000021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781538.47759103775</v>
      </c>
      <c r="Q132" s="2">
        <f t="shared" si="34"/>
        <v>500000</v>
      </c>
      <c r="R132" s="2">
        <f t="shared" si="32"/>
        <v>48877343.183728039</v>
      </c>
      <c r="S132" s="2">
        <f t="shared" si="17"/>
        <v>491500.42857142538</v>
      </c>
      <c r="T132" s="2">
        <f t="shared" si="18"/>
        <v>8499.571428571362</v>
      </c>
      <c r="U132" s="2">
        <f t="shared" si="19"/>
        <v>500000</v>
      </c>
      <c r="V132" s="2">
        <f t="shared" si="33"/>
        <v>7891184</v>
      </c>
      <c r="W132" s="2">
        <f t="shared" si="20"/>
        <v>443985</v>
      </c>
      <c r="X132" s="2">
        <f t="shared" si="6"/>
        <v>56015</v>
      </c>
      <c r="Y132" s="2">
        <f t="shared" si="29"/>
        <v>40986159.183728054</v>
      </c>
      <c r="Z132" s="2" t="str">
        <f t="shared" si="8"/>
        <v>HERE</v>
      </c>
      <c r="AA132" s="2">
        <f>IF(Z132="HERE",Y132,AA131+Graph!$G$1*1000)</f>
        <v>40986159.183728054</v>
      </c>
      <c r="AB132" s="2">
        <f t="shared" si="21"/>
        <v>56015</v>
      </c>
      <c r="AC132" s="2">
        <f t="shared" si="30"/>
        <v>7891184</v>
      </c>
      <c r="AD132" s="3">
        <f t="shared" si="10"/>
        <v>40986159.183728054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32920936.015355252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64</v>
      </c>
      <c r="C133" s="7"/>
      <c r="D133" s="2" t="e">
        <f t="shared" si="12"/>
        <v>#N/A</v>
      </c>
      <c r="E133" s="2" t="e">
        <f t="shared" si="22"/>
        <v>#N/A</v>
      </c>
      <c r="F133" s="2">
        <v>779116.98344793916</v>
      </c>
      <c r="G133" s="2">
        <f t="shared" si="26"/>
        <v>491500.42857142858</v>
      </c>
      <c r="H133" s="2">
        <f t="shared" si="31"/>
        <v>48265649.757671148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1133563.5714285735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786516.10975298285</v>
      </c>
      <c r="Q133" s="2">
        <f t="shared" si="34"/>
        <v>500000</v>
      </c>
      <c r="R133" s="2">
        <f t="shared" si="32"/>
        <v>49377343.183728039</v>
      </c>
      <c r="S133" s="2">
        <f t="shared" si="17"/>
        <v>491500.42857142538</v>
      </c>
      <c r="T133" s="2">
        <f t="shared" si="18"/>
        <v>8499.571428571362</v>
      </c>
      <c r="U133" s="2">
        <f t="shared" si="19"/>
        <v>500000</v>
      </c>
      <c r="V133" s="2">
        <f t="shared" si="33"/>
        <v>8378940</v>
      </c>
      <c r="W133" s="2">
        <f t="shared" si="20"/>
        <v>487756</v>
      </c>
      <c r="X133" s="2">
        <f t="shared" si="6"/>
        <v>12244</v>
      </c>
      <c r="Y133" s="2">
        <f t="shared" si="29"/>
        <v>40998403.183728054</v>
      </c>
      <c r="Z133" s="2" t="str">
        <f t="shared" si="8"/>
        <v>HERE</v>
      </c>
      <c r="AA133" s="2">
        <f>IF(Z133="HERE",Y133,AA132+Graph!$G$1*1000)</f>
        <v>40998403.183728054</v>
      </c>
      <c r="AB133" s="2">
        <f t="shared" si="21"/>
        <v>12244</v>
      </c>
      <c r="AC133" s="2">
        <f t="shared" si="30"/>
        <v>8378940</v>
      </c>
      <c r="AD133" s="3">
        <f t="shared" si="10"/>
        <v>40998403.183728054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33258879.027855247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65</v>
      </c>
      <c r="C134" s="7"/>
      <c r="D134" s="2" t="e">
        <f t="shared" si="12"/>
        <v>#N/A</v>
      </c>
      <c r="E134" s="2" t="e">
        <f t="shared" si="22"/>
        <v>#N/A</v>
      </c>
      <c r="F134" s="2">
        <v>784048.11933410168</v>
      </c>
      <c r="G134" s="2">
        <f t="shared" si="26"/>
        <v>491500.42857142858</v>
      </c>
      <c r="H134" s="2">
        <f t="shared" si="31"/>
        <v>48757150.186242573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1142063.1428571448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791493.74191495776</v>
      </c>
      <c r="Q134" s="2">
        <f t="shared" si="34"/>
        <v>500000</v>
      </c>
      <c r="R134" s="2">
        <f t="shared" si="32"/>
        <v>49877343.183728039</v>
      </c>
      <c r="S134" s="2">
        <f t="shared" si="17"/>
        <v>491500.42857142538</v>
      </c>
      <c r="T134" s="2">
        <f t="shared" si="18"/>
        <v>8499.571428571362</v>
      </c>
      <c r="U134" s="2">
        <f t="shared" si="19"/>
        <v>500000</v>
      </c>
      <c r="V134" s="2">
        <f t="shared" si="33"/>
        <v>8977329</v>
      </c>
      <c r="W134" s="2">
        <f t="shared" si="20"/>
        <v>598389</v>
      </c>
      <c r="X134" s="2">
        <f t="shared" si="6"/>
        <v>-98389</v>
      </c>
      <c r="Y134" s="2">
        <f t="shared" si="29"/>
        <v>40900014.183728054</v>
      </c>
      <c r="Z134" s="2" t="str">
        <f t="shared" si="8"/>
        <v>HERE</v>
      </c>
      <c r="AA134" s="2">
        <f>IF(Z134="HERE",Y134,AA133+Graph!$G$1*1000)</f>
        <v>40900014.183728054</v>
      </c>
      <c r="AB134" s="2">
        <f t="shared" si="21"/>
        <v>-98389</v>
      </c>
      <c r="AC134" s="2">
        <f t="shared" si="30"/>
        <v>8977329</v>
      </c>
      <c r="AD134" s="3">
        <f t="shared" si="10"/>
        <v>40900014.183728054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33596822.04035525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66</v>
      </c>
      <c r="C135" s="7"/>
      <c r="D135" s="2" t="e">
        <f t="shared" si="12"/>
        <v>#N/A</v>
      </c>
      <c r="E135" s="2" t="e">
        <f t="shared" si="22"/>
        <v>#N/A</v>
      </c>
      <c r="F135" s="2">
        <v>788979.2552202642</v>
      </c>
      <c r="G135" s="2">
        <f t="shared" si="26"/>
        <v>491500.42857142858</v>
      </c>
      <c r="H135" s="2">
        <f t="shared" si="31"/>
        <v>49248650.614813998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1150562.7142857162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796471.37407690287</v>
      </c>
      <c r="Q135" s="2">
        <f t="shared" si="34"/>
        <v>500000</v>
      </c>
      <c r="R135" s="2">
        <f t="shared" si="32"/>
        <v>50377343.183728039</v>
      </c>
      <c r="S135" s="2">
        <f t="shared" si="17"/>
        <v>491500.42857142538</v>
      </c>
      <c r="T135" s="2">
        <f t="shared" si="18"/>
        <v>8499.571428571362</v>
      </c>
      <c r="U135" s="2">
        <f t="shared" si="19"/>
        <v>500000</v>
      </c>
      <c r="V135" s="2">
        <f t="shared" si="33"/>
        <v>9296367</v>
      </c>
      <c r="W135" s="2">
        <f t="shared" si="20"/>
        <v>319038</v>
      </c>
      <c r="X135" s="2">
        <f t="shared" si="6"/>
        <v>180962</v>
      </c>
      <c r="Y135" s="2">
        <f t="shared" si="29"/>
        <v>41080976.183728054</v>
      </c>
      <c r="Z135" s="2" t="str">
        <f t="shared" si="8"/>
        <v>HERE</v>
      </c>
      <c r="AA135" s="2">
        <f>IF(Z135="HERE",Y135,AA134+Graph!$G$1*1000)</f>
        <v>41080976.183728054</v>
      </c>
      <c r="AB135" s="2">
        <f t="shared" si="21"/>
        <v>180962</v>
      </c>
      <c r="AC135" s="2">
        <f t="shared" si="30"/>
        <v>9296367</v>
      </c>
      <c r="AD135" s="3">
        <f t="shared" si="10"/>
        <v>41080976.183728054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33934765.052855253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67</v>
      </c>
      <c r="C136" s="7"/>
      <c r="D136" s="2" t="e">
        <f t="shared" si="12"/>
        <v>#N/A</v>
      </c>
      <c r="E136" s="2" t="e">
        <f t="shared" si="22"/>
        <v>#N/A</v>
      </c>
      <c r="F136" s="2">
        <v>793910.39110645652</v>
      </c>
      <c r="G136" s="2">
        <f t="shared" si="26"/>
        <v>491500.42857142858</v>
      </c>
      <c r="H136" s="2">
        <f t="shared" si="31"/>
        <v>49740151.043385424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1159062.2857142875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801449.00623884797</v>
      </c>
      <c r="Q136" s="2">
        <f t="shared" si="34"/>
        <v>500000</v>
      </c>
      <c r="R136" s="2">
        <f t="shared" si="32"/>
        <v>50877343.183728039</v>
      </c>
      <c r="S136" s="2">
        <f t="shared" si="17"/>
        <v>491500.42857142538</v>
      </c>
      <c r="T136" s="2">
        <f t="shared" si="18"/>
        <v>8499.571428571362</v>
      </c>
      <c r="U136" s="2">
        <f t="shared" si="19"/>
        <v>500000</v>
      </c>
      <c r="V136" s="2">
        <f t="shared" si="33"/>
        <v>9646715</v>
      </c>
      <c r="W136" s="2">
        <f t="shared" si="20"/>
        <v>350348</v>
      </c>
      <c r="X136" s="2">
        <f t="shared" si="6"/>
        <v>149652</v>
      </c>
      <c r="Y136" s="2">
        <f t="shared" si="29"/>
        <v>41230628.183728054</v>
      </c>
      <c r="Z136" s="2" t="str">
        <f t="shared" si="8"/>
        <v>HERE</v>
      </c>
      <c r="AA136" s="2">
        <f>IF(Z136="HERE",Y136,AA135+Graph!$G$1*1000)</f>
        <v>41230628.183728054</v>
      </c>
      <c r="AB136" s="2">
        <f t="shared" si="21"/>
        <v>149652</v>
      </c>
      <c r="AC136" s="2">
        <f t="shared" si="30"/>
        <v>9646715</v>
      </c>
      <c r="AD136" s="3">
        <f t="shared" si="10"/>
        <v>41230628.183728054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34272708.065355249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68</v>
      </c>
      <c r="C137" s="7"/>
      <c r="D137" s="2" t="e">
        <f t="shared" si="12"/>
        <v>#N/A</v>
      </c>
      <c r="E137" s="2" t="e">
        <f t="shared" si="22"/>
        <v>#N/A</v>
      </c>
      <c r="F137" s="2">
        <v>798841.52699261904</v>
      </c>
      <c r="G137" s="2">
        <f t="shared" si="26"/>
        <v>491500.42857142858</v>
      </c>
      <c r="H137" s="2">
        <f t="shared" si="31"/>
        <v>50231651.471956849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1167561.8571428589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806426.63840082288</v>
      </c>
      <c r="Q137" s="2">
        <f t="shared" si="34"/>
        <v>500000</v>
      </c>
      <c r="R137" s="2">
        <f t="shared" si="32"/>
        <v>51377343.183728039</v>
      </c>
      <c r="S137" s="2">
        <f t="shared" si="17"/>
        <v>491500.42857142538</v>
      </c>
      <c r="T137" s="2">
        <f t="shared" si="18"/>
        <v>8499.571428571362</v>
      </c>
      <c r="U137" s="2">
        <f t="shared" si="19"/>
        <v>500000</v>
      </c>
      <c r="V137" s="2">
        <f t="shared" si="33"/>
        <v>10021471</v>
      </c>
      <c r="W137" s="2">
        <f t="shared" si="20"/>
        <v>374756</v>
      </c>
      <c r="X137" s="2">
        <f t="shared" si="6"/>
        <v>125244</v>
      </c>
      <c r="Y137" s="2">
        <f t="shared" si="29"/>
        <v>41355872.183728054</v>
      </c>
      <c r="Z137" s="2" t="str">
        <f t="shared" si="8"/>
        <v>HERE</v>
      </c>
      <c r="AA137" s="2">
        <f>IF(Z137="HERE",Y137,AA136+Graph!$G$1*1000)</f>
        <v>41355872.183728054</v>
      </c>
      <c r="AB137" s="2">
        <f t="shared" si="21"/>
        <v>125244</v>
      </c>
      <c r="AC137" s="2">
        <f t="shared" si="30"/>
        <v>10021471</v>
      </c>
      <c r="AD137" s="3">
        <f t="shared" si="10"/>
        <v>41355872.183728054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34546196.215355255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69</v>
      </c>
      <c r="C138" s="7"/>
      <c r="D138" s="2" t="e">
        <f t="shared" si="12"/>
        <v>#N/A</v>
      </c>
      <c r="E138" s="2" t="e">
        <f t="shared" si="22"/>
        <v>#N/A</v>
      </c>
      <c r="F138" s="2">
        <v>803772.66287878156</v>
      </c>
      <c r="G138" s="2">
        <f t="shared" si="26"/>
        <v>491500.42857142858</v>
      </c>
      <c r="H138" s="2">
        <f t="shared" si="31"/>
        <v>50723151.900528274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1176061.4285714303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811404.27056276798</v>
      </c>
      <c r="Q138" s="2">
        <f t="shared" si="34"/>
        <v>500000</v>
      </c>
      <c r="R138" s="2">
        <f t="shared" si="32"/>
        <v>51877343.183728039</v>
      </c>
      <c r="S138" s="2">
        <f t="shared" si="17"/>
        <v>491500.42857142538</v>
      </c>
      <c r="T138" s="2">
        <f t="shared" si="18"/>
        <v>8499.571428571362</v>
      </c>
      <c r="U138" s="2">
        <f t="shared" si="19"/>
        <v>500000</v>
      </c>
      <c r="V138" s="2">
        <f t="shared" si="33"/>
        <v>10490487</v>
      </c>
      <c r="W138" s="2">
        <f t="shared" si="20"/>
        <v>469016</v>
      </c>
      <c r="X138" s="2">
        <f t="shared" si="6"/>
        <v>30984</v>
      </c>
      <c r="Y138" s="2">
        <f t="shared" si="29"/>
        <v>41386856.183728054</v>
      </c>
      <c r="Z138" s="2" t="str">
        <f t="shared" si="8"/>
        <v>HERE</v>
      </c>
      <c r="AA138" s="2">
        <f>IF(Z138="HERE",Y138,AA137+Graph!$G$1*1000)</f>
        <v>41386856.183728054</v>
      </c>
      <c r="AB138" s="2">
        <f t="shared" si="21"/>
        <v>30984</v>
      </c>
      <c r="AC138" s="2">
        <f t="shared" si="30"/>
        <v>10490487</v>
      </c>
      <c r="AD138" s="3">
        <f t="shared" si="10"/>
        <v>41386856.183728054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34759094.66535525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70</v>
      </c>
      <c r="C139" s="7"/>
      <c r="D139" s="2" t="e">
        <f t="shared" si="12"/>
        <v>#N/A</v>
      </c>
      <c r="E139" s="2" t="e">
        <f t="shared" si="22"/>
        <v>#N/A</v>
      </c>
      <c r="F139" s="2">
        <v>808703.79876497388</v>
      </c>
      <c r="G139" s="2">
        <f t="shared" si="26"/>
        <v>491500.42857142858</v>
      </c>
      <c r="H139" s="2">
        <f t="shared" si="31"/>
        <v>51214652.3290997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1184561.0000000016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816381.90272471309</v>
      </c>
      <c r="Q139" s="2">
        <f t="shared" si="34"/>
        <v>500000</v>
      </c>
      <c r="R139" s="2">
        <f t="shared" si="32"/>
        <v>52377343.183728039</v>
      </c>
      <c r="S139" s="2">
        <f t="shared" si="17"/>
        <v>491500.42857142538</v>
      </c>
      <c r="T139" s="2">
        <f t="shared" si="18"/>
        <v>8499.571428571362</v>
      </c>
      <c r="U139" s="2">
        <f t="shared" si="19"/>
        <v>500000</v>
      </c>
      <c r="V139" s="2">
        <f t="shared" si="33"/>
        <v>10971047</v>
      </c>
      <c r="W139" s="2">
        <f t="shared" si="20"/>
        <v>480560</v>
      </c>
      <c r="X139" s="2">
        <f t="shared" si="6"/>
        <v>19440</v>
      </c>
      <c r="Y139" s="2">
        <f t="shared" si="29"/>
        <v>41406296.183728054</v>
      </c>
      <c r="Z139" s="2" t="str">
        <f t="shared" si="8"/>
        <v>HERE</v>
      </c>
      <c r="AA139" s="2">
        <f>IF(Z139="HERE",Y139,AA138+Graph!$G$1*1000)</f>
        <v>41406296.183728054</v>
      </c>
      <c r="AB139" s="2">
        <f t="shared" si="21"/>
        <v>19440</v>
      </c>
      <c r="AC139" s="2">
        <f t="shared" si="30"/>
        <v>10971047</v>
      </c>
      <c r="AD139" s="3">
        <f t="shared" si="10"/>
        <v>41406296.183728054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34939904.765355244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71</v>
      </c>
      <c r="C140" s="7"/>
      <c r="D140" s="2" t="e">
        <f t="shared" si="12"/>
        <v>#N/A</v>
      </c>
      <c r="E140" s="2" t="e">
        <f t="shared" si="22"/>
        <v>#N/A</v>
      </c>
      <c r="F140" s="2">
        <v>813634.9346511364</v>
      </c>
      <c r="G140" s="2">
        <f t="shared" si="26"/>
        <v>491500.42857142858</v>
      </c>
      <c r="H140" s="2">
        <f t="shared" si="31"/>
        <v>51706152.757671125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1193060.571428573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821359.53488668799</v>
      </c>
      <c r="Q140" s="2">
        <f t="shared" si="34"/>
        <v>500000</v>
      </c>
      <c r="R140" s="2">
        <f t="shared" si="32"/>
        <v>52877343.183728039</v>
      </c>
      <c r="S140" s="2">
        <f t="shared" si="17"/>
        <v>491500.42857142538</v>
      </c>
      <c r="T140" s="2">
        <f t="shared" si="18"/>
        <v>8499.571428571362</v>
      </c>
      <c r="U140" s="2">
        <f t="shared" si="19"/>
        <v>500000</v>
      </c>
      <c r="V140" s="2">
        <f t="shared" si="33"/>
        <v>11465210</v>
      </c>
      <c r="W140" s="2">
        <f t="shared" si="20"/>
        <v>494163</v>
      </c>
      <c r="X140" s="2">
        <f t="shared" si="6"/>
        <v>5837</v>
      </c>
      <c r="Y140" s="2">
        <f t="shared" si="29"/>
        <v>41412133.183728054</v>
      </c>
      <c r="Z140" s="2" t="str">
        <f t="shared" si="8"/>
        <v>HERE</v>
      </c>
      <c r="AA140" s="2">
        <f>IF(Z140="HERE",Y140,AA139+Graph!$G$1*1000)</f>
        <v>41412133.183728054</v>
      </c>
      <c r="AB140" s="2">
        <f t="shared" si="21"/>
        <v>5837</v>
      </c>
      <c r="AC140" s="2">
        <f t="shared" si="30"/>
        <v>11465210</v>
      </c>
      <c r="AD140" s="3">
        <f t="shared" si="10"/>
        <v>41412133.183728054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35114306.715355255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72</v>
      </c>
      <c r="C141" s="7"/>
      <c r="D141" s="2" t="e">
        <f t="shared" si="12"/>
        <v>#N/A</v>
      </c>
      <c r="E141" s="2" t="e">
        <f t="shared" si="22"/>
        <v>#N/A</v>
      </c>
      <c r="F141" s="2">
        <v>818566.07053729892</v>
      </c>
      <c r="G141" s="2">
        <f t="shared" si="26"/>
        <v>491500.42857142858</v>
      </c>
      <c r="H141" s="2">
        <f t="shared" si="31"/>
        <v>52197653.186242551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1201560.1428571444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826337.1670486331</v>
      </c>
      <c r="Q141" s="2">
        <f t="shared" si="34"/>
        <v>500000</v>
      </c>
      <c r="R141" s="2">
        <f t="shared" si="32"/>
        <v>53377343.183728039</v>
      </c>
      <c r="S141" s="2">
        <f t="shared" si="17"/>
        <v>491500.42857142538</v>
      </c>
      <c r="T141" s="2">
        <f t="shared" si="18"/>
        <v>8499.571428571362</v>
      </c>
      <c r="U141" s="2">
        <f t="shared" si="19"/>
        <v>500000</v>
      </c>
      <c r="V141" s="2">
        <f t="shared" si="33"/>
        <v>12014288</v>
      </c>
      <c r="W141" s="2">
        <f t="shared" si="20"/>
        <v>549078</v>
      </c>
      <c r="X141" s="2">
        <f t="shared" si="6"/>
        <v>-49078</v>
      </c>
      <c r="Y141" s="2">
        <f t="shared" si="29"/>
        <v>41363055.183728054</v>
      </c>
      <c r="Z141" s="2" t="str">
        <f t="shared" si="8"/>
        <v>HERE</v>
      </c>
      <c r="AA141" s="2">
        <f>IF(Z141="HERE",Y141,AA140+Graph!$G$1*1000)</f>
        <v>41363055.183728054</v>
      </c>
      <c r="AB141" s="2">
        <f t="shared" si="21"/>
        <v>-49078</v>
      </c>
      <c r="AC141" s="2">
        <f t="shared" si="30"/>
        <v>12014288</v>
      </c>
      <c r="AD141" s="3">
        <f t="shared" si="10"/>
        <v>41363055.183728054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35328078.965355255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73</v>
      </c>
      <c r="C142" s="7"/>
      <c r="D142" s="2" t="e">
        <f t="shared" si="12"/>
        <v>#N/A</v>
      </c>
      <c r="E142" s="2" t="e">
        <f t="shared" si="22"/>
        <v>#N/A</v>
      </c>
      <c r="F142" s="2">
        <v>823497.20642349124</v>
      </c>
      <c r="G142" s="2">
        <f t="shared" si="26"/>
        <v>491500.42857142858</v>
      </c>
      <c r="H142" s="2">
        <f t="shared" si="31"/>
        <v>52689153.614813976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1210059.7142857157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831314.7992105782</v>
      </c>
      <c r="Q142" s="2">
        <f t="shared" si="34"/>
        <v>500000</v>
      </c>
      <c r="R142" s="2">
        <f t="shared" si="32"/>
        <v>53877343.183728039</v>
      </c>
      <c r="S142" s="2">
        <f t="shared" si="17"/>
        <v>491500.42857142538</v>
      </c>
      <c r="T142" s="2">
        <f t="shared" si="18"/>
        <v>8499.571428571362</v>
      </c>
      <c r="U142" s="2">
        <f t="shared" si="19"/>
        <v>500000</v>
      </c>
      <c r="V142" s="2">
        <f t="shared" si="33"/>
        <v>12294006</v>
      </c>
      <c r="W142" s="2">
        <f t="shared" si="20"/>
        <v>279718</v>
      </c>
      <c r="X142" s="2">
        <f t="shared" si="6"/>
        <v>220282</v>
      </c>
      <c r="Y142" s="2">
        <f t="shared" si="29"/>
        <v>41583337.183728054</v>
      </c>
      <c r="Z142" s="2" t="str">
        <f t="shared" si="8"/>
        <v>HERE</v>
      </c>
      <c r="AA142" s="2">
        <f>IF(Z142="HERE",Y142,AA141+Graph!$G$1*1000)</f>
        <v>41583337.183728054</v>
      </c>
      <c r="AB142" s="2">
        <f t="shared" si="21"/>
        <v>220282</v>
      </c>
      <c r="AC142" s="2">
        <f t="shared" si="30"/>
        <v>12294006</v>
      </c>
      <c r="AD142" s="3">
        <f t="shared" si="10"/>
        <v>41583337.183728054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35586483.015355244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74</v>
      </c>
      <c r="C143" s="7"/>
      <c r="D143" s="2" t="e">
        <f t="shared" si="12"/>
        <v>#N/A</v>
      </c>
      <c r="E143" s="2" t="e">
        <f t="shared" si="22"/>
        <v>#N/A</v>
      </c>
      <c r="F143" s="2">
        <v>828428.34230965376</v>
      </c>
      <c r="G143" s="2">
        <f t="shared" si="26"/>
        <v>491500.42857142858</v>
      </c>
      <c r="H143" s="2">
        <f t="shared" si="31"/>
        <v>53180654.043385401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1218559.2857142871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836292.43137255311</v>
      </c>
      <c r="Q143" s="2">
        <f t="shared" si="34"/>
        <v>500000</v>
      </c>
      <c r="R143" s="2">
        <f t="shared" si="32"/>
        <v>54377343.183728039</v>
      </c>
      <c r="S143" s="2">
        <f t="shared" si="17"/>
        <v>491500.42857142538</v>
      </c>
      <c r="T143" s="2">
        <f t="shared" si="18"/>
        <v>8499.571428571362</v>
      </c>
      <c r="U143" s="2">
        <f t="shared" si="19"/>
        <v>500000</v>
      </c>
      <c r="V143" s="2">
        <f t="shared" si="33"/>
        <v>12646486</v>
      </c>
      <c r="W143" s="2">
        <f t="shared" si="20"/>
        <v>352480</v>
      </c>
      <c r="X143" s="2">
        <f t="shared" si="6"/>
        <v>147520</v>
      </c>
      <c r="Y143" s="2">
        <f t="shared" si="29"/>
        <v>41730857.183728054</v>
      </c>
      <c r="Z143" s="2" t="str">
        <f t="shared" si="8"/>
        <v>HERE</v>
      </c>
      <c r="AA143" s="2">
        <f>IF(Z143="HERE",Y143,AA142+Graph!$G$1*1000)</f>
        <v>41730857.183728054</v>
      </c>
      <c r="AB143" s="2">
        <f t="shared" si="21"/>
        <v>147520</v>
      </c>
      <c r="AC143" s="2">
        <f t="shared" si="30"/>
        <v>12646486</v>
      </c>
      <c r="AD143" s="3">
        <f t="shared" si="10"/>
        <v>41730857.183728054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35863018.41535525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75</v>
      </c>
      <c r="C144" s="7"/>
      <c r="D144" s="2" t="e">
        <f t="shared" si="12"/>
        <v>#N/A</v>
      </c>
      <c r="E144" s="2" t="e">
        <f t="shared" si="22"/>
        <v>#N/A</v>
      </c>
      <c r="F144" s="2">
        <v>833359.47819581628</v>
      </c>
      <c r="G144" s="2">
        <f t="shared" si="26"/>
        <v>491500.42857142858</v>
      </c>
      <c r="H144" s="2">
        <f t="shared" si="31"/>
        <v>53672154.471956827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1227058.8571428584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841270.06353449821</v>
      </c>
      <c r="Q144" s="2">
        <f t="shared" si="34"/>
        <v>500000</v>
      </c>
      <c r="R144" s="2">
        <f t="shared" si="32"/>
        <v>54877343.183728039</v>
      </c>
      <c r="S144" s="2">
        <f t="shared" si="17"/>
        <v>491500.42857142538</v>
      </c>
      <c r="T144" s="2">
        <f t="shared" si="18"/>
        <v>8499.571428571362</v>
      </c>
      <c r="U144" s="2">
        <f t="shared" si="19"/>
        <v>500000</v>
      </c>
      <c r="V144" s="2">
        <f t="shared" si="33"/>
        <v>13058298</v>
      </c>
      <c r="W144" s="2">
        <f t="shared" si="20"/>
        <v>411812</v>
      </c>
      <c r="X144" s="2">
        <f t="shared" si="6"/>
        <v>88188</v>
      </c>
      <c r="Y144" s="2">
        <f t="shared" si="29"/>
        <v>41819045.183728054</v>
      </c>
      <c r="Z144" s="2" t="str">
        <f t="shared" si="8"/>
        <v>HERE</v>
      </c>
      <c r="AA144" s="2">
        <f>IF(Z144="HERE",Y144,AA143+Graph!$G$1*1000)</f>
        <v>41819045.183728054</v>
      </c>
      <c r="AB144" s="2">
        <f t="shared" si="21"/>
        <v>88188</v>
      </c>
      <c r="AC144" s="2">
        <f t="shared" si="30"/>
        <v>13058298</v>
      </c>
      <c r="AD144" s="3">
        <f t="shared" si="10"/>
        <v>41819045.183728054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36021329.865355253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76</v>
      </c>
      <c r="C145" s="7"/>
      <c r="D145" s="2" t="e">
        <f t="shared" si="12"/>
        <v>#N/A</v>
      </c>
      <c r="E145" s="2" t="e">
        <f t="shared" si="22"/>
        <v>#N/A</v>
      </c>
      <c r="F145" s="2">
        <v>838290.6140820086</v>
      </c>
      <c r="G145" s="2">
        <f t="shared" si="26"/>
        <v>491500.42857142858</v>
      </c>
      <c r="H145" s="2">
        <f t="shared" si="31"/>
        <v>54163654.900528252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1235558.4285714298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846247.69569647312</v>
      </c>
      <c r="Q145" s="2">
        <f t="shared" si="34"/>
        <v>500000</v>
      </c>
      <c r="R145" s="2">
        <f t="shared" si="32"/>
        <v>55377343.183728039</v>
      </c>
      <c r="S145" s="2">
        <f t="shared" si="17"/>
        <v>491500.42857142538</v>
      </c>
      <c r="T145" s="2">
        <f t="shared" si="18"/>
        <v>8499.571428571362</v>
      </c>
      <c r="U145" s="2">
        <f t="shared" si="19"/>
        <v>500000</v>
      </c>
      <c r="V145" s="2">
        <f t="shared" si="33"/>
        <v>13509108</v>
      </c>
      <c r="W145" s="2">
        <f t="shared" si="20"/>
        <v>450810</v>
      </c>
      <c r="X145" s="2">
        <f t="shared" si="6"/>
        <v>49190</v>
      </c>
      <c r="Y145" s="2">
        <f t="shared" si="29"/>
        <v>41868235.183728054</v>
      </c>
      <c r="Z145" s="2" t="str">
        <f t="shared" si="8"/>
        <v>HERE</v>
      </c>
      <c r="AA145" s="2">
        <f>IF(Z145="HERE",Y145,AA144+Graph!$G$1*1000)</f>
        <v>41868235.183728054</v>
      </c>
      <c r="AB145" s="2">
        <f t="shared" si="21"/>
        <v>49190</v>
      </c>
      <c r="AC145" s="2">
        <f t="shared" si="30"/>
        <v>13509108</v>
      </c>
      <c r="AD145" s="3">
        <f t="shared" si="10"/>
        <v>41868235.183728054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36162348.065355249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77</v>
      </c>
      <c r="C146" s="7"/>
      <c r="D146" s="2" t="e">
        <f t="shared" si="12"/>
        <v>#N/A</v>
      </c>
      <c r="E146" s="2" t="e">
        <f t="shared" si="22"/>
        <v>#N/A</v>
      </c>
      <c r="F146" s="2">
        <v>843221.74996817112</v>
      </c>
      <c r="G146" s="2">
        <f t="shared" si="26"/>
        <v>491500.42857142858</v>
      </c>
      <c r="H146" s="2">
        <f t="shared" si="31"/>
        <v>54655155.329099678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1244058.0000000012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851225.32785841823</v>
      </c>
      <c r="Q146" s="2">
        <f t="shared" si="34"/>
        <v>500000</v>
      </c>
      <c r="R146" s="2">
        <f t="shared" si="32"/>
        <v>55877343.183728039</v>
      </c>
      <c r="S146" s="2">
        <f t="shared" si="17"/>
        <v>491500.42857142538</v>
      </c>
      <c r="T146" s="2">
        <f t="shared" si="18"/>
        <v>8499.571428571362</v>
      </c>
      <c r="U146" s="2">
        <f t="shared" si="19"/>
        <v>500000</v>
      </c>
      <c r="V146" s="2">
        <f t="shared" si="33"/>
        <v>14012224</v>
      </c>
      <c r="W146" s="2">
        <f t="shared" si="20"/>
        <v>503116</v>
      </c>
      <c r="X146" s="2">
        <f t="shared" si="6"/>
        <v>-3116</v>
      </c>
      <c r="Y146" s="2">
        <f t="shared" si="29"/>
        <v>41865119.183728054</v>
      </c>
      <c r="Z146" s="2" t="str">
        <f t="shared" si="8"/>
        <v>HERE</v>
      </c>
      <c r="AA146" s="2">
        <f>IF(Z146="HERE",Y146,AA145+Graph!$G$1*1000)</f>
        <v>41865119.183728054</v>
      </c>
      <c r="AB146" s="2">
        <f t="shared" si="21"/>
        <v>-3116</v>
      </c>
      <c r="AC146" s="2">
        <f t="shared" si="30"/>
        <v>14012224</v>
      </c>
      <c r="AD146" s="3">
        <f t="shared" si="10"/>
        <v>41865119.183728054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36263971.315355249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78</v>
      </c>
      <c r="C147" s="7"/>
      <c r="D147" s="2" t="e">
        <f t="shared" si="12"/>
        <v>#N/A</v>
      </c>
      <c r="E147" s="2" t="e">
        <f t="shared" si="22"/>
        <v>#N/A</v>
      </c>
      <c r="F147" s="2">
        <v>848152.88585433364</v>
      </c>
      <c r="G147" s="2">
        <f t="shared" si="26"/>
        <v>491500.42857142858</v>
      </c>
      <c r="H147" s="2">
        <f t="shared" si="31"/>
        <v>55146655.757671103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1252557.5714285725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856202.96002036333</v>
      </c>
      <c r="Q147" s="2">
        <f t="shared" si="34"/>
        <v>500000</v>
      </c>
      <c r="R147" s="2">
        <f t="shared" si="32"/>
        <v>56377343.183728039</v>
      </c>
      <c r="S147" s="2">
        <f t="shared" si="17"/>
        <v>491500.42857142538</v>
      </c>
      <c r="T147" s="2">
        <f t="shared" si="18"/>
        <v>8499.571428571362</v>
      </c>
      <c r="U147" s="2">
        <f t="shared" si="19"/>
        <v>500000</v>
      </c>
      <c r="V147" s="2">
        <f t="shared" si="33"/>
        <v>14556827</v>
      </c>
      <c r="W147" s="2">
        <f t="shared" si="20"/>
        <v>544603</v>
      </c>
      <c r="X147" s="2">
        <f t="shared" si="6"/>
        <v>-44603</v>
      </c>
      <c r="Y147" s="2">
        <f t="shared" si="29"/>
        <v>41820516.183728054</v>
      </c>
      <c r="Z147" s="2" t="str">
        <f t="shared" si="8"/>
        <v>HERE</v>
      </c>
      <c r="AA147" s="2">
        <f>IF(Z147="HERE",Y147,AA146+Graph!$G$1*1000)</f>
        <v>41820516.183728054</v>
      </c>
      <c r="AB147" s="2">
        <f t="shared" si="21"/>
        <v>-44603</v>
      </c>
      <c r="AC147" s="2">
        <f t="shared" si="30"/>
        <v>14556827</v>
      </c>
      <c r="AD147" s="3">
        <f t="shared" si="10"/>
        <v>41820516.183728054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36307460.515355244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79</v>
      </c>
      <c r="C148" s="7"/>
      <c r="D148" s="2" t="e">
        <f t="shared" si="12"/>
        <v>#N/A</v>
      </c>
      <c r="E148" s="2" t="e">
        <f t="shared" si="22"/>
        <v>#N/A</v>
      </c>
      <c r="F148" s="2">
        <v>853084.02174052596</v>
      </c>
      <c r="G148" s="2">
        <f t="shared" si="26"/>
        <v>491500.42857142858</v>
      </c>
      <c r="H148" s="2">
        <f t="shared" si="31"/>
        <v>55638156.186242528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1261057.1428571439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861180.59218233824</v>
      </c>
      <c r="Q148" s="2">
        <f t="shared" si="34"/>
        <v>500000</v>
      </c>
      <c r="R148" s="2">
        <f t="shared" si="32"/>
        <v>56877343.183728039</v>
      </c>
      <c r="S148" s="2">
        <f t="shared" si="17"/>
        <v>491500.42857142538</v>
      </c>
      <c r="T148" s="2">
        <f t="shared" si="18"/>
        <v>8499.571428571362</v>
      </c>
      <c r="U148" s="2">
        <f t="shared" si="19"/>
        <v>500000</v>
      </c>
      <c r="V148" s="2">
        <f t="shared" si="33"/>
        <v>15062189</v>
      </c>
      <c r="W148" s="2">
        <f t="shared" si="20"/>
        <v>505362</v>
      </c>
      <c r="X148" s="2">
        <f t="shared" si="6"/>
        <v>-5362</v>
      </c>
      <c r="Y148" s="2">
        <f t="shared" si="29"/>
        <v>41815154.183728054</v>
      </c>
      <c r="Z148" s="2" t="str">
        <f t="shared" si="8"/>
        <v>HERE</v>
      </c>
      <c r="AA148" s="2">
        <f>IF(Z148="HERE",Y148,AA147+Graph!$G$1*1000)</f>
        <v>41815154.183728054</v>
      </c>
      <c r="AB148" s="2">
        <f t="shared" si="21"/>
        <v>-5362</v>
      </c>
      <c r="AC148" s="2">
        <f t="shared" si="30"/>
        <v>15062189</v>
      </c>
      <c r="AD148" s="3">
        <f t="shared" si="10"/>
        <v>41815154.183728054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36339286.015355244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80</v>
      </c>
      <c r="C149" s="7"/>
      <c r="D149" s="2" t="e">
        <f t="shared" si="12"/>
        <v>#N/A</v>
      </c>
      <c r="E149" s="2" t="e">
        <f t="shared" si="22"/>
        <v>#N/A</v>
      </c>
      <c r="F149" s="2">
        <v>858015.15762668848</v>
      </c>
      <c r="G149" s="2">
        <f t="shared" si="26"/>
        <v>491500.42857142858</v>
      </c>
      <c r="H149" s="2">
        <f t="shared" si="31"/>
        <v>56129656.614813954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1269556.7142857153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866158.22434428334</v>
      </c>
      <c r="Q149" s="2">
        <f t="shared" si="34"/>
        <v>500000</v>
      </c>
      <c r="R149" s="2">
        <f t="shared" si="32"/>
        <v>57377343.183728039</v>
      </c>
      <c r="S149" s="2">
        <f t="shared" si="17"/>
        <v>491500.42857142538</v>
      </c>
      <c r="T149" s="2">
        <f t="shared" si="18"/>
        <v>8499.571428571362</v>
      </c>
      <c r="U149" s="2">
        <f t="shared" si="19"/>
        <v>500000</v>
      </c>
      <c r="V149" s="2">
        <f t="shared" si="33"/>
        <v>15300151</v>
      </c>
      <c r="W149" s="2">
        <f t="shared" si="20"/>
        <v>237962</v>
      </c>
      <c r="X149" s="2">
        <f t="shared" si="6"/>
        <v>262038</v>
      </c>
      <c r="Y149" s="2">
        <f t="shared" si="29"/>
        <v>42077192.183728054</v>
      </c>
      <c r="Z149" s="2" t="str">
        <f t="shared" si="8"/>
        <v>HERE</v>
      </c>
      <c r="AA149" s="2">
        <f>IF(Z149="HERE",Y149,AA148+Graph!$G$1*1000)</f>
        <v>42077192.183728054</v>
      </c>
      <c r="AB149" s="2">
        <f t="shared" si="21"/>
        <v>262038</v>
      </c>
      <c r="AC149" s="2">
        <f t="shared" si="30"/>
        <v>15300151</v>
      </c>
      <c r="AD149" s="3">
        <f t="shared" si="10"/>
        <v>42077192.183728054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36602074.365355253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81</v>
      </c>
      <c r="C150" s="7"/>
      <c r="D150" s="2" t="e">
        <f t="shared" si="12"/>
        <v>#N/A</v>
      </c>
      <c r="E150" s="2" t="e">
        <f t="shared" si="22"/>
        <v>#N/A</v>
      </c>
      <c r="F150" s="2">
        <v>862946.293512851</v>
      </c>
      <c r="G150" s="2">
        <f t="shared" si="26"/>
        <v>491500.42857142858</v>
      </c>
      <c r="H150" s="2">
        <f t="shared" si="31"/>
        <v>56621157.043385379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1278056.2857142866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871135.85650622845</v>
      </c>
      <c r="Q150" s="2">
        <f t="shared" si="34"/>
        <v>500000</v>
      </c>
      <c r="R150" s="2">
        <f t="shared" si="32"/>
        <v>57877343.183728039</v>
      </c>
      <c r="S150" s="2">
        <f t="shared" si="17"/>
        <v>491500.42857142538</v>
      </c>
      <c r="T150" s="2">
        <f t="shared" si="18"/>
        <v>8499.571428571362</v>
      </c>
      <c r="U150" s="2">
        <f t="shared" si="19"/>
        <v>500000</v>
      </c>
      <c r="V150" s="2">
        <f t="shared" si="33"/>
        <v>15576107</v>
      </c>
      <c r="W150" s="2">
        <f t="shared" si="20"/>
        <v>275956</v>
      </c>
      <c r="X150" s="2">
        <f t="shared" si="6"/>
        <v>224044</v>
      </c>
      <c r="Y150" s="2">
        <f t="shared" si="29"/>
        <v>42301236.183728054</v>
      </c>
      <c r="Z150" s="2" t="str">
        <f t="shared" si="8"/>
        <v>HERE</v>
      </c>
      <c r="AA150" s="2">
        <f>IF(Z150="HERE",Y150,AA149+Graph!$G$1*1000)</f>
        <v>42301236.183728054</v>
      </c>
      <c r="AB150" s="2">
        <f t="shared" si="21"/>
        <v>224044</v>
      </c>
      <c r="AC150" s="2">
        <f t="shared" si="30"/>
        <v>15576107</v>
      </c>
      <c r="AD150" s="3">
        <f t="shared" si="10"/>
        <v>42301236.183728054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36814242.66535525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82</v>
      </c>
      <c r="C151" s="7"/>
      <c r="D151" s="2" t="e">
        <f t="shared" si="12"/>
        <v>#N/A</v>
      </c>
      <c r="E151" s="2" t="e">
        <f t="shared" si="22"/>
        <v>#N/A</v>
      </c>
      <c r="F151" s="2">
        <v>867877.42939904332</v>
      </c>
      <c r="G151" s="2">
        <f t="shared" si="26"/>
        <v>491500.42857142858</v>
      </c>
      <c r="H151" s="2">
        <f t="shared" si="31"/>
        <v>57112657.471956804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1286555.857142858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876113.48866820335</v>
      </c>
      <c r="Q151" s="2">
        <f t="shared" si="34"/>
        <v>500000</v>
      </c>
      <c r="R151" s="2">
        <f t="shared" si="32"/>
        <v>58377343.183728039</v>
      </c>
      <c r="S151" s="2">
        <f t="shared" si="17"/>
        <v>491500.42857142538</v>
      </c>
      <c r="T151" s="2">
        <f t="shared" si="18"/>
        <v>8499.571428571362</v>
      </c>
      <c r="U151" s="2">
        <f t="shared" si="19"/>
        <v>500000</v>
      </c>
      <c r="V151" s="2">
        <f t="shared" si="33"/>
        <v>15940972</v>
      </c>
      <c r="W151" s="2">
        <f t="shared" si="20"/>
        <v>364865</v>
      </c>
      <c r="X151" s="2">
        <f t="shared" si="6"/>
        <v>135135</v>
      </c>
      <c r="Y151" s="2">
        <f t="shared" si="29"/>
        <v>42436371.183728054</v>
      </c>
      <c r="Z151" s="2" t="str">
        <f t="shared" si="8"/>
        <v>HERE</v>
      </c>
      <c r="AA151" s="2">
        <f>IF(Z151="HERE",Y151,AA150+Graph!$G$1*1000)</f>
        <v>42436371.183728054</v>
      </c>
      <c r="AB151" s="2">
        <f t="shared" si="21"/>
        <v>135135</v>
      </c>
      <c r="AC151" s="2">
        <f t="shared" si="30"/>
        <v>15940972</v>
      </c>
      <c r="AD151" s="3">
        <f t="shared" si="10"/>
        <v>42436371.183728054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36999879.91535525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83</v>
      </c>
      <c r="C152" s="7"/>
      <c r="D152" s="2" t="e">
        <f t="shared" si="12"/>
        <v>#N/A</v>
      </c>
      <c r="E152" s="2" t="e">
        <f t="shared" si="22"/>
        <v>#N/A</v>
      </c>
      <c r="F152" s="2">
        <v>872808.56528520584</v>
      </c>
      <c r="G152" s="2">
        <f t="shared" si="26"/>
        <v>491500.42857142858</v>
      </c>
      <c r="H152" s="2">
        <f t="shared" si="31"/>
        <v>57604157.90052823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1295055.4285714293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881091.12083014846</v>
      </c>
      <c r="Q152" s="2">
        <f t="shared" si="34"/>
        <v>500000</v>
      </c>
      <c r="R152" s="2">
        <f t="shared" si="32"/>
        <v>58877343.183728039</v>
      </c>
      <c r="S152" s="2">
        <f t="shared" si="17"/>
        <v>491500.42857142538</v>
      </c>
      <c r="T152" s="2">
        <f t="shared" si="18"/>
        <v>8499.571428571362</v>
      </c>
      <c r="U152" s="2">
        <f t="shared" si="19"/>
        <v>500000</v>
      </c>
      <c r="V152" s="2">
        <f t="shared" si="33"/>
        <v>16423082</v>
      </c>
      <c r="W152" s="2">
        <f t="shared" si="20"/>
        <v>482110</v>
      </c>
      <c r="X152" s="2">
        <f t="shared" si="6"/>
        <v>17890</v>
      </c>
      <c r="Y152" s="2">
        <f t="shared" si="29"/>
        <v>42454261.183728054</v>
      </c>
      <c r="Z152" s="2" t="str">
        <f t="shared" si="8"/>
        <v>HERE</v>
      </c>
      <c r="AA152" s="2">
        <f>IF(Z152="HERE",Y152,AA151+Graph!$G$1*1000)</f>
        <v>42454261.183728054</v>
      </c>
      <c r="AB152" s="2">
        <f t="shared" si="21"/>
        <v>17890</v>
      </c>
      <c r="AC152" s="2">
        <f t="shared" si="30"/>
        <v>16423082</v>
      </c>
      <c r="AD152" s="3">
        <f t="shared" si="10"/>
        <v>42454261.183728054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37209489.715355255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84</v>
      </c>
      <c r="C153" s="7"/>
      <c r="D153" s="2" t="e">
        <f t="shared" si="12"/>
        <v>#N/A</v>
      </c>
      <c r="E153" s="2" t="e">
        <f t="shared" si="22"/>
        <v>#N/A</v>
      </c>
      <c r="F153" s="2">
        <v>877739.70117136836</v>
      </c>
      <c r="G153" s="2">
        <f t="shared" si="26"/>
        <v>491500.42857142858</v>
      </c>
      <c r="H153" s="2">
        <f t="shared" si="31"/>
        <v>58095658.329099655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1303555.0000000007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886068.75299209356</v>
      </c>
      <c r="Q153" s="2">
        <f t="shared" si="34"/>
        <v>500000</v>
      </c>
      <c r="R153" s="2">
        <f t="shared" si="32"/>
        <v>59377343.183728039</v>
      </c>
      <c r="S153" s="2">
        <f t="shared" si="17"/>
        <v>491500.42857142538</v>
      </c>
      <c r="T153" s="2">
        <f t="shared" si="18"/>
        <v>8499.571428571362</v>
      </c>
      <c r="U153" s="2">
        <f t="shared" si="19"/>
        <v>500000</v>
      </c>
      <c r="V153" s="2">
        <f t="shared" si="33"/>
        <v>16875536</v>
      </c>
      <c r="W153" s="2">
        <f t="shared" si="20"/>
        <v>452454</v>
      </c>
      <c r="X153" s="2">
        <f t="shared" si="6"/>
        <v>47546</v>
      </c>
      <c r="Y153" s="2">
        <f t="shared" si="29"/>
        <v>42501807.183728054</v>
      </c>
      <c r="Z153" s="2" t="str">
        <f t="shared" si="8"/>
        <v>HERE</v>
      </c>
      <c r="AA153" s="2">
        <f>IF(Z153="HERE",Y153,AA152+Graph!$G$1*1000)</f>
        <v>42501807.183728054</v>
      </c>
      <c r="AB153" s="2">
        <f t="shared" si="21"/>
        <v>47546</v>
      </c>
      <c r="AC153" s="2">
        <f t="shared" si="30"/>
        <v>16875536</v>
      </c>
      <c r="AD153" s="3">
        <f t="shared" si="10"/>
        <v>42501807.183728054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7"/>
        <v>37282102.465355255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85</v>
      </c>
      <c r="C154" s="7"/>
      <c r="D154" s="2" t="e">
        <f t="shared" si="12"/>
        <v>#N/A</v>
      </c>
      <c r="E154" s="2" t="e">
        <f t="shared" si="22"/>
        <v>#N/A</v>
      </c>
      <c r="F154" s="2">
        <v>882670.83705756068</v>
      </c>
      <c r="G154" s="2">
        <f t="shared" si="26"/>
        <v>491500.42857142858</v>
      </c>
      <c r="H154" s="2">
        <f t="shared" si="31"/>
        <v>58587158.757671081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1312054.5714285721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891046.38515406847</v>
      </c>
      <c r="Q154" s="2">
        <f t="shared" si="34"/>
        <v>500000</v>
      </c>
      <c r="R154" s="2">
        <f t="shared" si="32"/>
        <v>59877343.183728039</v>
      </c>
      <c r="S154" s="2">
        <f t="shared" si="17"/>
        <v>491500.42857142538</v>
      </c>
      <c r="T154" s="2">
        <f t="shared" si="18"/>
        <v>8499.571428571362</v>
      </c>
      <c r="U154" s="2">
        <f t="shared" si="19"/>
        <v>500000</v>
      </c>
      <c r="V154" s="2">
        <f t="shared" si="33"/>
        <v>17343991.422619045</v>
      </c>
      <c r="W154" s="2">
        <f t="shared" si="20"/>
        <v>468455.42261904478</v>
      </c>
      <c r="X154" s="2">
        <f t="shared" si="6"/>
        <v>31544.577380955219</v>
      </c>
      <c r="Y154" s="2">
        <f t="shared" si="29"/>
        <v>42533351.761109009</v>
      </c>
      <c r="Z154" s="2" t="str">
        <f t="shared" si="8"/>
        <v>HERE</v>
      </c>
      <c r="AA154" s="2">
        <f>IF(Z154="HERE",Y154,AA153+Graph!$G$1*1000)</f>
        <v>42533351.761109009</v>
      </c>
      <c r="AB154" s="2">
        <f t="shared" si="21"/>
        <v>31544.577380955219</v>
      </c>
      <c r="AC154" s="2">
        <f t="shared" si="30"/>
        <v>17343991.422619045</v>
      </c>
      <c r="AD154" s="3">
        <f t="shared" si="10"/>
        <v>42533351.761109009</v>
      </c>
      <c r="AE154" s="2">
        <f>IF(AE152&gt;=52800000,52800000,IF(AB133=Graph!G$1*1000,AE153+Graph!G$1*1000,AC154))</f>
        <v>17343991.422619045</v>
      </c>
      <c r="AF154" s="3">
        <f t="shared" si="11"/>
        <v>17343991.422619045</v>
      </c>
      <c r="AG154" s="3">
        <f t="shared" si="27"/>
        <v>37317509.865355253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86</v>
      </c>
      <c r="C155" s="7"/>
      <c r="D155" s="2" t="e">
        <f t="shared" si="12"/>
        <v>#N/A</v>
      </c>
      <c r="E155" s="2" t="e">
        <f t="shared" si="22"/>
        <v>#N/A</v>
      </c>
      <c r="F155" s="2">
        <v>887601.9729437232</v>
      </c>
      <c r="G155" s="2">
        <f t="shared" si="26"/>
        <v>491500.42857142858</v>
      </c>
      <c r="H155" s="2">
        <f t="shared" si="31"/>
        <v>59078659.186242506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1320554.1428571434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896024.01731601357</v>
      </c>
      <c r="Q155" s="2">
        <f t="shared" si="34"/>
        <v>500000</v>
      </c>
      <c r="R155" s="2">
        <f t="shared" si="32"/>
        <v>60377343.183728039</v>
      </c>
      <c r="S155" s="2">
        <f t="shared" si="17"/>
        <v>491500.42857142538</v>
      </c>
      <c r="T155" s="2">
        <f t="shared" si="18"/>
        <v>8499.571428571362</v>
      </c>
      <c r="U155" s="2">
        <f t="shared" si="19"/>
        <v>500000</v>
      </c>
      <c r="V155" s="2">
        <f t="shared" si="33"/>
        <v>17817377.981124252</v>
      </c>
      <c r="W155" s="2">
        <f t="shared" si="20"/>
        <v>473386.5585052073</v>
      </c>
      <c r="X155" s="2">
        <f t="shared" si="6"/>
        <v>26613.4414947927</v>
      </c>
      <c r="Y155" s="2">
        <f t="shared" si="29"/>
        <v>42559965.202603802</v>
      </c>
      <c r="Z155" s="2" t="str">
        <f t="shared" si="8"/>
        <v>HERE</v>
      </c>
      <c r="AA155" s="2">
        <f>IF(Z155="HERE",Y155,AA154+Graph!$G$1*1000)</f>
        <v>42559965.202603802</v>
      </c>
      <c r="AB155" s="2">
        <f t="shared" si="21"/>
        <v>26613.4414947927</v>
      </c>
      <c r="AC155" s="2">
        <f t="shared" si="30"/>
        <v>17817377.981124252</v>
      </c>
      <c r="AD155" s="3">
        <f t="shared" si="10"/>
        <v>42559965.202603802</v>
      </c>
      <c r="AE155" s="2">
        <f>IF(AE153&gt;=52800000,52800000,IF(AB134=Graph!G$1*1000,AE154+Graph!G$1*1000,AC155))</f>
        <v>17817377.981124252</v>
      </c>
      <c r="AF155" s="3">
        <f t="shared" si="11"/>
        <v>17817377.981124252</v>
      </c>
      <c r="AG155" s="3">
        <f t="shared" si="27"/>
        <v>37258879.215355255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87</v>
      </c>
      <c r="C156" s="7"/>
      <c r="D156" s="2" t="e">
        <f t="shared" si="12"/>
        <v>#N/A</v>
      </c>
      <c r="E156" s="2" t="e">
        <f t="shared" si="22"/>
        <v>#N/A</v>
      </c>
      <c r="F156" s="2">
        <v>892533.10882988572</v>
      </c>
      <c r="G156" s="2">
        <f t="shared" si="26"/>
        <v>491500.42857142858</v>
      </c>
      <c r="H156" s="2">
        <f t="shared" si="31"/>
        <v>59570159.614813931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1329053.7142857148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901001.64947795868</v>
      </c>
      <c r="Q156" s="2">
        <f t="shared" si="34"/>
        <v>500000</v>
      </c>
      <c r="R156" s="2">
        <f t="shared" si="32"/>
        <v>60877343.183728039</v>
      </c>
      <c r="S156" s="2">
        <f t="shared" si="17"/>
        <v>491500.42857142538</v>
      </c>
      <c r="T156" s="2">
        <f t="shared" si="18"/>
        <v>8499.571428571362</v>
      </c>
      <c r="U156" s="2">
        <f t="shared" si="19"/>
        <v>500000</v>
      </c>
      <c r="V156" s="2">
        <f t="shared" si="33"/>
        <v>18295695.675515652</v>
      </c>
      <c r="W156" s="2">
        <f t="shared" si="20"/>
        <v>478317.69439139962</v>
      </c>
      <c r="X156" s="2">
        <f t="shared" si="6"/>
        <v>21682.305608600378</v>
      </c>
      <c r="Y156" s="2">
        <f t="shared" si="29"/>
        <v>42581647.508212402</v>
      </c>
      <c r="Z156" s="2" t="str">
        <f t="shared" si="8"/>
        <v>HERE</v>
      </c>
      <c r="AA156" s="2">
        <f>IF(Z156="HERE",Y156,AA155+Graph!$G$1*1000)</f>
        <v>42581647.508212402</v>
      </c>
      <c r="AB156" s="2">
        <f t="shared" si="21"/>
        <v>21682.305608600378</v>
      </c>
      <c r="AC156" s="2">
        <f t="shared" si="30"/>
        <v>18295695.675515652</v>
      </c>
      <c r="AD156" s="3">
        <f t="shared" si="10"/>
        <v>42581647.508212402</v>
      </c>
      <c r="AE156" s="2">
        <f>IF(AE154&gt;=52800000,52800000,IF(AB135=Graph!G$1*1000,AE155+Graph!G$1*1000,AC156))</f>
        <v>18295695.675515652</v>
      </c>
      <c r="AF156" s="3">
        <f t="shared" si="11"/>
        <v>18295695.675515652</v>
      </c>
      <c r="AG156" s="3">
        <f t="shared" si="27"/>
        <v>37437696.91535525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88</v>
      </c>
      <c r="C157" s="7"/>
      <c r="D157" s="2" t="e">
        <f t="shared" si="12"/>
        <v>#N/A</v>
      </c>
      <c r="E157" s="2" t="e">
        <f t="shared" si="22"/>
        <v>#N/A</v>
      </c>
      <c r="F157" s="2">
        <v>897464.24471607804</v>
      </c>
      <c r="G157" s="2">
        <f t="shared" si="26"/>
        <v>491500.42857142858</v>
      </c>
      <c r="H157" s="2">
        <f t="shared" si="31"/>
        <v>60061660.043385357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1337553.2857142861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905979.28163993359</v>
      </c>
      <c r="Q157" s="2">
        <f t="shared" si="34"/>
        <v>500000</v>
      </c>
      <c r="R157" s="2">
        <f t="shared" si="32"/>
        <v>61377343.183728039</v>
      </c>
      <c r="S157" s="2">
        <f t="shared" si="17"/>
        <v>491500.42857142538</v>
      </c>
      <c r="T157" s="2">
        <f t="shared" si="18"/>
        <v>8499.571428571362</v>
      </c>
      <c r="U157" s="2">
        <f t="shared" si="19"/>
        <v>500000</v>
      </c>
      <c r="V157" s="2">
        <f t="shared" si="33"/>
        <v>18778944.505793214</v>
      </c>
      <c r="W157" s="2">
        <f t="shared" si="20"/>
        <v>483248.83027756214</v>
      </c>
      <c r="X157" s="2">
        <f t="shared" si="6"/>
        <v>16751.169722437859</v>
      </c>
      <c r="Y157" s="2">
        <f t="shared" si="29"/>
        <v>42598398.67793484</v>
      </c>
      <c r="Z157" s="2" t="str">
        <f t="shared" si="8"/>
        <v>HERE</v>
      </c>
      <c r="AA157" s="2">
        <f>IF(Z157="HERE",Y157,AA156+Graph!$G$1*1000)</f>
        <v>42598398.67793484</v>
      </c>
      <c r="AB157" s="2">
        <f t="shared" si="21"/>
        <v>16751.169722437859</v>
      </c>
      <c r="AC157" s="2">
        <f t="shared" si="30"/>
        <v>18778944.505793214</v>
      </c>
      <c r="AD157" s="3">
        <f t="shared" si="10"/>
        <v>42598398.67793484</v>
      </c>
      <c r="AE157" s="2">
        <f>IF(AE155&gt;=52800000,52800000,IF(AB136=Graph!G$1*1000,AE156+Graph!G$1*1000,AC157))</f>
        <v>18778944.505793214</v>
      </c>
      <c r="AF157" s="3">
        <f t="shared" si="11"/>
        <v>18778944.505793214</v>
      </c>
      <c r="AG157" s="3">
        <f t="shared" si="27"/>
        <v>37589901.115355253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89</v>
      </c>
      <c r="C158" s="7"/>
      <c r="D158" s="2" t="e">
        <f t="shared" si="12"/>
        <v>#N/A</v>
      </c>
      <c r="E158" s="2" t="e">
        <f t="shared" si="22"/>
        <v>#N/A</v>
      </c>
      <c r="F158" s="2">
        <v>902395.38060224056</v>
      </c>
      <c r="G158" s="2">
        <f t="shared" si="26"/>
        <v>491500.42857142858</v>
      </c>
      <c r="H158" s="2">
        <f t="shared" si="31"/>
        <v>60553160.471956782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1346052.8571428575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910956.91380187869</v>
      </c>
      <c r="Q158" s="2">
        <f t="shared" si="34"/>
        <v>500000</v>
      </c>
      <c r="R158" s="2">
        <f t="shared" si="32"/>
        <v>61877343.183728039</v>
      </c>
      <c r="S158" s="2">
        <f t="shared" si="17"/>
        <v>491500.42857142538</v>
      </c>
      <c r="T158" s="2">
        <f t="shared" si="18"/>
        <v>8499.571428571362</v>
      </c>
      <c r="U158" s="2">
        <f t="shared" si="19"/>
        <v>500000</v>
      </c>
      <c r="V158" s="2">
        <f t="shared" si="33"/>
        <v>19267124.471956939</v>
      </c>
      <c r="W158" s="2">
        <f t="shared" si="20"/>
        <v>488179.96616372466</v>
      </c>
      <c r="X158" s="2">
        <f t="shared" si="6"/>
        <v>11820.033836275339</v>
      </c>
      <c r="Y158" s="2">
        <f t="shared" si="29"/>
        <v>42610218.711771116</v>
      </c>
      <c r="Z158" s="2" t="str">
        <f t="shared" si="8"/>
        <v>HERE</v>
      </c>
      <c r="AA158" s="2">
        <f>IF(Z158="HERE",Y158,AA157+Graph!$G$1*1000)</f>
        <v>42610218.711771116</v>
      </c>
      <c r="AB158" s="2">
        <f t="shared" si="21"/>
        <v>11820.033836275339</v>
      </c>
      <c r="AC158" s="2">
        <f t="shared" si="30"/>
        <v>19267124.471956939</v>
      </c>
      <c r="AD158" s="3">
        <f t="shared" si="10"/>
        <v>42610218.711771116</v>
      </c>
      <c r="AE158" s="2">
        <f>IF(AE156&gt;=52800000,52800000,IF(AB137=Graph!G$1*1000,AE157+Graph!G$1*1000,AC158))</f>
        <v>19267124.471956939</v>
      </c>
      <c r="AF158" s="3">
        <f t="shared" si="11"/>
        <v>19267124.471956939</v>
      </c>
      <c r="AG158" s="3">
        <f t="shared" si="27"/>
        <v>37721358.515355244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90</v>
      </c>
      <c r="C159" s="7"/>
      <c r="D159" s="2" t="e">
        <f t="shared" si="12"/>
        <v>#N/A</v>
      </c>
      <c r="E159" s="2" t="e">
        <f t="shared" si="22"/>
        <v>#N/A</v>
      </c>
      <c r="F159" s="2">
        <v>907326.51648840308</v>
      </c>
      <c r="G159" s="2">
        <f t="shared" si="26"/>
        <v>491500.42857142858</v>
      </c>
      <c r="H159" s="2">
        <f t="shared" si="31"/>
        <v>61044660.900528207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1354552.4285714289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915934.5459638536</v>
      </c>
      <c r="Q159" s="2">
        <f t="shared" si="34"/>
        <v>500000</v>
      </c>
      <c r="R159" s="2">
        <f t="shared" si="32"/>
        <v>62377343.183728039</v>
      </c>
      <c r="S159" s="2">
        <f t="shared" si="17"/>
        <v>491500.42857142538</v>
      </c>
      <c r="T159" s="2">
        <f t="shared" si="18"/>
        <v>8499.571428571362</v>
      </c>
      <c r="U159" s="2">
        <f t="shared" si="19"/>
        <v>500000</v>
      </c>
      <c r="V159" s="2">
        <f t="shared" si="33"/>
        <v>19758624.900528368</v>
      </c>
      <c r="W159" s="2">
        <f t="shared" si="20"/>
        <v>491500.4285714291</v>
      </c>
      <c r="X159" s="2">
        <f t="shared" si="6"/>
        <v>8499.5714285708964</v>
      </c>
      <c r="Y159" s="2">
        <f t="shared" ref="Y159:Y222" si="35">IF(COUNT($C160)=0,IF(COUNT($C159)=1,C159,SUM(Y158+X159)),C159)</f>
        <v>42618718.283199683</v>
      </c>
      <c r="Z159" s="2" t="str">
        <f t="shared" si="8"/>
        <v>HERE</v>
      </c>
      <c r="AA159" s="2">
        <f>IF(Z159="HERE",Y159,AA158+Graph!$G$1*1000)</f>
        <v>42618718.283199683</v>
      </c>
      <c r="AB159" s="2">
        <f t="shared" si="21"/>
        <v>8499.5714285671711</v>
      </c>
      <c r="AC159" s="2">
        <f t="shared" ref="AC159:AC222" si="36">IF(Z160="HERE",V159,AC158)</f>
        <v>19758624.900528368</v>
      </c>
      <c r="AD159" s="3">
        <f t="shared" si="10"/>
        <v>42618718.283199683</v>
      </c>
      <c r="AE159" s="2">
        <f>IF(AE157&gt;=52800000,52800000,IF(AB138=Graph!G$1*1000,AE158+Graph!G$1*1000,AC159))</f>
        <v>19758624.900528368</v>
      </c>
      <c r="AF159" s="3">
        <f t="shared" si="11"/>
        <v>19758624.900528368</v>
      </c>
      <c r="AG159" s="3">
        <f t="shared" si="27"/>
        <v>37772694.91535525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91</v>
      </c>
      <c r="C160" s="7"/>
      <c r="D160" s="2" t="e">
        <f t="shared" si="12"/>
        <v>#N/A</v>
      </c>
      <c r="E160" s="2" t="e">
        <f t="shared" si="22"/>
        <v>#N/A</v>
      </c>
      <c r="F160" s="2">
        <v>912257.6523745954</v>
      </c>
      <c r="G160" s="2">
        <f t="shared" si="26"/>
        <v>491500.42857142858</v>
      </c>
      <c r="H160" s="2">
        <f t="shared" ref="H160:H223" si="37">IF(COUNT($C161)=0,IF(COUNT($C160)=1,C160,SUM(H159+G160)),C160)</f>
        <v>61536161.329099633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1363052.0000000002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920912.1781257987</v>
      </c>
      <c r="Q160" s="2">
        <f t="shared" si="34"/>
        <v>500000</v>
      </c>
      <c r="R160" s="2">
        <f t="shared" ref="R160:R223" si="38">IF(COUNT($C161)=0,IF(COUNT($C160)=1,M160,SUM(R159+Q160)),M160)</f>
        <v>62877343.183728039</v>
      </c>
      <c r="S160" s="2">
        <f t="shared" si="17"/>
        <v>491500.42857142538</v>
      </c>
      <c r="T160" s="2">
        <f t="shared" si="18"/>
        <v>8499.571428571362</v>
      </c>
      <c r="U160" s="2">
        <f t="shared" si="19"/>
        <v>500000</v>
      </c>
      <c r="V160" s="2">
        <f t="shared" si="33"/>
        <v>20250125.329099797</v>
      </c>
      <c r="W160" s="2">
        <f t="shared" si="20"/>
        <v>491500.4285714291</v>
      </c>
      <c r="X160" s="2">
        <f t="shared" si="6"/>
        <v>8499.5714285708964</v>
      </c>
      <c r="Y160" s="2">
        <f t="shared" si="35"/>
        <v>42627217.85462825</v>
      </c>
      <c r="Z160" s="2" t="str">
        <f t="shared" si="8"/>
        <v>HERE</v>
      </c>
      <c r="AA160" s="2">
        <f>IF(Z160="HERE",Y160,AA159+Graph!$G$1*1000)</f>
        <v>42627217.85462825</v>
      </c>
      <c r="AB160" s="2">
        <f t="shared" si="21"/>
        <v>8499.5714285671711</v>
      </c>
      <c r="AC160" s="2">
        <f t="shared" si="36"/>
        <v>20250125.329099797</v>
      </c>
      <c r="AD160" s="3">
        <f t="shared" si="10"/>
        <v>42627217.85462825</v>
      </c>
      <c r="AE160" s="2">
        <f>IF(AE158&gt;=52800000,52800000,IF(AB139=Graph!G$1*1000,AE159+Graph!G$1*1000,AC160))</f>
        <v>20250125.329099797</v>
      </c>
      <c r="AF160" s="3">
        <f t="shared" si="11"/>
        <v>20250125.329099797</v>
      </c>
      <c r="AG160" s="3">
        <f t="shared" si="27"/>
        <v>37814218.91535525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92</v>
      </c>
      <c r="C161" s="7"/>
      <c r="D161" s="2" t="e">
        <f t="shared" si="12"/>
        <v>#N/A</v>
      </c>
      <c r="E161" s="2" t="e">
        <f t="shared" si="22"/>
        <v>#N/A</v>
      </c>
      <c r="F161" s="2">
        <v>917188.78826075792</v>
      </c>
      <c r="G161" s="2">
        <f t="shared" si="26"/>
        <v>491500.42857142858</v>
      </c>
      <c r="H161" s="2">
        <f t="shared" si="37"/>
        <v>62027661.757671058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1371551.5714285716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925889.81028774381</v>
      </c>
      <c r="Q161" s="2">
        <f t="shared" si="34"/>
        <v>500000</v>
      </c>
      <c r="R161" s="2">
        <f t="shared" si="38"/>
        <v>63377343.183728039</v>
      </c>
      <c r="S161" s="2">
        <f t="shared" si="17"/>
        <v>491500.42857142538</v>
      </c>
      <c r="T161" s="2">
        <f t="shared" si="18"/>
        <v>8499.571428571362</v>
      </c>
      <c r="U161" s="2">
        <f t="shared" si="19"/>
        <v>500000</v>
      </c>
      <c r="V161" s="2">
        <f t="shared" si="33"/>
        <v>20741625.757671226</v>
      </c>
      <c r="W161" s="2">
        <f t="shared" si="20"/>
        <v>491500.4285714291</v>
      </c>
      <c r="X161" s="2">
        <f t="shared" si="6"/>
        <v>8499.5714285708964</v>
      </c>
      <c r="Y161" s="2">
        <f t="shared" si="35"/>
        <v>42635717.426056817</v>
      </c>
      <c r="Z161" s="2" t="str">
        <f t="shared" si="8"/>
        <v>HERE</v>
      </c>
      <c r="AA161" s="2">
        <f>IF(Z161="HERE",Y161,AA160+Graph!$G$1*1000)</f>
        <v>42635717.426056817</v>
      </c>
      <c r="AB161" s="2">
        <f t="shared" si="21"/>
        <v>8499.5714285671711</v>
      </c>
      <c r="AC161" s="2">
        <f t="shared" si="36"/>
        <v>20741625.757671226</v>
      </c>
      <c r="AD161" s="3">
        <f t="shared" si="10"/>
        <v>42635717.426056817</v>
      </c>
      <c r="AE161" s="2">
        <f>IF(AE159&gt;=52800000,52800000,IF(AB140=Graph!G$1*1000,AE160+Graph!G$1*1000,AC161))</f>
        <v>20741625.757671226</v>
      </c>
      <c r="AF161" s="3">
        <f t="shared" si="11"/>
        <v>20741625.757671226</v>
      </c>
      <c r="AG161" s="3">
        <f t="shared" si="27"/>
        <v>37844180.365355253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93</v>
      </c>
      <c r="C162" s="7"/>
      <c r="D162" s="2" t="e">
        <f t="shared" si="12"/>
        <v>#N/A</v>
      </c>
      <c r="E162" s="2" t="e">
        <f t="shared" si="22"/>
        <v>#N/A</v>
      </c>
      <c r="F162" s="2">
        <v>922119.92414692044</v>
      </c>
      <c r="G162" s="2">
        <f t="shared" si="26"/>
        <v>491500.42857142858</v>
      </c>
      <c r="H162" s="2">
        <f t="shared" si="37"/>
        <v>62519162.186242484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1380051.142857143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930867.44244971871</v>
      </c>
      <c r="Q162" s="2">
        <f t="shared" si="34"/>
        <v>500000</v>
      </c>
      <c r="R162" s="2">
        <f t="shared" si="38"/>
        <v>63877343.183728039</v>
      </c>
      <c r="S162" s="2">
        <f t="shared" si="17"/>
        <v>491500.42857142538</v>
      </c>
      <c r="T162" s="2">
        <f t="shared" si="18"/>
        <v>8499.571428571362</v>
      </c>
      <c r="U162" s="2">
        <f t="shared" si="19"/>
        <v>500000</v>
      </c>
      <c r="V162" s="2">
        <f t="shared" si="33"/>
        <v>21233126.186242655</v>
      </c>
      <c r="W162" s="2">
        <f t="shared" si="20"/>
        <v>491500.4285714291</v>
      </c>
      <c r="X162" s="2">
        <f t="shared" si="6"/>
        <v>8499.5714285708964</v>
      </c>
      <c r="Y162" s="2">
        <f t="shared" si="35"/>
        <v>42644216.997485384</v>
      </c>
      <c r="Z162" s="2" t="str">
        <f t="shared" si="8"/>
        <v>HERE</v>
      </c>
      <c r="AA162" s="2">
        <f>IF(Z162="HERE",Y162,AA161+Graph!$G$1*1000)</f>
        <v>42644216.997485384</v>
      </c>
      <c r="AB162" s="2">
        <f t="shared" si="21"/>
        <v>8499.5714285671711</v>
      </c>
      <c r="AC162" s="2">
        <f t="shared" si="36"/>
        <v>21233126.186242655</v>
      </c>
      <c r="AD162" s="3">
        <f t="shared" si="10"/>
        <v>42644216.997485384</v>
      </c>
      <c r="AE162" s="2">
        <f>IF(AE160&gt;=52800000,52800000,IF(AB141=Graph!G$1*1000,AE161+Graph!G$1*1000,AC162))</f>
        <v>21233126.186242655</v>
      </c>
      <c r="AF162" s="3">
        <f t="shared" si="11"/>
        <v>21233126.186242655</v>
      </c>
      <c r="AG162" s="3">
        <f t="shared" si="27"/>
        <v>37827464.065355249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94</v>
      </c>
      <c r="C163" s="7"/>
      <c r="D163" s="2" t="e">
        <f t="shared" si="12"/>
        <v>#N/A</v>
      </c>
      <c r="E163" s="2" t="e">
        <f t="shared" si="22"/>
        <v>#N/A</v>
      </c>
      <c r="F163" s="2">
        <v>927051.06003311276</v>
      </c>
      <c r="G163" s="2">
        <f t="shared" si="26"/>
        <v>491500.42857142858</v>
      </c>
      <c r="H163" s="2">
        <f t="shared" si="37"/>
        <v>63010662.614813909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1388550.7142857143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935845.07461166382</v>
      </c>
      <c r="Q163" s="2">
        <f t="shared" si="34"/>
        <v>500000</v>
      </c>
      <c r="R163" s="2">
        <f t="shared" si="38"/>
        <v>64377343.183728039</v>
      </c>
      <c r="S163" s="2">
        <f t="shared" si="17"/>
        <v>491500.42857142538</v>
      </c>
      <c r="T163" s="2">
        <f t="shared" si="18"/>
        <v>8499.571428571362</v>
      </c>
      <c r="U163" s="2">
        <f t="shared" si="19"/>
        <v>500000</v>
      </c>
      <c r="V163" s="2">
        <f t="shared" si="33"/>
        <v>21724626.614814084</v>
      </c>
      <c r="W163" s="2">
        <f t="shared" si="20"/>
        <v>491500.4285714291</v>
      </c>
      <c r="X163" s="2">
        <f t="shared" si="6"/>
        <v>8499.5714285708964</v>
      </c>
      <c r="Y163" s="2">
        <f t="shared" si="35"/>
        <v>42652716.568913952</v>
      </c>
      <c r="Z163" s="2" t="str">
        <f t="shared" si="8"/>
        <v>HERE</v>
      </c>
      <c r="AA163" s="2">
        <f>IF(Z163="HERE",Y163,AA162+Graph!$G$1*1000)</f>
        <v>42652716.568913952</v>
      </c>
      <c r="AB163" s="2">
        <f t="shared" si="21"/>
        <v>8499.5714285671711</v>
      </c>
      <c r="AC163" s="2">
        <f t="shared" si="36"/>
        <v>21724626.614814084</v>
      </c>
      <c r="AD163" s="3">
        <f t="shared" si="10"/>
        <v>42652716.568913952</v>
      </c>
      <c r="AE163" s="2">
        <f>IF(AE161&gt;=52800000,52800000,IF(AB142=Graph!G$1*1000,AE162+Graph!G$1*1000,AC163))</f>
        <v>21724626.614814084</v>
      </c>
      <c r="AF163" s="3">
        <f t="shared" si="11"/>
        <v>21724626.614814084</v>
      </c>
      <c r="AG163" s="3">
        <f t="shared" si="27"/>
        <v>38039703.765355244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95</v>
      </c>
      <c r="C164" s="7"/>
      <c r="D164" s="2" t="e">
        <f t="shared" si="12"/>
        <v>#N/A</v>
      </c>
      <c r="E164" s="2" t="e">
        <f t="shared" si="22"/>
        <v>#N/A</v>
      </c>
      <c r="F164" s="2">
        <v>931982.19591927528</v>
      </c>
      <c r="G164" s="2">
        <f t="shared" si="26"/>
        <v>491500.42857142858</v>
      </c>
      <c r="H164" s="2">
        <f t="shared" si="37"/>
        <v>63502163.043385334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1397050.2857142857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940822.70677360892</v>
      </c>
      <c r="Q164" s="2">
        <f t="shared" si="34"/>
        <v>500000</v>
      </c>
      <c r="R164" s="2">
        <f t="shared" si="38"/>
        <v>64877343.183728039</v>
      </c>
      <c r="S164" s="2">
        <f t="shared" si="17"/>
        <v>491500.42857142538</v>
      </c>
      <c r="T164" s="2">
        <f t="shared" si="18"/>
        <v>8499.571428571362</v>
      </c>
      <c r="U164" s="2">
        <f t="shared" si="19"/>
        <v>500000</v>
      </c>
      <c r="V164" s="2">
        <f t="shared" si="33"/>
        <v>22216127.043385513</v>
      </c>
      <c r="W164" s="2">
        <f t="shared" si="20"/>
        <v>491500.4285714291</v>
      </c>
      <c r="X164" s="2">
        <f t="shared" si="6"/>
        <v>8499.5714285708964</v>
      </c>
      <c r="Y164" s="2">
        <f t="shared" si="35"/>
        <v>42661216.140342519</v>
      </c>
      <c r="Z164" s="2" t="str">
        <f t="shared" si="8"/>
        <v>HERE</v>
      </c>
      <c r="AA164" s="2">
        <f>IF(Z164="HERE",Y164,AA163+Graph!$G$1*1000)</f>
        <v>42661216.140342519</v>
      </c>
      <c r="AB164" s="2">
        <f t="shared" si="21"/>
        <v>8499.5714285671711</v>
      </c>
      <c r="AC164" s="2">
        <f t="shared" si="36"/>
        <v>22216127.043385513</v>
      </c>
      <c r="AD164" s="3">
        <f t="shared" si="10"/>
        <v>42661216.140342519</v>
      </c>
      <c r="AE164" s="2">
        <f>IF(AE162&gt;=52800000,52800000,IF(AB143=Graph!G$1*1000,AE163+Graph!G$1*1000,AC164))</f>
        <v>22216127.043385513</v>
      </c>
      <c r="AF164" s="3">
        <f t="shared" si="11"/>
        <v>22216127.043385513</v>
      </c>
      <c r="AG164" s="3">
        <f t="shared" si="27"/>
        <v>38190095.765355244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96</v>
      </c>
      <c r="C165" s="7"/>
      <c r="D165" s="2" t="e">
        <f t="shared" si="12"/>
        <v>#N/A</v>
      </c>
      <c r="E165" s="2" t="e">
        <f t="shared" si="22"/>
        <v>#N/A</v>
      </c>
      <c r="F165" s="2">
        <v>936913.3318054378</v>
      </c>
      <c r="G165" s="2">
        <f t="shared" si="26"/>
        <v>491500.42857142858</v>
      </c>
      <c r="H165" s="2">
        <f t="shared" si="37"/>
        <v>63993663.47195676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1405549.857142857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945800.33893558383</v>
      </c>
      <c r="Q165" s="2">
        <f t="shared" si="34"/>
        <v>500000</v>
      </c>
      <c r="R165" s="2">
        <f t="shared" si="38"/>
        <v>65377343.183728039</v>
      </c>
      <c r="S165" s="2">
        <f t="shared" si="17"/>
        <v>491500.42857142538</v>
      </c>
      <c r="T165" s="2">
        <f t="shared" si="18"/>
        <v>8499.571428571362</v>
      </c>
      <c r="U165" s="2">
        <f t="shared" si="19"/>
        <v>500000</v>
      </c>
      <c r="V165" s="2">
        <f t="shared" si="33"/>
        <v>22707627.471956942</v>
      </c>
      <c r="W165" s="2">
        <f t="shared" si="20"/>
        <v>491500.4285714291</v>
      </c>
      <c r="X165" s="2">
        <f t="shared" si="6"/>
        <v>8499.5714285708964</v>
      </c>
      <c r="Y165" s="2">
        <f t="shared" si="35"/>
        <v>42669715.711771086</v>
      </c>
      <c r="Z165" s="2" t="str">
        <f t="shared" si="8"/>
        <v>HERE</v>
      </c>
      <c r="AA165" s="2">
        <f>IF(Z165="HERE",Y165,AA164+Graph!$G$1*1000)</f>
        <v>42669715.711771086</v>
      </c>
      <c r="AB165" s="2">
        <f t="shared" si="21"/>
        <v>8499.5714285671711</v>
      </c>
      <c r="AC165" s="2">
        <f t="shared" si="36"/>
        <v>22707627.471956942</v>
      </c>
      <c r="AD165" s="3">
        <f t="shared" si="10"/>
        <v>42669715.711771086</v>
      </c>
      <c r="AE165" s="2">
        <f>IF(AE163&gt;=52800000,52800000,IF(AB144=Graph!G$1*1000,AE164+Graph!G$1*1000,AC165))</f>
        <v>22707627.471956942</v>
      </c>
      <c r="AF165" s="3">
        <f t="shared" si="11"/>
        <v>22707627.471956942</v>
      </c>
      <c r="AG165" s="3">
        <f t="shared" si="27"/>
        <v>38290055.565355249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97</v>
      </c>
      <c r="C166" s="7"/>
      <c r="D166" s="2" t="e">
        <f t="shared" si="12"/>
        <v>#N/A</v>
      </c>
      <c r="E166" s="2" t="e">
        <f t="shared" si="22"/>
        <v>#N/A</v>
      </c>
      <c r="F166" s="2">
        <v>941844.46769163013</v>
      </c>
      <c r="G166" s="2">
        <f t="shared" si="26"/>
        <v>491500.42857142858</v>
      </c>
      <c r="H166" s="2">
        <f t="shared" si="37"/>
        <v>64485163.900528185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1414049.4285714284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950777.97109752893</v>
      </c>
      <c r="Q166" s="2">
        <f t="shared" ref="Q166:Q229" si="39">IF(P166&gt;500000,500000,P166)</f>
        <v>500000</v>
      </c>
      <c r="R166" s="2">
        <f t="shared" si="38"/>
        <v>65877343.183728039</v>
      </c>
      <c r="S166" s="2">
        <f t="shared" si="17"/>
        <v>491500.42857142538</v>
      </c>
      <c r="T166" s="2">
        <f t="shared" si="18"/>
        <v>8499.571428571362</v>
      </c>
      <c r="U166" s="2">
        <f t="shared" si="19"/>
        <v>500000</v>
      </c>
      <c r="V166" s="2">
        <f t="shared" si="33"/>
        <v>23199127.900528371</v>
      </c>
      <c r="W166" s="2">
        <f t="shared" si="20"/>
        <v>491500.4285714291</v>
      </c>
      <c r="X166" s="2">
        <f t="shared" si="6"/>
        <v>8499.5714285708964</v>
      </c>
      <c r="Y166" s="2">
        <f t="shared" si="35"/>
        <v>42678215.283199653</v>
      </c>
      <c r="Z166" s="2" t="str">
        <f t="shared" si="8"/>
        <v>HERE</v>
      </c>
      <c r="AA166" s="2">
        <f>IF(Z166="HERE",Y166,AA165+Graph!$G$1*1000)</f>
        <v>42678215.283199653</v>
      </c>
      <c r="AB166" s="2">
        <f t="shared" si="21"/>
        <v>8499.5714285671711</v>
      </c>
      <c r="AC166" s="2">
        <f t="shared" si="36"/>
        <v>23199127.900528371</v>
      </c>
      <c r="AD166" s="3">
        <f t="shared" si="10"/>
        <v>42678215.283199653</v>
      </c>
      <c r="AE166" s="2">
        <f>IF(AE164&gt;=52800000,52800000,IF(AB145=Graph!G$1*1000,AE165+Graph!G$1*1000,AC166))</f>
        <v>23199127.900528371</v>
      </c>
      <c r="AF166" s="3">
        <f t="shared" si="11"/>
        <v>23199127.900528371</v>
      </c>
      <c r="AG166" s="3">
        <f t="shared" si="27"/>
        <v>38356867.065355249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98</v>
      </c>
      <c r="C167" s="7"/>
      <c r="D167" s="2" t="e">
        <f t="shared" si="12"/>
        <v>#N/A</v>
      </c>
      <c r="E167" s="2" t="e">
        <f t="shared" si="22"/>
        <v>#N/A</v>
      </c>
      <c r="F167" s="2">
        <v>946775.60357779264</v>
      </c>
      <c r="G167" s="2">
        <f t="shared" si="26"/>
        <v>491500.42857142858</v>
      </c>
      <c r="H167" s="2">
        <f t="shared" si="37"/>
        <v>64976664.32909961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1422548.9999999998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955755.60325947404</v>
      </c>
      <c r="Q167" s="2">
        <f t="shared" si="39"/>
        <v>500000</v>
      </c>
      <c r="R167" s="2">
        <f t="shared" si="38"/>
        <v>66377343.183728039</v>
      </c>
      <c r="S167" s="2">
        <f t="shared" si="17"/>
        <v>491500.42857142538</v>
      </c>
      <c r="T167" s="2">
        <f t="shared" si="18"/>
        <v>8499.571428571362</v>
      </c>
      <c r="U167" s="2">
        <f t="shared" si="19"/>
        <v>500000</v>
      </c>
      <c r="V167" s="2">
        <f t="shared" si="33"/>
        <v>23690628.3290998</v>
      </c>
      <c r="W167" s="2">
        <f t="shared" si="20"/>
        <v>491500.4285714291</v>
      </c>
      <c r="X167" s="2">
        <f t="shared" si="6"/>
        <v>8499.5714285708964</v>
      </c>
      <c r="Y167" s="2">
        <f t="shared" si="35"/>
        <v>42686714.85462822</v>
      </c>
      <c r="Z167" s="2" t="str">
        <f t="shared" si="8"/>
        <v>HERE</v>
      </c>
      <c r="AA167" s="2">
        <f>IF(Z167="HERE",Y167,AA166+Graph!$G$1*1000)</f>
        <v>42686714.85462822</v>
      </c>
      <c r="AB167" s="2">
        <f t="shared" si="21"/>
        <v>8499.5714285671711</v>
      </c>
      <c r="AC167" s="2">
        <f t="shared" si="36"/>
        <v>23690628.3290998</v>
      </c>
      <c r="AD167" s="3">
        <f t="shared" si="10"/>
        <v>42686714.85462822</v>
      </c>
      <c r="AE167" s="2">
        <f>IF(AE165&gt;=52800000,52800000,IF(AB146=Graph!G$1*1000,AE166+Graph!G$1*1000,AC167))</f>
        <v>23690628.3290998</v>
      </c>
      <c r="AF167" s="3">
        <f t="shared" si="11"/>
        <v>23690628.3290998</v>
      </c>
      <c r="AG167" s="3">
        <f t="shared" si="27"/>
        <v>38379218.465355255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99</v>
      </c>
      <c r="C168" s="7"/>
      <c r="D168" s="2" t="e">
        <f t="shared" si="12"/>
        <v>#N/A</v>
      </c>
      <c r="E168" s="2" t="e">
        <f t="shared" si="22"/>
        <v>#N/A</v>
      </c>
      <c r="F168" s="2">
        <v>951706.73946395516</v>
      </c>
      <c r="G168" s="2">
        <f t="shared" si="26"/>
        <v>491500.42857142858</v>
      </c>
      <c r="H168" s="2">
        <f t="shared" si="37"/>
        <v>65468164.757671036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1431048.5714285711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960733.23542144895</v>
      </c>
      <c r="Q168" s="2">
        <f t="shared" si="39"/>
        <v>500000</v>
      </c>
      <c r="R168" s="2">
        <f t="shared" si="38"/>
        <v>66877343.183728039</v>
      </c>
      <c r="S168" s="2">
        <f t="shared" si="17"/>
        <v>491500.42857142538</v>
      </c>
      <c r="T168" s="2">
        <f t="shared" si="18"/>
        <v>8499.571428571362</v>
      </c>
      <c r="U168" s="2">
        <f t="shared" si="19"/>
        <v>500000</v>
      </c>
      <c r="V168" s="2">
        <f t="shared" si="33"/>
        <v>24182128.75767123</v>
      </c>
      <c r="W168" s="2">
        <f t="shared" si="20"/>
        <v>491500.4285714291</v>
      </c>
      <c r="X168" s="2">
        <f t="shared" si="6"/>
        <v>8499.5714285708964</v>
      </c>
      <c r="Y168" s="2">
        <f t="shared" si="35"/>
        <v>42695214.426056787</v>
      </c>
      <c r="Z168" s="2" t="str">
        <f t="shared" si="8"/>
        <v>HERE</v>
      </c>
      <c r="AA168" s="2">
        <f>IF(Z168="HERE",Y168,AA167+Graph!$G$1*1000)</f>
        <v>42695214.426056787</v>
      </c>
      <c r="AB168" s="2">
        <f t="shared" si="21"/>
        <v>8499.5714285671711</v>
      </c>
      <c r="AC168" s="2">
        <f t="shared" si="36"/>
        <v>24182128.75767123</v>
      </c>
      <c r="AD168" s="3">
        <f t="shared" si="10"/>
        <v>42695214.426056787</v>
      </c>
      <c r="AE168" s="2">
        <f>IF(AE166&gt;=52800000,52800000,IF(AB147=Graph!G$1*1000,AE167+Graph!G$1*1000,AC168))</f>
        <v>24182128.75767123</v>
      </c>
      <c r="AF168" s="3">
        <f t="shared" si="11"/>
        <v>24182128.75767123</v>
      </c>
      <c r="AG168" s="3">
        <f t="shared" si="27"/>
        <v>38366305.91535525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100</v>
      </c>
      <c r="C169" s="7"/>
      <c r="D169" s="2" t="e">
        <f t="shared" si="12"/>
        <v>#N/A</v>
      </c>
      <c r="E169" s="2" t="e">
        <f t="shared" si="22"/>
        <v>#N/A</v>
      </c>
      <c r="F169" s="2">
        <v>956637.87535014749</v>
      </c>
      <c r="G169" s="2">
        <f t="shared" si="26"/>
        <v>491500.42857142858</v>
      </c>
      <c r="H169" s="2">
        <f t="shared" si="37"/>
        <v>65959665.186242461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1439548.1428571425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965710.86758339405</v>
      </c>
      <c r="Q169" s="2">
        <f t="shared" si="39"/>
        <v>500000</v>
      </c>
      <c r="R169" s="2">
        <f t="shared" si="38"/>
        <v>67377343.183728039</v>
      </c>
      <c r="S169" s="2">
        <f t="shared" si="17"/>
        <v>491500.42857142538</v>
      </c>
      <c r="T169" s="2">
        <f t="shared" si="18"/>
        <v>8499.571428571362</v>
      </c>
      <c r="U169" s="2">
        <f t="shared" si="19"/>
        <v>500000</v>
      </c>
      <c r="V169" s="2">
        <f t="shared" si="33"/>
        <v>24673629.186242659</v>
      </c>
      <c r="W169" s="2">
        <f t="shared" si="20"/>
        <v>491500.4285714291</v>
      </c>
      <c r="X169" s="2">
        <f t="shared" si="6"/>
        <v>8499.5714285708964</v>
      </c>
      <c r="Y169" s="2">
        <f t="shared" si="35"/>
        <v>42703713.997485355</v>
      </c>
      <c r="Z169" s="2" t="str">
        <f t="shared" si="8"/>
        <v>HERE</v>
      </c>
      <c r="AA169" s="2">
        <f>IF(Z169="HERE",Y169,AA168+Graph!$G$1*1000)</f>
        <v>42703713.997485355</v>
      </c>
      <c r="AB169" s="2">
        <f t="shared" si="21"/>
        <v>8499.5714285671711</v>
      </c>
      <c r="AC169" s="2">
        <f t="shared" si="36"/>
        <v>24673629.186242659</v>
      </c>
      <c r="AD169" s="3">
        <f t="shared" si="10"/>
        <v>42703713.997485355</v>
      </c>
      <c r="AE169" s="2">
        <f>IF(AE167&gt;=52800000,52800000,IF(AB148=Graph!G$1*1000,AE168+Graph!G$1*1000,AC169))</f>
        <v>24673629.186242659</v>
      </c>
      <c r="AF169" s="3">
        <f t="shared" si="11"/>
        <v>24673629.186242659</v>
      </c>
      <c r="AG169" s="3">
        <f t="shared" si="27"/>
        <v>38386748.215355255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101</v>
      </c>
      <c r="C170" s="7"/>
      <c r="D170" s="2" t="e">
        <f t="shared" si="12"/>
        <v>#N/A</v>
      </c>
      <c r="E170" s="2" t="e">
        <f t="shared" si="22"/>
        <v>#N/A</v>
      </c>
      <c r="F170" s="2">
        <v>961569.01123631001</v>
      </c>
      <c r="G170" s="2">
        <f t="shared" si="26"/>
        <v>491500.42857142858</v>
      </c>
      <c r="H170" s="2">
        <f t="shared" si="37"/>
        <v>66451165.614813887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1448047.7142857139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970688.49974533916</v>
      </c>
      <c r="Q170" s="2">
        <f t="shared" si="39"/>
        <v>500000</v>
      </c>
      <c r="R170" s="2">
        <f t="shared" si="38"/>
        <v>67877343.183728039</v>
      </c>
      <c r="S170" s="2">
        <f t="shared" si="17"/>
        <v>491500.42857142538</v>
      </c>
      <c r="T170" s="2">
        <f t="shared" si="18"/>
        <v>8499.571428571362</v>
      </c>
      <c r="U170" s="2">
        <f t="shared" si="19"/>
        <v>500000</v>
      </c>
      <c r="V170" s="2">
        <f t="shared" si="33"/>
        <v>25165129.614814088</v>
      </c>
      <c r="W170" s="2">
        <f t="shared" si="20"/>
        <v>491500.4285714291</v>
      </c>
      <c r="X170" s="2">
        <f t="shared" si="6"/>
        <v>8499.5714285708964</v>
      </c>
      <c r="Y170" s="2">
        <f t="shared" si="35"/>
        <v>42712213.568913922</v>
      </c>
      <c r="Z170" s="2" t="str">
        <f t="shared" si="8"/>
        <v>HERE</v>
      </c>
      <c r="AA170" s="2">
        <f>IF(Z170="HERE",Y170,AA169+Graph!$G$1*1000)</f>
        <v>42712213.568913922</v>
      </c>
      <c r="AB170" s="2">
        <f t="shared" si="21"/>
        <v>8499.5714285671711</v>
      </c>
      <c r="AC170" s="2">
        <f t="shared" si="36"/>
        <v>25165129.614814088</v>
      </c>
      <c r="AD170" s="3">
        <f t="shared" si="10"/>
        <v>42712213.568913922</v>
      </c>
      <c r="AE170" s="2">
        <f>IF(AE168&gt;=52800000,52800000,IF(AB149=Graph!G$1*1000,AE169+Graph!G$1*1000,AC170))</f>
        <v>25165129.614814088</v>
      </c>
      <c r="AF170" s="3">
        <f t="shared" si="11"/>
        <v>25165129.614814088</v>
      </c>
      <c r="AG170" s="3">
        <f t="shared" si="27"/>
        <v>38634480.515355244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102</v>
      </c>
      <c r="C171" s="7"/>
      <c r="D171" s="2" t="e">
        <f t="shared" si="12"/>
        <v>#N/A</v>
      </c>
      <c r="E171" s="2" t="e">
        <f t="shared" si="22"/>
        <v>#N/A</v>
      </c>
      <c r="F171" s="2">
        <v>966500.14712247252</v>
      </c>
      <c r="G171" s="2">
        <f t="shared" si="26"/>
        <v>491500.42857142858</v>
      </c>
      <c r="H171" s="2">
        <f t="shared" si="37"/>
        <v>66942666.043385312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1456547.2857142852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975666.13190731406</v>
      </c>
      <c r="Q171" s="2">
        <f t="shared" si="39"/>
        <v>500000</v>
      </c>
      <c r="R171" s="2">
        <f t="shared" si="38"/>
        <v>68377343.183728039</v>
      </c>
      <c r="S171" s="2">
        <f t="shared" si="17"/>
        <v>491500.42857142538</v>
      </c>
      <c r="T171" s="2">
        <f t="shared" si="18"/>
        <v>8499.571428571362</v>
      </c>
      <c r="U171" s="2">
        <f t="shared" si="19"/>
        <v>500000</v>
      </c>
      <c r="V171" s="2">
        <f t="shared" si="33"/>
        <v>25656630.043385517</v>
      </c>
      <c r="W171" s="2">
        <f t="shared" si="20"/>
        <v>491500.4285714291</v>
      </c>
      <c r="X171" s="2">
        <f t="shared" si="6"/>
        <v>8499.5714285708964</v>
      </c>
      <c r="Y171" s="2">
        <f t="shared" si="35"/>
        <v>42720713.140342489</v>
      </c>
      <c r="Z171" s="2" t="str">
        <f t="shared" si="8"/>
        <v>HERE</v>
      </c>
      <c r="AA171" s="2">
        <f>IF(Z171="HERE",Y171,AA170+Graph!$G$1*1000)</f>
        <v>42720713.140342489</v>
      </c>
      <c r="AB171" s="2">
        <f t="shared" si="21"/>
        <v>8499.5714285671711</v>
      </c>
      <c r="AC171" s="2">
        <f t="shared" si="36"/>
        <v>25656630.043385517</v>
      </c>
      <c r="AD171" s="3">
        <f t="shared" si="10"/>
        <v>42720713.140342489</v>
      </c>
      <c r="AE171" s="2">
        <f>IF(AE169&gt;=52800000,52800000,IF(AB150=Graph!G$1*1000,AE170+Graph!G$1*1000,AC171))</f>
        <v>25656630.043385517</v>
      </c>
      <c r="AF171" s="3">
        <f t="shared" si="11"/>
        <v>25656630.043385517</v>
      </c>
      <c r="AG171" s="3">
        <f t="shared" si="27"/>
        <v>38849917.91535525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103</v>
      </c>
      <c r="C172" s="7"/>
      <c r="D172" s="2" t="e">
        <f t="shared" si="12"/>
        <v>#N/A</v>
      </c>
      <c r="E172" s="2" t="e">
        <f t="shared" si="22"/>
        <v>#N/A</v>
      </c>
      <c r="F172" s="2">
        <v>971431.28300866485</v>
      </c>
      <c r="G172" s="2">
        <f t="shared" si="26"/>
        <v>491500.42857142858</v>
      </c>
      <c r="H172" s="2">
        <f t="shared" si="37"/>
        <v>67434166.471956745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1465046.8571428566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980643.76406925917</v>
      </c>
      <c r="Q172" s="2">
        <f t="shared" si="39"/>
        <v>500000</v>
      </c>
      <c r="R172" s="2">
        <f t="shared" si="38"/>
        <v>68877343.183728039</v>
      </c>
      <c r="S172" s="2">
        <f t="shared" si="17"/>
        <v>491500.42857143283</v>
      </c>
      <c r="T172" s="2">
        <f t="shared" si="18"/>
        <v>8499.571428571362</v>
      </c>
      <c r="U172" s="2">
        <f t="shared" si="19"/>
        <v>500000</v>
      </c>
      <c r="V172" s="2">
        <f t="shared" si="33"/>
        <v>26148130.471956946</v>
      </c>
      <c r="W172" s="2">
        <f t="shared" si="20"/>
        <v>491500.4285714291</v>
      </c>
      <c r="X172" s="2">
        <f t="shared" si="6"/>
        <v>8499.5714285708964</v>
      </c>
      <c r="Y172" s="2">
        <f t="shared" si="35"/>
        <v>42729212.711771056</v>
      </c>
      <c r="Z172" s="2" t="str">
        <f t="shared" si="8"/>
        <v>HERE</v>
      </c>
      <c r="AA172" s="2">
        <f>IF(Z172="HERE",Y172,AA171+Graph!$G$1*1000)</f>
        <v>42729212.711771056</v>
      </c>
      <c r="AB172" s="2">
        <f t="shared" si="21"/>
        <v>8499.5714285671711</v>
      </c>
      <c r="AC172" s="2">
        <f t="shared" si="36"/>
        <v>26148130.471956946</v>
      </c>
      <c r="AD172" s="3">
        <f t="shared" si="10"/>
        <v>42729212.711771056</v>
      </c>
      <c r="AE172" s="2">
        <f>IF(AE170&gt;=52800000,52800000,IF(AB151=Graph!G$1*1000,AE171+Graph!G$1*1000,AC172))</f>
        <v>26148130.471956946</v>
      </c>
      <c r="AF172" s="3">
        <f t="shared" si="11"/>
        <v>26148130.471956946</v>
      </c>
      <c r="AG172" s="3">
        <f t="shared" si="27"/>
        <v>38989782.66535525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104</v>
      </c>
      <c r="C173" s="7"/>
      <c r="D173" s="2" t="e">
        <f t="shared" si="12"/>
        <v>#N/A</v>
      </c>
      <c r="E173" s="2" t="e">
        <f t="shared" si="22"/>
        <v>#N/A</v>
      </c>
      <c r="F173" s="2">
        <v>976362.41889482737</v>
      </c>
      <c r="G173" s="2">
        <f t="shared" si="26"/>
        <v>491500.42857142858</v>
      </c>
      <c r="H173" s="2">
        <f t="shared" si="37"/>
        <v>67925666.900528178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1473546.4285714279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985621.39623123407</v>
      </c>
      <c r="Q173" s="2">
        <f t="shared" si="39"/>
        <v>500000</v>
      </c>
      <c r="R173" s="2">
        <f t="shared" si="38"/>
        <v>69377343.183728039</v>
      </c>
      <c r="S173" s="2">
        <f t="shared" si="17"/>
        <v>491500.42857143283</v>
      </c>
      <c r="T173" s="2">
        <f t="shared" si="18"/>
        <v>8499.571428571362</v>
      </c>
      <c r="U173" s="2">
        <f t="shared" si="19"/>
        <v>500000</v>
      </c>
      <c r="V173" s="2">
        <f t="shared" si="33"/>
        <v>26639630.900528375</v>
      </c>
      <c r="W173" s="2">
        <f t="shared" si="20"/>
        <v>491500.4285714291</v>
      </c>
      <c r="X173" s="2">
        <f t="shared" si="6"/>
        <v>8499.5714285708964</v>
      </c>
      <c r="Y173" s="2">
        <f t="shared" si="35"/>
        <v>42737712.283199623</v>
      </c>
      <c r="Z173" s="2" t="str">
        <f t="shared" si="8"/>
        <v>HERE</v>
      </c>
      <c r="AA173" s="2">
        <f>IF(Z173="HERE",Y173,AA172+Graph!$G$1*1000)</f>
        <v>42737712.283199623</v>
      </c>
      <c r="AB173" s="2">
        <f t="shared" si="21"/>
        <v>8499.5714285671711</v>
      </c>
      <c r="AC173" s="2">
        <f t="shared" si="36"/>
        <v>26639630.900528375</v>
      </c>
      <c r="AD173" s="3">
        <f t="shared" si="10"/>
        <v>42737712.283199623</v>
      </c>
      <c r="AE173" s="2">
        <f>IF(AE171&gt;=52800000,52800000,IF(AB152=Graph!G$1*1000,AE172+Graph!G$1*1000,AC173))</f>
        <v>26639630.900528375</v>
      </c>
      <c r="AF173" s="3">
        <f t="shared" si="11"/>
        <v>26639630.900528375</v>
      </c>
      <c r="AG173" s="3">
        <f t="shared" si="27"/>
        <v>39029989.16535525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105</v>
      </c>
      <c r="C174" s="7"/>
      <c r="D174" s="2" t="e">
        <f t="shared" si="12"/>
        <v>#N/A</v>
      </c>
      <c r="E174" s="2" t="e">
        <f t="shared" si="22"/>
        <v>#N/A</v>
      </c>
      <c r="F174" s="2">
        <v>981293.55478098989</v>
      </c>
      <c r="G174" s="2">
        <f t="shared" si="26"/>
        <v>491500.42857142858</v>
      </c>
      <c r="H174" s="2">
        <f t="shared" si="37"/>
        <v>68417167.32909961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1482045.9999999993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990599.02839317918</v>
      </c>
      <c r="Q174" s="2">
        <f t="shared" si="39"/>
        <v>500000</v>
      </c>
      <c r="R174" s="2">
        <f t="shared" si="38"/>
        <v>69877343.183728039</v>
      </c>
      <c r="S174" s="2">
        <f t="shared" si="17"/>
        <v>491500.42857143283</v>
      </c>
      <c r="T174" s="2">
        <f t="shared" si="18"/>
        <v>8499.571428571362</v>
      </c>
      <c r="U174" s="2">
        <f t="shared" si="19"/>
        <v>500000</v>
      </c>
      <c r="V174" s="2">
        <f t="shared" si="33"/>
        <v>27131131.329099804</v>
      </c>
      <c r="W174" s="2">
        <f t="shared" si="20"/>
        <v>491500.4285714291</v>
      </c>
      <c r="X174" s="2">
        <f t="shared" si="6"/>
        <v>8499.5714285708964</v>
      </c>
      <c r="Y174" s="2">
        <f t="shared" si="35"/>
        <v>42746211.85462819</v>
      </c>
      <c r="Z174" s="2" t="str">
        <f t="shared" si="8"/>
        <v>HERE</v>
      </c>
      <c r="AA174" s="2">
        <f>IF(Z174="HERE",Y174,AA173+Graph!$G$1*1000)</f>
        <v>42746211.85462819</v>
      </c>
      <c r="AB174" s="2">
        <f t="shared" si="21"/>
        <v>8499.5714285671711</v>
      </c>
      <c r="AC174" s="2">
        <f t="shared" si="36"/>
        <v>27131131.329099804</v>
      </c>
      <c r="AD174" s="3">
        <f t="shared" si="10"/>
        <v>42746211.85462819</v>
      </c>
      <c r="AE174" s="2">
        <f>IF(AE172&gt;=52800000,52800000,IF(AB153=Graph!G$1*1000,AE173+Graph!G$1*1000,AC174))</f>
        <v>27131131.329099804</v>
      </c>
      <c r="AF174" s="3">
        <f t="shared" si="11"/>
        <v>27131131.329099804</v>
      </c>
      <c r="AG174" s="3">
        <f t="shared" si="27"/>
        <v>39095403.265355244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106</v>
      </c>
      <c r="C175" s="7"/>
      <c r="D175" s="2" t="e">
        <f t="shared" si="12"/>
        <v>#N/A</v>
      </c>
      <c r="E175" s="2" t="e">
        <f t="shared" si="22"/>
        <v>#N/A</v>
      </c>
      <c r="F175" s="2">
        <v>986224.69066718221</v>
      </c>
      <c r="G175" s="2">
        <f t="shared" si="26"/>
        <v>491500.42857142858</v>
      </c>
      <c r="H175" s="2">
        <f t="shared" si="37"/>
        <v>68908667.757671043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1490545.5714285707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995576.66055512428</v>
      </c>
      <c r="Q175" s="2">
        <f t="shared" si="39"/>
        <v>500000</v>
      </c>
      <c r="R175" s="2">
        <f t="shared" si="38"/>
        <v>70377343.183728039</v>
      </c>
      <c r="S175" s="2">
        <f t="shared" si="17"/>
        <v>491500.42857143283</v>
      </c>
      <c r="T175" s="2">
        <f t="shared" si="18"/>
        <v>8499.571428571362</v>
      </c>
      <c r="U175" s="2">
        <f t="shared" si="19"/>
        <v>500000</v>
      </c>
      <c r="V175" s="2">
        <f t="shared" si="33"/>
        <v>27622631.757671233</v>
      </c>
      <c r="W175" s="2">
        <f t="shared" si="20"/>
        <v>491500.4285714291</v>
      </c>
      <c r="X175" s="2">
        <f t="shared" si="6"/>
        <v>8499.5714285708964</v>
      </c>
      <c r="Y175" s="2">
        <f t="shared" si="35"/>
        <v>42754711.426056758</v>
      </c>
      <c r="Z175" s="2" t="str">
        <f t="shared" si="8"/>
        <v>HERE</v>
      </c>
      <c r="AA175" s="2">
        <f>IF(Z175="HERE",Y175,AA174+Graph!$G$1*1000)</f>
        <v>42754711.426056758</v>
      </c>
      <c r="AB175" s="2">
        <f t="shared" si="21"/>
        <v>8499.5714285671711</v>
      </c>
      <c r="AC175" s="2">
        <f t="shared" si="36"/>
        <v>27622631.757671233</v>
      </c>
      <c r="AD175" s="3">
        <f t="shared" si="10"/>
        <v>42754711.426056758</v>
      </c>
      <c r="AE175" s="2">
        <f>IF(AE173&gt;=52800000,52800000,IF(AB154=Graph!G$1*1000,AE174+Graph!G$1*1000,AC175))</f>
        <v>27622631.757671233</v>
      </c>
      <c r="AF175" s="3">
        <f t="shared" si="11"/>
        <v>27622631.757671233</v>
      </c>
      <c r="AG175" s="3">
        <f t="shared" si="27"/>
        <v>39147216.156129062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107</v>
      </c>
      <c r="C176" s="7"/>
      <c r="D176" s="2" t="e">
        <f t="shared" si="12"/>
        <v>#N/A</v>
      </c>
      <c r="E176" s="2" t="e">
        <f t="shared" si="22"/>
        <v>#N/A</v>
      </c>
      <c r="F176" s="2">
        <v>991155.82655334473</v>
      </c>
      <c r="G176" s="2">
        <f t="shared" si="26"/>
        <v>491500.42857142858</v>
      </c>
      <c r="H176" s="2">
        <f t="shared" si="37"/>
        <v>69400168.186242476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1499045.142857142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1000554.2927170992</v>
      </c>
      <c r="Q176" s="2">
        <f t="shared" si="39"/>
        <v>500000</v>
      </c>
      <c r="R176" s="2">
        <f t="shared" si="38"/>
        <v>70877343.183728039</v>
      </c>
      <c r="S176" s="2">
        <f t="shared" si="17"/>
        <v>491500.42857143283</v>
      </c>
      <c r="T176" s="2">
        <f t="shared" si="18"/>
        <v>8499.571428571362</v>
      </c>
      <c r="U176" s="2">
        <f t="shared" si="19"/>
        <v>500000</v>
      </c>
      <c r="V176" s="2">
        <f t="shared" si="33"/>
        <v>28114132.186242662</v>
      </c>
      <c r="W176" s="2">
        <f t="shared" si="20"/>
        <v>491500.4285714291</v>
      </c>
      <c r="X176" s="2">
        <f t="shared" si="6"/>
        <v>8499.5714285708964</v>
      </c>
      <c r="Y176" s="2">
        <f t="shared" si="35"/>
        <v>42763210.997485325</v>
      </c>
      <c r="Z176" s="2" t="str">
        <f t="shared" si="8"/>
        <v>HERE</v>
      </c>
      <c r="AA176" s="2">
        <f>IF(Z176="HERE",Y176,AA175+Graph!$G$1*1000)</f>
        <v>42763210.997485325</v>
      </c>
      <c r="AB176" s="2">
        <f t="shared" si="21"/>
        <v>8499.5714285671711</v>
      </c>
      <c r="AC176" s="2">
        <f t="shared" si="36"/>
        <v>28114132.186242662</v>
      </c>
      <c r="AD176" s="3">
        <f t="shared" si="10"/>
        <v>42763210.997485325</v>
      </c>
      <c r="AE176" s="2">
        <f>IF(AE174&gt;=52800000,52800000,IF(AB155=Graph!G$1*1000,AE175+Graph!G$1*1000,AC176))</f>
        <v>28114132.186242662</v>
      </c>
      <c r="AF176" s="3">
        <f t="shared" si="11"/>
        <v>28114132.186242662</v>
      </c>
      <c r="AG176" s="3">
        <f t="shared" si="27"/>
        <v>39194837.581399634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108</v>
      </c>
      <c r="C177" s="7"/>
      <c r="D177" s="2" t="e">
        <f t="shared" si="12"/>
        <v>#N/A</v>
      </c>
      <c r="E177" s="2" t="e">
        <f t="shared" si="22"/>
        <v>#N/A</v>
      </c>
      <c r="F177" s="2">
        <v>996086.96243953705</v>
      </c>
      <c r="G177" s="2">
        <f t="shared" si="26"/>
        <v>491500.42857142858</v>
      </c>
      <c r="H177" s="2">
        <f t="shared" si="37"/>
        <v>69891668.614813909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1507544.7142857134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1005531.9248790443</v>
      </c>
      <c r="Q177" s="2">
        <f t="shared" si="39"/>
        <v>500000</v>
      </c>
      <c r="R177" s="2">
        <f t="shared" si="38"/>
        <v>71377343.183728039</v>
      </c>
      <c r="S177" s="2">
        <f t="shared" si="17"/>
        <v>491500.42857143283</v>
      </c>
      <c r="T177" s="2">
        <f t="shared" si="18"/>
        <v>8499.571428571362</v>
      </c>
      <c r="U177" s="2">
        <f t="shared" si="19"/>
        <v>500000</v>
      </c>
      <c r="V177" s="2">
        <f t="shared" si="33"/>
        <v>28605632.614814091</v>
      </c>
      <c r="W177" s="2">
        <f t="shared" si="20"/>
        <v>491500.4285714291</v>
      </c>
      <c r="X177" s="2">
        <f t="shared" si="6"/>
        <v>8499.5714285708964</v>
      </c>
      <c r="Y177" s="2">
        <f t="shared" si="35"/>
        <v>42771710.568913892</v>
      </c>
      <c r="Z177" s="2" t="str">
        <f t="shared" si="8"/>
        <v>HERE</v>
      </c>
      <c r="AA177" s="2">
        <f>IF(Z177="HERE",Y177,AA176+Graph!$G$1*1000)</f>
        <v>42771710.568913892</v>
      </c>
      <c r="AB177" s="2">
        <f t="shared" si="21"/>
        <v>8499.5714285671711</v>
      </c>
      <c r="AC177" s="2">
        <f t="shared" si="36"/>
        <v>28605632.614814091</v>
      </c>
      <c r="AD177" s="3">
        <f t="shared" si="10"/>
        <v>42771710.568913892</v>
      </c>
      <c r="AE177" s="2">
        <f>IF(AE175&gt;=52800000,52800000,IF(AB156=Graph!G$1*1000,AE176+Graph!G$1*1000,AC177))</f>
        <v>28605632.614814091</v>
      </c>
      <c r="AF177" s="3">
        <f t="shared" si="11"/>
        <v>28605632.614814091</v>
      </c>
      <c r="AG177" s="3">
        <f t="shared" si="27"/>
        <v>39238267.541166946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109</v>
      </c>
      <c r="C178" s="7"/>
      <c r="D178" s="2" t="e">
        <f t="shared" si="12"/>
        <v>#N/A</v>
      </c>
      <c r="E178" s="2" t="e">
        <f t="shared" si="22"/>
        <v>#N/A</v>
      </c>
      <c r="F178" s="2">
        <v>1001018.0983256996</v>
      </c>
      <c r="G178" s="2">
        <f t="shared" si="26"/>
        <v>491500.42857142858</v>
      </c>
      <c r="H178" s="2">
        <f t="shared" si="37"/>
        <v>70383169.043385342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1516044.2857142847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1010509.5570409894</v>
      </c>
      <c r="Q178" s="2">
        <f t="shared" si="39"/>
        <v>500000</v>
      </c>
      <c r="R178" s="2">
        <f t="shared" si="38"/>
        <v>71877343.183728039</v>
      </c>
      <c r="S178" s="2">
        <f t="shared" si="17"/>
        <v>491500.42857143283</v>
      </c>
      <c r="T178" s="2">
        <f t="shared" si="18"/>
        <v>8499.571428571362</v>
      </c>
      <c r="U178" s="2">
        <f t="shared" si="19"/>
        <v>500000</v>
      </c>
      <c r="V178" s="2">
        <f t="shared" si="33"/>
        <v>29097133.043385521</v>
      </c>
      <c r="W178" s="2">
        <f t="shared" si="20"/>
        <v>491500.4285714291</v>
      </c>
      <c r="X178" s="2">
        <f t="shared" si="6"/>
        <v>8499.5714285708964</v>
      </c>
      <c r="Y178" s="2">
        <f t="shared" si="35"/>
        <v>42780210.140342459</v>
      </c>
      <c r="Z178" s="2" t="str">
        <f t="shared" si="8"/>
        <v>HERE</v>
      </c>
      <c r="AA178" s="2">
        <f>IF(Z178="HERE",Y178,AA177+Graph!$G$1*1000)</f>
        <v>42780210.140342459</v>
      </c>
      <c r="AB178" s="2">
        <f t="shared" si="21"/>
        <v>8499.5714285671711</v>
      </c>
      <c r="AC178" s="2">
        <f t="shared" si="36"/>
        <v>29097133.043385521</v>
      </c>
      <c r="AD178" s="3">
        <f t="shared" si="10"/>
        <v>42780210.140342459</v>
      </c>
      <c r="AE178" s="2">
        <f>IF(AE176&gt;=52800000,52800000,IF(AB157=Graph!G$1*1000,AE177+Graph!G$1*1000,AC178))</f>
        <v>29097133.043385521</v>
      </c>
      <c r="AF178" s="3">
        <f t="shared" si="11"/>
        <v>29097133.043385521</v>
      </c>
      <c r="AG178" s="3">
        <f t="shared" si="27"/>
        <v>39277506.035431013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110</v>
      </c>
      <c r="C179" s="7"/>
      <c r="D179" s="2" t="e">
        <f t="shared" si="12"/>
        <v>#N/A</v>
      </c>
      <c r="E179" s="2" t="e">
        <f t="shared" si="22"/>
        <v>#N/A</v>
      </c>
      <c r="F179" s="2">
        <v>1005949.2342118621</v>
      </c>
      <c r="G179" s="2">
        <f t="shared" si="26"/>
        <v>491500.42857142858</v>
      </c>
      <c r="H179" s="2">
        <f t="shared" si="37"/>
        <v>70874669.471956775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1524543.8571428561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1015487.1892029643</v>
      </c>
      <c r="Q179" s="2">
        <f t="shared" si="39"/>
        <v>500000</v>
      </c>
      <c r="R179" s="2">
        <f t="shared" si="38"/>
        <v>72377343.183728039</v>
      </c>
      <c r="S179" s="2">
        <f t="shared" si="17"/>
        <v>491500.42857143283</v>
      </c>
      <c r="T179" s="2">
        <f t="shared" si="18"/>
        <v>8499.571428571362</v>
      </c>
      <c r="U179" s="2">
        <f t="shared" si="19"/>
        <v>500000</v>
      </c>
      <c r="V179" s="2">
        <f t="shared" si="33"/>
        <v>29588633.47195695</v>
      </c>
      <c r="W179" s="2">
        <f t="shared" si="20"/>
        <v>491500.4285714291</v>
      </c>
      <c r="X179" s="2">
        <f t="shared" si="6"/>
        <v>8499.5714285708964</v>
      </c>
      <c r="Y179" s="2">
        <f t="shared" si="35"/>
        <v>42788709.711771026</v>
      </c>
      <c r="Z179" s="2" t="str">
        <f t="shared" si="8"/>
        <v>HERE</v>
      </c>
      <c r="AA179" s="2">
        <f>IF(Z179="HERE",Y179,AA178+Graph!$G$1*1000)</f>
        <v>42788709.711771026</v>
      </c>
      <c r="AB179" s="2">
        <f t="shared" si="21"/>
        <v>8499.5714285671711</v>
      </c>
      <c r="AC179" s="2">
        <f t="shared" si="36"/>
        <v>29588633.47195695</v>
      </c>
      <c r="AD179" s="3">
        <f t="shared" si="10"/>
        <v>42788709.711771026</v>
      </c>
      <c r="AE179" s="2">
        <f>IF(AE177&gt;=52800000,52800000,IF(AB158=Graph!G$1*1000,AE178+Graph!G$1*1000,AC179))</f>
        <v>29588633.47195695</v>
      </c>
      <c r="AF179" s="3">
        <f t="shared" si="11"/>
        <v>29588633.47195695</v>
      </c>
      <c r="AG179" s="3">
        <f t="shared" si="27"/>
        <v>39312553.064191855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111</v>
      </c>
      <c r="C180" s="7"/>
      <c r="D180" s="2" t="e">
        <f t="shared" si="12"/>
        <v>#N/A</v>
      </c>
      <c r="E180" s="2" t="e">
        <f t="shared" si="22"/>
        <v>#N/A</v>
      </c>
      <c r="F180" s="2">
        <v>1010880.3700980544</v>
      </c>
      <c r="G180" s="2">
        <f t="shared" si="26"/>
        <v>491500.42857142858</v>
      </c>
      <c r="H180" s="2">
        <f t="shared" si="37"/>
        <v>71366169.900528207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1533043.4285714275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1020464.8213649094</v>
      </c>
      <c r="Q180" s="2">
        <f t="shared" si="39"/>
        <v>500000</v>
      </c>
      <c r="R180" s="2">
        <f t="shared" si="38"/>
        <v>72877343.183728039</v>
      </c>
      <c r="S180" s="2">
        <f t="shared" si="17"/>
        <v>491500.42857143283</v>
      </c>
      <c r="T180" s="2">
        <f t="shared" si="18"/>
        <v>8499.571428571362</v>
      </c>
      <c r="U180" s="2">
        <f t="shared" si="19"/>
        <v>500000</v>
      </c>
      <c r="V180" s="2">
        <f t="shared" si="33"/>
        <v>30080133.900528379</v>
      </c>
      <c r="W180" s="2">
        <f t="shared" si="20"/>
        <v>491500.4285714291</v>
      </c>
      <c r="X180" s="2">
        <f t="shared" si="6"/>
        <v>8499.5714285708964</v>
      </c>
      <c r="Y180" s="2">
        <f t="shared" si="35"/>
        <v>42797209.283199593</v>
      </c>
      <c r="Z180" s="2" t="str">
        <f t="shared" si="8"/>
        <v>HERE</v>
      </c>
      <c r="AA180" s="2">
        <f>IF(Z180="HERE",Y180,AA179+Graph!$G$1*1000)</f>
        <v>42797209.283199593</v>
      </c>
      <c r="AB180" s="2">
        <f t="shared" si="21"/>
        <v>8499.5714285671711</v>
      </c>
      <c r="AC180" s="2">
        <f t="shared" si="36"/>
        <v>30080133.900528379</v>
      </c>
      <c r="AD180" s="3">
        <f t="shared" si="10"/>
        <v>42797209.283199593</v>
      </c>
      <c r="AE180" s="2">
        <f>IF(AE178&gt;=52800000,52800000,IF(AB159=Graph!G$1*1000,AE179+Graph!G$1*1000,AC180))</f>
        <v>30080133.900528379</v>
      </c>
      <c r="AF180" s="3">
        <f t="shared" si="11"/>
        <v>30080133.900528379</v>
      </c>
      <c r="AG180" s="3">
        <f t="shared" si="27"/>
        <v>39344777.699906133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112</v>
      </c>
      <c r="C181" s="7"/>
      <c r="D181" s="2" t="e">
        <f t="shared" si="12"/>
        <v>#N/A</v>
      </c>
      <c r="E181" s="2" t="e">
        <f t="shared" si="22"/>
        <v>#N/A</v>
      </c>
      <c r="F181" s="2">
        <v>1015811.5059842169</v>
      </c>
      <c r="G181" s="2">
        <f t="shared" si="26"/>
        <v>491500.42857142858</v>
      </c>
      <c r="H181" s="2">
        <f t="shared" si="37"/>
        <v>71857670.32909964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1541542.9999999988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1025442.4535268545</v>
      </c>
      <c r="Q181" s="2">
        <f t="shared" si="39"/>
        <v>500000</v>
      </c>
      <c r="R181" s="2">
        <f t="shared" si="38"/>
        <v>73377343.183728039</v>
      </c>
      <c r="S181" s="2">
        <f t="shared" si="17"/>
        <v>491500.42857143283</v>
      </c>
      <c r="T181" s="2">
        <f t="shared" si="18"/>
        <v>8499.571428571362</v>
      </c>
      <c r="U181" s="2">
        <f t="shared" si="19"/>
        <v>500000</v>
      </c>
      <c r="V181" s="2">
        <f t="shared" si="33"/>
        <v>30571634.329099808</v>
      </c>
      <c r="W181" s="2">
        <f t="shared" si="20"/>
        <v>491500.4285714291</v>
      </c>
      <c r="X181" s="2">
        <f t="shared" si="6"/>
        <v>8499.5714285708964</v>
      </c>
      <c r="Y181" s="2">
        <f t="shared" si="35"/>
        <v>42805708.854628161</v>
      </c>
      <c r="Z181" s="2" t="str">
        <f t="shared" si="8"/>
        <v>HERE</v>
      </c>
      <c r="AA181" s="2">
        <f>IF(Z181="HERE",Y181,AA180+Graph!$G$1*1000)</f>
        <v>42805708.854628161</v>
      </c>
      <c r="AB181" s="2">
        <f t="shared" si="21"/>
        <v>8499.5714285671711</v>
      </c>
      <c r="AC181" s="2">
        <f t="shared" si="36"/>
        <v>30571634.329099808</v>
      </c>
      <c r="AD181" s="3">
        <f t="shared" si="10"/>
        <v>42805708.854628161</v>
      </c>
      <c r="AE181" s="2">
        <f>IF(AE179&gt;=52800000,52800000,IF(AB160=Graph!G$1*1000,AE180+Graph!G$1*1000,AC181))</f>
        <v>30571634.329099808</v>
      </c>
      <c r="AF181" s="3">
        <f t="shared" si="11"/>
        <v>30571634.329099808</v>
      </c>
      <c r="AG181" s="3">
        <f t="shared" si="27"/>
        <v>39377002.335620411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113</v>
      </c>
      <c r="C182" s="7"/>
      <c r="D182" s="2" t="e">
        <f t="shared" si="12"/>
        <v>#N/A</v>
      </c>
      <c r="E182" s="2" t="e">
        <f t="shared" si="22"/>
        <v>#N/A</v>
      </c>
      <c r="F182" s="2">
        <v>1020742.6418703794</v>
      </c>
      <c r="G182" s="2">
        <f t="shared" si="26"/>
        <v>491500.42857142858</v>
      </c>
      <c r="H182" s="2">
        <f t="shared" si="37"/>
        <v>72349170.757671073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1550042.5714285702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1030420.0856888294</v>
      </c>
      <c r="Q182" s="2">
        <f t="shared" si="39"/>
        <v>500000</v>
      </c>
      <c r="R182" s="2">
        <f t="shared" si="38"/>
        <v>73877343.183728039</v>
      </c>
      <c r="S182" s="2">
        <f t="shared" si="17"/>
        <v>491500.42857143283</v>
      </c>
      <c r="T182" s="2">
        <f t="shared" si="18"/>
        <v>8499.571428571362</v>
      </c>
      <c r="U182" s="2">
        <f t="shared" si="19"/>
        <v>500000</v>
      </c>
      <c r="V182" s="2">
        <f t="shared" si="33"/>
        <v>31063134.757671237</v>
      </c>
      <c r="W182" s="2">
        <f t="shared" si="20"/>
        <v>491500.4285714291</v>
      </c>
      <c r="X182" s="2">
        <f t="shared" si="6"/>
        <v>8499.5714285708964</v>
      </c>
      <c r="Y182" s="2">
        <f t="shared" si="35"/>
        <v>42814208.426056728</v>
      </c>
      <c r="Z182" s="2" t="str">
        <f t="shared" si="8"/>
        <v>HERE</v>
      </c>
      <c r="AA182" s="2">
        <f>IF(Z182="HERE",Y182,AA181+Graph!$G$1*1000)</f>
        <v>42814208.426056728</v>
      </c>
      <c r="AB182" s="2">
        <f t="shared" si="21"/>
        <v>8499.5714285671711</v>
      </c>
      <c r="AC182" s="2">
        <f t="shared" si="36"/>
        <v>31063134.757671237</v>
      </c>
      <c r="AD182" s="3">
        <f t="shared" si="10"/>
        <v>42814208.426056728</v>
      </c>
      <c r="AE182" s="2">
        <f>IF(AE180&gt;=52800000,52800000,IF(AB161=Graph!G$1*1000,AE181+Graph!G$1*1000,AC182))</f>
        <v>31063134.757671237</v>
      </c>
      <c r="AF182" s="3">
        <f t="shared" si="11"/>
        <v>31063134.757671237</v>
      </c>
      <c r="AG182" s="3">
        <f t="shared" si="27"/>
        <v>39409226.971334703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114</v>
      </c>
      <c r="C183" s="7"/>
      <c r="D183" s="2" t="e">
        <f t="shared" si="12"/>
        <v>#N/A</v>
      </c>
      <c r="E183" s="2" t="e">
        <f t="shared" si="22"/>
        <v>#N/A</v>
      </c>
      <c r="F183" s="2">
        <v>1025673.7777565718</v>
      </c>
      <c r="G183" s="2">
        <f t="shared" si="26"/>
        <v>491500.42857142858</v>
      </c>
      <c r="H183" s="2">
        <f t="shared" si="37"/>
        <v>72840671.186242506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1558542.1428571416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1035397.7178507745</v>
      </c>
      <c r="Q183" s="2">
        <f t="shared" si="39"/>
        <v>500000</v>
      </c>
      <c r="R183" s="2">
        <f t="shared" si="38"/>
        <v>74377343.183728039</v>
      </c>
      <c r="S183" s="2">
        <f t="shared" si="17"/>
        <v>491500.42857143283</v>
      </c>
      <c r="T183" s="2">
        <f t="shared" si="18"/>
        <v>8499.571428571362</v>
      </c>
      <c r="U183" s="2">
        <f t="shared" si="19"/>
        <v>500000</v>
      </c>
      <c r="V183" s="2">
        <f t="shared" si="33"/>
        <v>31554635.186242666</v>
      </c>
      <c r="W183" s="2">
        <f t="shared" si="20"/>
        <v>491500.4285714291</v>
      </c>
      <c r="X183" s="2">
        <f t="shared" si="6"/>
        <v>8499.5714285708964</v>
      </c>
      <c r="Y183" s="2">
        <f t="shared" si="35"/>
        <v>42822707.997485295</v>
      </c>
      <c r="Z183" s="2" t="str">
        <f t="shared" si="8"/>
        <v>HERE</v>
      </c>
      <c r="AA183" s="2">
        <f>IF(Z183="HERE",Y183,AA182+Graph!$G$1*1000)</f>
        <v>42822707.997485295</v>
      </c>
      <c r="AB183" s="2">
        <f t="shared" si="21"/>
        <v>8499.5714285671711</v>
      </c>
      <c r="AC183" s="2">
        <f t="shared" si="36"/>
        <v>31554635.186242666</v>
      </c>
      <c r="AD183" s="3">
        <f t="shared" si="10"/>
        <v>42822707.997485295</v>
      </c>
      <c r="AE183" s="2">
        <f>IF(AE181&gt;=52800000,52800000,IF(AB162=Graph!G$1*1000,AE182+Graph!G$1*1000,AC183))</f>
        <v>31554635.186242666</v>
      </c>
      <c r="AF183" s="3">
        <f t="shared" si="11"/>
        <v>31554635.186242666</v>
      </c>
      <c r="AG183" s="3">
        <f t="shared" si="27"/>
        <v>39441451.607048981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115</v>
      </c>
      <c r="C184" s="7"/>
      <c r="D184" s="2" t="e">
        <f t="shared" si="12"/>
        <v>#N/A</v>
      </c>
      <c r="E184" s="2" t="e">
        <f t="shared" si="22"/>
        <v>#N/A</v>
      </c>
      <c r="F184" s="2">
        <v>1030604.9136427343</v>
      </c>
      <c r="G184" s="2">
        <f t="shared" si="26"/>
        <v>491500.42857142858</v>
      </c>
      <c r="H184" s="2">
        <f t="shared" si="37"/>
        <v>73332171.614813939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1567041.7142857129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1040375.3500127196</v>
      </c>
      <c r="Q184" s="2">
        <f t="shared" si="39"/>
        <v>500000</v>
      </c>
      <c r="R184" s="2">
        <f t="shared" si="38"/>
        <v>74877343.183728039</v>
      </c>
      <c r="S184" s="2">
        <f t="shared" si="17"/>
        <v>491500.42857143283</v>
      </c>
      <c r="T184" s="2">
        <f t="shared" si="18"/>
        <v>8499.571428571362</v>
      </c>
      <c r="U184" s="2">
        <f t="shared" si="19"/>
        <v>500000</v>
      </c>
      <c r="V184" s="2">
        <f t="shared" si="33"/>
        <v>32046135.614814095</v>
      </c>
      <c r="W184" s="2">
        <f t="shared" si="20"/>
        <v>491500.4285714291</v>
      </c>
      <c r="X184" s="2">
        <f t="shared" si="6"/>
        <v>8499.5714285708964</v>
      </c>
      <c r="Y184" s="2">
        <f t="shared" si="35"/>
        <v>42831207.568913862</v>
      </c>
      <c r="Z184" s="2" t="str">
        <f t="shared" si="8"/>
        <v>HERE</v>
      </c>
      <c r="AA184" s="2">
        <f>IF(Z184="HERE",Y184,AA183+Graph!$G$1*1000)</f>
        <v>42831207.568913862</v>
      </c>
      <c r="AB184" s="2">
        <f t="shared" si="21"/>
        <v>8499.5714285671711</v>
      </c>
      <c r="AC184" s="2">
        <f t="shared" si="36"/>
        <v>32046135.614814095</v>
      </c>
      <c r="AD184" s="3">
        <f t="shared" si="10"/>
        <v>42831207.568913862</v>
      </c>
      <c r="AE184" s="2">
        <f>IF(AE182&gt;=52800000,52800000,IF(AB163=Graph!G$1*1000,AE183+Graph!G$1*1000,AC184))</f>
        <v>32046135.614814095</v>
      </c>
      <c r="AF184" s="3">
        <f t="shared" si="11"/>
        <v>32046135.614814095</v>
      </c>
      <c r="AG184" s="3">
        <f t="shared" si="27"/>
        <v>39473676.242763266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116</v>
      </c>
      <c r="C185" s="7"/>
      <c r="D185" s="2" t="e">
        <f t="shared" si="12"/>
        <v>#N/A</v>
      </c>
      <c r="E185" s="2" t="e">
        <f t="shared" si="22"/>
        <v>#N/A</v>
      </c>
      <c r="F185" s="2">
        <v>1035536.0495288968</v>
      </c>
      <c r="G185" s="2">
        <f t="shared" si="26"/>
        <v>491500.42857142858</v>
      </c>
      <c r="H185" s="2">
        <f t="shared" si="37"/>
        <v>73823672.043385372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1575541.2857142843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1045352.9821746945</v>
      </c>
      <c r="Q185" s="2">
        <f t="shared" si="39"/>
        <v>500000</v>
      </c>
      <c r="R185" s="2">
        <f t="shared" si="38"/>
        <v>75377343.183728039</v>
      </c>
      <c r="S185" s="2">
        <f t="shared" si="17"/>
        <v>491500.42857143283</v>
      </c>
      <c r="T185" s="2">
        <f t="shared" si="18"/>
        <v>8499.571428571362</v>
      </c>
      <c r="U185" s="2">
        <f t="shared" si="19"/>
        <v>500000</v>
      </c>
      <c r="V185" s="2">
        <f t="shared" si="33"/>
        <v>32537636.043385524</v>
      </c>
      <c r="W185" s="2">
        <f t="shared" si="20"/>
        <v>491500.4285714291</v>
      </c>
      <c r="X185" s="2">
        <f t="shared" si="6"/>
        <v>8499.5714285708964</v>
      </c>
      <c r="Y185" s="2">
        <f t="shared" si="35"/>
        <v>42839707.140342429</v>
      </c>
      <c r="Z185" s="2" t="str">
        <f t="shared" si="8"/>
        <v>HERE</v>
      </c>
      <c r="AA185" s="2">
        <f>IF(Z185="HERE",Y185,AA184+Graph!$G$1*1000)</f>
        <v>42839707.140342429</v>
      </c>
      <c r="AB185" s="2">
        <f t="shared" si="21"/>
        <v>8499.5714285671711</v>
      </c>
      <c r="AC185" s="2">
        <f t="shared" si="36"/>
        <v>32537636.043385524</v>
      </c>
      <c r="AD185" s="3">
        <f t="shared" si="10"/>
        <v>42839707.140342429</v>
      </c>
      <c r="AE185" s="2">
        <f>IF(AE183&gt;=52800000,52800000,IF(AB164=Graph!G$1*1000,AE184+Graph!G$1*1000,AC185))</f>
        <v>32537636.043385524</v>
      </c>
      <c r="AF185" s="3">
        <f t="shared" si="11"/>
        <v>32537636.043385524</v>
      </c>
      <c r="AG185" s="3">
        <f t="shared" si="27"/>
        <v>39505900.878477544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117</v>
      </c>
      <c r="C186" s="7"/>
      <c r="D186" s="2" t="e">
        <f t="shared" si="12"/>
        <v>#N/A</v>
      </c>
      <c r="E186" s="2" t="e">
        <f t="shared" si="22"/>
        <v>#N/A</v>
      </c>
      <c r="F186" s="2">
        <v>1040467.1854150891</v>
      </c>
      <c r="G186" s="2">
        <f t="shared" si="26"/>
        <v>491500.42857142858</v>
      </c>
      <c r="H186" s="2">
        <f t="shared" si="37"/>
        <v>74315172.471956804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1584040.8571428556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1050330.6143366396</v>
      </c>
      <c r="Q186" s="2">
        <f t="shared" si="39"/>
        <v>500000</v>
      </c>
      <c r="R186" s="2">
        <f t="shared" si="38"/>
        <v>75877343.183728039</v>
      </c>
      <c r="S186" s="2">
        <f t="shared" si="17"/>
        <v>491500.42857143283</v>
      </c>
      <c r="T186" s="2">
        <f t="shared" si="18"/>
        <v>8499.571428571362</v>
      </c>
      <c r="U186" s="2">
        <f t="shared" si="19"/>
        <v>500000</v>
      </c>
      <c r="V186" s="2">
        <f t="shared" si="33"/>
        <v>33029136.471956953</v>
      </c>
      <c r="W186" s="2">
        <f t="shared" si="20"/>
        <v>491500.4285714291</v>
      </c>
      <c r="X186" s="2">
        <f t="shared" si="6"/>
        <v>8499.5714285708964</v>
      </c>
      <c r="Y186" s="2">
        <f t="shared" si="35"/>
        <v>42848206.711770996</v>
      </c>
      <c r="Z186" s="2" t="str">
        <f t="shared" si="8"/>
        <v>HERE</v>
      </c>
      <c r="AA186" s="2">
        <f>IF(Z186="HERE",Y186,AA185+Graph!$G$1*1000)</f>
        <v>42848206.711770996</v>
      </c>
      <c r="AB186" s="2">
        <f t="shared" si="21"/>
        <v>8499.5714285671711</v>
      </c>
      <c r="AC186" s="2">
        <f t="shared" si="36"/>
        <v>33029136.471956953</v>
      </c>
      <c r="AD186" s="3">
        <f t="shared" si="10"/>
        <v>42848206.711770996</v>
      </c>
      <c r="AE186" s="2">
        <f>IF(AE184&gt;=52800000,52800000,IF(AB165=Graph!G$1*1000,AE185+Graph!G$1*1000,AC186))</f>
        <v>33029136.471956953</v>
      </c>
      <c r="AF186" s="3">
        <f t="shared" si="11"/>
        <v>33029136.471956953</v>
      </c>
      <c r="AG186" s="3">
        <f t="shared" si="27"/>
        <v>39538125.514191821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118</v>
      </c>
      <c r="C187" s="7"/>
      <c r="D187" s="2" t="e">
        <f t="shared" si="12"/>
        <v>#N/A</v>
      </c>
      <c r="E187" s="2" t="e">
        <f t="shared" si="22"/>
        <v>#N/A</v>
      </c>
      <c r="F187" s="2">
        <v>1045398.3213012516</v>
      </c>
      <c r="G187" s="2">
        <f t="shared" si="26"/>
        <v>491500.42857142858</v>
      </c>
      <c r="H187" s="2">
        <f t="shared" si="37"/>
        <v>74806672.900528237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1592540.428571427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1055308.2464985847</v>
      </c>
      <c r="Q187" s="2">
        <f t="shared" si="39"/>
        <v>500000</v>
      </c>
      <c r="R187" s="2">
        <f t="shared" si="38"/>
        <v>76377343.183728039</v>
      </c>
      <c r="S187" s="2">
        <f t="shared" si="17"/>
        <v>491500.42857143283</v>
      </c>
      <c r="T187" s="2">
        <f t="shared" si="18"/>
        <v>8499.571428571362</v>
      </c>
      <c r="U187" s="2">
        <f t="shared" si="19"/>
        <v>500000</v>
      </c>
      <c r="V187" s="2">
        <f t="shared" si="33"/>
        <v>33520636.900528383</v>
      </c>
      <c r="W187" s="2">
        <f t="shared" si="20"/>
        <v>491500.4285714291</v>
      </c>
      <c r="X187" s="2">
        <f t="shared" si="6"/>
        <v>8499.5714285708964</v>
      </c>
      <c r="Y187" s="2">
        <f t="shared" si="35"/>
        <v>42856706.283199564</v>
      </c>
      <c r="Z187" s="2" t="str">
        <f t="shared" si="8"/>
        <v>HERE</v>
      </c>
      <c r="AA187" s="2">
        <f>IF(Z187="HERE",Y187,AA186+Graph!$G$1*1000)</f>
        <v>42856706.283199564</v>
      </c>
      <c r="AB187" s="2">
        <f t="shared" si="21"/>
        <v>8499.5714285671711</v>
      </c>
      <c r="AC187" s="2">
        <f t="shared" si="36"/>
        <v>33520636.900528383</v>
      </c>
      <c r="AD187" s="3">
        <f t="shared" si="10"/>
        <v>42856706.283199564</v>
      </c>
      <c r="AE187" s="2">
        <f>IF(AE185&gt;=52800000,52800000,IF(AB166=Graph!G$1*1000,AE186+Graph!G$1*1000,AC187))</f>
        <v>33520636.900528383</v>
      </c>
      <c r="AF187" s="3">
        <f t="shared" si="11"/>
        <v>33520636.900528383</v>
      </c>
      <c r="AG187" s="3">
        <f t="shared" si="27"/>
        <v>39570350.149906106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119</v>
      </c>
      <c r="C188" s="7"/>
      <c r="D188" s="2" t="e">
        <f t="shared" si="12"/>
        <v>#N/A</v>
      </c>
      <c r="E188" s="2" t="e">
        <f t="shared" si="22"/>
        <v>#N/A</v>
      </c>
      <c r="F188" s="2">
        <v>1050329.4571874142</v>
      </c>
      <c r="G188" s="2">
        <f t="shared" si="26"/>
        <v>491500.42857142858</v>
      </c>
      <c r="H188" s="2">
        <f t="shared" si="37"/>
        <v>75298173.32909967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1601039.9999999984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1060285.8786605597</v>
      </c>
      <c r="Q188" s="2">
        <f t="shared" si="39"/>
        <v>500000</v>
      </c>
      <c r="R188" s="2">
        <f t="shared" si="38"/>
        <v>76877343.183728039</v>
      </c>
      <c r="S188" s="2">
        <f t="shared" si="17"/>
        <v>491500.42857143283</v>
      </c>
      <c r="T188" s="2">
        <f t="shared" si="18"/>
        <v>8499.571428571362</v>
      </c>
      <c r="U188" s="2">
        <f t="shared" si="19"/>
        <v>500000</v>
      </c>
      <c r="V188" s="2">
        <f t="shared" si="33"/>
        <v>34012137.329099812</v>
      </c>
      <c r="W188" s="2">
        <f t="shared" si="20"/>
        <v>491500.4285714291</v>
      </c>
      <c r="X188" s="2">
        <f t="shared" si="6"/>
        <v>8499.5714285708964</v>
      </c>
      <c r="Y188" s="2">
        <f t="shared" si="35"/>
        <v>42865205.854628131</v>
      </c>
      <c r="Z188" s="2" t="str">
        <f t="shared" si="8"/>
        <v>HERE</v>
      </c>
      <c r="AA188" s="2">
        <f>IF(Z188="HERE",Y188,AA187+Graph!$G$1*1000)</f>
        <v>42865205.854628131</v>
      </c>
      <c r="AB188" s="2">
        <f t="shared" si="21"/>
        <v>8499.5714285671711</v>
      </c>
      <c r="AC188" s="2">
        <f t="shared" si="36"/>
        <v>34012137.329099812</v>
      </c>
      <c r="AD188" s="3">
        <f t="shared" si="10"/>
        <v>42865205.854628131</v>
      </c>
      <c r="AE188" s="2">
        <f>IF(AE186&gt;=52800000,52800000,IF(AB167=Graph!G$1*1000,AE187+Graph!G$1*1000,AC188))</f>
        <v>34012137.329099812</v>
      </c>
      <c r="AF188" s="3">
        <f t="shared" si="11"/>
        <v>34012137.329099812</v>
      </c>
      <c r="AG188" s="3">
        <f t="shared" si="27"/>
        <v>39602574.785620391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120</v>
      </c>
      <c r="C189" s="7"/>
      <c r="D189" s="2" t="e">
        <f t="shared" si="12"/>
        <v>#N/A</v>
      </c>
      <c r="E189" s="2" t="e">
        <f t="shared" si="22"/>
        <v>#N/A</v>
      </c>
      <c r="F189" s="2">
        <v>1055260.5930736065</v>
      </c>
      <c r="G189" s="2">
        <f t="shared" si="26"/>
        <v>491500.42857142858</v>
      </c>
      <c r="H189" s="2">
        <f t="shared" si="37"/>
        <v>75789673.757671103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1609539.5714285697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1065263.5108225048</v>
      </c>
      <c r="Q189" s="2">
        <f t="shared" si="39"/>
        <v>500000</v>
      </c>
      <c r="R189" s="2">
        <f t="shared" si="38"/>
        <v>77377343.183728039</v>
      </c>
      <c r="S189" s="2">
        <f t="shared" si="17"/>
        <v>491500.42857143283</v>
      </c>
      <c r="T189" s="2">
        <f t="shared" si="18"/>
        <v>8499.571428571362</v>
      </c>
      <c r="U189" s="2">
        <f t="shared" si="19"/>
        <v>500000</v>
      </c>
      <c r="V189" s="2">
        <f t="shared" si="33"/>
        <v>34503637.757671237</v>
      </c>
      <c r="W189" s="2">
        <f t="shared" si="20"/>
        <v>491500.42857142538</v>
      </c>
      <c r="X189" s="2">
        <f t="shared" si="6"/>
        <v>8499.5714285746217</v>
      </c>
      <c r="Y189" s="2">
        <f t="shared" si="35"/>
        <v>42873705.426056705</v>
      </c>
      <c r="Z189" s="2" t="str">
        <f t="shared" si="8"/>
        <v>HERE</v>
      </c>
      <c r="AA189" s="2">
        <f>IF(Z189="HERE",Y189,AA188+Graph!$G$1*1000)</f>
        <v>42873705.426056705</v>
      </c>
      <c r="AB189" s="2">
        <f t="shared" si="21"/>
        <v>8499.5714285746217</v>
      </c>
      <c r="AC189" s="2">
        <f t="shared" si="36"/>
        <v>34503637.757671237</v>
      </c>
      <c r="AD189" s="3">
        <f t="shared" si="10"/>
        <v>42873705.426056705</v>
      </c>
      <c r="AE189" s="2">
        <f>IF(AE187&gt;=52800000,52800000,IF(AB168=Graph!G$1*1000,AE188+Graph!G$1*1000,AC189))</f>
        <v>34503637.757671237</v>
      </c>
      <c r="AF189" s="3">
        <f t="shared" si="11"/>
        <v>34503637.757671237</v>
      </c>
      <c r="AG189" s="3">
        <f t="shared" si="27"/>
        <v>39634799.421334676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121</v>
      </c>
      <c r="C190" s="7"/>
      <c r="D190" s="2" t="e">
        <f t="shared" si="12"/>
        <v>#N/A</v>
      </c>
      <c r="E190" s="2" t="e">
        <f t="shared" si="22"/>
        <v>#N/A</v>
      </c>
      <c r="F190" s="2">
        <v>1060191.728959769</v>
      </c>
      <c r="G190" s="2">
        <f t="shared" si="26"/>
        <v>491500.42857142858</v>
      </c>
      <c r="H190" s="2">
        <f t="shared" si="37"/>
        <v>76281174.186242536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1618039.1428571411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1070241.1429844797</v>
      </c>
      <c r="Q190" s="2">
        <f t="shared" si="39"/>
        <v>500000</v>
      </c>
      <c r="R190" s="2">
        <f t="shared" si="38"/>
        <v>77877343.183728039</v>
      </c>
      <c r="S190" s="2">
        <f t="shared" si="17"/>
        <v>491500.42857143283</v>
      </c>
      <c r="T190" s="2">
        <f t="shared" si="18"/>
        <v>8499.571428571362</v>
      </c>
      <c r="U190" s="2">
        <f t="shared" si="19"/>
        <v>500000</v>
      </c>
      <c r="V190" s="2">
        <f t="shared" si="33"/>
        <v>34995138.186242662</v>
      </c>
      <c r="W190" s="2">
        <f t="shared" si="20"/>
        <v>491500.42857142538</v>
      </c>
      <c r="X190" s="2">
        <f t="shared" si="6"/>
        <v>8499.5714285746217</v>
      </c>
      <c r="Y190" s="2">
        <f t="shared" si="35"/>
        <v>42882204.99748528</v>
      </c>
      <c r="Z190" s="2" t="str">
        <f t="shared" si="8"/>
        <v>HERE</v>
      </c>
      <c r="AA190" s="2">
        <f>IF(Z190="HERE",Y190,AA189+Graph!$G$1*1000)</f>
        <v>42882204.99748528</v>
      </c>
      <c r="AB190" s="2">
        <f t="shared" si="21"/>
        <v>8499.5714285746217</v>
      </c>
      <c r="AC190" s="2">
        <f t="shared" si="36"/>
        <v>34995138.186242662</v>
      </c>
      <c r="AD190" s="3">
        <f t="shared" si="10"/>
        <v>42882204.99748528</v>
      </c>
      <c r="AE190" s="2">
        <f>IF(AE188&gt;=52800000,52800000,IF(AB169=Graph!G$1*1000,AE189+Graph!G$1*1000,AC190))</f>
        <v>34995138.186242662</v>
      </c>
      <c r="AF190" s="3">
        <f t="shared" si="11"/>
        <v>34995138.186242662</v>
      </c>
      <c r="AG190" s="3">
        <f t="shared" si="27"/>
        <v>39667024.057048954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122</v>
      </c>
      <c r="C191" s="7"/>
      <c r="D191" s="2" t="e">
        <f t="shared" si="12"/>
        <v>#N/A</v>
      </c>
      <c r="E191" s="2" t="e">
        <f t="shared" si="22"/>
        <v>#N/A</v>
      </c>
      <c r="F191" s="2">
        <v>1065122.8648459315</v>
      </c>
      <c r="G191" s="2">
        <f t="shared" si="26"/>
        <v>491500.42857142858</v>
      </c>
      <c r="H191" s="2">
        <f t="shared" si="37"/>
        <v>76772674.614813969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1626538.7142857125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1075218.7751464248</v>
      </c>
      <c r="Q191" s="2">
        <f t="shared" si="39"/>
        <v>500000</v>
      </c>
      <c r="R191" s="2">
        <f t="shared" si="38"/>
        <v>78377343.183728039</v>
      </c>
      <c r="S191" s="2">
        <f t="shared" si="17"/>
        <v>491500.42857143283</v>
      </c>
      <c r="T191" s="2">
        <f t="shared" si="18"/>
        <v>8499.571428571362</v>
      </c>
      <c r="U191" s="2">
        <f t="shared" si="19"/>
        <v>500000</v>
      </c>
      <c r="V191" s="2">
        <f t="shared" si="33"/>
        <v>35486638.614814088</v>
      </c>
      <c r="W191" s="2">
        <f t="shared" si="20"/>
        <v>491500.42857142538</v>
      </c>
      <c r="X191" s="2">
        <f t="shared" si="6"/>
        <v>8499.5714285746217</v>
      </c>
      <c r="Y191" s="2">
        <f t="shared" si="35"/>
        <v>42890704.568913855</v>
      </c>
      <c r="Z191" s="2" t="str">
        <f t="shared" si="8"/>
        <v>HERE</v>
      </c>
      <c r="AA191" s="2">
        <f>IF(Z191="HERE",Y191,AA190+Graph!$G$1*1000)</f>
        <v>42890704.568913855</v>
      </c>
      <c r="AB191" s="2">
        <f t="shared" si="21"/>
        <v>8499.5714285746217</v>
      </c>
      <c r="AC191" s="2">
        <f t="shared" si="36"/>
        <v>35486638.614814088</v>
      </c>
      <c r="AD191" s="3">
        <f t="shared" si="10"/>
        <v>42890704.568913855</v>
      </c>
      <c r="AE191" s="2">
        <f>IF(AE189&gt;=52800000,52800000,IF(AB170=Graph!G$1*1000,AE190+Graph!G$1*1000,AC191))</f>
        <v>35486638.614814088</v>
      </c>
      <c r="AF191" s="3">
        <f t="shared" si="11"/>
        <v>35486638.614814088</v>
      </c>
      <c r="AG191" s="3">
        <f t="shared" si="27"/>
        <v>39699248.692763232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123</v>
      </c>
      <c r="C192" s="7"/>
      <c r="D192" s="2" t="e">
        <f t="shared" si="12"/>
        <v>#N/A</v>
      </c>
      <c r="E192" s="2" t="e">
        <f t="shared" si="22"/>
        <v>#N/A</v>
      </c>
      <c r="F192" s="2">
        <v>1070054.0007321239</v>
      </c>
      <c r="G192" s="2">
        <f t="shared" si="26"/>
        <v>491500.42857142858</v>
      </c>
      <c r="H192" s="2">
        <f t="shared" si="37"/>
        <v>77264175.043385401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1635038.2857142838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1080196.4073083699</v>
      </c>
      <c r="Q192" s="2">
        <f t="shared" si="39"/>
        <v>500000</v>
      </c>
      <c r="R192" s="2">
        <f t="shared" si="38"/>
        <v>78877343.183728039</v>
      </c>
      <c r="S192" s="2">
        <f t="shared" si="17"/>
        <v>491500.42857143283</v>
      </c>
      <c r="T192" s="2">
        <f t="shared" si="18"/>
        <v>8499.571428571362</v>
      </c>
      <c r="U192" s="2">
        <f t="shared" si="19"/>
        <v>500000</v>
      </c>
      <c r="V192" s="2">
        <f t="shared" si="33"/>
        <v>35978139.043385513</v>
      </c>
      <c r="W192" s="2">
        <f t="shared" si="20"/>
        <v>491500.42857142538</v>
      </c>
      <c r="X192" s="2">
        <f t="shared" si="6"/>
        <v>8499.5714285746217</v>
      </c>
      <c r="Y192" s="2">
        <f t="shared" si="35"/>
        <v>42899204.140342429</v>
      </c>
      <c r="Z192" s="2" t="str">
        <f t="shared" si="8"/>
        <v>HERE</v>
      </c>
      <c r="AA192" s="2">
        <f>IF(Z192="HERE",Y192,AA191+Graph!$G$1*1000)</f>
        <v>42899204.140342429</v>
      </c>
      <c r="AB192" s="2">
        <f t="shared" si="21"/>
        <v>8499.5714285746217</v>
      </c>
      <c r="AC192" s="2">
        <f t="shared" si="36"/>
        <v>35978139.043385513</v>
      </c>
      <c r="AD192" s="3">
        <f t="shared" si="10"/>
        <v>42899204.140342429</v>
      </c>
      <c r="AE192" s="2">
        <f>IF(AE190&gt;=52800000,52800000,IF(AB171=Graph!G$1*1000,AE191+Graph!G$1*1000,AC192))</f>
        <v>35978139.043385513</v>
      </c>
      <c r="AF192" s="3">
        <f t="shared" si="11"/>
        <v>35978139.043385513</v>
      </c>
      <c r="AG192" s="3">
        <f t="shared" si="27"/>
        <v>39731473.328477517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124</v>
      </c>
      <c r="C193" s="7"/>
      <c r="D193" s="2" t="e">
        <f t="shared" si="12"/>
        <v>#N/A</v>
      </c>
      <c r="E193" s="2" t="e">
        <f t="shared" si="22"/>
        <v>#N/A</v>
      </c>
      <c r="F193" s="2">
        <v>1074985.1366182864</v>
      </c>
      <c r="G193" s="2">
        <f t="shared" si="26"/>
        <v>491500.42857142858</v>
      </c>
      <c r="H193" s="2">
        <f t="shared" si="37"/>
        <v>77755675.471956834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1643537.8571428552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1085174.0394703448</v>
      </c>
      <c r="Q193" s="2">
        <f t="shared" si="39"/>
        <v>500000</v>
      </c>
      <c r="R193" s="2">
        <f t="shared" si="38"/>
        <v>79377343.183728039</v>
      </c>
      <c r="S193" s="2">
        <f t="shared" si="17"/>
        <v>491500.42857143283</v>
      </c>
      <c r="T193" s="2">
        <f t="shared" si="18"/>
        <v>8499.571428571362</v>
      </c>
      <c r="U193" s="2">
        <f t="shared" si="19"/>
        <v>500000</v>
      </c>
      <c r="V193" s="2">
        <f t="shared" si="33"/>
        <v>36469639.471956939</v>
      </c>
      <c r="W193" s="2">
        <f t="shared" si="20"/>
        <v>491500.42857142538</v>
      </c>
      <c r="X193" s="2">
        <f t="shared" si="6"/>
        <v>8499.5714285746217</v>
      </c>
      <c r="Y193" s="2">
        <f t="shared" si="35"/>
        <v>42907703.711771004</v>
      </c>
      <c r="Z193" s="2" t="str">
        <f t="shared" si="8"/>
        <v>HERE</v>
      </c>
      <c r="AA193" s="2">
        <f>IF(Z193="HERE",Y193,AA192+Graph!$G$1*1000)</f>
        <v>42907703.711771004</v>
      </c>
      <c r="AB193" s="2">
        <f t="shared" si="21"/>
        <v>8499.5714285746217</v>
      </c>
      <c r="AC193" s="2">
        <f t="shared" si="36"/>
        <v>36469639.471956939</v>
      </c>
      <c r="AD193" s="3">
        <f t="shared" si="10"/>
        <v>42907703.711771004</v>
      </c>
      <c r="AE193" s="2">
        <f>IF(AE191&gt;=52800000,52800000,IF(AB172=Graph!G$1*1000,AE192+Graph!G$1*1000,AC193))</f>
        <v>36469639.471956939</v>
      </c>
      <c r="AF193" s="3">
        <f t="shared" si="11"/>
        <v>36469639.471956939</v>
      </c>
      <c r="AG193" s="3">
        <f t="shared" si="27"/>
        <v>39763697.964191794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125</v>
      </c>
      <c r="C194" s="7"/>
      <c r="D194" s="2" t="e">
        <f t="shared" si="12"/>
        <v>#N/A</v>
      </c>
      <c r="E194" s="2" t="e">
        <f t="shared" si="22"/>
        <v>#N/A</v>
      </c>
      <c r="F194" s="2">
        <v>1079916.2725044489</v>
      </c>
      <c r="G194" s="2">
        <f t="shared" si="26"/>
        <v>491500.42857142858</v>
      </c>
      <c r="H194" s="2">
        <f t="shared" si="37"/>
        <v>78247175.900528267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1652037.4285714265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1090151.6716322899</v>
      </c>
      <c r="Q194" s="2">
        <f t="shared" si="39"/>
        <v>500000</v>
      </c>
      <c r="R194" s="2">
        <f t="shared" si="38"/>
        <v>79877343.183728039</v>
      </c>
      <c r="S194" s="2">
        <f t="shared" si="17"/>
        <v>491500.42857143283</v>
      </c>
      <c r="T194" s="2">
        <f t="shared" si="18"/>
        <v>8499.571428571362</v>
      </c>
      <c r="U194" s="2">
        <f t="shared" si="19"/>
        <v>500000</v>
      </c>
      <c r="V194" s="2">
        <f t="shared" si="33"/>
        <v>36961139.900528364</v>
      </c>
      <c r="W194" s="2">
        <f t="shared" si="20"/>
        <v>491500.42857142538</v>
      </c>
      <c r="X194" s="2">
        <f t="shared" si="6"/>
        <v>8499.5714285746217</v>
      </c>
      <c r="Y194" s="2">
        <f t="shared" si="35"/>
        <v>42916203.283199579</v>
      </c>
      <c r="Z194" s="2" t="str">
        <f t="shared" si="8"/>
        <v>HERE</v>
      </c>
      <c r="AA194" s="2">
        <f>IF(Z194="HERE",Y194,AA193+Graph!$G$1*1000)</f>
        <v>42916203.283199579</v>
      </c>
      <c r="AB194" s="2">
        <f t="shared" si="21"/>
        <v>8499.5714285746217</v>
      </c>
      <c r="AC194" s="2">
        <f t="shared" si="36"/>
        <v>36961139.900528364</v>
      </c>
      <c r="AD194" s="3">
        <f t="shared" si="10"/>
        <v>42916203.283199579</v>
      </c>
      <c r="AE194" s="2">
        <f>IF(AE192&gt;=52800000,52800000,IF(AB173=Graph!G$1*1000,AE193+Graph!G$1*1000,AC194))</f>
        <v>36961139.900528364</v>
      </c>
      <c r="AF194" s="3">
        <f t="shared" si="11"/>
        <v>36961139.900528364</v>
      </c>
      <c r="AG194" s="3">
        <f t="shared" si="27"/>
        <v>39795922.599906087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126</v>
      </c>
      <c r="C195" s="7"/>
      <c r="D195" s="2" t="e">
        <f t="shared" si="12"/>
        <v>#N/A</v>
      </c>
      <c r="E195" s="2" t="e">
        <f t="shared" si="22"/>
        <v>#N/A</v>
      </c>
      <c r="F195" s="2">
        <v>1084847.4083906412</v>
      </c>
      <c r="G195" s="2">
        <f t="shared" si="26"/>
        <v>491500.42857142858</v>
      </c>
      <c r="H195" s="2">
        <f t="shared" si="37"/>
        <v>78738676.3290997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1660536.9999999979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1095129.303794235</v>
      </c>
      <c r="Q195" s="2">
        <f t="shared" si="39"/>
        <v>500000</v>
      </c>
      <c r="R195" s="2">
        <f t="shared" si="38"/>
        <v>80377343.183728039</v>
      </c>
      <c r="S195" s="2">
        <f t="shared" si="17"/>
        <v>491500.42857143283</v>
      </c>
      <c r="T195" s="2">
        <f t="shared" si="18"/>
        <v>8499.571428571362</v>
      </c>
      <c r="U195" s="2">
        <f t="shared" si="19"/>
        <v>500000</v>
      </c>
      <c r="V195" s="2">
        <f t="shared" si="33"/>
        <v>37452640.329099789</v>
      </c>
      <c r="W195" s="2">
        <f t="shared" si="20"/>
        <v>491500.42857142538</v>
      </c>
      <c r="X195" s="2">
        <f t="shared" si="6"/>
        <v>8499.5714285746217</v>
      </c>
      <c r="Y195" s="2">
        <f t="shared" si="35"/>
        <v>42924702.854628153</v>
      </c>
      <c r="Z195" s="2" t="str">
        <f t="shared" si="8"/>
        <v>HERE</v>
      </c>
      <c r="AA195" s="2">
        <f>IF(Z195="HERE",Y195,AA194+Graph!$G$1*1000)</f>
        <v>42924702.854628153</v>
      </c>
      <c r="AB195" s="2">
        <f t="shared" si="21"/>
        <v>8499.5714285746217</v>
      </c>
      <c r="AC195" s="2">
        <f t="shared" si="36"/>
        <v>37452640.329099789</v>
      </c>
      <c r="AD195" s="3">
        <f t="shared" si="10"/>
        <v>42924702.854628153</v>
      </c>
      <c r="AE195" s="2">
        <f>IF(AE193&gt;=52800000,52800000,IF(AB174=Graph!G$1*1000,AE194+Graph!G$1*1000,AC195))</f>
        <v>37452640.329099789</v>
      </c>
      <c r="AF195" s="3">
        <f t="shared" si="11"/>
        <v>37452640.329099789</v>
      </c>
      <c r="AG195" s="3">
        <f t="shared" si="27"/>
        <v>39828147.235620365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127</v>
      </c>
      <c r="C196" s="7"/>
      <c r="D196" s="2" t="e">
        <f t="shared" si="12"/>
        <v>#N/A</v>
      </c>
      <c r="E196" s="2" t="e">
        <f t="shared" si="22"/>
        <v>#N/A</v>
      </c>
      <c r="F196" s="2">
        <v>1089778.5442768037</v>
      </c>
      <c r="G196" s="2">
        <f t="shared" si="26"/>
        <v>491500.42857142858</v>
      </c>
      <c r="H196" s="2">
        <f t="shared" si="37"/>
        <v>79230176.757671133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1669036.5714285693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1100106.9359562099</v>
      </c>
      <c r="Q196" s="2">
        <f t="shared" si="39"/>
        <v>500000</v>
      </c>
      <c r="R196" s="2">
        <f t="shared" si="38"/>
        <v>80877343.183728039</v>
      </c>
      <c r="S196" s="2">
        <f t="shared" si="17"/>
        <v>491500.42857143283</v>
      </c>
      <c r="T196" s="2">
        <f t="shared" si="18"/>
        <v>8499.571428571362</v>
      </c>
      <c r="U196" s="2">
        <f t="shared" si="19"/>
        <v>500000</v>
      </c>
      <c r="V196" s="2">
        <f t="shared" si="33"/>
        <v>37944140.757671215</v>
      </c>
      <c r="W196" s="2">
        <f t="shared" si="20"/>
        <v>491500.42857142538</v>
      </c>
      <c r="X196" s="2">
        <f t="shared" si="6"/>
        <v>8499.5714285746217</v>
      </c>
      <c r="Y196" s="2">
        <f t="shared" si="35"/>
        <v>42933202.426056728</v>
      </c>
      <c r="Z196" s="2" t="str">
        <f t="shared" si="8"/>
        <v>HERE</v>
      </c>
      <c r="AA196" s="2">
        <f>IF(Z196="HERE",Y196,AA195+Graph!$G$1*1000)</f>
        <v>42933202.426056728</v>
      </c>
      <c r="AB196" s="2">
        <f t="shared" si="21"/>
        <v>8499.5714285746217</v>
      </c>
      <c r="AC196" s="2">
        <f t="shared" si="36"/>
        <v>37944140.757671215</v>
      </c>
      <c r="AD196" s="3">
        <f t="shared" si="10"/>
        <v>42933202.426056728</v>
      </c>
      <c r="AE196" s="2">
        <f>IF(AE194&gt;=52800000,52800000,IF(AB175=Graph!G$1*1000,AE195+Graph!G$1*1000,AC196))</f>
        <v>37944140.757671215</v>
      </c>
      <c r="AF196" s="3">
        <f t="shared" si="11"/>
        <v>37944140.757671215</v>
      </c>
      <c r="AG196" s="3">
        <f t="shared" si="27"/>
        <v>39860371.871334642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128</v>
      </c>
      <c r="C197" s="7"/>
      <c r="D197" s="2" t="e">
        <f t="shared" si="12"/>
        <v>#N/A</v>
      </c>
      <c r="E197" s="2" t="e">
        <f t="shared" si="22"/>
        <v>#N/A</v>
      </c>
      <c r="F197" s="2">
        <v>1094709.6801629663</v>
      </c>
      <c r="G197" s="2">
        <f t="shared" si="26"/>
        <v>491500.42857142858</v>
      </c>
      <c r="H197" s="2">
        <f t="shared" si="37"/>
        <v>79721677.186242566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1677536.1428571406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1105084.568118155</v>
      </c>
      <c r="Q197" s="2">
        <f t="shared" si="39"/>
        <v>500000</v>
      </c>
      <c r="R197" s="2">
        <f t="shared" si="38"/>
        <v>81377343.183728039</v>
      </c>
      <c r="S197" s="2">
        <f t="shared" si="17"/>
        <v>491500.42857143283</v>
      </c>
      <c r="T197" s="2">
        <f t="shared" si="18"/>
        <v>8499.571428571362</v>
      </c>
      <c r="U197" s="2">
        <f t="shared" si="19"/>
        <v>500000</v>
      </c>
      <c r="V197" s="2">
        <f t="shared" si="33"/>
        <v>38435641.18624264</v>
      </c>
      <c r="W197" s="2">
        <f t="shared" si="20"/>
        <v>491500.42857142538</v>
      </c>
      <c r="X197" s="2">
        <f t="shared" si="6"/>
        <v>8499.5714285746217</v>
      </c>
      <c r="Y197" s="2">
        <f t="shared" si="35"/>
        <v>42941701.997485302</v>
      </c>
      <c r="Z197" s="2" t="str">
        <f t="shared" si="8"/>
        <v>HERE</v>
      </c>
      <c r="AA197" s="2">
        <f>IF(Z197="HERE",Y197,AA196+Graph!$G$1*1000)</f>
        <v>42941701.997485302</v>
      </c>
      <c r="AB197" s="2">
        <f t="shared" si="21"/>
        <v>8499.5714285746217</v>
      </c>
      <c r="AC197" s="2">
        <f t="shared" si="36"/>
        <v>38435641.18624264</v>
      </c>
      <c r="AD197" s="3">
        <f t="shared" si="10"/>
        <v>42941701.997485302</v>
      </c>
      <c r="AE197" s="2">
        <f>IF(AE195&gt;=52800000,52800000,IF(AB176=Graph!G$1*1000,AE196+Graph!G$1*1000,AC197))</f>
        <v>38435641.18624264</v>
      </c>
      <c r="AF197" s="3">
        <f t="shared" si="11"/>
        <v>38435641.18624264</v>
      </c>
      <c r="AG197" s="3">
        <f t="shared" si="27"/>
        <v>39892596.507048927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129</v>
      </c>
      <c r="C198" s="7"/>
      <c r="D198" s="2" t="e">
        <f t="shared" si="12"/>
        <v>#N/A</v>
      </c>
      <c r="E198" s="2" t="e">
        <f t="shared" si="22"/>
        <v>#N/A</v>
      </c>
      <c r="F198" s="2">
        <v>1099640.8160491586</v>
      </c>
      <c r="G198" s="2">
        <f t="shared" si="26"/>
        <v>491500.42857142858</v>
      </c>
      <c r="H198" s="2">
        <f t="shared" si="37"/>
        <v>80213177.614813998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1686035.714285712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1110062.2002801001</v>
      </c>
      <c r="Q198" s="2">
        <f t="shared" si="39"/>
        <v>500000</v>
      </c>
      <c r="R198" s="2">
        <f t="shared" si="38"/>
        <v>81877343.183728039</v>
      </c>
      <c r="S198" s="2">
        <f t="shared" si="17"/>
        <v>491500.42857143283</v>
      </c>
      <c r="T198" s="2">
        <f t="shared" si="18"/>
        <v>8499.571428571362</v>
      </c>
      <c r="U198" s="2">
        <f t="shared" si="19"/>
        <v>500000</v>
      </c>
      <c r="V198" s="2">
        <f t="shared" si="33"/>
        <v>38927141.614814065</v>
      </c>
      <c r="W198" s="2">
        <f t="shared" si="20"/>
        <v>491500.42857142538</v>
      </c>
      <c r="X198" s="2">
        <f t="shared" si="6"/>
        <v>8499.5714285746217</v>
      </c>
      <c r="Y198" s="2">
        <f t="shared" si="35"/>
        <v>42950201.568913877</v>
      </c>
      <c r="Z198" s="2" t="str">
        <f t="shared" si="8"/>
        <v>HERE</v>
      </c>
      <c r="AA198" s="2">
        <f>IF(Z198="HERE",Y198,AA197+Graph!$G$1*1000)</f>
        <v>42950201.568913877</v>
      </c>
      <c r="AB198" s="2">
        <f t="shared" si="21"/>
        <v>8499.5714285746217</v>
      </c>
      <c r="AC198" s="2">
        <f t="shared" si="36"/>
        <v>38927141.614814065</v>
      </c>
      <c r="AD198" s="3">
        <f t="shared" si="10"/>
        <v>42950201.568913877</v>
      </c>
      <c r="AE198" s="2">
        <f>IF(AE196&gt;=52800000,52800000,IF(AB177=Graph!G$1*1000,AE197+Graph!G$1*1000,AC198))</f>
        <v>38927141.614814065</v>
      </c>
      <c r="AF198" s="3">
        <f t="shared" si="11"/>
        <v>38927141.614814065</v>
      </c>
      <c r="AG198" s="3">
        <f t="shared" si="27"/>
        <v>39924821.142763205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130</v>
      </c>
      <c r="C199" s="7"/>
      <c r="D199" s="2" t="e">
        <f t="shared" si="12"/>
        <v>#N/A</v>
      </c>
      <c r="E199" s="2" t="e">
        <f t="shared" si="22"/>
        <v>#N/A</v>
      </c>
      <c r="F199" s="2">
        <v>1104571.9519353211</v>
      </c>
      <c r="G199" s="2">
        <f t="shared" si="26"/>
        <v>491500.42857142858</v>
      </c>
      <c r="H199" s="2">
        <f t="shared" si="37"/>
        <v>80704678.043385431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1694535.2857142834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1115039.832442075</v>
      </c>
      <c r="Q199" s="2">
        <f t="shared" si="39"/>
        <v>500000</v>
      </c>
      <c r="R199" s="2">
        <f t="shared" si="38"/>
        <v>82377343.183728039</v>
      </c>
      <c r="S199" s="2">
        <f t="shared" si="17"/>
        <v>491500.42857143283</v>
      </c>
      <c r="T199" s="2">
        <f t="shared" si="18"/>
        <v>8499.571428571362</v>
      </c>
      <c r="U199" s="2">
        <f t="shared" si="19"/>
        <v>500000</v>
      </c>
      <c r="V199" s="2">
        <f t="shared" si="33"/>
        <v>39418642.043385491</v>
      </c>
      <c r="W199" s="2">
        <f t="shared" si="20"/>
        <v>491500.42857142538</v>
      </c>
      <c r="X199" s="2">
        <f t="shared" si="6"/>
        <v>8499.5714285746217</v>
      </c>
      <c r="Y199" s="2">
        <f t="shared" si="35"/>
        <v>42958701.140342452</v>
      </c>
      <c r="Z199" s="2" t="str">
        <f t="shared" si="8"/>
        <v>HERE</v>
      </c>
      <c r="AA199" s="2">
        <f>IF(Z199="HERE",Y199,AA198+Graph!$G$1*1000)</f>
        <v>42958701.140342452</v>
      </c>
      <c r="AB199" s="2">
        <f t="shared" si="21"/>
        <v>8499.5714285746217</v>
      </c>
      <c r="AC199" s="2">
        <f t="shared" si="36"/>
        <v>39418642.043385491</v>
      </c>
      <c r="AD199" s="3">
        <f t="shared" si="10"/>
        <v>42958701.140342452</v>
      </c>
      <c r="AE199" s="2">
        <f>IF(AE197&gt;=52800000,52800000,IF(AB178=Graph!G$1*1000,AE198+Graph!G$1*1000,AC199))</f>
        <v>39418642.043385491</v>
      </c>
      <c r="AF199" s="3">
        <f t="shared" si="11"/>
        <v>39418642.043385491</v>
      </c>
      <c r="AG199" s="3">
        <f t="shared" si="27"/>
        <v>39957045.77847749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131</v>
      </c>
      <c r="C200" s="7"/>
      <c r="D200" s="2" t="e">
        <f t="shared" si="12"/>
        <v>#N/A</v>
      </c>
      <c r="E200" s="2" t="e">
        <f t="shared" si="22"/>
        <v>#N/A</v>
      </c>
      <c r="F200" s="2">
        <v>1109503.0878214836</v>
      </c>
      <c r="G200" s="2">
        <f t="shared" si="26"/>
        <v>491500.42857142858</v>
      </c>
      <c r="H200" s="2">
        <f t="shared" si="37"/>
        <v>81196178.471956864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1703034.8571428547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1120017.4646040201</v>
      </c>
      <c r="Q200" s="2">
        <f t="shared" si="39"/>
        <v>500000</v>
      </c>
      <c r="R200" s="2">
        <f t="shared" si="38"/>
        <v>82877343.183728039</v>
      </c>
      <c r="S200" s="2">
        <f t="shared" si="17"/>
        <v>491500.42857143283</v>
      </c>
      <c r="T200" s="2">
        <f t="shared" si="18"/>
        <v>8499.571428571362</v>
      </c>
      <c r="U200" s="2">
        <f t="shared" si="19"/>
        <v>500000</v>
      </c>
      <c r="V200" s="2">
        <f t="shared" si="33"/>
        <v>39910142.471956916</v>
      </c>
      <c r="W200" s="2">
        <f t="shared" si="20"/>
        <v>491500.42857142538</v>
      </c>
      <c r="X200" s="2">
        <f t="shared" si="6"/>
        <v>8499.5714285746217</v>
      </c>
      <c r="Y200" s="2">
        <f t="shared" si="35"/>
        <v>42967200.711771026</v>
      </c>
      <c r="Z200" s="2" t="str">
        <f t="shared" si="8"/>
        <v>HERE</v>
      </c>
      <c r="AA200" s="2">
        <f>IF(Z200="HERE",Y200,AA199+Graph!$G$1*1000)</f>
        <v>42967200.711771026</v>
      </c>
      <c r="AB200" s="2">
        <f t="shared" si="21"/>
        <v>8499.5714285746217</v>
      </c>
      <c r="AC200" s="2">
        <f t="shared" si="36"/>
        <v>39910142.471956916</v>
      </c>
      <c r="AD200" s="3">
        <f t="shared" si="10"/>
        <v>42967200.711771026</v>
      </c>
      <c r="AE200" s="2">
        <f>IF(AE198&gt;=52800000,52800000,IF(AB179=Graph!G$1*1000,AE199+Graph!G$1*1000,AC200))</f>
        <v>39910142.471956916</v>
      </c>
      <c r="AF200" s="3">
        <f t="shared" si="11"/>
        <v>39910142.471956916</v>
      </c>
      <c r="AG200" s="3">
        <f t="shared" si="27"/>
        <v>39989270.414191775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132</v>
      </c>
      <c r="C201" s="7"/>
      <c r="D201" s="2" t="e">
        <f t="shared" si="12"/>
        <v>#N/A</v>
      </c>
      <c r="E201" s="2" t="e">
        <f t="shared" si="22"/>
        <v>#N/A</v>
      </c>
      <c r="F201" s="2">
        <v>1114434.2237076759</v>
      </c>
      <c r="G201" s="2">
        <f t="shared" si="26"/>
        <v>491500.42857142858</v>
      </c>
      <c r="H201" s="2">
        <f t="shared" si="37"/>
        <v>81687678.900528297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1711534.4285714261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1124995.0967659652</v>
      </c>
      <c r="Q201" s="2">
        <f t="shared" si="39"/>
        <v>500000</v>
      </c>
      <c r="R201" s="2">
        <f t="shared" si="38"/>
        <v>83377343.183728039</v>
      </c>
      <c r="S201" s="2">
        <f t="shared" si="17"/>
        <v>491500.42857143283</v>
      </c>
      <c r="T201" s="2">
        <f t="shared" si="18"/>
        <v>8499.571428571362</v>
      </c>
      <c r="U201" s="2">
        <f t="shared" si="19"/>
        <v>500000</v>
      </c>
      <c r="V201" s="2">
        <f t="shared" si="33"/>
        <v>40401642.900528342</v>
      </c>
      <c r="W201" s="2">
        <f t="shared" si="20"/>
        <v>491500.42857142538</v>
      </c>
      <c r="X201" s="2">
        <f t="shared" si="6"/>
        <v>8499.5714285746217</v>
      </c>
      <c r="Y201" s="2">
        <f t="shared" si="35"/>
        <v>42975700.283199601</v>
      </c>
      <c r="Z201" s="2" t="str">
        <f t="shared" si="8"/>
        <v>HERE</v>
      </c>
      <c r="AA201" s="2">
        <f>IF(Z201="HERE",Y201,AA200+Graph!$G$1*1000)</f>
        <v>42975700.283199601</v>
      </c>
      <c r="AB201" s="2">
        <f t="shared" si="21"/>
        <v>8499.5714285746217</v>
      </c>
      <c r="AC201" s="2">
        <f t="shared" si="36"/>
        <v>40401642.900528342</v>
      </c>
      <c r="AD201" s="3">
        <f t="shared" si="10"/>
        <v>42975700.283199601</v>
      </c>
      <c r="AE201" s="2">
        <f>IF(AE199&gt;=52800000,52800000,IF(AB180=Graph!G$1*1000,AE200+Graph!G$1*1000,AC201))</f>
        <v>40401642.900528342</v>
      </c>
      <c r="AF201" s="3">
        <f t="shared" si="11"/>
        <v>40401642.900528342</v>
      </c>
      <c r="AG201" s="3">
        <f t="shared" si="27"/>
        <v>40021495.049906053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133</v>
      </c>
      <c r="C202" s="7"/>
      <c r="D202" s="2" t="e">
        <f t="shared" si="12"/>
        <v>#N/A</v>
      </c>
      <c r="E202" s="2" t="e">
        <f t="shared" si="22"/>
        <v>#N/A</v>
      </c>
      <c r="F202" s="2">
        <v>1119365.3595938385</v>
      </c>
      <c r="G202" s="2">
        <f t="shared" si="26"/>
        <v>491500.42857142858</v>
      </c>
      <c r="H202" s="2">
        <f t="shared" si="37"/>
        <v>82179179.32909973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1720033.9999999974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1129972.7289279401</v>
      </c>
      <c r="Q202" s="2">
        <f t="shared" si="39"/>
        <v>500000</v>
      </c>
      <c r="R202" s="2">
        <f t="shared" si="38"/>
        <v>83877343.183728039</v>
      </c>
      <c r="S202" s="2">
        <f t="shared" si="17"/>
        <v>491500.42857143283</v>
      </c>
      <c r="T202" s="2">
        <f t="shared" si="18"/>
        <v>8499.571428571362</v>
      </c>
      <c r="U202" s="2">
        <f t="shared" si="19"/>
        <v>500000</v>
      </c>
      <c r="V202" s="2">
        <f t="shared" si="33"/>
        <v>40893143.329099767</v>
      </c>
      <c r="W202" s="2">
        <f t="shared" si="20"/>
        <v>491500.42857142538</v>
      </c>
      <c r="X202" s="2">
        <f t="shared" si="6"/>
        <v>8499.5714285746217</v>
      </c>
      <c r="Y202" s="2">
        <f t="shared" si="35"/>
        <v>42984199.854628175</v>
      </c>
      <c r="Z202" s="2" t="str">
        <f t="shared" si="8"/>
        <v>HERE</v>
      </c>
      <c r="AA202" s="2">
        <f>IF(Z202="HERE",Y202,AA201+Graph!$G$1*1000)</f>
        <v>42984199.854628175</v>
      </c>
      <c r="AB202" s="2">
        <f t="shared" si="21"/>
        <v>8499.5714285746217</v>
      </c>
      <c r="AC202" s="2">
        <f t="shared" si="36"/>
        <v>40893143.329099767</v>
      </c>
      <c r="AD202" s="3">
        <f t="shared" si="10"/>
        <v>42984199.854628175</v>
      </c>
      <c r="AE202" s="2">
        <f>IF(AE200&gt;=52800000,52800000,IF(AB181=Graph!G$1*1000,AE201+Graph!G$1*1000,AC202))</f>
        <v>40893143.329099767</v>
      </c>
      <c r="AF202" s="3">
        <f t="shared" si="11"/>
        <v>40893143.329099767</v>
      </c>
      <c r="AG202" s="3">
        <f t="shared" si="27"/>
        <v>40053719.685620338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134</v>
      </c>
      <c r="C203" s="7"/>
      <c r="D203" s="2" t="e">
        <f t="shared" si="12"/>
        <v>#N/A</v>
      </c>
      <c r="E203" s="2" t="e">
        <f t="shared" si="22"/>
        <v>#N/A</v>
      </c>
      <c r="F203" s="2">
        <v>1124296.495480001</v>
      </c>
      <c r="G203" s="2">
        <f t="shared" si="26"/>
        <v>491500.42857142858</v>
      </c>
      <c r="H203" s="2">
        <f t="shared" si="37"/>
        <v>82670679.757671162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1728533.5714285688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1134950.3610898852</v>
      </c>
      <c r="Q203" s="2">
        <f t="shared" si="39"/>
        <v>500000</v>
      </c>
      <c r="R203" s="2">
        <f t="shared" si="38"/>
        <v>84377343.183728039</v>
      </c>
      <c r="S203" s="2">
        <f t="shared" si="17"/>
        <v>491500.42857143283</v>
      </c>
      <c r="T203" s="2">
        <f t="shared" si="18"/>
        <v>8499.571428571362</v>
      </c>
      <c r="U203" s="2">
        <f t="shared" si="19"/>
        <v>500000</v>
      </c>
      <c r="V203" s="2">
        <f t="shared" si="33"/>
        <v>41384643.757671192</v>
      </c>
      <c r="W203" s="2">
        <f t="shared" si="20"/>
        <v>491500.42857142538</v>
      </c>
      <c r="X203" s="2">
        <f t="shared" si="6"/>
        <v>8499.5714285746217</v>
      </c>
      <c r="Y203" s="2">
        <f t="shared" si="35"/>
        <v>42992699.42605675</v>
      </c>
      <c r="Z203" s="2" t="str">
        <f t="shared" si="8"/>
        <v>HERE</v>
      </c>
      <c r="AA203" s="2">
        <f>IF(Z203="HERE",Y203,AA202+Graph!$G$1*1000)</f>
        <v>42992699.42605675</v>
      </c>
      <c r="AB203" s="2">
        <f t="shared" si="21"/>
        <v>8499.5714285746217</v>
      </c>
      <c r="AC203" s="2">
        <f t="shared" si="36"/>
        <v>41384643.757671192</v>
      </c>
      <c r="AD203" s="3">
        <f t="shared" si="10"/>
        <v>42992699.42605675</v>
      </c>
      <c r="AE203" s="2">
        <f>IF(AE201&gt;=52800000,52800000,IF(AB182=Graph!G$1*1000,AE202+Graph!G$1*1000,AC203))</f>
        <v>41384643.757671192</v>
      </c>
      <c r="AF203" s="3">
        <f t="shared" si="11"/>
        <v>41384643.757671192</v>
      </c>
      <c r="AG203" s="3">
        <f t="shared" si="27"/>
        <v>40085944.321334615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135</v>
      </c>
      <c r="C204" s="7"/>
      <c r="D204" s="2" t="e">
        <f t="shared" si="12"/>
        <v>#N/A</v>
      </c>
      <c r="E204" s="2" t="e">
        <f t="shared" si="22"/>
        <v>#N/A</v>
      </c>
      <c r="F204" s="2">
        <v>1129227.6313661933</v>
      </c>
      <c r="G204" s="2">
        <f t="shared" si="26"/>
        <v>491500.42857142858</v>
      </c>
      <c r="H204" s="2">
        <f t="shared" si="37"/>
        <v>83162180.186242595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1737033.1428571402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1139927.9932518601</v>
      </c>
      <c r="Q204" s="2">
        <f t="shared" si="39"/>
        <v>500000</v>
      </c>
      <c r="R204" s="2">
        <f t="shared" si="38"/>
        <v>84877343.183728039</v>
      </c>
      <c r="S204" s="2">
        <f t="shared" si="17"/>
        <v>491500.42857143283</v>
      </c>
      <c r="T204" s="2">
        <f t="shared" si="18"/>
        <v>8499.571428571362</v>
      </c>
      <c r="U204" s="2">
        <f t="shared" si="19"/>
        <v>500000</v>
      </c>
      <c r="V204" s="2">
        <f t="shared" si="33"/>
        <v>41876144.186242618</v>
      </c>
      <c r="W204" s="2">
        <f t="shared" si="20"/>
        <v>491500.42857142538</v>
      </c>
      <c r="X204" s="2">
        <f t="shared" si="6"/>
        <v>8499.5714285746217</v>
      </c>
      <c r="Y204" s="2">
        <f t="shared" si="35"/>
        <v>43001198.997485325</v>
      </c>
      <c r="Z204" s="2" t="str">
        <f t="shared" si="8"/>
        <v>HERE</v>
      </c>
      <c r="AA204" s="2">
        <f>IF(Z204="HERE",Y204,AA203+Graph!$G$1*1000)</f>
        <v>43001198.997485325</v>
      </c>
      <c r="AB204" s="2">
        <f t="shared" si="21"/>
        <v>8499.5714285746217</v>
      </c>
      <c r="AC204" s="2">
        <f t="shared" si="36"/>
        <v>41876144.186242618</v>
      </c>
      <c r="AD204" s="3">
        <f t="shared" si="10"/>
        <v>43001198.997485325</v>
      </c>
      <c r="AE204" s="2">
        <f>IF(AE202&gt;=52800000,52800000,IF(AB183=Graph!G$1*1000,AE203+Graph!G$1*1000,AC204))</f>
        <v>41876144.186242618</v>
      </c>
      <c r="AF204" s="3">
        <f t="shared" si="11"/>
        <v>41876144.186242618</v>
      </c>
      <c r="AG204" s="3">
        <f t="shared" si="27"/>
        <v>40118168.9570489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136</v>
      </c>
      <c r="C205" s="7"/>
      <c r="D205" s="2" t="e">
        <f t="shared" si="12"/>
        <v>#N/A</v>
      </c>
      <c r="E205" s="2" t="e">
        <f t="shared" si="22"/>
        <v>#N/A</v>
      </c>
      <c r="F205" s="2">
        <v>1134158.7672523558</v>
      </c>
      <c r="G205" s="2">
        <f t="shared" si="26"/>
        <v>491500.42857142858</v>
      </c>
      <c r="H205" s="2">
        <f t="shared" si="37"/>
        <v>83653680.614814028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1745532.7142857115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1144905.6254138052</v>
      </c>
      <c r="Q205" s="2">
        <f t="shared" si="39"/>
        <v>500000</v>
      </c>
      <c r="R205" s="2">
        <f t="shared" si="38"/>
        <v>85377343.183728039</v>
      </c>
      <c r="S205" s="2">
        <f t="shared" si="17"/>
        <v>491500.42857143283</v>
      </c>
      <c r="T205" s="2">
        <f t="shared" si="18"/>
        <v>8499.571428571362</v>
      </c>
      <c r="U205" s="2">
        <f t="shared" si="19"/>
        <v>500000</v>
      </c>
      <c r="V205" s="2">
        <f t="shared" si="33"/>
        <v>42367644.614814043</v>
      </c>
      <c r="W205" s="2">
        <f t="shared" si="20"/>
        <v>491500.42857142538</v>
      </c>
      <c r="X205" s="2">
        <f t="shared" si="6"/>
        <v>8499.5714285746217</v>
      </c>
      <c r="Y205" s="2">
        <f t="shared" si="35"/>
        <v>43009698.568913899</v>
      </c>
      <c r="Z205" s="2" t="str">
        <f t="shared" si="8"/>
        <v>HERE</v>
      </c>
      <c r="AA205" s="2">
        <f>IF(Z205="HERE",Y205,AA204+Graph!$G$1*1000)</f>
        <v>43009698.568913899</v>
      </c>
      <c r="AB205" s="2">
        <f t="shared" si="21"/>
        <v>8499.5714285746217</v>
      </c>
      <c r="AC205" s="2">
        <f t="shared" si="36"/>
        <v>42367644.614814043</v>
      </c>
      <c r="AD205" s="3">
        <f t="shared" si="10"/>
        <v>43009698.568913899</v>
      </c>
      <c r="AE205" s="2">
        <f>IF(AE203&gt;=52800000,52800000,IF(AB184=Graph!G$1*1000,AE204+Graph!G$1*1000,AC205))</f>
        <v>42367644.614814043</v>
      </c>
      <c r="AF205" s="3">
        <f t="shared" si="11"/>
        <v>42367644.614814043</v>
      </c>
      <c r="AG205" s="3">
        <f t="shared" si="27"/>
        <v>40150393.592763186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137</v>
      </c>
      <c r="C206" s="7"/>
      <c r="D206" s="2" t="e">
        <f t="shared" si="12"/>
        <v>#N/A</v>
      </c>
      <c r="E206" s="2" t="e">
        <f t="shared" si="22"/>
        <v>#N/A</v>
      </c>
      <c r="F206" s="2">
        <v>1139089.9031385183</v>
      </c>
      <c r="G206" s="2">
        <f t="shared" si="26"/>
        <v>491500.42857142858</v>
      </c>
      <c r="H206" s="2">
        <f t="shared" si="37"/>
        <v>84145181.043385461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1754032.2857142829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1149883.2575757504</v>
      </c>
      <c r="Q206" s="2">
        <f t="shared" si="39"/>
        <v>500000</v>
      </c>
      <c r="R206" s="2">
        <f t="shared" si="38"/>
        <v>85877343.183728039</v>
      </c>
      <c r="S206" s="2">
        <f t="shared" si="17"/>
        <v>491500.42857143283</v>
      </c>
      <c r="T206" s="2">
        <f t="shared" si="18"/>
        <v>8499.571428571362</v>
      </c>
      <c r="U206" s="2">
        <f t="shared" si="19"/>
        <v>500000</v>
      </c>
      <c r="V206" s="2">
        <f t="shared" si="33"/>
        <v>42859145.043385468</v>
      </c>
      <c r="W206" s="2">
        <f t="shared" si="20"/>
        <v>491500.42857142538</v>
      </c>
      <c r="X206" s="2">
        <f t="shared" si="6"/>
        <v>8499.5714285746217</v>
      </c>
      <c r="Y206" s="2">
        <f t="shared" si="35"/>
        <v>43018198.140342474</v>
      </c>
      <c r="Z206" s="2" t="str">
        <f t="shared" si="8"/>
        <v>HERE</v>
      </c>
      <c r="AA206" s="2">
        <f>IF(Z206="HERE",Y206,AA205+Graph!$G$1*1000)</f>
        <v>43018198.140342474</v>
      </c>
      <c r="AB206" s="2">
        <f t="shared" si="21"/>
        <v>8499.5714285746217</v>
      </c>
      <c r="AC206" s="2">
        <f t="shared" si="36"/>
        <v>42367644.614814043</v>
      </c>
      <c r="AD206" s="3">
        <f t="shared" si="10"/>
        <v>43018198.140342474</v>
      </c>
      <c r="AE206" s="2">
        <f>IF(AE204&gt;=52800000,52800000,IF(AB185=Graph!G$1*1000,AE205+Graph!G$1*1000,AC206))</f>
        <v>42367644.614814043</v>
      </c>
      <c r="AF206" s="3">
        <f t="shared" si="11"/>
        <v>42367644.614814043</v>
      </c>
      <c r="AG206" s="3">
        <f t="shared" si="27"/>
        <v>40182618.228477463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138</v>
      </c>
      <c r="C207" s="7"/>
      <c r="D207" s="2" t="e">
        <f t="shared" si="12"/>
        <v>#N/A</v>
      </c>
      <c r="E207" s="2" t="e">
        <f t="shared" si="22"/>
        <v>#N/A</v>
      </c>
      <c r="F207" s="2">
        <v>1144021.0390247107</v>
      </c>
      <c r="G207" s="2">
        <f t="shared" si="26"/>
        <v>491500.42857142858</v>
      </c>
      <c r="H207" s="2">
        <f t="shared" si="37"/>
        <v>84636681.471956894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1762531.8571428542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1154860.8897377253</v>
      </c>
      <c r="Q207" s="2">
        <f t="shared" si="39"/>
        <v>500000</v>
      </c>
      <c r="R207" s="2">
        <f t="shared" si="38"/>
        <v>86377343.183728039</v>
      </c>
      <c r="S207" s="2">
        <f t="shared" si="17"/>
        <v>491500.42857143283</v>
      </c>
      <c r="T207" s="2">
        <f t="shared" si="18"/>
        <v>8499.571428571362</v>
      </c>
      <c r="U207" s="2">
        <f t="shared" si="19"/>
        <v>500000</v>
      </c>
      <c r="V207" s="2">
        <f t="shared" si="33"/>
        <v>43350645.471956894</v>
      </c>
      <c r="W207" s="2">
        <f t="shared" si="20"/>
        <v>491500.42857142538</v>
      </c>
      <c r="X207" s="2">
        <f t="shared" si="6"/>
        <v>8499.5714285746217</v>
      </c>
      <c r="Y207" s="2">
        <f t="shared" si="35"/>
        <v>43026697.711771049</v>
      </c>
      <c r="Z207" s="2" t="str">
        <f t="shared" si="8"/>
        <v>MEEP</v>
      </c>
      <c r="AA207" s="2">
        <f>IF(Z207="HERE",Y207,AA206+Graph!$G$1*1000)</f>
        <v>43668198.140342474</v>
      </c>
      <c r="AB207" s="2">
        <f t="shared" si="21"/>
        <v>650000</v>
      </c>
      <c r="AC207" s="2">
        <f t="shared" si="36"/>
        <v>42367644.614814043</v>
      </c>
      <c r="AD207" s="3">
        <f t="shared" si="10"/>
        <v>43668198.140342474</v>
      </c>
      <c r="AE207" s="2">
        <f>IF(AE205&gt;=52800000,52800000,IF(AB186=Graph!G$1*1000,AE206+Graph!G$1*1000,AC207))</f>
        <v>42367644.614814043</v>
      </c>
      <c r="AF207" s="3">
        <f t="shared" si="11"/>
        <v>42367644.614814043</v>
      </c>
      <c r="AG207" s="3">
        <f t="shared" si="27"/>
        <v>40214842.864191748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139</v>
      </c>
      <c r="C208" s="7"/>
      <c r="D208" s="2" t="e">
        <f t="shared" si="12"/>
        <v>#N/A</v>
      </c>
      <c r="E208" s="2" t="e">
        <f t="shared" si="22"/>
        <v>#N/A</v>
      </c>
      <c r="F208" s="2">
        <v>1148952.1749108732</v>
      </c>
      <c r="G208" s="2">
        <f t="shared" si="26"/>
        <v>491500.42857142858</v>
      </c>
      <c r="H208" s="2">
        <f t="shared" si="37"/>
        <v>85128181.900528327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1771031.4285714256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1159838.5218996704</v>
      </c>
      <c r="Q208" s="2">
        <f t="shared" si="39"/>
        <v>500000</v>
      </c>
      <c r="R208" s="2">
        <f t="shared" si="38"/>
        <v>86877343.183728039</v>
      </c>
      <c r="S208" s="2">
        <f t="shared" si="17"/>
        <v>491500.42857143283</v>
      </c>
      <c r="T208" s="2">
        <f t="shared" si="18"/>
        <v>8499.571428571362</v>
      </c>
      <c r="U208" s="2">
        <f t="shared" si="19"/>
        <v>500000</v>
      </c>
      <c r="V208" s="2">
        <f t="shared" si="33"/>
        <v>43842145.900528319</v>
      </c>
      <c r="W208" s="2">
        <f t="shared" si="20"/>
        <v>491500.42857142538</v>
      </c>
      <c r="X208" s="2">
        <f t="shared" si="6"/>
        <v>8499.5714285746217</v>
      </c>
      <c r="Y208" s="2">
        <f t="shared" si="35"/>
        <v>43035197.283199623</v>
      </c>
      <c r="Z208" s="2" t="str">
        <f t="shared" si="8"/>
        <v>MEEP</v>
      </c>
      <c r="AA208" s="2">
        <f>IF(Z208="HERE",Y208,AA207+Graph!$G$1*1000)</f>
        <v>44318198.140342474</v>
      </c>
      <c r="AB208" s="2">
        <f t="shared" si="21"/>
        <v>650000</v>
      </c>
      <c r="AC208" s="2">
        <f t="shared" si="36"/>
        <v>42367644.614814043</v>
      </c>
      <c r="AD208" s="3">
        <f t="shared" si="10"/>
        <v>44318198.140342474</v>
      </c>
      <c r="AE208" s="2">
        <f>IF(AE206&gt;=52800000,52800000,IF(AB187=Graph!G$1*1000,AE207+Graph!G$1*1000,AC208))</f>
        <v>42367644.614814043</v>
      </c>
      <c r="AF208" s="3">
        <f t="shared" si="11"/>
        <v>42367644.614814043</v>
      </c>
      <c r="AG208" s="3">
        <f t="shared" si="27"/>
        <v>40247067.499906026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140</v>
      </c>
      <c r="C209" s="7"/>
      <c r="D209" s="2" t="e">
        <f t="shared" si="12"/>
        <v>#N/A</v>
      </c>
      <c r="E209" s="2" t="e">
        <f t="shared" si="22"/>
        <v>#N/A</v>
      </c>
      <c r="F209" s="2">
        <v>1153883.3107970357</v>
      </c>
      <c r="G209" s="2">
        <f t="shared" si="26"/>
        <v>491500.42857142858</v>
      </c>
      <c r="H209" s="2">
        <f t="shared" si="37"/>
        <v>85619682.329099759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1779530.999999997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1164816.1540616155</v>
      </c>
      <c r="Q209" s="2">
        <f t="shared" si="39"/>
        <v>500000</v>
      </c>
      <c r="R209" s="2">
        <f t="shared" si="38"/>
        <v>87377343.183728039</v>
      </c>
      <c r="S209" s="2">
        <f t="shared" si="17"/>
        <v>491500.42857143283</v>
      </c>
      <c r="T209" s="2">
        <f t="shared" si="18"/>
        <v>8499.571428571362</v>
      </c>
      <c r="U209" s="2">
        <f t="shared" si="19"/>
        <v>500000</v>
      </c>
      <c r="V209" s="2">
        <f t="shared" si="33"/>
        <v>44333646.329099745</v>
      </c>
      <c r="W209" s="2">
        <f t="shared" si="20"/>
        <v>491500.42857142538</v>
      </c>
      <c r="X209" s="2">
        <f t="shared" si="6"/>
        <v>8499.5714285746217</v>
      </c>
      <c r="Y209" s="2">
        <f t="shared" si="35"/>
        <v>43043696.854628198</v>
      </c>
      <c r="Z209" s="2" t="str">
        <f t="shared" si="8"/>
        <v>MEEP</v>
      </c>
      <c r="AA209" s="2">
        <f>IF(Z209="HERE",Y209,AA208+Graph!$G$1*1000)</f>
        <v>44968198.140342474</v>
      </c>
      <c r="AB209" s="2">
        <f t="shared" si="21"/>
        <v>650000</v>
      </c>
      <c r="AC209" s="2">
        <f t="shared" si="36"/>
        <v>42367644.614814043</v>
      </c>
      <c r="AD209" s="3">
        <f t="shared" si="10"/>
        <v>44968198.140342474</v>
      </c>
      <c r="AE209" s="2">
        <f>IF(AE207&gt;=52800000,52800000,IF(AB188=Graph!G$1*1000,AE208+Graph!G$1*1000,AC209))</f>
        <v>42367644.614814043</v>
      </c>
      <c r="AF209" s="3">
        <f t="shared" si="11"/>
        <v>42367644.614814043</v>
      </c>
      <c r="AG209" s="3">
        <f t="shared" si="27"/>
        <v>40279292.135620311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141</v>
      </c>
      <c r="C210" s="7"/>
      <c r="D210" s="2" t="e">
        <f t="shared" si="12"/>
        <v>#N/A</v>
      </c>
      <c r="E210" s="2" t="e">
        <f t="shared" si="22"/>
        <v>#N/A</v>
      </c>
      <c r="F210" s="2">
        <v>1158814.446683228</v>
      </c>
      <c r="G210" s="2">
        <f t="shared" si="26"/>
        <v>491500.42857142858</v>
      </c>
      <c r="H210" s="2">
        <f t="shared" si="37"/>
        <v>86111182.757671192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1788030.5714285683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1169793.7862235904</v>
      </c>
      <c r="Q210" s="2">
        <f t="shared" si="39"/>
        <v>500000</v>
      </c>
      <c r="R210" s="2">
        <f t="shared" si="38"/>
        <v>87877343.183728039</v>
      </c>
      <c r="S210" s="2">
        <f t="shared" si="17"/>
        <v>491500.42857143283</v>
      </c>
      <c r="T210" s="2">
        <f t="shared" si="18"/>
        <v>8499.571428571362</v>
      </c>
      <c r="U210" s="2">
        <f t="shared" si="19"/>
        <v>500000</v>
      </c>
      <c r="V210" s="2">
        <f t="shared" si="33"/>
        <v>44825146.75767117</v>
      </c>
      <c r="W210" s="2">
        <f t="shared" si="20"/>
        <v>491500.42857142538</v>
      </c>
      <c r="X210" s="2">
        <f t="shared" si="6"/>
        <v>8499.5714285746217</v>
      </c>
      <c r="Y210" s="2">
        <f t="shared" si="35"/>
        <v>43052196.426056772</v>
      </c>
      <c r="Z210" s="2" t="str">
        <f t="shared" si="8"/>
        <v>MEEP</v>
      </c>
      <c r="AA210" s="2">
        <f>IF(Z210="HERE",Y210,AA209+Graph!$G$1*1000)</f>
        <v>45618198.140342474</v>
      </c>
      <c r="AB210" s="2">
        <f t="shared" si="21"/>
        <v>650000</v>
      </c>
      <c r="AC210" s="2">
        <f t="shared" si="36"/>
        <v>42367644.614814043</v>
      </c>
      <c r="AD210" s="3">
        <f t="shared" si="10"/>
        <v>45618198.140342474</v>
      </c>
      <c r="AE210" s="2">
        <f>IF(AE208&gt;=52800000,52800000,IF(AB189=Graph!G$1*1000,AE209+Graph!G$1*1000,AC210))</f>
        <v>42367644.614814043</v>
      </c>
      <c r="AF210" s="3">
        <f t="shared" si="11"/>
        <v>42367644.614814043</v>
      </c>
      <c r="AG210" s="3">
        <f t="shared" si="27"/>
        <v>40311516.771334596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142</v>
      </c>
      <c r="C211" s="7"/>
      <c r="D211" s="2" t="e">
        <f t="shared" si="12"/>
        <v>#N/A</v>
      </c>
      <c r="E211" s="2" t="e">
        <f t="shared" si="22"/>
        <v>#N/A</v>
      </c>
      <c r="F211" s="2">
        <v>1163745.5825693905</v>
      </c>
      <c r="G211" s="2">
        <f t="shared" si="26"/>
        <v>491500.42857142858</v>
      </c>
      <c r="H211" s="2">
        <f t="shared" si="37"/>
        <v>86602683.186242625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1796530.1428571397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1174771.4183855355</v>
      </c>
      <c r="Q211" s="2">
        <f t="shared" si="39"/>
        <v>500000</v>
      </c>
      <c r="R211" s="2">
        <f t="shared" si="38"/>
        <v>88377343.183728039</v>
      </c>
      <c r="S211" s="2">
        <f t="shared" si="17"/>
        <v>491500.42857143283</v>
      </c>
      <c r="T211" s="2">
        <f t="shared" si="18"/>
        <v>8499.571428571362</v>
      </c>
      <c r="U211" s="2">
        <f t="shared" si="19"/>
        <v>500000</v>
      </c>
      <c r="V211" s="2">
        <f t="shared" si="33"/>
        <v>45316647.186242595</v>
      </c>
      <c r="W211" s="2">
        <f t="shared" si="20"/>
        <v>491500.42857142538</v>
      </c>
      <c r="X211" s="2">
        <f t="shared" si="6"/>
        <v>8499.5714285746217</v>
      </c>
      <c r="Y211" s="2">
        <f t="shared" si="35"/>
        <v>43060695.997485347</v>
      </c>
      <c r="Z211" s="2" t="str">
        <f t="shared" si="8"/>
        <v>MEEP</v>
      </c>
      <c r="AA211" s="2">
        <f>IF(Z211="HERE",Y211,AA210+Graph!$G$1*1000)</f>
        <v>46268198.140342474</v>
      </c>
      <c r="AB211" s="2">
        <f t="shared" si="21"/>
        <v>650000</v>
      </c>
      <c r="AC211" s="2">
        <f t="shared" si="36"/>
        <v>42367644.614814043</v>
      </c>
      <c r="AD211" s="3">
        <f t="shared" si="10"/>
        <v>46268198.140342474</v>
      </c>
      <c r="AE211" s="2">
        <f>IF(AE209&gt;=52800000,52800000,IF(AB190=Graph!G$1*1000,AE210+Graph!G$1*1000,AC211))</f>
        <v>42367644.614814043</v>
      </c>
      <c r="AF211" s="3">
        <f t="shared" si="11"/>
        <v>42367644.614814043</v>
      </c>
      <c r="AG211" s="3">
        <f t="shared" si="27"/>
        <v>40343741.407048889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143</v>
      </c>
      <c r="C212" s="7"/>
      <c r="D212" s="2" t="e">
        <f t="shared" si="12"/>
        <v>#N/A</v>
      </c>
      <c r="E212" s="2" t="e">
        <f t="shared" si="22"/>
        <v>#N/A</v>
      </c>
      <c r="F212" s="2">
        <v>1168676.7184555531</v>
      </c>
      <c r="G212" s="2">
        <f t="shared" si="26"/>
        <v>491500.42857142858</v>
      </c>
      <c r="H212" s="2">
        <f t="shared" si="37"/>
        <v>87094183.614814058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1805029.7142857111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1179749.0505474806</v>
      </c>
      <c r="Q212" s="2">
        <f t="shared" si="39"/>
        <v>500000</v>
      </c>
      <c r="R212" s="2">
        <f t="shared" si="38"/>
        <v>88877343.183728039</v>
      </c>
      <c r="S212" s="2">
        <f t="shared" si="17"/>
        <v>491500.42857143283</v>
      </c>
      <c r="T212" s="2">
        <f t="shared" si="18"/>
        <v>8499.571428571362</v>
      </c>
      <c r="U212" s="2">
        <f t="shared" si="19"/>
        <v>500000</v>
      </c>
      <c r="V212" s="2">
        <f t="shared" si="33"/>
        <v>45808147.614814021</v>
      </c>
      <c r="W212" s="2">
        <f t="shared" si="20"/>
        <v>491500.42857142538</v>
      </c>
      <c r="X212" s="2">
        <f t="shared" si="6"/>
        <v>8499.5714285746217</v>
      </c>
      <c r="Y212" s="2">
        <f t="shared" si="35"/>
        <v>43069195.568913922</v>
      </c>
      <c r="Z212" s="2" t="str">
        <f t="shared" si="8"/>
        <v>MEEP</v>
      </c>
      <c r="AA212" s="2">
        <f>IF(Z212="HERE",Y212,AA211+Graph!$G$1*1000)</f>
        <v>46918198.140342474</v>
      </c>
      <c r="AB212" s="2">
        <f t="shared" si="21"/>
        <v>650000</v>
      </c>
      <c r="AC212" s="2">
        <f t="shared" si="36"/>
        <v>42367644.614814043</v>
      </c>
      <c r="AD212" s="3">
        <f t="shared" si="10"/>
        <v>46918198.140342474</v>
      </c>
      <c r="AE212" s="2">
        <f>IF(AE210&gt;=52800000,52800000,IF(AB191=Graph!G$1*1000,AE211+Graph!G$1*1000,AC212))</f>
        <v>42367644.614814043</v>
      </c>
      <c r="AF212" s="3">
        <f t="shared" si="11"/>
        <v>42367644.614814043</v>
      </c>
      <c r="AG212" s="3">
        <f t="shared" si="27"/>
        <v>40375966.042763174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144</v>
      </c>
      <c r="C213" s="7"/>
      <c r="D213" s="2" t="e">
        <f t="shared" si="12"/>
        <v>#N/A</v>
      </c>
      <c r="E213" s="2" t="e">
        <f t="shared" si="22"/>
        <v>#N/A</v>
      </c>
      <c r="F213" s="2">
        <v>1173607.8543417454</v>
      </c>
      <c r="G213" s="2">
        <f t="shared" si="26"/>
        <v>491500.42857142858</v>
      </c>
      <c r="H213" s="2">
        <f t="shared" si="37"/>
        <v>87585684.043385491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1813529.2857142824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1184726.6827094555</v>
      </c>
      <c r="Q213" s="2">
        <f t="shared" si="39"/>
        <v>500000</v>
      </c>
      <c r="R213" s="2">
        <f t="shared" si="38"/>
        <v>89377343.183728039</v>
      </c>
      <c r="S213" s="2">
        <f t="shared" si="17"/>
        <v>491500.42857143283</v>
      </c>
      <c r="T213" s="2">
        <f t="shared" si="18"/>
        <v>8499.571428571362</v>
      </c>
      <c r="U213" s="2">
        <f t="shared" si="19"/>
        <v>500000</v>
      </c>
      <c r="V213" s="2">
        <f t="shared" si="33"/>
        <v>46299648.043385446</v>
      </c>
      <c r="W213" s="2">
        <f t="shared" si="20"/>
        <v>491500.42857142538</v>
      </c>
      <c r="X213" s="2">
        <f t="shared" si="6"/>
        <v>8499.5714285746217</v>
      </c>
      <c r="Y213" s="2">
        <f t="shared" si="35"/>
        <v>43077695.140342496</v>
      </c>
      <c r="Z213" s="2" t="str">
        <f t="shared" si="8"/>
        <v>MEEP</v>
      </c>
      <c r="AA213" s="2">
        <f>IF(Z213="HERE",Y213,AA212+Graph!$G$1*1000)</f>
        <v>47568198.140342474</v>
      </c>
      <c r="AB213" s="2">
        <f t="shared" si="21"/>
        <v>650000</v>
      </c>
      <c r="AC213" s="2">
        <f t="shared" si="36"/>
        <v>42367644.614814043</v>
      </c>
      <c r="AD213" s="3">
        <f t="shared" si="10"/>
        <v>47568198.140342474</v>
      </c>
      <c r="AE213" s="2">
        <f>IF(AE211&gt;=52800000,52800000,IF(AB192=Graph!G$1*1000,AE212+Graph!G$1*1000,AC213))</f>
        <v>42367644.614814043</v>
      </c>
      <c r="AF213" s="3">
        <f t="shared" si="11"/>
        <v>42367644.614814043</v>
      </c>
      <c r="AG213" s="3">
        <f t="shared" si="27"/>
        <v>40408190.678477466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145</v>
      </c>
      <c r="C214" s="7"/>
      <c r="D214" s="2" t="e">
        <f t="shared" si="12"/>
        <v>#N/A</v>
      </c>
      <c r="E214" s="2" t="e">
        <f t="shared" si="22"/>
        <v>#N/A</v>
      </c>
      <c r="F214" s="2">
        <v>1178538.9902279079</v>
      </c>
      <c r="G214" s="2">
        <f t="shared" si="26"/>
        <v>491500.42857142858</v>
      </c>
      <c r="H214" s="2">
        <f t="shared" si="37"/>
        <v>88077184.471956924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1822028.8571428538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1189704.3148714006</v>
      </c>
      <c r="Q214" s="2">
        <f t="shared" si="39"/>
        <v>500000</v>
      </c>
      <c r="R214" s="2">
        <f t="shared" si="38"/>
        <v>89877343.183728039</v>
      </c>
      <c r="S214" s="2">
        <f t="shared" si="17"/>
        <v>491500.42857143283</v>
      </c>
      <c r="T214" s="2">
        <f t="shared" si="18"/>
        <v>8499.571428571362</v>
      </c>
      <c r="U214" s="2">
        <f t="shared" si="19"/>
        <v>500000</v>
      </c>
      <c r="V214" s="2">
        <f t="shared" si="33"/>
        <v>46791148.471956871</v>
      </c>
      <c r="W214" s="2">
        <f t="shared" si="20"/>
        <v>491500.42857142538</v>
      </c>
      <c r="X214" s="2">
        <f t="shared" si="6"/>
        <v>8499.5714285746217</v>
      </c>
      <c r="Y214" s="2">
        <f t="shared" si="35"/>
        <v>43086194.711771071</v>
      </c>
      <c r="Z214" s="2" t="str">
        <f t="shared" si="8"/>
        <v>MEEP</v>
      </c>
      <c r="AA214" s="2">
        <f>IF(Z214="HERE",Y214,AA213+Graph!$G$1*1000)</f>
        <v>48218198.140342474</v>
      </c>
      <c r="AB214" s="2">
        <f t="shared" si="21"/>
        <v>650000</v>
      </c>
      <c r="AC214" s="2">
        <f t="shared" si="36"/>
        <v>42367644.614814043</v>
      </c>
      <c r="AD214" s="3">
        <f t="shared" si="10"/>
        <v>48218198.140342474</v>
      </c>
      <c r="AE214" s="2">
        <f>IF(AE212&gt;=52800000,52800000,IF(AB193=Graph!G$1*1000,AE213+Graph!G$1*1000,AC214))</f>
        <v>42367644.614814043</v>
      </c>
      <c r="AF214" s="3">
        <f t="shared" si="11"/>
        <v>42367644.614814043</v>
      </c>
      <c r="AG214" s="3">
        <f t="shared" si="27"/>
        <v>40440415.314191751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146</v>
      </c>
      <c r="C215" s="7"/>
      <c r="D215" s="2" t="e">
        <f t="shared" si="12"/>
        <v>#N/A</v>
      </c>
      <c r="E215" s="2" t="e">
        <f t="shared" si="22"/>
        <v>#N/A</v>
      </c>
      <c r="F215" s="2">
        <v>1183470.1261140704</v>
      </c>
      <c r="G215" s="2">
        <f t="shared" si="26"/>
        <v>491500.42857142858</v>
      </c>
      <c r="H215" s="2">
        <f t="shared" si="37"/>
        <v>88568684.900528356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1830528.4285714251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1194681.9470333457</v>
      </c>
      <c r="Q215" s="2">
        <f t="shared" si="39"/>
        <v>500000</v>
      </c>
      <c r="R215" s="2">
        <f t="shared" si="38"/>
        <v>90377343.183728039</v>
      </c>
      <c r="S215" s="2">
        <f t="shared" si="17"/>
        <v>491500.42857143283</v>
      </c>
      <c r="T215" s="2">
        <f t="shared" si="18"/>
        <v>8499.571428571362</v>
      </c>
      <c r="U215" s="2">
        <f t="shared" si="19"/>
        <v>500000</v>
      </c>
      <c r="V215" s="2">
        <f t="shared" si="33"/>
        <v>47282648.900528297</v>
      </c>
      <c r="W215" s="2">
        <f t="shared" si="20"/>
        <v>491500.42857142538</v>
      </c>
      <c r="X215" s="2">
        <f t="shared" si="6"/>
        <v>8499.5714285746217</v>
      </c>
      <c r="Y215" s="2">
        <f t="shared" si="35"/>
        <v>43094694.283199646</v>
      </c>
      <c r="Z215" s="2" t="str">
        <f t="shared" si="8"/>
        <v>MEEP</v>
      </c>
      <c r="AA215" s="2">
        <f>IF(Z215="HERE",Y215,AA214+Graph!$G$1*1000)</f>
        <v>48868198.140342474</v>
      </c>
      <c r="AB215" s="2">
        <f t="shared" si="21"/>
        <v>650000</v>
      </c>
      <c r="AC215" s="2">
        <f t="shared" si="36"/>
        <v>42367644.614814043</v>
      </c>
      <c r="AD215" s="3">
        <f t="shared" si="10"/>
        <v>48868198.140342474</v>
      </c>
      <c r="AE215" s="2">
        <f>IF(AE213&gt;=52800000,52800000,IF(AB194=Graph!G$1*1000,AE214+Graph!G$1*1000,AC215))</f>
        <v>42367644.614814043</v>
      </c>
      <c r="AF215" s="3">
        <f t="shared" si="11"/>
        <v>42367644.614814043</v>
      </c>
      <c r="AG215" s="3">
        <f t="shared" si="27"/>
        <v>40472639.949906036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147</v>
      </c>
      <c r="C216" s="7"/>
      <c r="D216" s="2" t="e">
        <f t="shared" si="12"/>
        <v>#N/A</v>
      </c>
      <c r="E216" s="2" t="e">
        <f t="shared" si="22"/>
        <v>#N/A</v>
      </c>
      <c r="F216" s="2">
        <v>1188401.2620002627</v>
      </c>
      <c r="G216" s="2">
        <f t="shared" si="26"/>
        <v>491500.42857142858</v>
      </c>
      <c r="H216" s="2">
        <f t="shared" si="37"/>
        <v>89060185.329099789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1839027.9999999965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1199659.5791953206</v>
      </c>
      <c r="Q216" s="2">
        <f t="shared" si="39"/>
        <v>500000</v>
      </c>
      <c r="R216" s="2">
        <f t="shared" si="38"/>
        <v>90877343.183728039</v>
      </c>
      <c r="S216" s="2">
        <f t="shared" si="17"/>
        <v>491500.42857143283</v>
      </c>
      <c r="T216" s="2">
        <f t="shared" si="18"/>
        <v>8499.571428571362</v>
      </c>
      <c r="U216" s="2">
        <f t="shared" si="19"/>
        <v>500000</v>
      </c>
      <c r="V216" s="2">
        <f t="shared" si="33"/>
        <v>47774149.329099722</v>
      </c>
      <c r="W216" s="2">
        <f t="shared" si="20"/>
        <v>491500.42857142538</v>
      </c>
      <c r="X216" s="2">
        <f t="shared" si="6"/>
        <v>8499.5714285746217</v>
      </c>
      <c r="Y216" s="2">
        <f t="shared" si="35"/>
        <v>43103193.85462822</v>
      </c>
      <c r="Z216" s="2" t="str">
        <f t="shared" si="8"/>
        <v>MEEP</v>
      </c>
      <c r="AA216" s="2">
        <f>IF(Z216="HERE",Y216,AA215+Graph!$G$1*1000)</f>
        <v>49518198.140342474</v>
      </c>
      <c r="AB216" s="2">
        <f t="shared" si="21"/>
        <v>650000</v>
      </c>
      <c r="AC216" s="2">
        <f t="shared" si="36"/>
        <v>42367644.614814043</v>
      </c>
      <c r="AD216" s="3">
        <f t="shared" si="10"/>
        <v>49518198.140342474</v>
      </c>
      <c r="AE216" s="2">
        <f>IF(AE214&gt;=52800000,52800000,IF(AB195=Graph!G$1*1000,AE215+Graph!G$1*1000,AC216))</f>
        <v>42367644.614814043</v>
      </c>
      <c r="AF216" s="3">
        <f t="shared" si="11"/>
        <v>42367644.614814043</v>
      </c>
      <c r="AG216" s="3">
        <f t="shared" si="27"/>
        <v>40504864.585620329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148</v>
      </c>
      <c r="C217" s="7"/>
      <c r="D217" s="2" t="e">
        <f t="shared" si="12"/>
        <v>#N/A</v>
      </c>
      <c r="E217" s="2" t="e">
        <f t="shared" si="22"/>
        <v>#N/A</v>
      </c>
      <c r="F217" s="2">
        <v>1193332.3978864253</v>
      </c>
      <c r="G217" s="2">
        <f t="shared" si="26"/>
        <v>491500.42857142858</v>
      </c>
      <c r="H217" s="2">
        <f t="shared" si="37"/>
        <v>89551685.757671222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1847527.5714285679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1204637.2113572657</v>
      </c>
      <c r="Q217" s="2">
        <f t="shared" si="39"/>
        <v>500000</v>
      </c>
      <c r="R217" s="2">
        <f t="shared" si="38"/>
        <v>91377343.183728039</v>
      </c>
      <c r="S217" s="2">
        <f t="shared" si="17"/>
        <v>491500.42857143283</v>
      </c>
      <c r="T217" s="2">
        <f t="shared" si="18"/>
        <v>8499.571428571362</v>
      </c>
      <c r="U217" s="2">
        <f t="shared" si="19"/>
        <v>500000</v>
      </c>
      <c r="V217" s="2">
        <f t="shared" si="33"/>
        <v>48265649.757671148</v>
      </c>
      <c r="W217" s="2">
        <f t="shared" si="20"/>
        <v>491500.42857142538</v>
      </c>
      <c r="X217" s="2">
        <f t="shared" si="6"/>
        <v>8499.5714285746217</v>
      </c>
      <c r="Y217" s="2">
        <f t="shared" si="35"/>
        <v>43111693.426056795</v>
      </c>
      <c r="Z217" s="2" t="str">
        <f t="shared" si="8"/>
        <v>MEEP</v>
      </c>
      <c r="AA217" s="2">
        <f>IF(Z217="HERE",Y217,AA216+Graph!$G$1*1000)</f>
        <v>50168198.140342474</v>
      </c>
      <c r="AB217" s="2">
        <f t="shared" si="21"/>
        <v>650000</v>
      </c>
      <c r="AC217" s="2">
        <f t="shared" si="36"/>
        <v>42367644.614814043</v>
      </c>
      <c r="AD217" s="3">
        <f t="shared" si="10"/>
        <v>50168198.140342474</v>
      </c>
      <c r="AE217" s="2">
        <f>IF(AE215&gt;=52800000,52800000,IF(AB196=Graph!G$1*1000,AE216+Graph!G$1*1000,AC217))</f>
        <v>42367644.614814043</v>
      </c>
      <c r="AF217" s="3">
        <f t="shared" si="11"/>
        <v>42367644.614814043</v>
      </c>
      <c r="AG217" s="3">
        <f t="shared" si="27"/>
        <v>40537089.221334614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149</v>
      </c>
      <c r="C218" s="7"/>
      <c r="D218" s="2" t="e">
        <f t="shared" si="12"/>
        <v>#N/A</v>
      </c>
      <c r="E218" s="2" t="e">
        <f t="shared" si="22"/>
        <v>#N/A</v>
      </c>
      <c r="F218" s="2">
        <v>1198263.5337725878</v>
      </c>
      <c r="G218" s="2">
        <f t="shared" si="26"/>
        <v>491500.42857142858</v>
      </c>
      <c r="H218" s="2">
        <f t="shared" si="37"/>
        <v>90043186.186242655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1856027.1428571392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1209614.8435192108</v>
      </c>
      <c r="Q218" s="2">
        <f t="shared" si="39"/>
        <v>500000</v>
      </c>
      <c r="R218" s="2">
        <f t="shared" si="38"/>
        <v>91877343.183728039</v>
      </c>
      <c r="S218" s="2">
        <f t="shared" si="17"/>
        <v>491500.42857143283</v>
      </c>
      <c r="T218" s="2">
        <f t="shared" si="18"/>
        <v>8499.571428571362</v>
      </c>
      <c r="U218" s="2">
        <f t="shared" si="19"/>
        <v>500000</v>
      </c>
      <c r="V218" s="2">
        <f t="shared" si="33"/>
        <v>48757150.186242573</v>
      </c>
      <c r="W218" s="2">
        <f t="shared" si="20"/>
        <v>491500.42857142538</v>
      </c>
      <c r="X218" s="2">
        <f t="shared" si="6"/>
        <v>8499.5714285746217</v>
      </c>
      <c r="Y218" s="2">
        <f t="shared" si="35"/>
        <v>43120192.997485369</v>
      </c>
      <c r="Z218" s="2" t="str">
        <f t="shared" si="8"/>
        <v>MEEP</v>
      </c>
      <c r="AA218" s="2">
        <f>IF(Z218="HERE",Y218,AA217+Graph!$G$1*1000)</f>
        <v>50818198.140342474</v>
      </c>
      <c r="AB218" s="2">
        <f t="shared" si="21"/>
        <v>650000</v>
      </c>
      <c r="AC218" s="2">
        <f t="shared" si="36"/>
        <v>42367644.614814043</v>
      </c>
      <c r="AD218" s="3">
        <f t="shared" si="10"/>
        <v>50818198.140342474</v>
      </c>
      <c r="AE218" s="2">
        <f>IF(AE216&gt;=52800000,52800000,IF(AB197=Graph!G$1*1000,AE217+Graph!G$1*1000,AC218))</f>
        <v>42367644.614814043</v>
      </c>
      <c r="AF218" s="3">
        <f t="shared" si="11"/>
        <v>42367644.614814043</v>
      </c>
      <c r="AG218" s="3">
        <f t="shared" si="27"/>
        <v>40569313.857048906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150</v>
      </c>
      <c r="C219" s="7"/>
      <c r="D219" s="2" t="e">
        <f t="shared" si="12"/>
        <v>#N/A</v>
      </c>
      <c r="E219" s="2" t="e">
        <f t="shared" si="22"/>
        <v>#N/A</v>
      </c>
      <c r="F219" s="2">
        <v>1203194.6696587801</v>
      </c>
      <c r="G219" s="2">
        <f t="shared" si="26"/>
        <v>491500.42857142858</v>
      </c>
      <c r="H219" s="2">
        <f t="shared" si="37"/>
        <v>90534686.614814088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1864526.7142857106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1214592.4756811857</v>
      </c>
      <c r="Q219" s="2">
        <f t="shared" si="39"/>
        <v>500000</v>
      </c>
      <c r="R219" s="2">
        <f t="shared" si="38"/>
        <v>92377343.183728039</v>
      </c>
      <c r="S219" s="2">
        <f t="shared" si="17"/>
        <v>491500.42857143283</v>
      </c>
      <c r="T219" s="2">
        <f t="shared" si="18"/>
        <v>8499.571428571362</v>
      </c>
      <c r="U219" s="2">
        <f t="shared" si="19"/>
        <v>500000</v>
      </c>
      <c r="V219" s="2">
        <f t="shared" si="33"/>
        <v>49248650.614813998</v>
      </c>
      <c r="W219" s="2">
        <f t="shared" si="20"/>
        <v>491500.42857142538</v>
      </c>
      <c r="X219" s="2">
        <f t="shared" si="6"/>
        <v>8499.5714285746217</v>
      </c>
      <c r="Y219" s="2">
        <f t="shared" si="35"/>
        <v>43128692.568913944</v>
      </c>
      <c r="Z219" s="2" t="str">
        <f t="shared" si="8"/>
        <v>MEEP</v>
      </c>
      <c r="AA219" s="2">
        <f>IF(Z219="HERE",Y219,AA218+Graph!$G$1*1000)</f>
        <v>51468198.140342474</v>
      </c>
      <c r="AB219" s="2">
        <f t="shared" si="21"/>
        <v>650000</v>
      </c>
      <c r="AC219" s="2">
        <f t="shared" si="36"/>
        <v>42367644.614814043</v>
      </c>
      <c r="AD219" s="3">
        <f t="shared" si="10"/>
        <v>51468198.140342474</v>
      </c>
      <c r="AE219" s="2">
        <f>IF(AE217&gt;=52800000,52800000,IF(AB198=Graph!G$1*1000,AE218+Graph!G$1*1000,AC219))</f>
        <v>42367644.614814043</v>
      </c>
      <c r="AF219" s="3">
        <f t="shared" si="11"/>
        <v>42367644.614814043</v>
      </c>
      <c r="AG219" s="3">
        <f t="shared" si="27"/>
        <v>40601538.492763199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151</v>
      </c>
      <c r="C220" s="7"/>
      <c r="D220" s="2" t="e">
        <f t="shared" si="12"/>
        <v>#N/A</v>
      </c>
      <c r="E220" s="2" t="e">
        <f t="shared" si="22"/>
        <v>#N/A</v>
      </c>
      <c r="F220" s="2">
        <v>1208125.8055449426</v>
      </c>
      <c r="G220" s="2">
        <f t="shared" si="26"/>
        <v>491500.42857142858</v>
      </c>
      <c r="H220" s="2">
        <f t="shared" si="37"/>
        <v>91026187.043385521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1873026.285714282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1219570.1078431308</v>
      </c>
      <c r="Q220" s="2">
        <f t="shared" si="39"/>
        <v>500000</v>
      </c>
      <c r="R220" s="2">
        <f t="shared" si="38"/>
        <v>92877343.183728039</v>
      </c>
      <c r="S220" s="2">
        <f t="shared" si="17"/>
        <v>491500.42857143283</v>
      </c>
      <c r="T220" s="2">
        <f t="shared" si="18"/>
        <v>8499.571428571362</v>
      </c>
      <c r="U220" s="2">
        <f t="shared" si="19"/>
        <v>500000</v>
      </c>
      <c r="V220" s="2">
        <f t="shared" si="33"/>
        <v>49740151.043385424</v>
      </c>
      <c r="W220" s="2">
        <f t="shared" si="20"/>
        <v>491500.42857142538</v>
      </c>
      <c r="X220" s="2">
        <f t="shared" si="6"/>
        <v>8499.5714285746217</v>
      </c>
      <c r="Y220" s="2">
        <f t="shared" si="35"/>
        <v>43137192.140342519</v>
      </c>
      <c r="Z220" s="2" t="str">
        <f t="shared" si="8"/>
        <v>MEEP</v>
      </c>
      <c r="AA220" s="2">
        <f>IF(Z220="HERE",Y220,AA219+Graph!$G$1*1000)</f>
        <v>52118198.140342474</v>
      </c>
      <c r="AB220" s="2">
        <f t="shared" si="21"/>
        <v>650000</v>
      </c>
      <c r="AC220" s="2">
        <f t="shared" si="36"/>
        <v>42367644.614814043</v>
      </c>
      <c r="AD220" s="3">
        <f t="shared" si="10"/>
        <v>52118198.140342474</v>
      </c>
      <c r="AE220" s="2">
        <f>IF(AE218&gt;=52800000,52800000,IF(AB199=Graph!G$1*1000,AE219+Graph!G$1*1000,AC220))</f>
        <v>42367644.614814043</v>
      </c>
      <c r="AF220" s="3">
        <f t="shared" si="11"/>
        <v>42367644.614814043</v>
      </c>
      <c r="AG220" s="3">
        <f t="shared" si="27"/>
        <v>40633763.128477484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152</v>
      </c>
      <c r="C221" s="7"/>
      <c r="D221" s="2" t="e">
        <f t="shared" si="12"/>
        <v>#N/A</v>
      </c>
      <c r="E221" s="2" t="e">
        <f t="shared" si="22"/>
        <v>#N/A</v>
      </c>
      <c r="F221" s="2">
        <v>1213056.9414311051</v>
      </c>
      <c r="G221" s="2">
        <f t="shared" si="26"/>
        <v>491500.42857142858</v>
      </c>
      <c r="H221" s="2">
        <f t="shared" si="37"/>
        <v>91517687.471956953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1881525.8571428533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1224547.7400051057</v>
      </c>
      <c r="Q221" s="2">
        <f t="shared" si="39"/>
        <v>500000</v>
      </c>
      <c r="R221" s="2">
        <f t="shared" si="38"/>
        <v>93377343.183728039</v>
      </c>
      <c r="S221" s="2">
        <f t="shared" si="17"/>
        <v>491500.42857143283</v>
      </c>
      <c r="T221" s="2">
        <f t="shared" si="18"/>
        <v>8499.571428571362</v>
      </c>
      <c r="U221" s="2">
        <f t="shared" si="19"/>
        <v>500000</v>
      </c>
      <c r="V221" s="2">
        <f t="shared" si="33"/>
        <v>50231651.471956849</v>
      </c>
      <c r="W221" s="2">
        <f t="shared" si="20"/>
        <v>491500.42857142538</v>
      </c>
      <c r="X221" s="2">
        <f t="shared" si="6"/>
        <v>8499.5714285746217</v>
      </c>
      <c r="Y221" s="2">
        <f t="shared" si="35"/>
        <v>43145691.711771093</v>
      </c>
      <c r="Z221" s="2" t="str">
        <f t="shared" si="8"/>
        <v>MEEP</v>
      </c>
      <c r="AA221" s="2">
        <f>IF(Z221="HERE",Y221,AA220+Graph!$G$1*1000)</f>
        <v>52768198.140342474</v>
      </c>
      <c r="AB221" s="2">
        <f t="shared" si="21"/>
        <v>650000</v>
      </c>
      <c r="AC221" s="2">
        <f t="shared" si="36"/>
        <v>42367644.614814043</v>
      </c>
      <c r="AD221" s="3">
        <f t="shared" si="10"/>
        <v>52768198.140342474</v>
      </c>
      <c r="AE221" s="2">
        <f>IF(AE219&gt;=52800000,52800000,IF(AB200=Graph!G$1*1000,AE220+Graph!G$1*1000,AC221))</f>
        <v>42367644.614814043</v>
      </c>
      <c r="AF221" s="3">
        <f t="shared" si="11"/>
        <v>42367644.614814043</v>
      </c>
      <c r="AG221" s="3">
        <f t="shared" si="27"/>
        <v>40665987.764191769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153</v>
      </c>
      <c r="C222" s="7"/>
      <c r="D222" s="2" t="e">
        <f t="shared" si="12"/>
        <v>#N/A</v>
      </c>
      <c r="E222" s="2" t="e">
        <f t="shared" si="22"/>
        <v>#N/A</v>
      </c>
      <c r="F222" s="2">
        <v>1217988.0773172975</v>
      </c>
      <c r="G222" s="2">
        <f t="shared" si="26"/>
        <v>491500.42857142858</v>
      </c>
      <c r="H222" s="2">
        <f t="shared" si="37"/>
        <v>92009187.900528386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1890025.4285714247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1229525.3721670508</v>
      </c>
      <c r="Q222" s="2">
        <f t="shared" si="39"/>
        <v>500000</v>
      </c>
      <c r="R222" s="2">
        <f t="shared" si="38"/>
        <v>93877343.183728039</v>
      </c>
      <c r="S222" s="2">
        <f t="shared" si="17"/>
        <v>491500.42857143283</v>
      </c>
      <c r="T222" s="2">
        <f t="shared" si="18"/>
        <v>8499.571428571362</v>
      </c>
      <c r="U222" s="2">
        <f t="shared" si="19"/>
        <v>500000</v>
      </c>
      <c r="V222" s="2">
        <f t="shared" si="33"/>
        <v>50723151.900528274</v>
      </c>
      <c r="W222" s="2">
        <f t="shared" si="20"/>
        <v>491500.42857142538</v>
      </c>
      <c r="X222" s="2">
        <f t="shared" si="6"/>
        <v>8499.5714285746217</v>
      </c>
      <c r="Y222" s="2">
        <f t="shared" si="35"/>
        <v>43154191.283199668</v>
      </c>
      <c r="Z222" s="2" t="str">
        <f t="shared" si="8"/>
        <v>MEEP</v>
      </c>
      <c r="AA222" s="2">
        <f>IF(Z222="HERE",Y222,AA221+Graph!$G$1*1000)</f>
        <v>53418198.140342474</v>
      </c>
      <c r="AB222" s="2">
        <f t="shared" si="21"/>
        <v>650000</v>
      </c>
      <c r="AC222" s="2">
        <f t="shared" si="36"/>
        <v>42367644.614814043</v>
      </c>
      <c r="AD222" s="3">
        <f t="shared" si="10"/>
        <v>52800000</v>
      </c>
      <c r="AE222" s="2">
        <f>IF(AE220&gt;=52800000,52800000,IF(AB201=Graph!G$1*1000,AE221+Graph!G$1*1000,AC222))</f>
        <v>42367644.614814043</v>
      </c>
      <c r="AF222" s="3">
        <f t="shared" si="11"/>
        <v>42367644.614814043</v>
      </c>
      <c r="AG222" s="3">
        <f t="shared" si="27"/>
        <v>40698212.399906054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154</v>
      </c>
      <c r="C223" s="7"/>
      <c r="D223" s="2" t="e">
        <f t="shared" si="12"/>
        <v>#N/A</v>
      </c>
      <c r="E223" s="2" t="e">
        <f t="shared" si="22"/>
        <v>#N/A</v>
      </c>
      <c r="F223" s="2">
        <v>1222919.21320346</v>
      </c>
      <c r="G223" s="2">
        <f t="shared" si="26"/>
        <v>491500.42857142858</v>
      </c>
      <c r="H223" s="2">
        <f t="shared" si="37"/>
        <v>92500688.329099819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1898524.999999996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1234503.0043289959</v>
      </c>
      <c r="Q223" s="2">
        <f t="shared" si="39"/>
        <v>500000</v>
      </c>
      <c r="R223" s="2">
        <f t="shared" si="38"/>
        <v>94377343.183728039</v>
      </c>
      <c r="S223" s="2">
        <f t="shared" si="17"/>
        <v>491500.42857143283</v>
      </c>
      <c r="T223" s="2">
        <f t="shared" si="18"/>
        <v>8499.571428571362</v>
      </c>
      <c r="U223" s="2">
        <f t="shared" si="19"/>
        <v>500000</v>
      </c>
      <c r="V223" s="2">
        <f t="shared" si="33"/>
        <v>51214652.3290997</v>
      </c>
      <c r="W223" s="2">
        <f t="shared" si="20"/>
        <v>491500.42857142538</v>
      </c>
      <c r="X223" s="2">
        <f t="shared" si="6"/>
        <v>8499.5714285746217</v>
      </c>
      <c r="Y223" s="2">
        <f t="shared" ref="Y223:Y286" si="40">IF(COUNT($C224)=0,IF(COUNT($C223)=1,C223,SUM(Y222+X223)),C223)</f>
        <v>43162690.854628243</v>
      </c>
      <c r="Z223" s="2" t="str">
        <f t="shared" si="8"/>
        <v>MEEP</v>
      </c>
      <c r="AA223" s="2">
        <f>IF(Z223="HERE",Y223,AA222+Graph!$G$1*1000)</f>
        <v>54068198.140342474</v>
      </c>
      <c r="AB223" s="2">
        <f t="shared" si="21"/>
        <v>650000</v>
      </c>
      <c r="AC223" s="2">
        <f t="shared" ref="AC223:AC286" si="41">IF(Z224="HERE",V223,AC222)</f>
        <v>42367644.614814043</v>
      </c>
      <c r="AD223" s="3">
        <f t="shared" si="10"/>
        <v>52800000</v>
      </c>
      <c r="AE223" s="2">
        <f>IF(AE221&gt;=52800000,52800000,IF(AB202=Graph!G$1*1000,AE222+Graph!G$1*1000,AC223))</f>
        <v>42367644.614814043</v>
      </c>
      <c r="AF223" s="3">
        <f t="shared" si="11"/>
        <v>42367644.614814043</v>
      </c>
      <c r="AG223" s="3">
        <f t="shared" si="27"/>
        <v>40730437.035620347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155</v>
      </c>
      <c r="C224" s="7"/>
      <c r="D224" s="2" t="e">
        <f t="shared" si="12"/>
        <v>#N/A</v>
      </c>
      <c r="E224" s="2" t="e">
        <f t="shared" si="22"/>
        <v>#N/A</v>
      </c>
      <c r="F224" s="2">
        <v>1227850.3490896225</v>
      </c>
      <c r="G224" s="2">
        <f t="shared" si="26"/>
        <v>491500.42857142858</v>
      </c>
      <c r="H224" s="2">
        <f t="shared" ref="H224:H287" si="42">IF(COUNT($C225)=0,IF(COUNT($C224)=1,C224,SUM(H223+G224)),C224)</f>
        <v>92992188.757671252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1907024.5714285674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1239480.6364909708</v>
      </c>
      <c r="Q224" s="2">
        <f t="shared" si="39"/>
        <v>500000</v>
      </c>
      <c r="R224" s="2">
        <f t="shared" ref="R224:R287" si="43">IF(COUNT($C225)=0,IF(COUNT($C224)=1,M224,SUM(R223+Q224)),M224)</f>
        <v>94877343.183728039</v>
      </c>
      <c r="S224" s="2">
        <f t="shared" si="17"/>
        <v>491500.42857143283</v>
      </c>
      <c r="T224" s="2">
        <f t="shared" si="18"/>
        <v>8499.571428571362</v>
      </c>
      <c r="U224" s="2">
        <f t="shared" si="19"/>
        <v>500000</v>
      </c>
      <c r="V224" s="2">
        <f t="shared" si="33"/>
        <v>51706152.757671125</v>
      </c>
      <c r="W224" s="2">
        <f t="shared" si="20"/>
        <v>491500.42857142538</v>
      </c>
      <c r="X224" s="2">
        <f t="shared" si="6"/>
        <v>8499.5714285746217</v>
      </c>
      <c r="Y224" s="2">
        <f t="shared" si="40"/>
        <v>43171190.426056817</v>
      </c>
      <c r="Z224" s="2" t="str">
        <f t="shared" si="8"/>
        <v>MEEP</v>
      </c>
      <c r="AA224" s="2">
        <f>IF(Z224="HERE",Y224,AA223+Graph!$G$1*1000)</f>
        <v>54718198.140342474</v>
      </c>
      <c r="AB224" s="2">
        <f t="shared" si="21"/>
        <v>650000</v>
      </c>
      <c r="AC224" s="2">
        <f t="shared" si="41"/>
        <v>42367644.614814043</v>
      </c>
      <c r="AD224" s="3">
        <f t="shared" si="10"/>
        <v>52800000</v>
      </c>
      <c r="AE224" s="2">
        <f>IF(AE222&gt;=52800000,52800000,IF(AB203=Graph!G$1*1000,AE223+Graph!G$1*1000,AC224))</f>
        <v>42367644.614814043</v>
      </c>
      <c r="AF224" s="3">
        <f t="shared" si="11"/>
        <v>42367644.614814043</v>
      </c>
      <c r="AG224" s="3">
        <f t="shared" si="27"/>
        <v>40762661.671334639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156</v>
      </c>
      <c r="C225" s="7"/>
      <c r="D225" s="2" t="e">
        <f t="shared" si="12"/>
        <v>#N/A</v>
      </c>
      <c r="E225" s="2" t="e">
        <f t="shared" si="22"/>
        <v>#N/A</v>
      </c>
      <c r="F225" s="2">
        <v>1232781.4849758148</v>
      </c>
      <c r="G225" s="2">
        <f t="shared" si="26"/>
        <v>491500.42857142858</v>
      </c>
      <c r="H225" s="2">
        <f t="shared" si="42"/>
        <v>93483689.186242685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1915524.1428571388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1244458.268652916</v>
      </c>
      <c r="Q225" s="2">
        <f t="shared" si="39"/>
        <v>500000</v>
      </c>
      <c r="R225" s="2">
        <f t="shared" si="43"/>
        <v>95377343.183728039</v>
      </c>
      <c r="S225" s="2">
        <f t="shared" si="17"/>
        <v>491500.42857143283</v>
      </c>
      <c r="T225" s="2">
        <f t="shared" si="18"/>
        <v>8499.571428571362</v>
      </c>
      <c r="U225" s="2">
        <f t="shared" si="19"/>
        <v>500000</v>
      </c>
      <c r="V225" s="2">
        <f t="shared" si="33"/>
        <v>52197653.186242551</v>
      </c>
      <c r="W225" s="2">
        <f t="shared" si="20"/>
        <v>491500.42857142538</v>
      </c>
      <c r="X225" s="2">
        <f t="shared" si="6"/>
        <v>8499.5714285746217</v>
      </c>
      <c r="Y225" s="2">
        <f t="shared" si="40"/>
        <v>43179689.997485392</v>
      </c>
      <c r="Z225" s="2" t="str">
        <f t="shared" si="8"/>
        <v>MEEP</v>
      </c>
      <c r="AA225" s="2">
        <f>IF(Z225="HERE",Y225,AA224+Graph!$G$1*1000)</f>
        <v>55368198.140342474</v>
      </c>
      <c r="AB225" s="2">
        <f t="shared" si="21"/>
        <v>650000</v>
      </c>
      <c r="AC225" s="2">
        <f t="shared" si="41"/>
        <v>42367644.614814043</v>
      </c>
      <c r="AD225" s="3">
        <f t="shared" si="10"/>
        <v>52800000</v>
      </c>
      <c r="AE225" s="2">
        <f>IF(AE223&gt;=52800000,52800000,IF(AB204=Graph!G$1*1000,AE224+Graph!G$1*1000,AC225))</f>
        <v>42367644.614814043</v>
      </c>
      <c r="AF225" s="3">
        <f t="shared" si="11"/>
        <v>42367644.614814043</v>
      </c>
      <c r="AG225" s="3">
        <f t="shared" si="27"/>
        <v>40794886.307048924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157</v>
      </c>
      <c r="C226" s="7"/>
      <c r="D226" s="2" t="e">
        <f t="shared" si="12"/>
        <v>#N/A</v>
      </c>
      <c r="E226" s="2" t="e">
        <f t="shared" si="22"/>
        <v>#N/A</v>
      </c>
      <c r="F226" s="2">
        <v>1237712.6208619773</v>
      </c>
      <c r="G226" s="2">
        <f t="shared" si="26"/>
        <v>491500.42857142858</v>
      </c>
      <c r="H226" s="2">
        <f t="shared" si="42"/>
        <v>93975189.614814118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1924023.7142857101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1249435.9008148611</v>
      </c>
      <c r="Q226" s="2">
        <f t="shared" si="39"/>
        <v>500000</v>
      </c>
      <c r="R226" s="2">
        <f t="shared" si="43"/>
        <v>95877343.183728039</v>
      </c>
      <c r="S226" s="2">
        <f t="shared" si="17"/>
        <v>491500.42857143283</v>
      </c>
      <c r="T226" s="2">
        <f t="shared" si="18"/>
        <v>8499.571428571362</v>
      </c>
      <c r="U226" s="2">
        <f t="shared" si="19"/>
        <v>500000</v>
      </c>
      <c r="V226" s="2">
        <f t="shared" si="33"/>
        <v>52689153.614813976</v>
      </c>
      <c r="W226" s="2">
        <f t="shared" si="20"/>
        <v>491500.42857142538</v>
      </c>
      <c r="X226" s="2">
        <f t="shared" si="6"/>
        <v>8499.5714285746217</v>
      </c>
      <c r="Y226" s="2">
        <f t="shared" si="40"/>
        <v>43188189.568913966</v>
      </c>
      <c r="Z226" s="2" t="str">
        <f t="shared" si="8"/>
        <v>MEEP</v>
      </c>
      <c r="AA226" s="2">
        <f>IF(Z226="HERE",Y226,AA225+Graph!$G$1*1000)</f>
        <v>56018198.140342474</v>
      </c>
      <c r="AB226" s="2">
        <f t="shared" si="21"/>
        <v>650000</v>
      </c>
      <c r="AC226" s="2">
        <f t="shared" si="41"/>
        <v>42367644.614814043</v>
      </c>
      <c r="AD226" s="3">
        <f t="shared" si="10"/>
        <v>52800000</v>
      </c>
      <c r="AE226" s="2">
        <f>IF(AE224&gt;=52800000,52800000,IF(AB205=Graph!G$1*1000,AE225+Graph!G$1*1000,AC226))</f>
        <v>42367644.614814043</v>
      </c>
      <c r="AF226" s="3">
        <f t="shared" si="11"/>
        <v>42367644.614814043</v>
      </c>
      <c r="AG226" s="3">
        <f t="shared" si="27"/>
        <v>40827110.942763217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158</v>
      </c>
      <c r="C227" s="7"/>
      <c r="D227" s="2" t="e">
        <f t="shared" si="12"/>
        <v>#N/A</v>
      </c>
      <c r="E227" s="2" t="e">
        <f t="shared" si="22"/>
        <v>#N/A</v>
      </c>
      <c r="F227" s="2">
        <v>1242643.7567481697</v>
      </c>
      <c r="G227" s="2">
        <f t="shared" si="26"/>
        <v>491500.42857142858</v>
      </c>
      <c r="H227" s="2">
        <f t="shared" si="42"/>
        <v>94466690.04338555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1932523.2857142815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1254413.532976836</v>
      </c>
      <c r="Q227" s="2">
        <f t="shared" si="39"/>
        <v>500000</v>
      </c>
      <c r="R227" s="2">
        <f t="shared" si="43"/>
        <v>96377343.183728039</v>
      </c>
      <c r="S227" s="2">
        <f t="shared" si="17"/>
        <v>491500.42857143283</v>
      </c>
      <c r="T227" s="2">
        <f t="shared" si="18"/>
        <v>8499.571428571362</v>
      </c>
      <c r="U227" s="2">
        <f t="shared" si="19"/>
        <v>500000</v>
      </c>
      <c r="V227" s="2">
        <f t="shared" si="33"/>
        <v>53180654.043385401</v>
      </c>
      <c r="W227" s="2">
        <f t="shared" si="20"/>
        <v>491500.42857142538</v>
      </c>
      <c r="X227" s="2">
        <f t="shared" si="6"/>
        <v>8499.5714285746217</v>
      </c>
      <c r="Y227" s="2">
        <f t="shared" si="40"/>
        <v>43196689.140342541</v>
      </c>
      <c r="Z227" s="2" t="str">
        <f t="shared" si="8"/>
        <v>MEEP</v>
      </c>
      <c r="AA227" s="2">
        <f>IF(Z227="HERE",Y227,AA226+Graph!$G$1*1000)</f>
        <v>56668198.140342474</v>
      </c>
      <c r="AB227" s="2">
        <f t="shared" si="21"/>
        <v>650000</v>
      </c>
      <c r="AC227" s="2">
        <f t="shared" si="41"/>
        <v>42367644.614814043</v>
      </c>
      <c r="AD227" s="3">
        <f t="shared" si="10"/>
        <v>52800000</v>
      </c>
      <c r="AE227" s="2">
        <f>IF(AE225&gt;=52800000,52800000,IF(AB206=Graph!G$1*1000,AE226+Graph!G$1*1000,AC227))</f>
        <v>42367644.614814043</v>
      </c>
      <c r="AF227" s="3">
        <f t="shared" si="11"/>
        <v>42367644.614814043</v>
      </c>
      <c r="AG227" s="3">
        <f t="shared" si="27"/>
        <v>40834760.557048932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159</v>
      </c>
      <c r="C228" s="7"/>
      <c r="D228" s="2" t="e">
        <f t="shared" si="12"/>
        <v>#N/A</v>
      </c>
      <c r="E228" s="2" t="e">
        <f t="shared" si="22"/>
        <v>#N/A</v>
      </c>
      <c r="F228" s="2">
        <v>1247574.8926343322</v>
      </c>
      <c r="G228" s="2">
        <f t="shared" si="26"/>
        <v>491500.42857142858</v>
      </c>
      <c r="H228" s="2">
        <f t="shared" si="42"/>
        <v>94958190.471956983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1941022.8571428529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1259391.1651387811</v>
      </c>
      <c r="Q228" s="2">
        <f t="shared" si="39"/>
        <v>500000</v>
      </c>
      <c r="R228" s="2">
        <f t="shared" si="43"/>
        <v>96877343.183728039</v>
      </c>
      <c r="S228" s="2">
        <f t="shared" si="17"/>
        <v>491500.42857143283</v>
      </c>
      <c r="T228" s="2">
        <f t="shared" si="18"/>
        <v>8499.571428571362</v>
      </c>
      <c r="U228" s="2">
        <f t="shared" si="19"/>
        <v>500000</v>
      </c>
      <c r="V228" s="2">
        <f t="shared" si="33"/>
        <v>53672154.471956827</v>
      </c>
      <c r="W228" s="2">
        <f t="shared" si="20"/>
        <v>491500.42857142538</v>
      </c>
      <c r="X228" s="2">
        <f t="shared" si="6"/>
        <v>8499.5714285746217</v>
      </c>
      <c r="Y228" s="2">
        <f t="shared" si="40"/>
        <v>43205188.711771116</v>
      </c>
      <c r="Z228" s="2" t="str">
        <f t="shared" si="8"/>
        <v>MEEP</v>
      </c>
      <c r="AA228" s="2">
        <f>IF(Z228="HERE",Y228,AA227+Graph!$G$1*1000)</f>
        <v>57318198.140342474</v>
      </c>
      <c r="AB228" s="2">
        <f t="shared" si="21"/>
        <v>650000</v>
      </c>
      <c r="AC228" s="2">
        <f t="shared" si="41"/>
        <v>42367644.614814043</v>
      </c>
      <c r="AD228" s="3">
        <f t="shared" si="10"/>
        <v>52800000</v>
      </c>
      <c r="AE228" s="2">
        <f>IF(AE226&gt;=52800000,52800000,IF(AB207=Graph!G$1*1000,AE227+Graph!G$1*1000,AC228))</f>
        <v>43017644.614814043</v>
      </c>
      <c r="AF228" s="3">
        <f t="shared" si="11"/>
        <v>43017644.614814043</v>
      </c>
      <c r="AG228" s="3">
        <f t="shared" si="27"/>
        <v>41419760.557048932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160</v>
      </c>
      <c r="C229" s="7"/>
      <c r="D229" s="2" t="e">
        <f t="shared" si="12"/>
        <v>#N/A</v>
      </c>
      <c r="E229" s="2" t="e">
        <f t="shared" si="22"/>
        <v>#N/A</v>
      </c>
      <c r="F229" s="2">
        <v>1252506.0285204947</v>
      </c>
      <c r="G229" s="2">
        <f t="shared" si="26"/>
        <v>491500.42857142858</v>
      </c>
      <c r="H229" s="2">
        <f t="shared" si="42"/>
        <v>95449690.900528416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1949522.4285714242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1264368.7973007262</v>
      </c>
      <c r="Q229" s="2">
        <f t="shared" si="39"/>
        <v>500000</v>
      </c>
      <c r="R229" s="2">
        <f t="shared" si="43"/>
        <v>97377343.183728039</v>
      </c>
      <c r="S229" s="2">
        <f t="shared" si="17"/>
        <v>491500.42857143283</v>
      </c>
      <c r="T229" s="2">
        <f t="shared" si="18"/>
        <v>8499.571428571362</v>
      </c>
      <c r="U229" s="2">
        <f t="shared" si="19"/>
        <v>500000</v>
      </c>
      <c r="V229" s="2">
        <f t="shared" si="33"/>
        <v>54163654.900528252</v>
      </c>
      <c r="W229" s="2">
        <f t="shared" si="20"/>
        <v>491500.42857142538</v>
      </c>
      <c r="X229" s="2">
        <f t="shared" si="6"/>
        <v>8499.5714285746217</v>
      </c>
      <c r="Y229" s="2">
        <f t="shared" si="40"/>
        <v>43213688.28319969</v>
      </c>
      <c r="Z229" s="2" t="str">
        <f t="shared" si="8"/>
        <v>MEEP</v>
      </c>
      <c r="AA229" s="2">
        <f>IF(Z229="HERE",Y229,AA228+Graph!$G$1*1000)</f>
        <v>57968198.140342474</v>
      </c>
      <c r="AB229" s="2">
        <f t="shared" si="21"/>
        <v>650000</v>
      </c>
      <c r="AC229" s="2">
        <f t="shared" si="41"/>
        <v>42367644.614814043</v>
      </c>
      <c r="AD229" s="3">
        <f t="shared" si="10"/>
        <v>52800000</v>
      </c>
      <c r="AE229" s="2">
        <f>IF(AE227&gt;=52800000,52800000,IF(AB208=Graph!G$1*1000,AE228+Graph!G$1*1000,AC229))</f>
        <v>43667644.614814043</v>
      </c>
      <c r="AF229" s="3">
        <f t="shared" si="11"/>
        <v>43667644.614814043</v>
      </c>
      <c r="AG229" s="3">
        <f t="shared" si="27"/>
        <v>42004760.557048932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161</v>
      </c>
      <c r="C230" s="7"/>
      <c r="D230" s="2" t="e">
        <f t="shared" si="12"/>
        <v>#N/A</v>
      </c>
      <c r="E230" s="2" t="e">
        <f t="shared" si="22"/>
        <v>#N/A</v>
      </c>
      <c r="F230" s="2">
        <v>1257437.164406687</v>
      </c>
      <c r="G230" s="2">
        <f t="shared" si="26"/>
        <v>491500.42857142858</v>
      </c>
      <c r="H230" s="2">
        <f t="shared" si="42"/>
        <v>95941191.329099849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1958021.9999999956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1269346.4294627011</v>
      </c>
      <c r="Q230" s="2">
        <f t="shared" ref="Q230:Q293" si="44">IF(P230&gt;500000,500000,P230)</f>
        <v>500000</v>
      </c>
      <c r="R230" s="2">
        <f t="shared" si="43"/>
        <v>97877343.183728039</v>
      </c>
      <c r="S230" s="2">
        <f t="shared" si="17"/>
        <v>491500.42857143283</v>
      </c>
      <c r="T230" s="2">
        <f t="shared" si="18"/>
        <v>8499.571428571362</v>
      </c>
      <c r="U230" s="2">
        <f t="shared" si="19"/>
        <v>500000</v>
      </c>
      <c r="V230" s="2">
        <f t="shared" si="33"/>
        <v>54655155.329099678</v>
      </c>
      <c r="W230" s="2">
        <f t="shared" si="20"/>
        <v>491500.42857142538</v>
      </c>
      <c r="X230" s="2">
        <f t="shared" si="6"/>
        <v>8499.5714285746217</v>
      </c>
      <c r="Y230" s="2">
        <f t="shared" si="40"/>
        <v>43222187.854628265</v>
      </c>
      <c r="Z230" s="2" t="str">
        <f t="shared" si="8"/>
        <v>MEEP</v>
      </c>
      <c r="AA230" s="2">
        <f>IF(Z230="HERE",Y230,AA229+Graph!$G$1*1000)</f>
        <v>58618198.140342474</v>
      </c>
      <c r="AB230" s="2">
        <f t="shared" si="21"/>
        <v>650000</v>
      </c>
      <c r="AC230" s="2">
        <f t="shared" si="41"/>
        <v>42367644.614814043</v>
      </c>
      <c r="AD230" s="3">
        <f t="shared" si="10"/>
        <v>52800000</v>
      </c>
      <c r="AE230" s="2">
        <f>IF(AE228&gt;=52800000,52800000,IF(AB209=Graph!G$1*1000,AE229+Graph!G$1*1000,AC230))</f>
        <v>44317644.614814043</v>
      </c>
      <c r="AF230" s="3">
        <f t="shared" si="11"/>
        <v>44317644.614814043</v>
      </c>
      <c r="AG230" s="3">
        <f t="shared" si="27"/>
        <v>42589760.557048932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162</v>
      </c>
      <c r="C231" s="7"/>
      <c r="D231" s="2" t="e">
        <f t="shared" si="12"/>
        <v>#N/A</v>
      </c>
      <c r="E231" s="2" t="e">
        <f t="shared" si="22"/>
        <v>#N/A</v>
      </c>
      <c r="F231" s="2">
        <v>1262368.3002928495</v>
      </c>
      <c r="G231" s="2">
        <f t="shared" si="26"/>
        <v>491500.42857142858</v>
      </c>
      <c r="H231" s="2">
        <f t="shared" si="42"/>
        <v>96432691.757671282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1966521.5714285669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1274324.0616246462</v>
      </c>
      <c r="Q231" s="2">
        <f t="shared" si="44"/>
        <v>500000</v>
      </c>
      <c r="R231" s="2">
        <f t="shared" si="43"/>
        <v>98377343.183728039</v>
      </c>
      <c r="S231" s="2">
        <f t="shared" si="17"/>
        <v>491500.42857143283</v>
      </c>
      <c r="T231" s="2">
        <f t="shared" si="18"/>
        <v>8499.571428571362</v>
      </c>
      <c r="U231" s="2">
        <f t="shared" si="19"/>
        <v>500000</v>
      </c>
      <c r="V231" s="2">
        <f t="shared" si="33"/>
        <v>55146655.757671103</v>
      </c>
      <c r="W231" s="2">
        <f t="shared" si="20"/>
        <v>491500.42857142538</v>
      </c>
      <c r="X231" s="2">
        <f t="shared" si="6"/>
        <v>8499.5714285746217</v>
      </c>
      <c r="Y231" s="2">
        <f t="shared" si="40"/>
        <v>43230687.42605684</v>
      </c>
      <c r="Z231" s="2" t="str">
        <f t="shared" si="8"/>
        <v>MEEP</v>
      </c>
      <c r="AA231" s="2">
        <f>IF(Z231="HERE",Y231,AA230+Graph!$G$1*1000)</f>
        <v>59268198.140342474</v>
      </c>
      <c r="AB231" s="2">
        <f t="shared" si="21"/>
        <v>650000</v>
      </c>
      <c r="AC231" s="2">
        <f t="shared" si="41"/>
        <v>42367644.614814043</v>
      </c>
      <c r="AD231" s="3">
        <f t="shared" si="10"/>
        <v>52800000</v>
      </c>
      <c r="AE231" s="2">
        <f>IF(AE229&gt;=52800000,52800000,IF(AB210=Graph!G$1*1000,AE230+Graph!G$1*1000,AC231))</f>
        <v>44967644.614814043</v>
      </c>
      <c r="AF231" s="3">
        <f t="shared" si="11"/>
        <v>44967644.614814043</v>
      </c>
      <c r="AG231" s="3">
        <f t="shared" si="27"/>
        <v>43174760.557048932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163</v>
      </c>
      <c r="C232" s="7"/>
      <c r="D232" s="2" t="e">
        <f t="shared" si="12"/>
        <v>#N/A</v>
      </c>
      <c r="E232" s="2" t="e">
        <f t="shared" si="22"/>
        <v>#N/A</v>
      </c>
      <c r="F232" s="2">
        <v>1267299.4361790121</v>
      </c>
      <c r="G232" s="2">
        <f t="shared" si="26"/>
        <v>491500.42857142858</v>
      </c>
      <c r="H232" s="2">
        <f t="shared" si="42"/>
        <v>96924192.186242715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1975021.1428571383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1279301.6937865913</v>
      </c>
      <c r="Q232" s="2">
        <f t="shared" si="44"/>
        <v>500000</v>
      </c>
      <c r="R232" s="2">
        <f t="shared" si="43"/>
        <v>98877343.183728039</v>
      </c>
      <c r="S232" s="2">
        <f t="shared" si="17"/>
        <v>491500.42857143283</v>
      </c>
      <c r="T232" s="2">
        <f t="shared" si="18"/>
        <v>8499.571428571362</v>
      </c>
      <c r="U232" s="2">
        <f t="shared" si="19"/>
        <v>500000</v>
      </c>
      <c r="V232" s="2">
        <f t="shared" si="33"/>
        <v>55638156.186242528</v>
      </c>
      <c r="W232" s="2">
        <f t="shared" si="20"/>
        <v>491500.42857142538</v>
      </c>
      <c r="X232" s="2">
        <f t="shared" si="6"/>
        <v>8499.5714285746217</v>
      </c>
      <c r="Y232" s="2">
        <f t="shared" si="40"/>
        <v>43239186.997485414</v>
      </c>
      <c r="Z232" s="2" t="str">
        <f t="shared" si="8"/>
        <v>MEEP</v>
      </c>
      <c r="AA232" s="2">
        <f>IF(Z232="HERE",Y232,AA231+Graph!$G$1*1000)</f>
        <v>59918198.140342474</v>
      </c>
      <c r="AB232" s="2">
        <f t="shared" si="21"/>
        <v>650000</v>
      </c>
      <c r="AC232" s="2">
        <f t="shared" si="41"/>
        <v>42367644.614814043</v>
      </c>
      <c r="AD232" s="3">
        <f t="shared" si="10"/>
        <v>52800000</v>
      </c>
      <c r="AE232" s="2">
        <f>IF(AE230&gt;=52800000,52800000,IF(AB211=Graph!G$1*1000,AE231+Graph!G$1*1000,AC232))</f>
        <v>45617644.614814043</v>
      </c>
      <c r="AF232" s="3">
        <f t="shared" si="11"/>
        <v>45617644.614814043</v>
      </c>
      <c r="AG232" s="3">
        <f t="shared" si="27"/>
        <v>43759760.557048932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164</v>
      </c>
      <c r="C233" s="7"/>
      <c r="D233" s="2" t="e">
        <f t="shared" si="12"/>
        <v>#N/A</v>
      </c>
      <c r="E233" s="2" t="e">
        <f t="shared" si="22"/>
        <v>#N/A</v>
      </c>
      <c r="F233" s="2">
        <v>1272230.5720652044</v>
      </c>
      <c r="G233" s="2">
        <f t="shared" si="26"/>
        <v>491500.42857142858</v>
      </c>
      <c r="H233" s="2">
        <f t="shared" si="42"/>
        <v>97415692.614814147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1983520.7142857097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1284279.3259485662</v>
      </c>
      <c r="Q233" s="2">
        <f t="shared" si="44"/>
        <v>500000</v>
      </c>
      <c r="R233" s="2">
        <f t="shared" si="43"/>
        <v>99377343.183728039</v>
      </c>
      <c r="S233" s="2">
        <f t="shared" si="17"/>
        <v>491500.42857143283</v>
      </c>
      <c r="T233" s="2">
        <f t="shared" si="18"/>
        <v>8499.571428571362</v>
      </c>
      <c r="U233" s="2">
        <f t="shared" si="19"/>
        <v>500000</v>
      </c>
      <c r="V233" s="2">
        <f t="shared" si="33"/>
        <v>56129656.614813954</v>
      </c>
      <c r="W233" s="2">
        <f t="shared" si="20"/>
        <v>491500.42857142538</v>
      </c>
      <c r="X233" s="2">
        <f t="shared" si="6"/>
        <v>8499.5714285746217</v>
      </c>
      <c r="Y233" s="2">
        <f t="shared" si="40"/>
        <v>43247686.568913989</v>
      </c>
      <c r="Z233" s="2" t="str">
        <f t="shared" si="8"/>
        <v>MEEP</v>
      </c>
      <c r="AA233" s="2">
        <f>IF(Z233="HERE",Y233,AA232+Graph!$G$1*1000)</f>
        <v>60568198.140342474</v>
      </c>
      <c r="AB233" s="2">
        <f t="shared" si="21"/>
        <v>650000</v>
      </c>
      <c r="AC233" s="2">
        <f t="shared" si="41"/>
        <v>42367644.614814043</v>
      </c>
      <c r="AD233" s="3">
        <f t="shared" si="10"/>
        <v>52800000</v>
      </c>
      <c r="AE233" s="2">
        <f>IF(AE231&gt;=52800000,52800000,IF(AB212=Graph!G$1*1000,AE232+Graph!G$1*1000,AC233))</f>
        <v>46267644.614814043</v>
      </c>
      <c r="AF233" s="3">
        <f t="shared" si="11"/>
        <v>46267644.614814043</v>
      </c>
      <c r="AG233" s="3">
        <f t="shared" si="27"/>
        <v>44344760.557048932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165</v>
      </c>
      <c r="C234" s="7"/>
      <c r="D234" s="2" t="e">
        <f t="shared" si="12"/>
        <v>#N/A</v>
      </c>
      <c r="E234" s="2" t="e">
        <f t="shared" si="22"/>
        <v>#N/A</v>
      </c>
      <c r="F234" s="2">
        <v>1277161.7079513669</v>
      </c>
      <c r="G234" s="2">
        <f t="shared" si="26"/>
        <v>491500.42857142858</v>
      </c>
      <c r="H234" s="2">
        <f t="shared" si="42"/>
        <v>97907193.04338558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1992020.285714281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1289256.9581105113</v>
      </c>
      <c r="Q234" s="2">
        <f t="shared" si="44"/>
        <v>500000</v>
      </c>
      <c r="R234" s="2">
        <f t="shared" si="43"/>
        <v>99877343.183728039</v>
      </c>
      <c r="S234" s="2">
        <f t="shared" si="17"/>
        <v>491500.42857143283</v>
      </c>
      <c r="T234" s="2">
        <f t="shared" si="18"/>
        <v>8499.571428571362</v>
      </c>
      <c r="U234" s="2">
        <f t="shared" si="19"/>
        <v>500000</v>
      </c>
      <c r="V234" s="2">
        <f t="shared" si="33"/>
        <v>56621157.043385379</v>
      </c>
      <c r="W234" s="2">
        <f t="shared" si="20"/>
        <v>491500.42857142538</v>
      </c>
      <c r="X234" s="2">
        <f t="shared" si="6"/>
        <v>8499.5714285746217</v>
      </c>
      <c r="Y234" s="2">
        <f t="shared" si="40"/>
        <v>43256186.140342563</v>
      </c>
      <c r="Z234" s="2" t="str">
        <f t="shared" si="8"/>
        <v>MEEP</v>
      </c>
      <c r="AA234" s="2">
        <f>IF(Z234="HERE",Y234,AA233+Graph!$G$1*1000)</f>
        <v>61218198.140342474</v>
      </c>
      <c r="AB234" s="2">
        <f t="shared" si="21"/>
        <v>650000</v>
      </c>
      <c r="AC234" s="2">
        <f t="shared" si="41"/>
        <v>42367644.614814043</v>
      </c>
      <c r="AD234" s="3">
        <f t="shared" si="10"/>
        <v>52800000</v>
      </c>
      <c r="AE234" s="2">
        <f>IF(AE232&gt;=52800000,52800000,IF(AB213=Graph!G$1*1000,AE233+Graph!G$1*1000,AC234))</f>
        <v>46917644.614814043</v>
      </c>
      <c r="AF234" s="3">
        <f t="shared" si="11"/>
        <v>46917644.614814043</v>
      </c>
      <c r="AG234" s="3">
        <f t="shared" si="27"/>
        <v>44929760.557048932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166</v>
      </c>
      <c r="C235" s="7"/>
      <c r="D235" s="2" t="e">
        <f t="shared" si="12"/>
        <v>#N/A</v>
      </c>
      <c r="E235" s="2" t="e">
        <f t="shared" si="22"/>
        <v>#N/A</v>
      </c>
      <c r="F235" s="2">
        <v>1282092.8438375294</v>
      </c>
      <c r="G235" s="2">
        <f t="shared" si="26"/>
        <v>491500.42857142858</v>
      </c>
      <c r="H235" s="2">
        <f t="shared" si="42"/>
        <v>98398693.471957013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2000519.8571428524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1294234.5902724862</v>
      </c>
      <c r="Q235" s="2">
        <f t="shared" si="44"/>
        <v>500000</v>
      </c>
      <c r="R235" s="2">
        <f t="shared" si="43"/>
        <v>100377343.18372804</v>
      </c>
      <c r="S235" s="2">
        <f t="shared" si="17"/>
        <v>491500.42857143283</v>
      </c>
      <c r="T235" s="2">
        <f t="shared" si="18"/>
        <v>8499.571428571362</v>
      </c>
      <c r="U235" s="2">
        <f t="shared" si="19"/>
        <v>500000</v>
      </c>
      <c r="V235" s="2">
        <f t="shared" si="33"/>
        <v>57112657.471956804</v>
      </c>
      <c r="W235" s="2">
        <f t="shared" si="20"/>
        <v>491500.42857142538</v>
      </c>
      <c r="X235" s="2">
        <f t="shared" si="6"/>
        <v>8499.5714285746217</v>
      </c>
      <c r="Y235" s="2">
        <f t="shared" si="40"/>
        <v>43264685.711771138</v>
      </c>
      <c r="Z235" s="2" t="str">
        <f t="shared" si="8"/>
        <v>MEEP</v>
      </c>
      <c r="AA235" s="2">
        <f>IF(Z235="HERE",Y235,AA234+Graph!$G$1*1000)</f>
        <v>61868198.140342474</v>
      </c>
      <c r="AB235" s="2">
        <f t="shared" si="21"/>
        <v>650000</v>
      </c>
      <c r="AC235" s="2">
        <f t="shared" si="41"/>
        <v>42367644.614814043</v>
      </c>
      <c r="AD235" s="3">
        <f t="shared" si="10"/>
        <v>52800000</v>
      </c>
      <c r="AE235" s="2">
        <f>IF(AE233&gt;=52800000,52800000,IF(AB214=Graph!G$1*1000,AE234+Graph!G$1*1000,AC235))</f>
        <v>47567644.614814043</v>
      </c>
      <c r="AF235" s="3">
        <f t="shared" si="11"/>
        <v>47567644.614814043</v>
      </c>
      <c r="AG235" s="3">
        <f t="shared" si="27"/>
        <v>45514760.557048932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167</v>
      </c>
      <c r="C236" s="7"/>
      <c r="D236" s="2" t="e">
        <f t="shared" si="12"/>
        <v>#N/A</v>
      </c>
      <c r="E236" s="2" t="e">
        <f t="shared" si="22"/>
        <v>#N/A</v>
      </c>
      <c r="F236" s="2">
        <v>1287023.9797237217</v>
      </c>
      <c r="G236" s="2">
        <f t="shared" si="26"/>
        <v>491500.42857142858</v>
      </c>
      <c r="H236" s="2">
        <f t="shared" si="42"/>
        <v>98890193.900528446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2009019.4285714237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1299212.2224344313</v>
      </c>
      <c r="Q236" s="2">
        <f t="shared" si="44"/>
        <v>500000</v>
      </c>
      <c r="R236" s="2">
        <f t="shared" si="43"/>
        <v>100877343.18372804</v>
      </c>
      <c r="S236" s="2">
        <f t="shared" si="17"/>
        <v>491500.42857143283</v>
      </c>
      <c r="T236" s="2">
        <f t="shared" si="18"/>
        <v>8499.571428571362</v>
      </c>
      <c r="U236" s="2">
        <f t="shared" si="19"/>
        <v>500000</v>
      </c>
      <c r="V236" s="2">
        <f t="shared" si="33"/>
        <v>57604157.90052823</v>
      </c>
      <c r="W236" s="2">
        <f t="shared" si="20"/>
        <v>491500.42857142538</v>
      </c>
      <c r="X236" s="2">
        <f t="shared" si="6"/>
        <v>8499.5714285746217</v>
      </c>
      <c r="Y236" s="2">
        <f t="shared" si="40"/>
        <v>43273185.283199713</v>
      </c>
      <c r="Z236" s="2" t="str">
        <f t="shared" si="8"/>
        <v>MEEP</v>
      </c>
      <c r="AA236" s="2">
        <f>IF(Z236="HERE",Y236,AA235+Graph!$G$1*1000)</f>
        <v>62518198.140342474</v>
      </c>
      <c r="AB236" s="2">
        <f t="shared" si="21"/>
        <v>650000</v>
      </c>
      <c r="AC236" s="2">
        <f t="shared" si="41"/>
        <v>42367644.614814043</v>
      </c>
      <c r="AD236" s="3">
        <f t="shared" si="10"/>
        <v>52800000</v>
      </c>
      <c r="AE236" s="2">
        <f>IF(AE234&gt;=52800000,52800000,IF(AB215=Graph!G$1*1000,AE235+Graph!G$1*1000,AC236))</f>
        <v>48217644.614814043</v>
      </c>
      <c r="AF236" s="3">
        <f t="shared" si="11"/>
        <v>48217644.614814043</v>
      </c>
      <c r="AG236" s="3">
        <f t="shared" si="27"/>
        <v>46099760.557048932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168</v>
      </c>
      <c r="C237" s="7"/>
      <c r="D237" s="2" t="e">
        <f t="shared" si="12"/>
        <v>#N/A</v>
      </c>
      <c r="E237" s="2" t="e">
        <f t="shared" si="22"/>
        <v>#N/A</v>
      </c>
      <c r="F237" s="2">
        <v>1291955.1156098843</v>
      </c>
      <c r="G237" s="2">
        <f t="shared" si="26"/>
        <v>491500.42857142858</v>
      </c>
      <c r="H237" s="2">
        <f t="shared" si="42"/>
        <v>99381694.329099879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2017518.9999999951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1304189.8545963764</v>
      </c>
      <c r="Q237" s="2">
        <f t="shared" si="44"/>
        <v>500000</v>
      </c>
      <c r="R237" s="2">
        <f t="shared" si="43"/>
        <v>101377343.18372804</v>
      </c>
      <c r="S237" s="2">
        <f t="shared" si="17"/>
        <v>491500.42857143283</v>
      </c>
      <c r="T237" s="2">
        <f t="shared" si="18"/>
        <v>8499.571428571362</v>
      </c>
      <c r="U237" s="2">
        <f t="shared" si="19"/>
        <v>500000</v>
      </c>
      <c r="V237" s="2">
        <f t="shared" si="33"/>
        <v>58095658.329099655</v>
      </c>
      <c r="W237" s="2">
        <f t="shared" si="20"/>
        <v>491500.42857142538</v>
      </c>
      <c r="X237" s="2">
        <f t="shared" si="6"/>
        <v>8499.5714285746217</v>
      </c>
      <c r="Y237" s="2">
        <f t="shared" si="40"/>
        <v>43281684.854628287</v>
      </c>
      <c r="Z237" s="2" t="str">
        <f t="shared" si="8"/>
        <v>MEEP</v>
      </c>
      <c r="AA237" s="2">
        <f>IF(Z237="HERE",Y237,AA236+Graph!$G$1*1000)</f>
        <v>63168198.140342474</v>
      </c>
      <c r="AB237" s="2">
        <f t="shared" si="21"/>
        <v>650000</v>
      </c>
      <c r="AC237" s="2">
        <f t="shared" si="41"/>
        <v>42367644.614814043</v>
      </c>
      <c r="AD237" s="3">
        <f t="shared" si="10"/>
        <v>52800000</v>
      </c>
      <c r="AE237" s="2">
        <f>IF(AE235&gt;=52800000,52800000,IF(AB216=Graph!G$1*1000,AE236+Graph!G$1*1000,AC237))</f>
        <v>48867644.614814043</v>
      </c>
      <c r="AF237" s="3">
        <f t="shared" si="11"/>
        <v>48867644.614814043</v>
      </c>
      <c r="AG237" s="3">
        <f t="shared" si="27"/>
        <v>46684760.557048932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169</v>
      </c>
      <c r="C238" s="7"/>
      <c r="D238" s="2" t="e">
        <f t="shared" si="12"/>
        <v>#N/A</v>
      </c>
      <c r="E238" s="2" t="e">
        <f t="shared" si="22"/>
        <v>#N/A</v>
      </c>
      <c r="F238" s="2">
        <v>1296886.2514960468</v>
      </c>
      <c r="G238" s="2">
        <f t="shared" si="26"/>
        <v>491500.42857142858</v>
      </c>
      <c r="H238" s="2">
        <f t="shared" si="42"/>
        <v>99873194.757671311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2026018.5714285665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1309167.4867583513</v>
      </c>
      <c r="Q238" s="2">
        <f t="shared" si="44"/>
        <v>500000</v>
      </c>
      <c r="R238" s="2">
        <f t="shared" si="43"/>
        <v>101877343.18372804</v>
      </c>
      <c r="S238" s="2">
        <f t="shared" si="17"/>
        <v>491500.42857143283</v>
      </c>
      <c r="T238" s="2">
        <f t="shared" si="18"/>
        <v>8499.571428571362</v>
      </c>
      <c r="U238" s="2">
        <f t="shared" si="19"/>
        <v>500000</v>
      </c>
      <c r="V238" s="2">
        <f t="shared" si="33"/>
        <v>58587158.757671081</v>
      </c>
      <c r="W238" s="2">
        <f t="shared" si="20"/>
        <v>491500.42857142538</v>
      </c>
      <c r="X238" s="2">
        <f t="shared" si="6"/>
        <v>8499.5714285746217</v>
      </c>
      <c r="Y238" s="2">
        <f t="shared" si="40"/>
        <v>43290184.426056862</v>
      </c>
      <c r="Z238" s="2" t="str">
        <f t="shared" si="8"/>
        <v>MEEP</v>
      </c>
      <c r="AA238" s="2">
        <f>IF(Z238="HERE",Y238,AA237+Graph!$G$1*1000)</f>
        <v>63818198.140342474</v>
      </c>
      <c r="AB238" s="2">
        <f t="shared" si="21"/>
        <v>650000</v>
      </c>
      <c r="AC238" s="2">
        <f t="shared" si="41"/>
        <v>42367644.614814043</v>
      </c>
      <c r="AD238" s="3">
        <f t="shared" si="10"/>
        <v>52800000</v>
      </c>
      <c r="AE238" s="2">
        <f>IF(AE236&gt;=52800000,52800000,IF(AB217=Graph!G$1*1000,AE237+Graph!G$1*1000,AC238))</f>
        <v>49517644.614814043</v>
      </c>
      <c r="AF238" s="3">
        <f t="shared" si="11"/>
        <v>49517644.614814043</v>
      </c>
      <c r="AG238" s="3">
        <f t="shared" si="27"/>
        <v>47269760.557048932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170</v>
      </c>
      <c r="C239" s="7"/>
      <c r="D239" s="2" t="e">
        <f t="shared" si="12"/>
        <v>#N/A</v>
      </c>
      <c r="E239" s="2" t="e">
        <f t="shared" si="22"/>
        <v>#N/A</v>
      </c>
      <c r="F239" s="2">
        <v>1301817.3873822391</v>
      </c>
      <c r="G239" s="2">
        <f t="shared" si="26"/>
        <v>491500.42857142858</v>
      </c>
      <c r="H239" s="2">
        <f t="shared" si="42"/>
        <v>100364695.18624274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2034518.1428571378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1314145.1189202964</v>
      </c>
      <c r="Q239" s="2">
        <f t="shared" si="44"/>
        <v>500000</v>
      </c>
      <c r="R239" s="2">
        <f t="shared" si="43"/>
        <v>102377343.18372804</v>
      </c>
      <c r="S239" s="2">
        <f t="shared" si="17"/>
        <v>491500.42857143283</v>
      </c>
      <c r="T239" s="2">
        <f t="shared" si="18"/>
        <v>8499.571428571362</v>
      </c>
      <c r="U239" s="2">
        <f t="shared" si="19"/>
        <v>500000</v>
      </c>
      <c r="V239" s="2">
        <f t="shared" si="33"/>
        <v>59078659.186242506</v>
      </c>
      <c r="W239" s="2">
        <f t="shared" si="20"/>
        <v>491500.42857142538</v>
      </c>
      <c r="X239" s="2">
        <f t="shared" si="6"/>
        <v>8499.5714285746217</v>
      </c>
      <c r="Y239" s="2">
        <f t="shared" si="40"/>
        <v>43298683.997485436</v>
      </c>
      <c r="Z239" s="2" t="str">
        <f t="shared" si="8"/>
        <v>MEEP</v>
      </c>
      <c r="AA239" s="2">
        <f>IF(Z239="HERE",Y239,AA238+Graph!$G$1*1000)</f>
        <v>64468198.140342474</v>
      </c>
      <c r="AB239" s="2">
        <f t="shared" si="21"/>
        <v>650000</v>
      </c>
      <c r="AC239" s="2">
        <f t="shared" si="41"/>
        <v>42367644.614814043</v>
      </c>
      <c r="AD239" s="3">
        <f t="shared" si="10"/>
        <v>52800000</v>
      </c>
      <c r="AE239" s="2">
        <f>IF(AE237&gt;=52800000,52800000,IF(AB218=Graph!G$1*1000,AE238+Graph!G$1*1000,AC239))</f>
        <v>50167644.614814043</v>
      </c>
      <c r="AF239" s="3">
        <f t="shared" si="11"/>
        <v>50167644.614814043</v>
      </c>
      <c r="AG239" s="3">
        <f t="shared" si="27"/>
        <v>47854760.557048932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171</v>
      </c>
      <c r="C240" s="7"/>
      <c r="D240" s="2" t="e">
        <f t="shared" si="12"/>
        <v>#N/A</v>
      </c>
      <c r="E240" s="2" t="e">
        <f t="shared" si="22"/>
        <v>#N/A</v>
      </c>
      <c r="F240" s="2">
        <v>1306748.5232684016</v>
      </c>
      <c r="G240" s="2">
        <f t="shared" si="26"/>
        <v>491500.42857142858</v>
      </c>
      <c r="H240" s="2">
        <f t="shared" si="42"/>
        <v>100856195.61481418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2043017.7142857092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1319122.7510822415</v>
      </c>
      <c r="Q240" s="2">
        <f t="shared" si="44"/>
        <v>500000</v>
      </c>
      <c r="R240" s="2">
        <f t="shared" si="43"/>
        <v>102877343.18372804</v>
      </c>
      <c r="S240" s="2">
        <f t="shared" si="17"/>
        <v>491500.42857143283</v>
      </c>
      <c r="T240" s="2">
        <f t="shared" si="18"/>
        <v>8499.571428571362</v>
      </c>
      <c r="U240" s="2">
        <f t="shared" si="19"/>
        <v>500000</v>
      </c>
      <c r="V240" s="2">
        <f t="shared" si="33"/>
        <v>59570159.614813931</v>
      </c>
      <c r="W240" s="2">
        <f t="shared" si="20"/>
        <v>491500.42857142538</v>
      </c>
      <c r="X240" s="2">
        <f t="shared" si="6"/>
        <v>8499.5714285746217</v>
      </c>
      <c r="Y240" s="2">
        <f t="shared" si="40"/>
        <v>43307183.568914011</v>
      </c>
      <c r="Z240" s="2" t="str">
        <f t="shared" si="8"/>
        <v>MEEP</v>
      </c>
      <c r="AA240" s="2">
        <f>IF(Z240="HERE",Y240,AA239+Graph!$G$1*1000)</f>
        <v>65118198.140342474</v>
      </c>
      <c r="AB240" s="2">
        <f t="shared" si="21"/>
        <v>650000</v>
      </c>
      <c r="AC240" s="2">
        <f t="shared" si="41"/>
        <v>42367644.614814043</v>
      </c>
      <c r="AD240" s="3">
        <f t="shared" si="10"/>
        <v>52800000</v>
      </c>
      <c r="AE240" s="2">
        <f>IF(AE238&gt;=52800000,52800000,IF(AB219=Graph!G$1*1000,AE239+Graph!G$1*1000,AC240))</f>
        <v>50817644.614814043</v>
      </c>
      <c r="AF240" s="3">
        <f t="shared" si="11"/>
        <v>50817644.614814043</v>
      </c>
      <c r="AG240" s="3">
        <f t="shared" si="27"/>
        <v>48439760.557048932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172</v>
      </c>
      <c r="C241" s="7"/>
      <c r="D241" s="2" t="e">
        <f t="shared" si="12"/>
        <v>#N/A</v>
      </c>
      <c r="E241" s="2" t="e">
        <f t="shared" si="22"/>
        <v>#N/A</v>
      </c>
      <c r="F241" s="2">
        <v>1311679.6591545641</v>
      </c>
      <c r="G241" s="2">
        <f t="shared" si="26"/>
        <v>491500.42857142858</v>
      </c>
      <c r="H241" s="2">
        <f t="shared" si="42"/>
        <v>101347696.04338561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2051517.2857142806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1324100.3832442164</v>
      </c>
      <c r="Q241" s="2">
        <f t="shared" si="44"/>
        <v>500000</v>
      </c>
      <c r="R241" s="2">
        <f t="shared" si="43"/>
        <v>103377343.18372804</v>
      </c>
      <c r="S241" s="2">
        <f t="shared" si="17"/>
        <v>491500.42857143283</v>
      </c>
      <c r="T241" s="2">
        <f t="shared" si="18"/>
        <v>8499.571428571362</v>
      </c>
      <c r="U241" s="2">
        <f t="shared" si="19"/>
        <v>500000</v>
      </c>
      <c r="V241" s="2">
        <f t="shared" si="33"/>
        <v>60061660.043385357</v>
      </c>
      <c r="W241" s="2">
        <f t="shared" si="20"/>
        <v>491500.42857142538</v>
      </c>
      <c r="X241" s="2">
        <f t="shared" si="6"/>
        <v>8499.5714285746217</v>
      </c>
      <c r="Y241" s="2">
        <f t="shared" si="40"/>
        <v>43315683.140342586</v>
      </c>
      <c r="Z241" s="2" t="str">
        <f t="shared" si="8"/>
        <v>MEEP</v>
      </c>
      <c r="AA241" s="2">
        <f>IF(Z241="HERE",Y241,AA240+Graph!$G$1*1000)</f>
        <v>65768198.140342474</v>
      </c>
      <c r="AB241" s="2">
        <f t="shared" si="21"/>
        <v>650000</v>
      </c>
      <c r="AC241" s="2">
        <f t="shared" si="41"/>
        <v>42367644.614814043</v>
      </c>
      <c r="AD241" s="3">
        <f t="shared" si="10"/>
        <v>52800000</v>
      </c>
      <c r="AE241" s="2">
        <f>IF(AE239&gt;=52800000,52800000,IF(AB220=Graph!G$1*1000,AE240+Graph!G$1*1000,AC241))</f>
        <v>51467644.614814043</v>
      </c>
      <c r="AF241" s="3">
        <f t="shared" si="11"/>
        <v>51467644.614814043</v>
      </c>
      <c r="AG241" s="3">
        <f t="shared" si="27"/>
        <v>49024760.557048932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173</v>
      </c>
      <c r="C242" s="7"/>
      <c r="D242" s="2" t="e">
        <f t="shared" si="12"/>
        <v>#N/A</v>
      </c>
      <c r="E242" s="2" t="e">
        <f t="shared" si="22"/>
        <v>#N/A</v>
      </c>
      <c r="F242" s="2">
        <v>1316610.7950407565</v>
      </c>
      <c r="G242" s="2">
        <f t="shared" si="26"/>
        <v>491500.42857142858</v>
      </c>
      <c r="H242" s="2">
        <f t="shared" si="42"/>
        <v>101839196.47195704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2060016.8571428519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1329078.0154061615</v>
      </c>
      <c r="Q242" s="2">
        <f t="shared" si="44"/>
        <v>500000</v>
      </c>
      <c r="R242" s="2">
        <f t="shared" si="43"/>
        <v>103877343.18372804</v>
      </c>
      <c r="S242" s="2">
        <f t="shared" si="17"/>
        <v>491500.42857143283</v>
      </c>
      <c r="T242" s="2">
        <f t="shared" si="18"/>
        <v>8499.571428571362</v>
      </c>
      <c r="U242" s="2">
        <f t="shared" si="19"/>
        <v>500000</v>
      </c>
      <c r="V242" s="2">
        <f t="shared" si="33"/>
        <v>60553160.471956782</v>
      </c>
      <c r="W242" s="2">
        <f t="shared" si="20"/>
        <v>491500.42857142538</v>
      </c>
      <c r="X242" s="2">
        <f t="shared" si="6"/>
        <v>8499.5714285746217</v>
      </c>
      <c r="Y242" s="2">
        <f t="shared" si="40"/>
        <v>43324182.71177116</v>
      </c>
      <c r="Z242" s="2" t="str">
        <f t="shared" si="8"/>
        <v>MEEP</v>
      </c>
      <c r="AA242" s="2">
        <f>IF(Z242="HERE",Y242,AA241+Graph!$G$1*1000)</f>
        <v>66418198.140342474</v>
      </c>
      <c r="AB242" s="2">
        <f t="shared" si="21"/>
        <v>650000</v>
      </c>
      <c r="AC242" s="2">
        <f t="shared" si="41"/>
        <v>42367644.614814043</v>
      </c>
      <c r="AD242" s="3">
        <f t="shared" si="10"/>
        <v>52800000</v>
      </c>
      <c r="AE242" s="2">
        <f>IF(AE240&gt;=52800000,52800000,IF(AB221=Graph!G$1*1000,AE241+Graph!G$1*1000,AC242))</f>
        <v>52117644.614814043</v>
      </c>
      <c r="AF242" s="3">
        <f t="shared" si="11"/>
        <v>52117644.614814043</v>
      </c>
      <c r="AG242" s="3">
        <f t="shared" si="27"/>
        <v>49609760.557048932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174</v>
      </c>
      <c r="C243" s="7"/>
      <c r="D243" s="2" t="e">
        <f t="shared" si="12"/>
        <v>#N/A</v>
      </c>
      <c r="E243" s="2" t="e">
        <f t="shared" si="22"/>
        <v>#N/A</v>
      </c>
      <c r="F243" s="2">
        <v>1321541.930926919</v>
      </c>
      <c r="G243" s="2">
        <f t="shared" si="26"/>
        <v>491500.42857142858</v>
      </c>
      <c r="H243" s="2">
        <f t="shared" si="42"/>
        <v>102330696.90052848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2068516.4285714233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1334055.6475681067</v>
      </c>
      <c r="Q243" s="2">
        <f t="shared" si="44"/>
        <v>500000</v>
      </c>
      <c r="R243" s="2">
        <f t="shared" si="43"/>
        <v>104377343.18372804</v>
      </c>
      <c r="S243" s="2">
        <f t="shared" si="17"/>
        <v>491500.42857143283</v>
      </c>
      <c r="T243" s="2">
        <f t="shared" si="18"/>
        <v>8499.571428571362</v>
      </c>
      <c r="U243" s="2">
        <f t="shared" si="19"/>
        <v>500000</v>
      </c>
      <c r="V243" s="2">
        <f t="shared" si="33"/>
        <v>61044660.900528207</v>
      </c>
      <c r="W243" s="2">
        <f t="shared" si="20"/>
        <v>491500.42857142538</v>
      </c>
      <c r="X243" s="2">
        <f t="shared" si="6"/>
        <v>8499.5714285746217</v>
      </c>
      <c r="Y243" s="2">
        <f t="shared" si="40"/>
        <v>43332682.283199735</v>
      </c>
      <c r="Z243" s="2" t="str">
        <f t="shared" si="8"/>
        <v>MEEP</v>
      </c>
      <c r="AA243" s="2">
        <f>IF(Z243="HERE",Y243,AA242+Graph!$G$1*1000)</f>
        <v>67068198.140342474</v>
      </c>
      <c r="AB243" s="2">
        <f t="shared" si="21"/>
        <v>650000</v>
      </c>
      <c r="AC243" s="2">
        <f t="shared" si="41"/>
        <v>42367644.614814043</v>
      </c>
      <c r="AD243" s="3">
        <f t="shared" si="10"/>
        <v>52800000</v>
      </c>
      <c r="AE243" s="2">
        <f>IF(AE241&gt;=52800000,52800000,IF(AB222=Graph!G$1*1000,AE242+Graph!G$1*1000,AC243))</f>
        <v>52767644.614814043</v>
      </c>
      <c r="AF243" s="3">
        <f t="shared" si="11"/>
        <v>52767644.614814043</v>
      </c>
      <c r="AG243" s="3">
        <f t="shared" si="27"/>
        <v>49638382.230740704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175</v>
      </c>
      <c r="C244" s="7"/>
      <c r="D244" s="2" t="e">
        <f t="shared" si="12"/>
        <v>#N/A</v>
      </c>
      <c r="E244" s="2" t="e">
        <f t="shared" si="22"/>
        <v>#N/A</v>
      </c>
      <c r="F244" s="2">
        <v>1326473.0668130815</v>
      </c>
      <c r="G244" s="2">
        <f t="shared" si="26"/>
        <v>491500.42857142858</v>
      </c>
      <c r="H244" s="2">
        <f t="shared" si="42"/>
        <v>102822197.32909991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2077015.9999999946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1339033.2797300816</v>
      </c>
      <c r="Q244" s="2">
        <f t="shared" si="44"/>
        <v>500000</v>
      </c>
      <c r="R244" s="2">
        <f t="shared" si="43"/>
        <v>104877343.18372804</v>
      </c>
      <c r="S244" s="2">
        <f t="shared" si="17"/>
        <v>491500.42857143283</v>
      </c>
      <c r="T244" s="2">
        <f t="shared" si="18"/>
        <v>8499.571428571362</v>
      </c>
      <c r="U244" s="2">
        <f t="shared" si="19"/>
        <v>500000</v>
      </c>
      <c r="V244" s="2">
        <f t="shared" si="33"/>
        <v>61536161.329099633</v>
      </c>
      <c r="W244" s="2">
        <f t="shared" si="20"/>
        <v>491500.42857142538</v>
      </c>
      <c r="X244" s="2">
        <f t="shared" si="6"/>
        <v>8499.5714285746217</v>
      </c>
      <c r="Y244" s="2">
        <f t="shared" si="40"/>
        <v>43341181.85462831</v>
      </c>
      <c r="Z244" s="2" t="str">
        <f t="shared" si="8"/>
        <v>MEEP</v>
      </c>
      <c r="AA244" s="2">
        <f>IF(Z244="HERE",Y244,AA243+Graph!$G$1*1000)</f>
        <v>67718198.140342474</v>
      </c>
      <c r="AB244" s="2">
        <f t="shared" si="21"/>
        <v>650000</v>
      </c>
      <c r="AC244" s="2">
        <f t="shared" si="41"/>
        <v>42367644.614814043</v>
      </c>
      <c r="AD244" s="3">
        <f t="shared" si="10"/>
        <v>52800000</v>
      </c>
      <c r="AE244" s="2">
        <f>IF(AE242&gt;=52800000,52800000,IF(AB223=Graph!G$1*1000,AE243+Graph!G$1*1000,AC244))</f>
        <v>53417644.614814043</v>
      </c>
      <c r="AF244" s="3">
        <f t="shared" si="11"/>
        <v>52800000</v>
      </c>
      <c r="AG244" s="3">
        <f t="shared" si="27"/>
        <v>49638382.230740704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176</v>
      </c>
      <c r="C245" s="7"/>
      <c r="D245" s="2" t="e">
        <f t="shared" si="12"/>
        <v>#N/A</v>
      </c>
      <c r="E245" s="2" t="e">
        <f t="shared" si="22"/>
        <v>#N/A</v>
      </c>
      <c r="F245" s="2">
        <v>1331404.2026992738</v>
      </c>
      <c r="G245" s="2">
        <f t="shared" si="26"/>
        <v>491500.42857142858</v>
      </c>
      <c r="H245" s="2">
        <f t="shared" si="42"/>
        <v>103313697.75767134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2085515.571428566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1344010.9118920267</v>
      </c>
      <c r="Q245" s="2">
        <f t="shared" si="44"/>
        <v>500000</v>
      </c>
      <c r="R245" s="2">
        <f t="shared" si="43"/>
        <v>105377343.18372804</v>
      </c>
      <c r="S245" s="2">
        <f t="shared" si="17"/>
        <v>491500.42857143283</v>
      </c>
      <c r="T245" s="2">
        <f t="shared" si="18"/>
        <v>8499.571428571362</v>
      </c>
      <c r="U245" s="2">
        <f t="shared" si="19"/>
        <v>500000</v>
      </c>
      <c r="V245" s="2">
        <f t="shared" si="33"/>
        <v>62027661.757671058</v>
      </c>
      <c r="W245" s="2">
        <f t="shared" si="20"/>
        <v>491500.42857142538</v>
      </c>
      <c r="X245" s="2">
        <f t="shared" si="6"/>
        <v>8499.5714285746217</v>
      </c>
      <c r="Y245" s="2">
        <f t="shared" si="40"/>
        <v>43349681.426056884</v>
      </c>
      <c r="Z245" s="2" t="str">
        <f t="shared" si="8"/>
        <v>MEEP</v>
      </c>
      <c r="AA245" s="2">
        <f>IF(Z245="HERE",Y245,AA244+Graph!$G$1*1000)</f>
        <v>68368198.140342474</v>
      </c>
      <c r="AB245" s="2">
        <f t="shared" si="21"/>
        <v>650000</v>
      </c>
      <c r="AC245" s="2">
        <f t="shared" si="41"/>
        <v>42367644.614814043</v>
      </c>
      <c r="AD245" s="3">
        <f t="shared" si="10"/>
        <v>52800000</v>
      </c>
      <c r="AE245" s="2">
        <f>IF(AE243&gt;=52800000,52800000,IF(AB224=Graph!G$1*1000,AE244+Graph!G$1*1000,AC245))</f>
        <v>54067644.614814043</v>
      </c>
      <c r="AF245" s="3">
        <f t="shared" si="11"/>
        <v>52800000</v>
      </c>
      <c r="AG245" s="3">
        <f t="shared" si="27"/>
        <v>49638382.230740704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177</v>
      </c>
      <c r="C246" s="7"/>
      <c r="D246" s="2" t="e">
        <f t="shared" si="12"/>
        <v>#N/A</v>
      </c>
      <c r="E246" s="2" t="e">
        <f t="shared" si="22"/>
        <v>#N/A</v>
      </c>
      <c r="F246" s="2">
        <v>1336335.3385854363</v>
      </c>
      <c r="G246" s="2">
        <f t="shared" si="26"/>
        <v>491500.42857142858</v>
      </c>
      <c r="H246" s="2">
        <f t="shared" si="42"/>
        <v>103805198.18624277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2094015.1428571374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1348988.5440539718</v>
      </c>
      <c r="Q246" s="2">
        <f t="shared" si="44"/>
        <v>500000</v>
      </c>
      <c r="R246" s="2">
        <f t="shared" si="43"/>
        <v>105877343.18372804</v>
      </c>
      <c r="S246" s="2">
        <f t="shared" si="17"/>
        <v>491500.42857143283</v>
      </c>
      <c r="T246" s="2">
        <f t="shared" si="18"/>
        <v>8499.571428571362</v>
      </c>
      <c r="U246" s="2">
        <f t="shared" si="19"/>
        <v>500000</v>
      </c>
      <c r="V246" s="2">
        <f t="shared" si="33"/>
        <v>62519162.186242484</v>
      </c>
      <c r="W246" s="2">
        <f t="shared" si="20"/>
        <v>491500.42857142538</v>
      </c>
      <c r="X246" s="2">
        <f t="shared" si="6"/>
        <v>8499.5714285746217</v>
      </c>
      <c r="Y246" s="2">
        <f t="shared" si="40"/>
        <v>43358180.997485459</v>
      </c>
      <c r="Z246" s="2" t="str">
        <f t="shared" si="8"/>
        <v>MEEP</v>
      </c>
      <c r="AA246" s="2">
        <f>IF(Z246="HERE",Y246,AA245+Graph!$G$1*1000)</f>
        <v>69018198.140342474</v>
      </c>
      <c r="AB246" s="2">
        <f t="shared" si="21"/>
        <v>650000</v>
      </c>
      <c r="AC246" s="2">
        <f t="shared" si="41"/>
        <v>42367644.614814043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7"/>
        <v>49638382.230740704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178</v>
      </c>
      <c r="C247" s="7"/>
      <c r="D247" s="2" t="e">
        <f t="shared" si="12"/>
        <v>#N/A</v>
      </c>
      <c r="E247" s="2" t="e">
        <f t="shared" si="22"/>
        <v>#N/A</v>
      </c>
      <c r="F247" s="2">
        <v>1341266.4744715989</v>
      </c>
      <c r="G247" s="2">
        <f t="shared" si="26"/>
        <v>491500.42857142858</v>
      </c>
      <c r="H247" s="2">
        <f t="shared" si="42"/>
        <v>104296698.61481421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2102514.714285709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1353966.1762159467</v>
      </c>
      <c r="Q247" s="2">
        <f t="shared" si="44"/>
        <v>500000</v>
      </c>
      <c r="R247" s="2">
        <f t="shared" si="43"/>
        <v>106377343.18372804</v>
      </c>
      <c r="S247" s="2">
        <f t="shared" si="17"/>
        <v>491500.42857143283</v>
      </c>
      <c r="T247" s="2">
        <f t="shared" si="18"/>
        <v>8499.5714285715949</v>
      </c>
      <c r="U247" s="2">
        <f t="shared" si="19"/>
        <v>500000</v>
      </c>
      <c r="V247" s="2">
        <f t="shared" si="33"/>
        <v>63010662.614813909</v>
      </c>
      <c r="W247" s="2">
        <f t="shared" si="20"/>
        <v>491500.42857142538</v>
      </c>
      <c r="X247" s="2">
        <f t="shared" si="6"/>
        <v>8499.5714285746217</v>
      </c>
      <c r="Y247" s="2">
        <f t="shared" si="40"/>
        <v>43366680.568914033</v>
      </c>
      <c r="Z247" s="2" t="str">
        <f t="shared" si="8"/>
        <v>MEEP</v>
      </c>
      <c r="AA247" s="2">
        <f>IF(Z247="HERE",Y247,AA246+Graph!$G$1*1000)</f>
        <v>69668198.140342474</v>
      </c>
      <c r="AB247" s="2">
        <f t="shared" si="21"/>
        <v>650000</v>
      </c>
      <c r="AC247" s="2">
        <f t="shared" si="41"/>
        <v>42367644.614814043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7"/>
        <v>49638382.230740704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179</v>
      </c>
      <c r="C248" s="7"/>
      <c r="D248" s="2" t="e">
        <f t="shared" si="12"/>
        <v>#N/A</v>
      </c>
      <c r="E248" s="2" t="e">
        <f t="shared" si="22"/>
        <v>#N/A</v>
      </c>
      <c r="F248" s="2">
        <v>1346197.6103577912</v>
      </c>
      <c r="G248" s="2">
        <f t="shared" si="26"/>
        <v>491500.42857142858</v>
      </c>
      <c r="H248" s="2">
        <f t="shared" si="42"/>
        <v>104788199.04338564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2111014.2857142803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1358943.8083778918</v>
      </c>
      <c r="Q248" s="2">
        <f t="shared" si="44"/>
        <v>500000</v>
      </c>
      <c r="R248" s="2">
        <f t="shared" si="43"/>
        <v>106877343.18372804</v>
      </c>
      <c r="S248" s="2">
        <f t="shared" si="17"/>
        <v>491500.42857143283</v>
      </c>
      <c r="T248" s="2">
        <f t="shared" si="18"/>
        <v>8499.571428571362</v>
      </c>
      <c r="U248" s="2">
        <f t="shared" si="19"/>
        <v>500000</v>
      </c>
      <c r="V248" s="2">
        <f t="shared" si="33"/>
        <v>63502163.043385334</v>
      </c>
      <c r="W248" s="2">
        <f t="shared" si="20"/>
        <v>491500.42857142538</v>
      </c>
      <c r="X248" s="2">
        <f t="shared" si="6"/>
        <v>8499.5714285746217</v>
      </c>
      <c r="Y248" s="2">
        <f t="shared" si="40"/>
        <v>43375180.140342608</v>
      </c>
      <c r="Z248" s="2" t="str">
        <f t="shared" si="8"/>
        <v>MEEP</v>
      </c>
      <c r="AA248" s="2">
        <f>IF(Z248="HERE",Y248,AA247+Graph!$G$1*1000)</f>
        <v>70318198.140342474</v>
      </c>
      <c r="AB248" s="2">
        <f t="shared" si="21"/>
        <v>650000</v>
      </c>
      <c r="AC248" s="2">
        <f t="shared" si="41"/>
        <v>42367644.614814043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7"/>
        <v>49638382.230740704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180</v>
      </c>
      <c r="C249" s="7"/>
      <c r="D249" s="2" t="e">
        <f t="shared" si="12"/>
        <v>#N/A</v>
      </c>
      <c r="E249" s="2" t="e">
        <f t="shared" si="22"/>
        <v>#N/A</v>
      </c>
      <c r="F249" s="2">
        <v>1351128.7462439537</v>
      </c>
      <c r="G249" s="2">
        <f t="shared" si="26"/>
        <v>491500.42857142858</v>
      </c>
      <c r="H249" s="2">
        <f t="shared" si="42"/>
        <v>105279699.47195707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2119513.8571428517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1363921.4405398369</v>
      </c>
      <c r="Q249" s="2">
        <f t="shared" si="44"/>
        <v>500000</v>
      </c>
      <c r="R249" s="2">
        <f t="shared" si="43"/>
        <v>107377343.18372804</v>
      </c>
      <c r="S249" s="2">
        <f t="shared" si="17"/>
        <v>491500.42857143283</v>
      </c>
      <c r="T249" s="2">
        <f t="shared" si="18"/>
        <v>8499.571428571362</v>
      </c>
      <c r="U249" s="2">
        <f t="shared" si="19"/>
        <v>500000</v>
      </c>
      <c r="V249" s="2">
        <f t="shared" si="33"/>
        <v>63993663.47195676</v>
      </c>
      <c r="W249" s="2">
        <f t="shared" si="20"/>
        <v>491500.42857142538</v>
      </c>
      <c r="X249" s="2">
        <f t="shared" si="6"/>
        <v>8499.5714285746217</v>
      </c>
      <c r="Y249" s="2">
        <f t="shared" si="40"/>
        <v>43383679.711771183</v>
      </c>
      <c r="Z249" s="2" t="str">
        <f t="shared" si="8"/>
        <v>MEEP</v>
      </c>
      <c r="AA249" s="2">
        <f>IF(Z249="HERE",Y249,AA248+Graph!$G$1*1000)</f>
        <v>70968198.140342474</v>
      </c>
      <c r="AB249" s="2">
        <f t="shared" si="21"/>
        <v>650000</v>
      </c>
      <c r="AC249" s="2">
        <f t="shared" si="41"/>
        <v>42367644.614814043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7"/>
        <v>49670882.230740704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181</v>
      </c>
      <c r="C250" s="7"/>
      <c r="D250" s="2" t="e">
        <f t="shared" si="12"/>
        <v>#N/A</v>
      </c>
      <c r="E250" s="2" t="e">
        <f t="shared" si="22"/>
        <v>#N/A</v>
      </c>
      <c r="F250" s="2">
        <v>1356059.8821301162</v>
      </c>
      <c r="G250" s="2">
        <f t="shared" si="26"/>
        <v>491500.42857142858</v>
      </c>
      <c r="H250" s="2">
        <f t="shared" si="42"/>
        <v>105771199.90052851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2128013.4285714231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1368899.0727018118</v>
      </c>
      <c r="Q250" s="2">
        <f t="shared" si="44"/>
        <v>500000</v>
      </c>
      <c r="R250" s="2">
        <f t="shared" si="43"/>
        <v>107877343.18372804</v>
      </c>
      <c r="S250" s="2">
        <f t="shared" si="17"/>
        <v>491500.42857143283</v>
      </c>
      <c r="T250" s="2">
        <f t="shared" si="18"/>
        <v>8499.571428571362</v>
      </c>
      <c r="U250" s="2">
        <f t="shared" si="19"/>
        <v>500000</v>
      </c>
      <c r="V250" s="2">
        <f t="shared" si="33"/>
        <v>64485163.900528185</v>
      </c>
      <c r="W250" s="2">
        <f t="shared" si="20"/>
        <v>491500.42857142538</v>
      </c>
      <c r="X250" s="2">
        <f t="shared" si="6"/>
        <v>8499.5714285746217</v>
      </c>
      <c r="Y250" s="2">
        <f t="shared" si="40"/>
        <v>43392179.283199757</v>
      </c>
      <c r="Z250" s="2" t="str">
        <f t="shared" si="8"/>
        <v>MEEP</v>
      </c>
      <c r="AA250" s="2">
        <f>IF(Z250="HERE",Y250,AA249+Graph!$G$1*1000)</f>
        <v>71618198.140342474</v>
      </c>
      <c r="AB250" s="2">
        <f t="shared" si="21"/>
        <v>650000</v>
      </c>
      <c r="AC250" s="2">
        <f t="shared" si="41"/>
        <v>42367644.614814043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7"/>
        <v>49703382.230740704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182</v>
      </c>
      <c r="C251" s="7"/>
      <c r="D251" s="2" t="e">
        <f t="shared" si="12"/>
        <v>#N/A</v>
      </c>
      <c r="E251" s="2" t="e">
        <f t="shared" si="22"/>
        <v>#N/A</v>
      </c>
      <c r="F251" s="2">
        <v>1360991.0180163085</v>
      </c>
      <c r="G251" s="2">
        <f t="shared" si="26"/>
        <v>491500.42857142858</v>
      </c>
      <c r="H251" s="2">
        <f t="shared" si="42"/>
        <v>106262700.32909994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2136512.9999999944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1373876.7048637569</v>
      </c>
      <c r="Q251" s="2">
        <f t="shared" si="44"/>
        <v>500000</v>
      </c>
      <c r="R251" s="2">
        <f t="shared" si="43"/>
        <v>108377343.18372804</v>
      </c>
      <c r="S251" s="2">
        <f t="shared" si="17"/>
        <v>491500.42857143283</v>
      </c>
      <c r="T251" s="2">
        <f t="shared" si="18"/>
        <v>8499.571428571362</v>
      </c>
      <c r="U251" s="2">
        <f t="shared" si="19"/>
        <v>500000</v>
      </c>
      <c r="V251" s="2">
        <f t="shared" si="33"/>
        <v>64976664.32909961</v>
      </c>
      <c r="W251" s="2">
        <f t="shared" si="20"/>
        <v>491500.42857142538</v>
      </c>
      <c r="X251" s="2">
        <f t="shared" si="6"/>
        <v>8499.5714285746217</v>
      </c>
      <c r="Y251" s="2">
        <f t="shared" si="40"/>
        <v>43400678.854628332</v>
      </c>
      <c r="Z251" s="2" t="str">
        <f t="shared" si="8"/>
        <v>MEEP</v>
      </c>
      <c r="AA251" s="2">
        <f>IF(Z251="HERE",Y251,AA250+Graph!$G$1*1000)</f>
        <v>72268198.140342474</v>
      </c>
      <c r="AB251" s="2">
        <f t="shared" si="21"/>
        <v>650000</v>
      </c>
      <c r="AC251" s="2">
        <f t="shared" si="41"/>
        <v>42367644.614814043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7"/>
        <v>49735882.230740704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183</v>
      </c>
      <c r="C252" s="7"/>
      <c r="D252" s="2" t="e">
        <f t="shared" si="12"/>
        <v>#N/A</v>
      </c>
      <c r="E252" s="2" t="e">
        <f t="shared" si="22"/>
        <v>#N/A</v>
      </c>
      <c r="F252" s="2">
        <v>1365922.1539024711</v>
      </c>
      <c r="G252" s="2">
        <f t="shared" si="26"/>
        <v>491500.42857142858</v>
      </c>
      <c r="H252" s="2">
        <f t="shared" si="42"/>
        <v>106754200.75767137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2145012.5714285658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1378854.3370257318</v>
      </c>
      <c r="Q252" s="2">
        <f t="shared" si="44"/>
        <v>500000</v>
      </c>
      <c r="R252" s="2">
        <f t="shared" si="43"/>
        <v>108877343.18372804</v>
      </c>
      <c r="S252" s="2">
        <f t="shared" si="17"/>
        <v>491500.42857143283</v>
      </c>
      <c r="T252" s="2">
        <f t="shared" si="18"/>
        <v>8499.571428571362</v>
      </c>
      <c r="U252" s="2">
        <f t="shared" si="19"/>
        <v>500000</v>
      </c>
      <c r="V252" s="2">
        <f t="shared" si="33"/>
        <v>65468164.757671036</v>
      </c>
      <c r="W252" s="2">
        <f t="shared" si="20"/>
        <v>491500.42857142538</v>
      </c>
      <c r="X252" s="2">
        <f t="shared" si="6"/>
        <v>8499.5714285746217</v>
      </c>
      <c r="Y252" s="2">
        <f t="shared" si="40"/>
        <v>43409178.426056907</v>
      </c>
      <c r="Z252" s="2" t="str">
        <f t="shared" si="8"/>
        <v>MEEP</v>
      </c>
      <c r="AA252" s="2">
        <f>IF(Z252="HERE",Y252,AA251+Graph!$G$1*1000)</f>
        <v>72918198.140342474</v>
      </c>
      <c r="AB252" s="2">
        <f t="shared" si="21"/>
        <v>650000</v>
      </c>
      <c r="AC252" s="2">
        <f t="shared" si="41"/>
        <v>42367644.614814043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7"/>
        <v>49768382.230740704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184</v>
      </c>
      <c r="C253" s="7"/>
      <c r="D253" s="2" t="e">
        <f t="shared" si="12"/>
        <v>#N/A</v>
      </c>
      <c r="E253" s="2" t="e">
        <f t="shared" si="22"/>
        <v>#N/A</v>
      </c>
      <c r="F253" s="2">
        <v>1370853.2897886336</v>
      </c>
      <c r="G253" s="2">
        <f t="shared" si="26"/>
        <v>491500.42857142858</v>
      </c>
      <c r="H253" s="2">
        <f t="shared" si="42"/>
        <v>107245701.1862428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2153512.1428571371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1383831.9691876769</v>
      </c>
      <c r="Q253" s="2">
        <f t="shared" si="44"/>
        <v>500000</v>
      </c>
      <c r="R253" s="2">
        <f t="shared" si="43"/>
        <v>109377343.18372804</v>
      </c>
      <c r="S253" s="2">
        <f t="shared" si="17"/>
        <v>491500.42857143283</v>
      </c>
      <c r="T253" s="2">
        <f t="shared" si="18"/>
        <v>8499.571428571362</v>
      </c>
      <c r="U253" s="2">
        <f t="shared" si="19"/>
        <v>500000</v>
      </c>
      <c r="V253" s="2">
        <f t="shared" si="33"/>
        <v>65959665.186242461</v>
      </c>
      <c r="W253" s="2">
        <f t="shared" si="20"/>
        <v>491500.42857142538</v>
      </c>
      <c r="X253" s="2">
        <f t="shared" si="6"/>
        <v>8499.5714285746217</v>
      </c>
      <c r="Y253" s="2">
        <f t="shared" si="40"/>
        <v>43417677.997485481</v>
      </c>
      <c r="Z253" s="2" t="str">
        <f t="shared" si="8"/>
        <v>MEEP</v>
      </c>
      <c r="AA253" s="2">
        <f>IF(Z253="HERE",Y253,AA252+Graph!$G$1*1000)</f>
        <v>73568198.140342474</v>
      </c>
      <c r="AB253" s="2">
        <f t="shared" si="21"/>
        <v>650000</v>
      </c>
      <c r="AC253" s="2">
        <f t="shared" si="41"/>
        <v>42367644.614814043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7"/>
        <v>49800882.230740704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185</v>
      </c>
      <c r="C254" s="7"/>
      <c r="D254" s="2" t="e">
        <f t="shared" si="12"/>
        <v>#N/A</v>
      </c>
      <c r="E254" s="2" t="e">
        <f t="shared" si="22"/>
        <v>#N/A</v>
      </c>
      <c r="F254" s="2">
        <v>1375784.4256748259</v>
      </c>
      <c r="G254" s="2">
        <f t="shared" si="26"/>
        <v>491500.42857142858</v>
      </c>
      <c r="H254" s="2">
        <f t="shared" si="42"/>
        <v>107737201.61481424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2162011.7142857085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1388809.601349622</v>
      </c>
      <c r="Q254" s="2">
        <f t="shared" si="44"/>
        <v>500000</v>
      </c>
      <c r="R254" s="2">
        <f t="shared" si="43"/>
        <v>109877343.18372804</v>
      </c>
      <c r="S254" s="2">
        <f t="shared" si="17"/>
        <v>491500.42857143283</v>
      </c>
      <c r="T254" s="2">
        <f t="shared" si="18"/>
        <v>8499.571428571362</v>
      </c>
      <c r="U254" s="2">
        <f t="shared" si="19"/>
        <v>500000</v>
      </c>
      <c r="V254" s="2">
        <f t="shared" si="33"/>
        <v>66451165.614813887</v>
      </c>
      <c r="W254" s="2">
        <f t="shared" si="20"/>
        <v>491500.42857142538</v>
      </c>
      <c r="X254" s="2">
        <f t="shared" si="6"/>
        <v>8499.5714285746217</v>
      </c>
      <c r="Y254" s="2">
        <f t="shared" si="40"/>
        <v>43426177.568914056</v>
      </c>
      <c r="Z254" s="2" t="str">
        <f t="shared" si="8"/>
        <v>MEEP</v>
      </c>
      <c r="AA254" s="2">
        <f>IF(Z254="HERE",Y254,AA253+Graph!$G$1*1000)</f>
        <v>74218198.140342474</v>
      </c>
      <c r="AB254" s="2">
        <f t="shared" si="21"/>
        <v>650000</v>
      </c>
      <c r="AC254" s="2">
        <f t="shared" si="41"/>
        <v>42367644.614814043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7"/>
        <v>49833382.230740704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186</v>
      </c>
      <c r="C255" s="7"/>
      <c r="D255" s="2" t="e">
        <f t="shared" si="12"/>
        <v>#N/A</v>
      </c>
      <c r="E255" s="2" t="e">
        <f t="shared" si="22"/>
        <v>#N/A</v>
      </c>
      <c r="F255" s="2">
        <v>1380715.5615609884</v>
      </c>
      <c r="G255" s="2">
        <f t="shared" si="26"/>
        <v>491500.42857142858</v>
      </c>
      <c r="H255" s="2">
        <f t="shared" si="42"/>
        <v>108228702.04338567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2170511.2857142799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1393787.2335115969</v>
      </c>
      <c r="Q255" s="2">
        <f t="shared" si="44"/>
        <v>500000</v>
      </c>
      <c r="R255" s="2">
        <f t="shared" si="43"/>
        <v>110377343.18372804</v>
      </c>
      <c r="S255" s="2">
        <f t="shared" si="17"/>
        <v>491500.42857143283</v>
      </c>
      <c r="T255" s="2">
        <f t="shared" si="18"/>
        <v>8499.571428571362</v>
      </c>
      <c r="U255" s="2">
        <f t="shared" si="19"/>
        <v>500000</v>
      </c>
      <c r="V255" s="2">
        <f t="shared" si="33"/>
        <v>66942666.043385312</v>
      </c>
      <c r="W255" s="2">
        <f t="shared" si="20"/>
        <v>491500.42857142538</v>
      </c>
      <c r="X255" s="2">
        <f t="shared" si="6"/>
        <v>8499.5714285746217</v>
      </c>
      <c r="Y255" s="2">
        <f t="shared" si="40"/>
        <v>43434677.14034263</v>
      </c>
      <c r="Z255" s="2" t="str">
        <f t="shared" si="8"/>
        <v>MEEP</v>
      </c>
      <c r="AA255" s="2">
        <f>IF(Z255="HERE",Y255,AA254+Graph!$G$1*1000)</f>
        <v>74868198.140342474</v>
      </c>
      <c r="AB255" s="2">
        <f t="shared" si="21"/>
        <v>650000</v>
      </c>
      <c r="AC255" s="2">
        <f t="shared" si="41"/>
        <v>42367644.614814043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7"/>
        <v>49865882.230740704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187</v>
      </c>
      <c r="C256" s="7"/>
      <c r="D256" s="2" t="e">
        <f t="shared" si="12"/>
        <v>#N/A</v>
      </c>
      <c r="E256" s="2" t="e">
        <f t="shared" si="22"/>
        <v>#N/A</v>
      </c>
      <c r="F256" s="2">
        <v>1385646.6974471509</v>
      </c>
      <c r="G256" s="2">
        <f t="shared" si="26"/>
        <v>491500.42857142858</v>
      </c>
      <c r="H256" s="2">
        <f t="shared" si="42"/>
        <v>108720202.4719571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2179010.8571428512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1398764.865673542</v>
      </c>
      <c r="Q256" s="2">
        <f t="shared" si="44"/>
        <v>500000</v>
      </c>
      <c r="R256" s="2">
        <f t="shared" si="43"/>
        <v>110877343.18372804</v>
      </c>
      <c r="S256" s="2">
        <f t="shared" si="17"/>
        <v>491500.42857143283</v>
      </c>
      <c r="T256" s="2">
        <f t="shared" si="18"/>
        <v>8499.571428571362</v>
      </c>
      <c r="U256" s="2">
        <f t="shared" si="19"/>
        <v>500000</v>
      </c>
      <c r="V256" s="2">
        <f t="shared" si="33"/>
        <v>67434166.471956745</v>
      </c>
      <c r="W256" s="2">
        <f t="shared" si="20"/>
        <v>491500.42857143283</v>
      </c>
      <c r="X256" s="2">
        <f t="shared" si="6"/>
        <v>8499.5714285671711</v>
      </c>
      <c r="Y256" s="2">
        <f t="shared" si="40"/>
        <v>43443176.711771198</v>
      </c>
      <c r="Z256" s="2" t="str">
        <f t="shared" si="8"/>
        <v>MEEP</v>
      </c>
      <c r="AA256" s="2">
        <f>IF(Z256="HERE",Y256,AA255+Graph!$G$1*1000)</f>
        <v>75518198.140342474</v>
      </c>
      <c r="AB256" s="2">
        <f t="shared" si="21"/>
        <v>650000</v>
      </c>
      <c r="AC256" s="2">
        <f t="shared" si="41"/>
        <v>42367644.614814043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7"/>
        <v>49898382.230740704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5">ROW(M257)-MATCH(MAX(I:I),I:I,0)</f>
        <v>188</v>
      </c>
      <c r="C257" s="7"/>
      <c r="D257" s="2" t="e">
        <f t="shared" si="12"/>
        <v>#N/A</v>
      </c>
      <c r="E257" s="2" t="e">
        <f t="shared" si="22"/>
        <v>#N/A</v>
      </c>
      <c r="F257" s="2">
        <v>1390577.8333333433</v>
      </c>
      <c r="G257" s="2">
        <f t="shared" si="26"/>
        <v>491500.42857142858</v>
      </c>
      <c r="H257" s="2">
        <f t="shared" si="42"/>
        <v>109211702.90052854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2187510.4285714226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1403742.4978354871</v>
      </c>
      <c r="Q257" s="2">
        <f t="shared" si="44"/>
        <v>500000</v>
      </c>
      <c r="R257" s="2">
        <f t="shared" si="43"/>
        <v>111377343.18372804</v>
      </c>
      <c r="S257" s="2">
        <f t="shared" si="17"/>
        <v>491500.42857143283</v>
      </c>
      <c r="T257" s="2">
        <f t="shared" si="18"/>
        <v>8499.571428571362</v>
      </c>
      <c r="U257" s="2">
        <f t="shared" si="19"/>
        <v>500000</v>
      </c>
      <c r="V257" s="2">
        <f t="shared" si="33"/>
        <v>67925666.900528178</v>
      </c>
      <c r="W257" s="2">
        <f t="shared" si="20"/>
        <v>491500.42857143283</v>
      </c>
      <c r="X257" s="2">
        <f t="shared" si="6"/>
        <v>8499.5714285671711</v>
      </c>
      <c r="Y257" s="2">
        <f t="shared" si="40"/>
        <v>43451676.283199765</v>
      </c>
      <c r="Z257" s="2" t="str">
        <f t="shared" si="8"/>
        <v>MEEP</v>
      </c>
      <c r="AA257" s="2">
        <f>IF(Z257="HERE",Y257,AA256+Graph!$G$1*1000)</f>
        <v>76168198.140342474</v>
      </c>
      <c r="AB257" s="2">
        <f t="shared" si="21"/>
        <v>650000</v>
      </c>
      <c r="AC257" s="2">
        <f t="shared" si="41"/>
        <v>42367644.614814043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7"/>
        <v>49930882.230740704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5"/>
        <v>189</v>
      </c>
      <c r="C258" s="7"/>
      <c r="D258" s="2" t="e">
        <f t="shared" si="12"/>
        <v>#N/A</v>
      </c>
      <c r="E258" s="2" t="e">
        <f t="shared" si="22"/>
        <v>#N/A</v>
      </c>
      <c r="F258" s="2">
        <v>1395508.9692195058</v>
      </c>
      <c r="G258" s="2">
        <f t="shared" si="26"/>
        <v>491500.42857142858</v>
      </c>
      <c r="H258" s="2">
        <f t="shared" si="42"/>
        <v>109703203.32909997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2196009.9999999939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1408720.129997462</v>
      </c>
      <c r="Q258" s="2">
        <f t="shared" si="44"/>
        <v>500000</v>
      </c>
      <c r="R258" s="2">
        <f t="shared" si="43"/>
        <v>111877343.18372804</v>
      </c>
      <c r="S258" s="2">
        <f t="shared" si="17"/>
        <v>491500.42857143283</v>
      </c>
      <c r="T258" s="2">
        <f t="shared" si="18"/>
        <v>8499.571428571362</v>
      </c>
      <c r="U258" s="2">
        <f t="shared" si="19"/>
        <v>500000</v>
      </c>
      <c r="V258" s="2">
        <f t="shared" si="33"/>
        <v>68417167.32909961</v>
      </c>
      <c r="W258" s="2">
        <f t="shared" si="20"/>
        <v>491500.42857143283</v>
      </c>
      <c r="X258" s="2">
        <f t="shared" si="6"/>
        <v>8499.5714285671711</v>
      </c>
      <c r="Y258" s="2">
        <f t="shared" si="40"/>
        <v>43460175.854628332</v>
      </c>
      <c r="Z258" s="2" t="str">
        <f t="shared" si="8"/>
        <v>MEEP</v>
      </c>
      <c r="AA258" s="2">
        <f>IF(Z258="HERE",Y258,AA257+Graph!$G$1*1000)</f>
        <v>76818198.140342474</v>
      </c>
      <c r="AB258" s="2">
        <f t="shared" si="21"/>
        <v>650000</v>
      </c>
      <c r="AC258" s="2">
        <f t="shared" si="41"/>
        <v>42367644.614814043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7"/>
        <v>49963382.230740704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5"/>
        <v>190</v>
      </c>
      <c r="C259" s="7"/>
      <c r="D259" s="2" t="e">
        <f t="shared" si="12"/>
        <v>#N/A</v>
      </c>
      <c r="E259" s="2" t="e">
        <f t="shared" si="22"/>
        <v>#N/A</v>
      </c>
      <c r="F259" s="2">
        <v>1400440.1051056683</v>
      </c>
      <c r="G259" s="2">
        <f t="shared" si="26"/>
        <v>491500.42857142858</v>
      </c>
      <c r="H259" s="2">
        <f t="shared" si="42"/>
        <v>110194703.7576714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2204509.5714285653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1413697.7621594071</v>
      </c>
      <c r="Q259" s="2">
        <f t="shared" si="44"/>
        <v>500000</v>
      </c>
      <c r="R259" s="2">
        <f t="shared" si="43"/>
        <v>112377343.18372804</v>
      </c>
      <c r="S259" s="2">
        <f t="shared" si="17"/>
        <v>491500.42857143283</v>
      </c>
      <c r="T259" s="2">
        <f t="shared" si="18"/>
        <v>8499.571428571362</v>
      </c>
      <c r="U259" s="2">
        <f t="shared" si="19"/>
        <v>500000</v>
      </c>
      <c r="V259" s="2">
        <f t="shared" si="33"/>
        <v>68908667.757671043</v>
      </c>
      <c r="W259" s="2">
        <f t="shared" si="20"/>
        <v>491500.42857143283</v>
      </c>
      <c r="X259" s="2">
        <f t="shared" si="6"/>
        <v>8499.5714285671711</v>
      </c>
      <c r="Y259" s="2">
        <f t="shared" si="40"/>
        <v>43468675.426056899</v>
      </c>
      <c r="Z259" s="2" t="str">
        <f t="shared" si="8"/>
        <v>MEEP</v>
      </c>
      <c r="AA259" s="2">
        <f>IF(Z259="HERE",Y259,AA258+Graph!$G$1*1000)</f>
        <v>77468198.140342474</v>
      </c>
      <c r="AB259" s="2">
        <f t="shared" si="21"/>
        <v>650000</v>
      </c>
      <c r="AC259" s="2">
        <f t="shared" si="41"/>
        <v>42367644.614814043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7"/>
        <v>49995882.230740704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5"/>
        <v>191</v>
      </c>
      <c r="C260" s="7"/>
      <c r="D260" s="2" t="e">
        <f t="shared" si="12"/>
        <v>#N/A</v>
      </c>
      <c r="E260" s="2" t="e">
        <f t="shared" si="22"/>
        <v>#N/A</v>
      </c>
      <c r="F260" s="2">
        <v>1405371.2409918606</v>
      </c>
      <c r="G260" s="2">
        <f t="shared" si="26"/>
        <v>491500.42857142858</v>
      </c>
      <c r="H260" s="2">
        <f t="shared" si="42"/>
        <v>110686204.18624283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2213009.1428571367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1418675.3943213522</v>
      </c>
      <c r="Q260" s="2">
        <f t="shared" si="44"/>
        <v>500000</v>
      </c>
      <c r="R260" s="2">
        <f t="shared" si="43"/>
        <v>112877343.18372804</v>
      </c>
      <c r="S260" s="2">
        <f t="shared" si="17"/>
        <v>491500.42857143283</v>
      </c>
      <c r="T260" s="2">
        <f t="shared" si="18"/>
        <v>8499.571428571362</v>
      </c>
      <c r="U260" s="2">
        <f t="shared" si="19"/>
        <v>500000</v>
      </c>
      <c r="V260" s="2">
        <f t="shared" si="33"/>
        <v>69400168.186242476</v>
      </c>
      <c r="W260" s="2">
        <f t="shared" si="20"/>
        <v>491500.42857143283</v>
      </c>
      <c r="X260" s="2">
        <f t="shared" si="6"/>
        <v>8499.5714285671711</v>
      </c>
      <c r="Y260" s="2">
        <f t="shared" si="40"/>
        <v>43477174.997485466</v>
      </c>
      <c r="Z260" s="2" t="str">
        <f t="shared" si="8"/>
        <v>MEEP</v>
      </c>
      <c r="AA260" s="2">
        <f>IF(Z260="HERE",Y260,AA259+Graph!$G$1*1000)</f>
        <v>78118198.140342474</v>
      </c>
      <c r="AB260" s="2">
        <f t="shared" si="21"/>
        <v>650000</v>
      </c>
      <c r="AC260" s="2">
        <f t="shared" si="41"/>
        <v>42367644.614814043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7"/>
        <v>50028382.230740704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5"/>
        <v>192</v>
      </c>
      <c r="C261" s="7"/>
      <c r="D261" s="2" t="e">
        <f t="shared" si="12"/>
        <v>#N/A</v>
      </c>
      <c r="E261" s="2" t="e">
        <f t="shared" si="22"/>
        <v>#N/A</v>
      </c>
      <c r="F261" s="2">
        <v>1410302.3768780231</v>
      </c>
      <c r="G261" s="2">
        <f t="shared" si="26"/>
        <v>491500.42857142858</v>
      </c>
      <c r="H261" s="2">
        <f t="shared" si="42"/>
        <v>111177704.61481427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2221508.714285708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1423653.0264833272</v>
      </c>
      <c r="Q261" s="2">
        <f t="shared" si="44"/>
        <v>500000</v>
      </c>
      <c r="R261" s="2">
        <f t="shared" si="43"/>
        <v>113377343.18372804</v>
      </c>
      <c r="S261" s="2">
        <f t="shared" si="17"/>
        <v>491500.42857143283</v>
      </c>
      <c r="T261" s="2">
        <f t="shared" si="18"/>
        <v>8499.571428571362</v>
      </c>
      <c r="U261" s="2">
        <f t="shared" si="19"/>
        <v>500000</v>
      </c>
      <c r="V261" s="2">
        <f t="shared" si="33"/>
        <v>69891668.614813909</v>
      </c>
      <c r="W261" s="2">
        <f t="shared" si="20"/>
        <v>491500.42857143283</v>
      </c>
      <c r="X261" s="2">
        <f t="shared" si="6"/>
        <v>8499.5714285671711</v>
      </c>
      <c r="Y261" s="2">
        <f t="shared" si="40"/>
        <v>43485674.568914033</v>
      </c>
      <c r="Z261" s="2" t="str">
        <f t="shared" si="8"/>
        <v>MEEP</v>
      </c>
      <c r="AA261" s="2">
        <f>IF(Z261="HERE",Y261,AA260+Graph!$G$1*1000)</f>
        <v>78768198.140342474</v>
      </c>
      <c r="AB261" s="2">
        <f t="shared" si="21"/>
        <v>650000</v>
      </c>
      <c r="AC261" s="2">
        <f t="shared" si="41"/>
        <v>42367644.614814043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7"/>
        <v>50060882.230740704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5"/>
        <v>193</v>
      </c>
      <c r="C262" s="7"/>
      <c r="D262" s="2" t="e">
        <f t="shared" si="12"/>
        <v>#N/A</v>
      </c>
      <c r="E262" s="2" t="e">
        <f t="shared" si="22"/>
        <v>#N/A</v>
      </c>
      <c r="F262" s="2">
        <v>1415233.5127641857</v>
      </c>
      <c r="G262" s="2">
        <f t="shared" si="26"/>
        <v>491500.42857142858</v>
      </c>
      <c r="H262" s="2">
        <f t="shared" si="42"/>
        <v>111669205.0433857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2230008.2857142794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1428630.6586452723</v>
      </c>
      <c r="Q262" s="2">
        <f t="shared" si="44"/>
        <v>500000</v>
      </c>
      <c r="R262" s="2">
        <f t="shared" si="43"/>
        <v>113877343.18372804</v>
      </c>
      <c r="S262" s="2">
        <f t="shared" si="17"/>
        <v>491500.42857143283</v>
      </c>
      <c r="T262" s="2">
        <f t="shared" si="18"/>
        <v>8499.571428571362</v>
      </c>
      <c r="U262" s="2">
        <f t="shared" si="19"/>
        <v>500000</v>
      </c>
      <c r="V262" s="2">
        <f t="shared" si="33"/>
        <v>70383169.043385342</v>
      </c>
      <c r="W262" s="2">
        <f t="shared" si="20"/>
        <v>491500.42857143283</v>
      </c>
      <c r="X262" s="2">
        <f t="shared" si="6"/>
        <v>8499.5714285671711</v>
      </c>
      <c r="Y262" s="2">
        <f t="shared" si="40"/>
        <v>43494174.140342601</v>
      </c>
      <c r="Z262" s="2" t="str">
        <f t="shared" si="8"/>
        <v>MEEP</v>
      </c>
      <c r="AA262" s="2">
        <f>IF(Z262="HERE",Y262,AA261+Graph!$G$1*1000)</f>
        <v>79418198.140342474</v>
      </c>
      <c r="AB262" s="2">
        <f t="shared" si="21"/>
        <v>650000</v>
      </c>
      <c r="AC262" s="2">
        <f t="shared" si="41"/>
        <v>42367644.614814043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7"/>
        <v>50093382.230740704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5"/>
        <v>194</v>
      </c>
      <c r="C263" s="7"/>
      <c r="D263" s="2" t="e">
        <f t="shared" si="12"/>
        <v>#N/A</v>
      </c>
      <c r="E263" s="2" t="e">
        <f t="shared" si="22"/>
        <v>#N/A</v>
      </c>
      <c r="F263" s="2">
        <v>1420164.648650378</v>
      </c>
      <c r="G263" s="2">
        <f t="shared" si="26"/>
        <v>491500.42857142858</v>
      </c>
      <c r="H263" s="2">
        <f t="shared" si="42"/>
        <v>112160705.47195713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2238507.8571428508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1433608.2908072174</v>
      </c>
      <c r="Q263" s="2">
        <f t="shared" si="44"/>
        <v>500000</v>
      </c>
      <c r="R263" s="2">
        <f t="shared" si="43"/>
        <v>114377343.18372804</v>
      </c>
      <c r="S263" s="2">
        <f t="shared" si="17"/>
        <v>491500.42857143283</v>
      </c>
      <c r="T263" s="2">
        <f t="shared" si="18"/>
        <v>8499.571428571362</v>
      </c>
      <c r="U263" s="2">
        <f t="shared" si="19"/>
        <v>500000</v>
      </c>
      <c r="V263" s="2">
        <f t="shared" si="33"/>
        <v>70874669.471956775</v>
      </c>
      <c r="W263" s="2">
        <f t="shared" si="20"/>
        <v>491500.42857143283</v>
      </c>
      <c r="X263" s="2">
        <f t="shared" si="6"/>
        <v>8499.5714285671711</v>
      </c>
      <c r="Y263" s="2">
        <f t="shared" si="40"/>
        <v>43502673.711771168</v>
      </c>
      <c r="Z263" s="2" t="str">
        <f t="shared" si="8"/>
        <v>MEEP</v>
      </c>
      <c r="AA263" s="2">
        <f>IF(Z263="HERE",Y263,AA262+Graph!$G$1*1000)</f>
        <v>80068198.140342474</v>
      </c>
      <c r="AB263" s="2">
        <f t="shared" si="21"/>
        <v>650000</v>
      </c>
      <c r="AC263" s="2">
        <f t="shared" si="41"/>
        <v>42367644.614814043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50125882.230740704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5"/>
        <v>195</v>
      </c>
      <c r="C264" s="7"/>
      <c r="D264" s="2" t="e">
        <f t="shared" si="12"/>
        <v>#N/A</v>
      </c>
      <c r="E264" s="2" t="e">
        <f t="shared" si="22"/>
        <v>#N/A</v>
      </c>
      <c r="F264" s="2">
        <v>1425095.7845365405</v>
      </c>
      <c r="G264" s="2">
        <f t="shared" si="26"/>
        <v>491500.42857142858</v>
      </c>
      <c r="H264" s="2">
        <f t="shared" si="42"/>
        <v>112652205.90052857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2247007.4285714221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1438585.9229691923</v>
      </c>
      <c r="Q264" s="2">
        <f t="shared" si="44"/>
        <v>500000</v>
      </c>
      <c r="R264" s="2">
        <f t="shared" si="43"/>
        <v>114877343.18372804</v>
      </c>
      <c r="S264" s="2">
        <f t="shared" si="17"/>
        <v>491500.42857143283</v>
      </c>
      <c r="T264" s="2">
        <f t="shared" si="18"/>
        <v>8499.571428571362</v>
      </c>
      <c r="U264" s="2">
        <f t="shared" si="19"/>
        <v>500000</v>
      </c>
      <c r="V264" s="2">
        <f t="shared" si="33"/>
        <v>71366169.900528207</v>
      </c>
      <c r="W264" s="2">
        <f t="shared" si="20"/>
        <v>491500.42857143283</v>
      </c>
      <c r="X264" s="2">
        <f t="shared" si="6"/>
        <v>8499.5714285671711</v>
      </c>
      <c r="Y264" s="2">
        <f t="shared" si="40"/>
        <v>43511173.283199735</v>
      </c>
      <c r="Z264" s="2" t="str">
        <f t="shared" si="8"/>
        <v>MEEP</v>
      </c>
      <c r="AA264" s="2">
        <f>IF(Z264="HERE",Y264,AA263+Graph!$G$1*1000)</f>
        <v>80718198.140342474</v>
      </c>
      <c r="AB264" s="2">
        <f t="shared" si="21"/>
        <v>650000</v>
      </c>
      <c r="AC264" s="2">
        <f t="shared" si="41"/>
        <v>42367644.614814043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50158382.230740704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5"/>
        <v>196</v>
      </c>
      <c r="C265" s="7"/>
      <c r="D265" s="2" t="e">
        <f t="shared" si="12"/>
        <v>#N/A</v>
      </c>
      <c r="E265" s="2" t="e">
        <f t="shared" si="22"/>
        <v>#N/A</v>
      </c>
      <c r="F265" s="2">
        <v>1430026.920422703</v>
      </c>
      <c r="G265" s="2">
        <f t="shared" si="26"/>
        <v>491500.42857142858</v>
      </c>
      <c r="H265" s="2">
        <f t="shared" si="42"/>
        <v>113143706.3291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2255506.9999999935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1443563.5551311374</v>
      </c>
      <c r="Q265" s="2">
        <f t="shared" si="44"/>
        <v>500000</v>
      </c>
      <c r="R265" s="2">
        <f t="shared" si="43"/>
        <v>115377343.18372804</v>
      </c>
      <c r="S265" s="2">
        <f t="shared" si="17"/>
        <v>491500.42857143283</v>
      </c>
      <c r="T265" s="2">
        <f t="shared" si="18"/>
        <v>8499.571428571362</v>
      </c>
      <c r="U265" s="2">
        <f t="shared" si="19"/>
        <v>500000</v>
      </c>
      <c r="V265" s="2">
        <f t="shared" si="33"/>
        <v>71857670.32909964</v>
      </c>
      <c r="W265" s="2">
        <f t="shared" si="20"/>
        <v>491500.42857143283</v>
      </c>
      <c r="X265" s="2">
        <f t="shared" si="6"/>
        <v>8499.5714285671711</v>
      </c>
      <c r="Y265" s="2">
        <f t="shared" si="40"/>
        <v>43519672.854628302</v>
      </c>
      <c r="Z265" s="2" t="str">
        <f t="shared" si="8"/>
        <v>MEEP</v>
      </c>
      <c r="AA265" s="2">
        <f>IF(Z265="HERE",Y265,AA264+Graph!$G$1*1000)</f>
        <v>81368198.140342474</v>
      </c>
      <c r="AB265" s="2">
        <f t="shared" si="21"/>
        <v>650000</v>
      </c>
      <c r="AC265" s="2">
        <f t="shared" si="41"/>
        <v>42367644.614814043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5"/>
        <v>197</v>
      </c>
      <c r="C266" s="7"/>
      <c r="D266" s="2" t="e">
        <f t="shared" si="12"/>
        <v>#N/A</v>
      </c>
      <c r="E266" s="2" t="e">
        <f t="shared" si="22"/>
        <v>#N/A</v>
      </c>
      <c r="F266" s="2">
        <v>1434958.0563088953</v>
      </c>
      <c r="G266" s="2">
        <f t="shared" si="26"/>
        <v>491500.42857142858</v>
      </c>
      <c r="H266" s="2">
        <f t="shared" si="42"/>
        <v>113635206.75767143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2264006.5714285648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1448541.1872931123</v>
      </c>
      <c r="Q266" s="2">
        <f t="shared" si="44"/>
        <v>500000</v>
      </c>
      <c r="R266" s="2">
        <f t="shared" si="43"/>
        <v>115877343.18372804</v>
      </c>
      <c r="S266" s="2">
        <f t="shared" si="17"/>
        <v>491500.42857143283</v>
      </c>
      <c r="T266" s="2">
        <f t="shared" si="18"/>
        <v>8499.571428571362</v>
      </c>
      <c r="U266" s="2">
        <f t="shared" si="19"/>
        <v>500000</v>
      </c>
      <c r="V266" s="2">
        <f t="shared" si="33"/>
        <v>72349170.757671073</v>
      </c>
      <c r="W266" s="2">
        <f t="shared" si="20"/>
        <v>491500.42857143283</v>
      </c>
      <c r="X266" s="2">
        <f t="shared" si="6"/>
        <v>8499.5714285671711</v>
      </c>
      <c r="Y266" s="2">
        <f t="shared" si="40"/>
        <v>43528172.426056869</v>
      </c>
      <c r="Z266" s="2" t="str">
        <f t="shared" si="8"/>
        <v>MEEP</v>
      </c>
      <c r="AA266" s="2">
        <f>IF(Z266="HERE",Y266,AA265+Graph!$G$1*1000)</f>
        <v>82018198.140342474</v>
      </c>
      <c r="AB266" s="2">
        <f t="shared" si="21"/>
        <v>650000</v>
      </c>
      <c r="AC266" s="2">
        <f t="shared" si="41"/>
        <v>42367644.614814043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5"/>
        <v>198</v>
      </c>
      <c r="C267" s="7"/>
      <c r="D267" s="2" t="e">
        <f t="shared" si="12"/>
        <v>#N/A</v>
      </c>
      <c r="E267" s="2" t="e">
        <f t="shared" si="22"/>
        <v>#N/A</v>
      </c>
      <c r="F267" s="2">
        <v>1439889.1921950579</v>
      </c>
      <c r="G267" s="2">
        <f t="shared" si="26"/>
        <v>491500.42857142858</v>
      </c>
      <c r="H267" s="2">
        <f t="shared" si="42"/>
        <v>114126707.18624286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2272506.1428571362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1453518.8194550574</v>
      </c>
      <c r="Q267" s="2">
        <f t="shared" si="44"/>
        <v>500000</v>
      </c>
      <c r="R267" s="2">
        <f t="shared" si="43"/>
        <v>116377343.18372804</v>
      </c>
      <c r="S267" s="2">
        <f t="shared" si="17"/>
        <v>491500.42857143283</v>
      </c>
      <c r="T267" s="2">
        <f t="shared" si="18"/>
        <v>8499.571428571362</v>
      </c>
      <c r="U267" s="2">
        <f t="shared" si="19"/>
        <v>500000</v>
      </c>
      <c r="V267" s="2">
        <f t="shared" si="33"/>
        <v>72840671.186242506</v>
      </c>
      <c r="W267" s="2">
        <f t="shared" si="20"/>
        <v>491500.42857143283</v>
      </c>
      <c r="X267" s="2">
        <f t="shared" si="6"/>
        <v>8499.5714285671711</v>
      </c>
      <c r="Y267" s="2">
        <f t="shared" si="40"/>
        <v>43536671.997485436</v>
      </c>
      <c r="Z267" s="2" t="str">
        <f t="shared" si="8"/>
        <v>MEEP</v>
      </c>
      <c r="AA267" s="2">
        <f>IF(Z267="HERE",Y267,AA266+Graph!$G$1*1000)</f>
        <v>82668198.140342474</v>
      </c>
      <c r="AB267" s="2">
        <f t="shared" si="21"/>
        <v>650000</v>
      </c>
      <c r="AC267" s="2">
        <f t="shared" si="41"/>
        <v>42367644.614814043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5"/>
        <v>199</v>
      </c>
      <c r="C268" s="7"/>
      <c r="D268" s="2" t="e">
        <f t="shared" si="12"/>
        <v>#N/A</v>
      </c>
      <c r="E268" s="2" t="e">
        <f t="shared" si="22"/>
        <v>#N/A</v>
      </c>
      <c r="F268" s="2">
        <v>1444820.3280812204</v>
      </c>
      <c r="G268" s="2">
        <f t="shared" si="26"/>
        <v>491500.42857142858</v>
      </c>
      <c r="H268" s="2">
        <f t="shared" si="42"/>
        <v>114618207.6148143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2281005.7142857076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1458496.4516170025</v>
      </c>
      <c r="Q268" s="2">
        <f t="shared" si="44"/>
        <v>500000</v>
      </c>
      <c r="R268" s="2">
        <f t="shared" si="43"/>
        <v>116877343.18372804</v>
      </c>
      <c r="S268" s="2">
        <f t="shared" si="17"/>
        <v>491500.42857143283</v>
      </c>
      <c r="T268" s="2">
        <f t="shared" si="18"/>
        <v>8499.571428571362</v>
      </c>
      <c r="U268" s="2">
        <f t="shared" si="19"/>
        <v>500000</v>
      </c>
      <c r="V268" s="2">
        <f t="shared" si="33"/>
        <v>73332171.614813939</v>
      </c>
      <c r="W268" s="2">
        <f t="shared" si="20"/>
        <v>491500.42857143283</v>
      </c>
      <c r="X268" s="2">
        <f t="shared" si="6"/>
        <v>8499.5714285671711</v>
      </c>
      <c r="Y268" s="2">
        <f t="shared" si="40"/>
        <v>43545171.568914004</v>
      </c>
      <c r="Z268" s="2" t="str">
        <f t="shared" si="8"/>
        <v>MEEP</v>
      </c>
      <c r="AA268" s="2">
        <f>IF(Z268="HERE",Y268,AA267+Graph!$G$1*1000)</f>
        <v>83318198.140342474</v>
      </c>
      <c r="AB268" s="2">
        <f t="shared" si="21"/>
        <v>650000</v>
      </c>
      <c r="AC268" s="2">
        <f t="shared" si="41"/>
        <v>42367644.614814043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5"/>
        <v>200</v>
      </c>
      <c r="C269" s="7"/>
      <c r="D269" s="2" t="e">
        <f t="shared" si="12"/>
        <v>#N/A</v>
      </c>
      <c r="E269" s="2" t="e">
        <f t="shared" si="22"/>
        <v>#N/A</v>
      </c>
      <c r="F269" s="2">
        <v>1449751.4639674127</v>
      </c>
      <c r="G269" s="2">
        <f t="shared" si="26"/>
        <v>491500.42857142858</v>
      </c>
      <c r="H269" s="2">
        <f t="shared" si="42"/>
        <v>115109708.04338573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2289505.2857142789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1463474.0837789774</v>
      </c>
      <c r="Q269" s="2">
        <f t="shared" si="44"/>
        <v>500000</v>
      </c>
      <c r="R269" s="2">
        <f t="shared" si="43"/>
        <v>117377343.18372804</v>
      </c>
      <c r="S269" s="2">
        <f t="shared" si="17"/>
        <v>491500.42857143283</v>
      </c>
      <c r="T269" s="2">
        <f t="shared" si="18"/>
        <v>8499.571428571362</v>
      </c>
      <c r="U269" s="2">
        <f t="shared" si="19"/>
        <v>500000</v>
      </c>
      <c r="V269" s="2">
        <f t="shared" si="33"/>
        <v>73823672.043385372</v>
      </c>
      <c r="W269" s="2">
        <f t="shared" si="20"/>
        <v>491500.42857143283</v>
      </c>
      <c r="X269" s="2">
        <f t="shared" si="6"/>
        <v>8499.5714285671711</v>
      </c>
      <c r="Y269" s="2">
        <f t="shared" si="40"/>
        <v>43553671.140342571</v>
      </c>
      <c r="Z269" s="2" t="str">
        <f t="shared" si="8"/>
        <v>MEEP</v>
      </c>
      <c r="AA269" s="2">
        <f>IF(Z269="HERE",Y269,AA268+Graph!$G$1*1000)</f>
        <v>83968198.140342474</v>
      </c>
      <c r="AB269" s="2">
        <f t="shared" si="21"/>
        <v>650000</v>
      </c>
      <c r="AC269" s="2">
        <f t="shared" si="41"/>
        <v>42367644.614814043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5"/>
        <v>201</v>
      </c>
      <c r="C270" s="7"/>
      <c r="D270" s="2" t="e">
        <f t="shared" si="12"/>
        <v>#N/A</v>
      </c>
      <c r="E270" s="2" t="e">
        <f t="shared" si="22"/>
        <v>#N/A</v>
      </c>
      <c r="F270" s="2">
        <v>1454682.5998535752</v>
      </c>
      <c r="G270" s="2">
        <f t="shared" si="26"/>
        <v>491500.42857142858</v>
      </c>
      <c r="H270" s="2">
        <f t="shared" si="42"/>
        <v>115601208.47195716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2298004.8571428503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1468451.7159409225</v>
      </c>
      <c r="Q270" s="2">
        <f t="shared" si="44"/>
        <v>500000</v>
      </c>
      <c r="R270" s="2">
        <f t="shared" si="43"/>
        <v>117877343.18372804</v>
      </c>
      <c r="S270" s="2">
        <f t="shared" si="17"/>
        <v>491500.42857143283</v>
      </c>
      <c r="T270" s="2">
        <f t="shared" si="18"/>
        <v>8499.571428571362</v>
      </c>
      <c r="U270" s="2">
        <f t="shared" si="19"/>
        <v>500000</v>
      </c>
      <c r="V270" s="2">
        <f t="shared" si="33"/>
        <v>74315172.471956804</v>
      </c>
      <c r="W270" s="2">
        <f t="shared" si="20"/>
        <v>491500.42857143283</v>
      </c>
      <c r="X270" s="2">
        <f t="shared" si="6"/>
        <v>8499.5714285671711</v>
      </c>
      <c r="Y270" s="2">
        <f t="shared" si="40"/>
        <v>43562170.711771138</v>
      </c>
      <c r="Z270" s="2" t="str">
        <f t="shared" si="8"/>
        <v>MEEP</v>
      </c>
      <c r="AA270" s="2">
        <f>IF(Z270="HERE",Y270,AA269+Graph!$G$1*1000)</f>
        <v>84618198.140342474</v>
      </c>
      <c r="AB270" s="2">
        <f t="shared" si="21"/>
        <v>650000</v>
      </c>
      <c r="AC270" s="2">
        <f t="shared" si="41"/>
        <v>42367644.614814043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5"/>
        <v>202</v>
      </c>
      <c r="C271" s="7"/>
      <c r="D271" s="2" t="e">
        <f t="shared" si="12"/>
        <v>#N/A</v>
      </c>
      <c r="E271" s="2" t="e">
        <f t="shared" si="22"/>
        <v>#N/A</v>
      </c>
      <c r="F271" s="2">
        <v>1459613.7357397377</v>
      </c>
      <c r="G271" s="2">
        <f t="shared" si="26"/>
        <v>491500.42857142858</v>
      </c>
      <c r="H271" s="2">
        <f t="shared" si="42"/>
        <v>116092708.90052859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2306504.4285714217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1473429.3481028676</v>
      </c>
      <c r="Q271" s="2">
        <f t="shared" si="44"/>
        <v>500000</v>
      </c>
      <c r="R271" s="2">
        <f t="shared" si="43"/>
        <v>118377343.18372804</v>
      </c>
      <c r="S271" s="2">
        <f t="shared" si="17"/>
        <v>491500.42857143283</v>
      </c>
      <c r="T271" s="2">
        <f t="shared" si="18"/>
        <v>8499.571428571362</v>
      </c>
      <c r="U271" s="2">
        <f t="shared" si="19"/>
        <v>500000</v>
      </c>
      <c r="V271" s="2">
        <f t="shared" si="33"/>
        <v>74806672.900528237</v>
      </c>
      <c r="W271" s="2">
        <f t="shared" si="20"/>
        <v>491500.42857143283</v>
      </c>
      <c r="X271" s="2">
        <f t="shared" si="6"/>
        <v>8499.5714285671711</v>
      </c>
      <c r="Y271" s="2">
        <f t="shared" si="40"/>
        <v>43570670.283199705</v>
      </c>
      <c r="Z271" s="2" t="str">
        <f t="shared" si="8"/>
        <v>MEEP</v>
      </c>
      <c r="AA271" s="2">
        <f>IF(Z271="HERE",Y271,AA270+Graph!$G$1*1000)</f>
        <v>85268198.140342474</v>
      </c>
      <c r="AB271" s="2">
        <f t="shared" si="21"/>
        <v>650000</v>
      </c>
      <c r="AC271" s="2">
        <f t="shared" si="41"/>
        <v>42367644.614814043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5"/>
        <v>203</v>
      </c>
      <c r="C272" s="7"/>
      <c r="D272" s="2" t="e">
        <f t="shared" si="12"/>
        <v>#N/A</v>
      </c>
      <c r="E272" s="2" t="e">
        <f t="shared" si="22"/>
        <v>#N/A</v>
      </c>
      <c r="F272" s="2">
        <v>1464544.8716259301</v>
      </c>
      <c r="G272" s="2">
        <f t="shared" si="26"/>
        <v>491500.42857142858</v>
      </c>
      <c r="H272" s="2">
        <f t="shared" si="42"/>
        <v>116584209.32910003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2315003.999999993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1478406.9802648425</v>
      </c>
      <c r="Q272" s="2">
        <f t="shared" si="44"/>
        <v>500000</v>
      </c>
      <c r="R272" s="2">
        <f t="shared" si="43"/>
        <v>118877343.18372804</v>
      </c>
      <c r="S272" s="2">
        <f t="shared" si="17"/>
        <v>491500.42857143283</v>
      </c>
      <c r="T272" s="2">
        <f t="shared" si="18"/>
        <v>8499.571428571362</v>
      </c>
      <c r="U272" s="2">
        <f t="shared" si="19"/>
        <v>500000</v>
      </c>
      <c r="V272" s="2">
        <f t="shared" si="33"/>
        <v>75298173.32909967</v>
      </c>
      <c r="W272" s="2">
        <f t="shared" si="20"/>
        <v>491500.42857143283</v>
      </c>
      <c r="X272" s="2">
        <f t="shared" si="6"/>
        <v>8499.5714285671711</v>
      </c>
      <c r="Y272" s="2">
        <f t="shared" si="40"/>
        <v>43579169.854628272</v>
      </c>
      <c r="Z272" s="2" t="str">
        <f t="shared" si="8"/>
        <v>MEEP</v>
      </c>
      <c r="AA272" s="2">
        <f>IF(Z272="HERE",Y272,AA271+Graph!$G$1*1000)</f>
        <v>85918198.140342474</v>
      </c>
      <c r="AB272" s="2">
        <f t="shared" si="21"/>
        <v>650000</v>
      </c>
      <c r="AC272" s="2">
        <f t="shared" si="41"/>
        <v>42367644.614814043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5"/>
        <v>204</v>
      </c>
      <c r="C273" s="7"/>
      <c r="D273" s="2" t="e">
        <f t="shared" si="12"/>
        <v>#N/A</v>
      </c>
      <c r="E273" s="2" t="e">
        <f t="shared" si="22"/>
        <v>#N/A</v>
      </c>
      <c r="F273" s="2">
        <v>1469476.0075120926</v>
      </c>
      <c r="G273" s="2">
        <f t="shared" si="26"/>
        <v>491500.42857142858</v>
      </c>
      <c r="H273" s="2">
        <f t="shared" si="42"/>
        <v>117075709.75767146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2323503.5714285644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1483384.6124267876</v>
      </c>
      <c r="Q273" s="2">
        <f t="shared" si="44"/>
        <v>500000</v>
      </c>
      <c r="R273" s="2">
        <f t="shared" si="43"/>
        <v>119377343.18372804</v>
      </c>
      <c r="S273" s="2">
        <f t="shared" si="17"/>
        <v>491500.42857143283</v>
      </c>
      <c r="T273" s="2">
        <f t="shared" si="18"/>
        <v>8499.571428571362</v>
      </c>
      <c r="U273" s="2">
        <f t="shared" si="19"/>
        <v>500000</v>
      </c>
      <c r="V273" s="2">
        <f t="shared" si="33"/>
        <v>75789673.757671103</v>
      </c>
      <c r="W273" s="2">
        <f t="shared" si="20"/>
        <v>491500.42857143283</v>
      </c>
      <c r="X273" s="2">
        <f t="shared" si="6"/>
        <v>8499.5714285671711</v>
      </c>
      <c r="Y273" s="2">
        <f t="shared" si="40"/>
        <v>43587669.42605684</v>
      </c>
      <c r="Z273" s="2" t="str">
        <f t="shared" si="8"/>
        <v>MEEP</v>
      </c>
      <c r="AA273" s="2">
        <f>IF(Z273="HERE",Y273,AA272+Graph!$G$1*1000)</f>
        <v>86568198.140342474</v>
      </c>
      <c r="AB273" s="2">
        <f t="shared" si="21"/>
        <v>650000</v>
      </c>
      <c r="AC273" s="2">
        <f t="shared" si="41"/>
        <v>42367644.614814043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5"/>
        <v>205</v>
      </c>
      <c r="C274" s="7"/>
      <c r="D274" s="2" t="e">
        <f t="shared" si="12"/>
        <v>#N/A</v>
      </c>
      <c r="E274" s="2" t="e">
        <f t="shared" si="22"/>
        <v>#N/A</v>
      </c>
      <c r="F274" s="2">
        <v>1474407.1433982551</v>
      </c>
      <c r="G274" s="2">
        <f t="shared" si="26"/>
        <v>491500.42857142858</v>
      </c>
      <c r="H274" s="2">
        <f t="shared" si="42"/>
        <v>117567210.18624289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2332003.1428571357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1488362.2445887327</v>
      </c>
      <c r="Q274" s="2">
        <f t="shared" si="44"/>
        <v>500000</v>
      </c>
      <c r="R274" s="2">
        <f t="shared" si="43"/>
        <v>119877343.18372804</v>
      </c>
      <c r="S274" s="2">
        <f t="shared" si="17"/>
        <v>491500.42857143283</v>
      </c>
      <c r="T274" s="2">
        <f t="shared" si="18"/>
        <v>8499.571428571362</v>
      </c>
      <c r="U274" s="2">
        <f t="shared" si="19"/>
        <v>500000</v>
      </c>
      <c r="V274" s="2">
        <f t="shared" si="33"/>
        <v>76281174.186242536</v>
      </c>
      <c r="W274" s="2">
        <f t="shared" si="20"/>
        <v>491500.42857143283</v>
      </c>
      <c r="X274" s="2">
        <f t="shared" si="6"/>
        <v>8499.5714285671711</v>
      </c>
      <c r="Y274" s="2">
        <f t="shared" si="40"/>
        <v>43596168.997485407</v>
      </c>
      <c r="Z274" s="2" t="str">
        <f t="shared" si="8"/>
        <v>MEEP</v>
      </c>
      <c r="AA274" s="2">
        <f>IF(Z274="HERE",Y274,AA273+Graph!$G$1*1000)</f>
        <v>87218198.140342474</v>
      </c>
      <c r="AB274" s="2">
        <f t="shared" si="21"/>
        <v>650000</v>
      </c>
      <c r="AC274" s="2">
        <f t="shared" si="41"/>
        <v>42367644.614814043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5"/>
        <v>206</v>
      </c>
      <c r="C275" s="7"/>
      <c r="D275" s="2" t="e">
        <f t="shared" si="12"/>
        <v>#N/A</v>
      </c>
      <c r="E275" s="2" t="e">
        <f t="shared" si="22"/>
        <v>#N/A</v>
      </c>
      <c r="F275" s="2">
        <v>1479338.2792844474</v>
      </c>
      <c r="G275" s="2">
        <f t="shared" si="26"/>
        <v>491500.42857142858</v>
      </c>
      <c r="H275" s="2">
        <f t="shared" si="42"/>
        <v>118058710.61481433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2340502.7142857071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1493339.8767507076</v>
      </c>
      <c r="Q275" s="2">
        <f t="shared" si="44"/>
        <v>500000</v>
      </c>
      <c r="R275" s="2">
        <f t="shared" si="43"/>
        <v>120377343.18372804</v>
      </c>
      <c r="S275" s="2">
        <f t="shared" si="17"/>
        <v>491500.42857143283</v>
      </c>
      <c r="T275" s="2">
        <f t="shared" si="18"/>
        <v>8499.571428571362</v>
      </c>
      <c r="U275" s="2">
        <f t="shared" si="19"/>
        <v>500000</v>
      </c>
      <c r="V275" s="2">
        <f t="shared" si="33"/>
        <v>76772674.614813969</v>
      </c>
      <c r="W275" s="2">
        <f t="shared" si="20"/>
        <v>491500.42857143283</v>
      </c>
      <c r="X275" s="2">
        <f t="shared" si="6"/>
        <v>8499.5714285671711</v>
      </c>
      <c r="Y275" s="2">
        <f t="shared" si="40"/>
        <v>43604668.568913974</v>
      </c>
      <c r="Z275" s="2" t="str">
        <f t="shared" si="8"/>
        <v>MEEP</v>
      </c>
      <c r="AA275" s="2">
        <f>IF(Z275="HERE",Y275,AA274+Graph!$G$1*1000)</f>
        <v>87868198.140342474</v>
      </c>
      <c r="AB275" s="2">
        <f t="shared" si="21"/>
        <v>650000</v>
      </c>
      <c r="AC275" s="2">
        <f t="shared" si="41"/>
        <v>42367644.614814043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5"/>
        <v>207</v>
      </c>
      <c r="C276" s="7"/>
      <c r="D276" s="2" t="e">
        <f t="shared" si="12"/>
        <v>#N/A</v>
      </c>
      <c r="E276" s="2" t="e">
        <f t="shared" si="22"/>
        <v>#N/A</v>
      </c>
      <c r="F276" s="2">
        <v>1484269.41517061</v>
      </c>
      <c r="G276" s="2">
        <f t="shared" si="26"/>
        <v>491500.42857142858</v>
      </c>
      <c r="H276" s="2">
        <f t="shared" si="42"/>
        <v>118550211.04338576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2349002.2857142785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1498317.5089126527</v>
      </c>
      <c r="Q276" s="2">
        <f t="shared" si="44"/>
        <v>500000</v>
      </c>
      <c r="R276" s="2">
        <f t="shared" si="43"/>
        <v>120877343.18372804</v>
      </c>
      <c r="S276" s="2">
        <f t="shared" si="17"/>
        <v>491500.42857143283</v>
      </c>
      <c r="T276" s="2">
        <f t="shared" si="18"/>
        <v>8499.571428571362</v>
      </c>
      <c r="U276" s="2">
        <f t="shared" si="19"/>
        <v>500000</v>
      </c>
      <c r="V276" s="2">
        <f t="shared" si="33"/>
        <v>77264175.043385401</v>
      </c>
      <c r="W276" s="2">
        <f t="shared" si="20"/>
        <v>491500.42857143283</v>
      </c>
      <c r="X276" s="2">
        <f t="shared" si="6"/>
        <v>8499.5714285671711</v>
      </c>
      <c r="Y276" s="2">
        <f t="shared" si="40"/>
        <v>43613168.140342541</v>
      </c>
      <c r="Z276" s="2" t="str">
        <f t="shared" si="8"/>
        <v>MEEP</v>
      </c>
      <c r="AA276" s="2">
        <f>IF(Z276="HERE",Y276,AA275+Graph!$G$1*1000)</f>
        <v>88518198.140342474</v>
      </c>
      <c r="AB276" s="2">
        <f t="shared" si="21"/>
        <v>650000</v>
      </c>
      <c r="AC276" s="2">
        <f t="shared" si="41"/>
        <v>42367644.614814043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5"/>
        <v>208</v>
      </c>
      <c r="C277" s="7"/>
      <c r="D277" s="2" t="e">
        <f t="shared" si="12"/>
        <v>#N/A</v>
      </c>
      <c r="E277" s="2" t="e">
        <f t="shared" si="22"/>
        <v>#N/A</v>
      </c>
      <c r="F277" s="2">
        <v>1489200.5510568023</v>
      </c>
      <c r="G277" s="2">
        <f t="shared" si="26"/>
        <v>491500.42857142858</v>
      </c>
      <c r="H277" s="2">
        <f t="shared" si="42"/>
        <v>119041711.47195719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2357501.8571428498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1503295.1410745978</v>
      </c>
      <c r="Q277" s="2">
        <f t="shared" si="44"/>
        <v>500000</v>
      </c>
      <c r="R277" s="2">
        <f t="shared" si="43"/>
        <v>121377343.18372804</v>
      </c>
      <c r="S277" s="2">
        <f t="shared" si="17"/>
        <v>491500.42857143283</v>
      </c>
      <c r="T277" s="2">
        <f t="shared" si="18"/>
        <v>8499.571428571362</v>
      </c>
      <c r="U277" s="2">
        <f t="shared" si="19"/>
        <v>500000</v>
      </c>
      <c r="V277" s="2">
        <f t="shared" si="33"/>
        <v>77755675.471956834</v>
      </c>
      <c r="W277" s="2">
        <f t="shared" si="20"/>
        <v>491500.42857143283</v>
      </c>
      <c r="X277" s="2">
        <f t="shared" si="6"/>
        <v>8499.5714285671711</v>
      </c>
      <c r="Y277" s="2">
        <f t="shared" si="40"/>
        <v>43621667.711771108</v>
      </c>
      <c r="Z277" s="2" t="str">
        <f t="shared" si="8"/>
        <v>MEEP</v>
      </c>
      <c r="AA277" s="2">
        <f>IF(Z277="HERE",Y277,AA276+Graph!$G$1*1000)</f>
        <v>89168198.140342474</v>
      </c>
      <c r="AB277" s="2">
        <f t="shared" si="21"/>
        <v>650000</v>
      </c>
      <c r="AC277" s="2">
        <f t="shared" si="41"/>
        <v>42367644.614814043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50160000</v>
      </c>
      <c r="AH277" s="3" t="e">
        <f t="shared" ref="AH277:AH385" si="46">IF(COUNT(C277)=1,AG277,#N/A)</f>
        <v>#N/A</v>
      </c>
    </row>
    <row r="278" spans="1:34" ht="15" x14ac:dyDescent="0.25">
      <c r="A278" s="1">
        <v>44454</v>
      </c>
      <c r="B278" s="2">
        <f t="shared" si="45"/>
        <v>209</v>
      </c>
      <c r="C278" s="7"/>
      <c r="D278" s="2" t="e">
        <f t="shared" si="12"/>
        <v>#N/A</v>
      </c>
      <c r="E278" s="2" t="e">
        <f t="shared" si="22"/>
        <v>#N/A</v>
      </c>
      <c r="F278" s="2">
        <v>1494131.6869429648</v>
      </c>
      <c r="G278" s="2">
        <f t="shared" si="26"/>
        <v>491500.42857142858</v>
      </c>
      <c r="H278" s="2">
        <f t="shared" si="42"/>
        <v>119533211.90052862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2366001.4285714212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1508272.7732365727</v>
      </c>
      <c r="Q278" s="2">
        <f t="shared" si="44"/>
        <v>500000</v>
      </c>
      <c r="R278" s="2">
        <f t="shared" si="43"/>
        <v>121877343.18372804</v>
      </c>
      <c r="S278" s="2">
        <f t="shared" si="17"/>
        <v>491500.42857143283</v>
      </c>
      <c r="T278" s="2">
        <f t="shared" si="18"/>
        <v>8499.571428571362</v>
      </c>
      <c r="U278" s="2">
        <f t="shared" si="19"/>
        <v>500000</v>
      </c>
      <c r="V278" s="2">
        <f t="shared" si="33"/>
        <v>78247175.900528267</v>
      </c>
      <c r="W278" s="2">
        <f t="shared" si="20"/>
        <v>491500.42857143283</v>
      </c>
      <c r="X278" s="2">
        <f t="shared" si="6"/>
        <v>8499.5714285671711</v>
      </c>
      <c r="Y278" s="2">
        <f t="shared" si="40"/>
        <v>43630167.283199675</v>
      </c>
      <c r="Z278" s="2" t="str">
        <f t="shared" si="8"/>
        <v>MEEP</v>
      </c>
      <c r="AA278" s="2">
        <f>IF(Z278="HERE",Y278,AA277+Graph!$G$1*1000)</f>
        <v>89818198.140342474</v>
      </c>
      <c r="AB278" s="2">
        <f t="shared" si="21"/>
        <v>650000</v>
      </c>
      <c r="AC278" s="2">
        <f t="shared" si="41"/>
        <v>42367644.614814043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50160000</v>
      </c>
      <c r="AH278" s="3" t="e">
        <f t="shared" si="46"/>
        <v>#N/A</v>
      </c>
    </row>
    <row r="279" spans="1:34" ht="15" x14ac:dyDescent="0.25">
      <c r="A279" s="1">
        <v>44455</v>
      </c>
      <c r="B279" s="2">
        <f t="shared" si="45"/>
        <v>210</v>
      </c>
      <c r="C279" s="7"/>
      <c r="D279" s="2" t="e">
        <f t="shared" si="12"/>
        <v>#N/A</v>
      </c>
      <c r="E279" s="2" t="e">
        <f t="shared" si="22"/>
        <v>#N/A</v>
      </c>
      <c r="F279" s="2">
        <v>1499062.8228291273</v>
      </c>
      <c r="G279" s="2">
        <f t="shared" si="26"/>
        <v>491500.42857142858</v>
      </c>
      <c r="H279" s="2">
        <f t="shared" si="42"/>
        <v>120024712.32910006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2374500.9999999925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1513250.4053985178</v>
      </c>
      <c r="Q279" s="2">
        <f t="shared" si="44"/>
        <v>500000</v>
      </c>
      <c r="R279" s="2">
        <f t="shared" si="43"/>
        <v>122377343.18372804</v>
      </c>
      <c r="S279" s="2">
        <f t="shared" si="17"/>
        <v>491500.42857143283</v>
      </c>
      <c r="T279" s="2">
        <f t="shared" si="18"/>
        <v>8499.571428571362</v>
      </c>
      <c r="U279" s="2">
        <f t="shared" si="19"/>
        <v>500000</v>
      </c>
      <c r="V279" s="2">
        <f t="shared" si="33"/>
        <v>78738676.3290997</v>
      </c>
      <c r="W279" s="2">
        <f t="shared" si="20"/>
        <v>491500.42857143283</v>
      </c>
      <c r="X279" s="2">
        <f t="shared" si="6"/>
        <v>8499.5714285671711</v>
      </c>
      <c r="Y279" s="2">
        <f t="shared" si="40"/>
        <v>43638666.854628243</v>
      </c>
      <c r="Z279" s="2" t="str">
        <f t="shared" si="8"/>
        <v>MEEP</v>
      </c>
      <c r="AA279" s="2">
        <f>IF(Z279="HERE",Y279,AA278+Graph!$G$1*1000)</f>
        <v>90468198.140342474</v>
      </c>
      <c r="AB279" s="2">
        <f t="shared" si="21"/>
        <v>650000</v>
      </c>
      <c r="AC279" s="2">
        <f t="shared" si="41"/>
        <v>42367644.614814043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50160000</v>
      </c>
      <c r="AH279" s="3" t="e">
        <f t="shared" si="46"/>
        <v>#N/A</v>
      </c>
    </row>
    <row r="280" spans="1:34" ht="15" x14ac:dyDescent="0.25">
      <c r="A280" s="1">
        <v>44456</v>
      </c>
      <c r="B280" s="2">
        <f t="shared" si="45"/>
        <v>211</v>
      </c>
      <c r="C280" s="7"/>
      <c r="D280" s="2" t="e">
        <f t="shared" si="12"/>
        <v>#N/A</v>
      </c>
      <c r="E280" s="2" t="e">
        <f t="shared" si="22"/>
        <v>#N/A</v>
      </c>
      <c r="F280" s="2">
        <v>1503993.9587153196</v>
      </c>
      <c r="G280" s="2">
        <f t="shared" si="26"/>
        <v>491500.42857142858</v>
      </c>
      <c r="H280" s="2">
        <f t="shared" si="42"/>
        <v>120516212.75767149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2383000.5714285639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1518228.0375604928</v>
      </c>
      <c r="Q280" s="2">
        <f t="shared" si="44"/>
        <v>500000</v>
      </c>
      <c r="R280" s="2">
        <f t="shared" si="43"/>
        <v>122877343.18372804</v>
      </c>
      <c r="S280" s="2">
        <f t="shared" si="17"/>
        <v>491500.42857143283</v>
      </c>
      <c r="T280" s="2">
        <f t="shared" si="18"/>
        <v>8499.571428571362</v>
      </c>
      <c r="U280" s="2">
        <f t="shared" si="19"/>
        <v>500000</v>
      </c>
      <c r="V280" s="2">
        <f t="shared" si="33"/>
        <v>79230176.757671133</v>
      </c>
      <c r="W280" s="2">
        <f t="shared" si="20"/>
        <v>491500.42857143283</v>
      </c>
      <c r="X280" s="2">
        <f t="shared" si="6"/>
        <v>8499.5714285671711</v>
      </c>
      <c r="Y280" s="2">
        <f t="shared" si="40"/>
        <v>43647166.42605681</v>
      </c>
      <c r="Z280" s="2" t="str">
        <f t="shared" si="8"/>
        <v>MEEP</v>
      </c>
      <c r="AA280" s="2">
        <f>IF(Z280="HERE",Y280,AA279+Graph!$G$1*1000)</f>
        <v>91118198.140342474</v>
      </c>
      <c r="AB280" s="2">
        <f t="shared" si="21"/>
        <v>650000</v>
      </c>
      <c r="AC280" s="2">
        <f t="shared" si="41"/>
        <v>42367644.614814043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50160000</v>
      </c>
      <c r="AH280" s="3" t="e">
        <f t="shared" si="46"/>
        <v>#N/A</v>
      </c>
    </row>
    <row r="281" spans="1:34" ht="15" x14ac:dyDescent="0.25">
      <c r="A281" s="1">
        <v>44457</v>
      </c>
      <c r="B281" s="2">
        <f t="shared" si="45"/>
        <v>212</v>
      </c>
      <c r="C281" s="7"/>
      <c r="D281" s="2" t="e">
        <f t="shared" si="12"/>
        <v>#N/A</v>
      </c>
      <c r="E281" s="2" t="e">
        <f t="shared" si="22"/>
        <v>#N/A</v>
      </c>
      <c r="F281" s="2">
        <v>1508925.0946014822</v>
      </c>
      <c r="G281" s="2">
        <f t="shared" si="26"/>
        <v>491500.42857142858</v>
      </c>
      <c r="H281" s="2">
        <f t="shared" si="42"/>
        <v>121007713.18624292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2391500.1428571353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1523205.6697224379</v>
      </c>
      <c r="Q281" s="2">
        <f t="shared" si="44"/>
        <v>500000</v>
      </c>
      <c r="R281" s="2">
        <f t="shared" si="43"/>
        <v>123377343.18372804</v>
      </c>
      <c r="S281" s="2">
        <f t="shared" si="17"/>
        <v>491500.42857143283</v>
      </c>
      <c r="T281" s="2">
        <f t="shared" si="18"/>
        <v>8499.571428571362</v>
      </c>
      <c r="U281" s="2">
        <f t="shared" si="19"/>
        <v>500000</v>
      </c>
      <c r="V281" s="2">
        <f t="shared" si="33"/>
        <v>79721677.186242566</v>
      </c>
      <c r="W281" s="2">
        <f t="shared" si="20"/>
        <v>491500.42857143283</v>
      </c>
      <c r="X281" s="2">
        <f t="shared" si="6"/>
        <v>8499.5714285671711</v>
      </c>
      <c r="Y281" s="2">
        <f t="shared" si="40"/>
        <v>43655665.997485377</v>
      </c>
      <c r="Z281" s="2" t="str">
        <f t="shared" si="8"/>
        <v>MEEP</v>
      </c>
      <c r="AA281" s="2">
        <f>IF(Z281="HERE",Y281,AA280+Graph!$G$1*1000)</f>
        <v>91768198.140342474</v>
      </c>
      <c r="AB281" s="2">
        <f t="shared" si="21"/>
        <v>650000</v>
      </c>
      <c r="AC281" s="2">
        <f t="shared" si="41"/>
        <v>42367644.614814043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50160000</v>
      </c>
      <c r="AH281" s="3" t="e">
        <f t="shared" si="46"/>
        <v>#N/A</v>
      </c>
    </row>
    <row r="282" spans="1:34" ht="15" x14ac:dyDescent="0.25">
      <c r="A282" s="1">
        <v>44458</v>
      </c>
      <c r="B282" s="2">
        <f t="shared" si="45"/>
        <v>213</v>
      </c>
      <c r="C282" s="7"/>
      <c r="D282" s="2" t="e">
        <f t="shared" si="12"/>
        <v>#N/A</v>
      </c>
      <c r="E282" s="2" t="e">
        <f t="shared" si="22"/>
        <v>#N/A</v>
      </c>
      <c r="F282" s="2">
        <v>1513856.2304876447</v>
      </c>
      <c r="G282" s="2">
        <f t="shared" si="26"/>
        <v>491500.42857142858</v>
      </c>
      <c r="H282" s="2">
        <f t="shared" si="42"/>
        <v>121499213.61481436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2399999.7142857066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1528183.301884383</v>
      </c>
      <c r="Q282" s="2">
        <f t="shared" si="44"/>
        <v>500000</v>
      </c>
      <c r="R282" s="2">
        <f t="shared" si="43"/>
        <v>123877343.18372804</v>
      </c>
      <c r="S282" s="2">
        <f t="shared" si="17"/>
        <v>491500.42857143283</v>
      </c>
      <c r="T282" s="2">
        <f t="shared" si="18"/>
        <v>8499.571428571362</v>
      </c>
      <c r="U282" s="2">
        <f t="shared" si="19"/>
        <v>500000</v>
      </c>
      <c r="V282" s="2">
        <f t="shared" si="33"/>
        <v>80213177.614813998</v>
      </c>
      <c r="W282" s="2">
        <f t="shared" si="20"/>
        <v>491500.42857143283</v>
      </c>
      <c r="X282" s="2">
        <f t="shared" si="6"/>
        <v>8499.5714285671711</v>
      </c>
      <c r="Y282" s="2">
        <f t="shared" si="40"/>
        <v>43664165.568913944</v>
      </c>
      <c r="Z282" s="2" t="str">
        <f t="shared" si="8"/>
        <v>MEEP</v>
      </c>
      <c r="AA282" s="2">
        <f>IF(Z282="HERE",Y282,AA281+Graph!$G$1*1000)</f>
        <v>92418198.140342474</v>
      </c>
      <c r="AB282" s="2">
        <f t="shared" si="21"/>
        <v>650000</v>
      </c>
      <c r="AC282" s="2">
        <f t="shared" si="41"/>
        <v>42367644.614814043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ht="15" x14ac:dyDescent="0.25">
      <c r="A283" s="1">
        <v>44459</v>
      </c>
      <c r="B283" s="2">
        <f t="shared" si="45"/>
        <v>214</v>
      </c>
      <c r="C283" s="7"/>
      <c r="D283" s="2" t="e">
        <f t="shared" si="12"/>
        <v>#N/A</v>
      </c>
      <c r="E283" s="2" t="e">
        <f t="shared" si="22"/>
        <v>#N/A</v>
      </c>
      <c r="F283" s="2">
        <v>1518787.366373837</v>
      </c>
      <c r="G283" s="2">
        <f t="shared" si="26"/>
        <v>491500.42857142858</v>
      </c>
      <c r="H283" s="2">
        <f t="shared" si="42"/>
        <v>121990714.04338579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2408499.285714278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1533160.9340463579</v>
      </c>
      <c r="Q283" s="2">
        <f t="shared" si="44"/>
        <v>500000</v>
      </c>
      <c r="R283" s="2">
        <f t="shared" si="43"/>
        <v>124377343.18372804</v>
      </c>
      <c r="S283" s="2">
        <f t="shared" si="17"/>
        <v>491500.42857143283</v>
      </c>
      <c r="T283" s="2">
        <f t="shared" si="18"/>
        <v>8499.571428571362</v>
      </c>
      <c r="U283" s="2">
        <f t="shared" si="19"/>
        <v>500000</v>
      </c>
      <c r="V283" s="2">
        <f t="shared" si="33"/>
        <v>80704678.043385431</v>
      </c>
      <c r="W283" s="2">
        <f t="shared" si="20"/>
        <v>491500.42857143283</v>
      </c>
      <c r="X283" s="2">
        <f t="shared" si="6"/>
        <v>8499.5714285671711</v>
      </c>
      <c r="Y283" s="2">
        <f t="shared" si="40"/>
        <v>43672665.140342511</v>
      </c>
      <c r="Z283" s="2" t="str">
        <f t="shared" si="8"/>
        <v>MEEP</v>
      </c>
      <c r="AA283" s="2">
        <f>IF(Z283="HERE",Y283,AA282+Graph!$G$1*1000)</f>
        <v>93068198.140342474</v>
      </c>
      <c r="AB283" s="2">
        <f t="shared" si="21"/>
        <v>650000</v>
      </c>
      <c r="AC283" s="2">
        <f t="shared" si="41"/>
        <v>42367644.614814043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ht="15" x14ac:dyDescent="0.25">
      <c r="A284" s="1">
        <v>44460</v>
      </c>
      <c r="B284" s="2">
        <f t="shared" si="45"/>
        <v>215</v>
      </c>
      <c r="C284" s="7"/>
      <c r="D284" s="2" t="e">
        <f t="shared" si="12"/>
        <v>#N/A</v>
      </c>
      <c r="E284" s="2" t="e">
        <f t="shared" si="22"/>
        <v>#N/A</v>
      </c>
      <c r="F284" s="2">
        <v>1523718.5022599995</v>
      </c>
      <c r="G284" s="2">
        <f t="shared" si="26"/>
        <v>491500.42857142858</v>
      </c>
      <c r="H284" s="2">
        <f t="shared" si="42"/>
        <v>122482214.47195722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2416998.8571428494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1538138.566208303</v>
      </c>
      <c r="Q284" s="2">
        <f t="shared" si="44"/>
        <v>500000</v>
      </c>
      <c r="R284" s="2">
        <f t="shared" si="43"/>
        <v>124877343.18372804</v>
      </c>
      <c r="S284" s="2">
        <f t="shared" si="17"/>
        <v>491500.42857143283</v>
      </c>
      <c r="T284" s="2">
        <f t="shared" si="18"/>
        <v>8499.571428571362</v>
      </c>
      <c r="U284" s="2">
        <f t="shared" si="19"/>
        <v>500000</v>
      </c>
      <c r="V284" s="2">
        <f t="shared" si="33"/>
        <v>81196178.471956864</v>
      </c>
      <c r="W284" s="2">
        <f t="shared" si="20"/>
        <v>491500.42857143283</v>
      </c>
      <c r="X284" s="2">
        <f t="shared" si="6"/>
        <v>8499.5714285671711</v>
      </c>
      <c r="Y284" s="2">
        <f t="shared" si="40"/>
        <v>43681164.711771078</v>
      </c>
      <c r="Z284" s="2" t="str">
        <f t="shared" si="8"/>
        <v>MEEP</v>
      </c>
      <c r="AA284" s="2">
        <f>IF(Z284="HERE",Y284,AA283+Graph!$G$1*1000)</f>
        <v>93718198.140342474</v>
      </c>
      <c r="AB284" s="2">
        <f t="shared" si="21"/>
        <v>650000</v>
      </c>
      <c r="AC284" s="2">
        <f t="shared" si="41"/>
        <v>42367644.614814043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ht="15" x14ac:dyDescent="0.25">
      <c r="A285" s="1">
        <v>44461</v>
      </c>
      <c r="B285" s="2">
        <f t="shared" si="45"/>
        <v>216</v>
      </c>
      <c r="C285" s="7"/>
      <c r="D285" s="2" t="e">
        <f t="shared" si="12"/>
        <v>#N/A</v>
      </c>
      <c r="E285" s="2" t="e">
        <f t="shared" si="22"/>
        <v>#N/A</v>
      </c>
      <c r="F285" s="2">
        <v>1528649.638146162</v>
      </c>
      <c r="G285" s="2">
        <f t="shared" si="26"/>
        <v>491500.42857142858</v>
      </c>
      <c r="H285" s="2">
        <f t="shared" si="42"/>
        <v>122973714.90052865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2425498.4285714207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1543116.1983702481</v>
      </c>
      <c r="Q285" s="2">
        <f t="shared" si="44"/>
        <v>500000</v>
      </c>
      <c r="R285" s="2">
        <f t="shared" si="43"/>
        <v>125377343.18372804</v>
      </c>
      <c r="S285" s="2">
        <f t="shared" si="17"/>
        <v>491500.42857143283</v>
      </c>
      <c r="T285" s="2">
        <f t="shared" si="18"/>
        <v>8499.571428571362</v>
      </c>
      <c r="U285" s="2">
        <f t="shared" si="19"/>
        <v>500000</v>
      </c>
      <c r="V285" s="2">
        <f t="shared" si="33"/>
        <v>81687678.900528297</v>
      </c>
      <c r="W285" s="2">
        <f t="shared" si="20"/>
        <v>491500.42857143283</v>
      </c>
      <c r="X285" s="2">
        <f t="shared" si="6"/>
        <v>8499.5714285671711</v>
      </c>
      <c r="Y285" s="2">
        <f t="shared" si="40"/>
        <v>43689664.283199646</v>
      </c>
      <c r="Z285" s="2" t="str">
        <f t="shared" si="8"/>
        <v>MEEP</v>
      </c>
      <c r="AA285" s="2">
        <f>IF(Z285="HERE",Y285,AA284+Graph!$G$1*1000)</f>
        <v>94368198.140342474</v>
      </c>
      <c r="AB285" s="2">
        <f t="shared" si="21"/>
        <v>650000</v>
      </c>
      <c r="AC285" s="2">
        <f t="shared" si="41"/>
        <v>42367644.614814043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ht="15" x14ac:dyDescent="0.25">
      <c r="A286" s="1">
        <v>44462</v>
      </c>
      <c r="B286" s="2">
        <f t="shared" si="45"/>
        <v>217</v>
      </c>
      <c r="C286" s="7"/>
      <c r="D286" s="2" t="e">
        <f t="shared" si="12"/>
        <v>#N/A</v>
      </c>
      <c r="E286" s="2" t="e">
        <f t="shared" si="22"/>
        <v>#N/A</v>
      </c>
      <c r="F286" s="2">
        <v>1533580.7740323544</v>
      </c>
      <c r="G286" s="2">
        <f t="shared" si="26"/>
        <v>491500.42857142858</v>
      </c>
      <c r="H286" s="2">
        <f t="shared" si="42"/>
        <v>123465215.32910009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2433997.9999999921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1548093.830532223</v>
      </c>
      <c r="Q286" s="2">
        <f t="shared" si="44"/>
        <v>500000</v>
      </c>
      <c r="R286" s="2">
        <f t="shared" si="43"/>
        <v>125877343.18372804</v>
      </c>
      <c r="S286" s="2">
        <f t="shared" si="17"/>
        <v>491500.42857143283</v>
      </c>
      <c r="T286" s="2">
        <f t="shared" si="18"/>
        <v>8499.571428571362</v>
      </c>
      <c r="U286" s="2">
        <f t="shared" si="19"/>
        <v>500000</v>
      </c>
      <c r="V286" s="2">
        <f t="shared" si="33"/>
        <v>82179179.32909973</v>
      </c>
      <c r="W286" s="2">
        <f t="shared" si="20"/>
        <v>491500.42857143283</v>
      </c>
      <c r="X286" s="2">
        <f t="shared" ref="X286:X385" si="47">SUM(U286-W286)</f>
        <v>8499.5714285671711</v>
      </c>
      <c r="Y286" s="2">
        <f t="shared" si="40"/>
        <v>43698163.854628213</v>
      </c>
      <c r="Z286" s="2" t="str">
        <f t="shared" ref="Z286:Z385" si="48">IF(V286&lt;Y286,"HERE","MEEP")</f>
        <v>MEEP</v>
      </c>
      <c r="AA286" s="2">
        <f>IF(Z286="HERE",Y286,AA285+Graph!$G$1*1000)</f>
        <v>95018198.140342474</v>
      </c>
      <c r="AB286" s="2">
        <f t="shared" si="21"/>
        <v>650000</v>
      </c>
      <c r="AC286" s="2">
        <f t="shared" si="41"/>
        <v>42367644.614814043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ht="15" x14ac:dyDescent="0.25">
      <c r="A287" s="1">
        <v>44463</v>
      </c>
      <c r="B287" s="2">
        <f t="shared" si="45"/>
        <v>218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1538511.9099185169</v>
      </c>
      <c r="G287" s="2">
        <f t="shared" si="26"/>
        <v>491500.42857142858</v>
      </c>
      <c r="H287" s="2">
        <f t="shared" si="42"/>
        <v>123956715.75767152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2442497.5714285634</v>
      </c>
      <c r="M287" s="8" t="e">
        <f t="shared" si="28"/>
        <v>#N/A</v>
      </c>
      <c r="N287" s="2" t="e">
        <f t="shared" ref="N287:N385" si="53">IF(COUNT(M287)=1,SUM(M287-M286),#N/A)</f>
        <v>#N/A</v>
      </c>
      <c r="O287" s="2" t="e">
        <f t="shared" si="24"/>
        <v>#N/A</v>
      </c>
      <c r="P287" s="2">
        <v>1553071.4626941681</v>
      </c>
      <c r="Q287" s="2">
        <f t="shared" si="44"/>
        <v>500000</v>
      </c>
      <c r="R287" s="2">
        <f t="shared" si="43"/>
        <v>126377343.18372804</v>
      </c>
      <c r="S287" s="2">
        <f t="shared" ref="S287:S385" si="54">SUM(H287-H286)</f>
        <v>491500.42857143283</v>
      </c>
      <c r="T287" s="2">
        <f t="shared" ref="T287:T385" si="55">SUM(L287-L286)</f>
        <v>8499.571428571362</v>
      </c>
      <c r="U287" s="2">
        <f t="shared" ref="U287:U385" si="56">SUM(R287-R286)</f>
        <v>500000</v>
      </c>
      <c r="V287" s="2">
        <f t="shared" si="33"/>
        <v>82670679.757671162</v>
      </c>
      <c r="W287" s="2">
        <f t="shared" ref="W287:W385" si="57">SUM(V287-V286)</f>
        <v>491500.42857143283</v>
      </c>
      <c r="X287" s="2">
        <f t="shared" si="47"/>
        <v>8499.5714285671711</v>
      </c>
      <c r="Y287" s="2">
        <f t="shared" ref="Y287:Y350" si="58">IF(COUNT($C288)=0,IF(COUNT($C287)=1,C287,SUM(Y286+X287)),C287)</f>
        <v>43706663.42605678</v>
      </c>
      <c r="Z287" s="2" t="str">
        <f t="shared" si="48"/>
        <v>MEEP</v>
      </c>
      <c r="AA287" s="2">
        <f>IF(Z287="HERE",Y287,AA286+Graph!$G$1*1000)</f>
        <v>95668198.140342474</v>
      </c>
      <c r="AB287" s="2">
        <f t="shared" ref="AB287:AB385" si="59">SUM(AA287-AA286)</f>
        <v>650000</v>
      </c>
      <c r="AC287" s="2">
        <f t="shared" ref="AC287:AC350" si="60">IF(Z288="HERE",V287,AC286)</f>
        <v>42367644.614814043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ht="15" x14ac:dyDescent="0.25">
      <c r="A288" s="1">
        <v>44464</v>
      </c>
      <c r="B288" s="2">
        <f t="shared" si="45"/>
        <v>219</v>
      </c>
      <c r="C288" s="7"/>
      <c r="D288" s="2" t="e">
        <f t="shared" si="51"/>
        <v>#N/A</v>
      </c>
      <c r="E288" s="2" t="e">
        <f t="shared" si="22"/>
        <v>#N/A</v>
      </c>
      <c r="F288" s="2">
        <v>1543443.0458046794</v>
      </c>
      <c r="G288" s="2">
        <f t="shared" si="26"/>
        <v>491500.42857142858</v>
      </c>
      <c r="H288" s="2">
        <f t="shared" ref="H288:H351" si="61">IF(COUNT($C289)=0,IF(COUNT($C288)=1,C288,SUM(H287+G288)),C288)</f>
        <v>124448216.18624295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2450997.1428571348</v>
      </c>
      <c r="M288" s="8" t="e">
        <f t="shared" si="28"/>
        <v>#N/A</v>
      </c>
      <c r="N288" s="2" t="e">
        <f t="shared" si="53"/>
        <v>#N/A</v>
      </c>
      <c r="O288" s="2" t="e">
        <f t="shared" si="24"/>
        <v>#N/A</v>
      </c>
      <c r="P288" s="2">
        <v>1558049.0948561132</v>
      </c>
      <c r="Q288" s="2">
        <f t="shared" si="44"/>
        <v>500000</v>
      </c>
      <c r="R288" s="2">
        <f t="shared" ref="R288:R351" si="62">IF(COUNT($C289)=0,IF(COUNT($C288)=1,M288,SUM(R287+Q288)),M288)</f>
        <v>126877343.18372804</v>
      </c>
      <c r="S288" s="2">
        <f t="shared" si="54"/>
        <v>491500.42857143283</v>
      </c>
      <c r="T288" s="2">
        <f t="shared" si="55"/>
        <v>8499.571428571362</v>
      </c>
      <c r="U288" s="2">
        <f t="shared" si="56"/>
        <v>500000</v>
      </c>
      <c r="V288" s="2">
        <f t="shared" si="33"/>
        <v>83162180.186242595</v>
      </c>
      <c r="W288" s="2">
        <f t="shared" si="57"/>
        <v>491500.42857143283</v>
      </c>
      <c r="X288" s="2">
        <f t="shared" si="47"/>
        <v>8499.5714285671711</v>
      </c>
      <c r="Y288" s="2">
        <f t="shared" si="58"/>
        <v>43715162.997485347</v>
      </c>
      <c r="Z288" s="2" t="str">
        <f t="shared" si="48"/>
        <v>MEEP</v>
      </c>
      <c r="AA288" s="2">
        <f>IF(Z288="HERE",Y288,AA287+Graph!$G$1*1000)</f>
        <v>96318198.140342474</v>
      </c>
      <c r="AB288" s="2">
        <f t="shared" si="59"/>
        <v>650000</v>
      </c>
      <c r="AC288" s="2">
        <f t="shared" si="60"/>
        <v>42367644.614814043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ht="15" x14ac:dyDescent="0.25">
      <c r="A289" s="1">
        <v>44465</v>
      </c>
      <c r="B289" s="2">
        <f t="shared" si="45"/>
        <v>220</v>
      </c>
      <c r="C289" s="7"/>
      <c r="D289" s="2" t="e">
        <f t="shared" si="51"/>
        <v>#N/A</v>
      </c>
      <c r="E289" s="2" t="e">
        <f t="shared" si="22"/>
        <v>#N/A</v>
      </c>
      <c r="F289" s="2">
        <v>1548374.1816908717</v>
      </c>
      <c r="G289" s="2">
        <f t="shared" si="26"/>
        <v>491500.42857142858</v>
      </c>
      <c r="H289" s="2">
        <f t="shared" si="61"/>
        <v>124939716.61481439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2459496.7142857062</v>
      </c>
      <c r="M289" s="8" t="e">
        <f t="shared" si="28"/>
        <v>#N/A</v>
      </c>
      <c r="N289" s="2" t="e">
        <f t="shared" si="53"/>
        <v>#N/A</v>
      </c>
      <c r="O289" s="2" t="e">
        <f t="shared" si="24"/>
        <v>#N/A</v>
      </c>
      <c r="P289" s="2">
        <v>1563026.7270180881</v>
      </c>
      <c r="Q289" s="2">
        <f t="shared" si="44"/>
        <v>500000</v>
      </c>
      <c r="R289" s="2">
        <f t="shared" si="62"/>
        <v>127377343.18372804</v>
      </c>
      <c r="S289" s="2">
        <f t="shared" si="54"/>
        <v>491500.42857143283</v>
      </c>
      <c r="T289" s="2">
        <f t="shared" si="55"/>
        <v>8499.571428571362</v>
      </c>
      <c r="U289" s="2">
        <f t="shared" si="56"/>
        <v>500000</v>
      </c>
      <c r="V289" s="2">
        <f t="shared" si="33"/>
        <v>83653680.614814028</v>
      </c>
      <c r="W289" s="2">
        <f t="shared" si="57"/>
        <v>491500.42857143283</v>
      </c>
      <c r="X289" s="2">
        <f t="shared" si="47"/>
        <v>8499.5714285671711</v>
      </c>
      <c r="Y289" s="2">
        <f t="shared" si="58"/>
        <v>43723662.568913914</v>
      </c>
      <c r="Z289" s="2" t="str">
        <f t="shared" si="48"/>
        <v>MEEP</v>
      </c>
      <c r="AA289" s="2">
        <f>IF(Z289="HERE",Y289,AA288+Graph!$G$1*1000)</f>
        <v>96968198.140342474</v>
      </c>
      <c r="AB289" s="2">
        <f t="shared" si="59"/>
        <v>650000</v>
      </c>
      <c r="AC289" s="2">
        <f t="shared" si="60"/>
        <v>42367644.614814043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ht="15" x14ac:dyDescent="0.25">
      <c r="A290" s="1">
        <v>44466</v>
      </c>
      <c r="B290" s="2">
        <f t="shared" si="45"/>
        <v>221</v>
      </c>
      <c r="C290" s="7"/>
      <c r="D290" s="2" t="e">
        <f t="shared" si="51"/>
        <v>#N/A</v>
      </c>
      <c r="E290" s="2" t="e">
        <f t="shared" si="22"/>
        <v>#N/A</v>
      </c>
      <c r="F290" s="2">
        <v>1553305.3175770342</v>
      </c>
      <c r="G290" s="2">
        <f t="shared" si="26"/>
        <v>491500.42857142858</v>
      </c>
      <c r="H290" s="2">
        <f t="shared" si="61"/>
        <v>125431217.04338582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2467996.2857142775</v>
      </c>
      <c r="M290" s="8" t="e">
        <f t="shared" si="28"/>
        <v>#N/A</v>
      </c>
      <c r="N290" s="2" t="e">
        <f t="shared" si="53"/>
        <v>#N/A</v>
      </c>
      <c r="O290" s="2" t="e">
        <f t="shared" si="24"/>
        <v>#N/A</v>
      </c>
      <c r="P290" s="2">
        <v>1568004.3591800332</v>
      </c>
      <c r="Q290" s="2">
        <f t="shared" si="44"/>
        <v>500000</v>
      </c>
      <c r="R290" s="2">
        <f t="shared" si="62"/>
        <v>127877343.18372804</v>
      </c>
      <c r="S290" s="2">
        <f t="shared" si="54"/>
        <v>491500.42857143283</v>
      </c>
      <c r="T290" s="2">
        <f t="shared" si="55"/>
        <v>8499.571428571362</v>
      </c>
      <c r="U290" s="2">
        <f t="shared" si="56"/>
        <v>500000</v>
      </c>
      <c r="V290" s="2">
        <f t="shared" si="33"/>
        <v>84145181.043385461</v>
      </c>
      <c r="W290" s="2">
        <f t="shared" si="57"/>
        <v>491500.42857143283</v>
      </c>
      <c r="X290" s="2">
        <f t="shared" si="47"/>
        <v>8499.5714285671711</v>
      </c>
      <c r="Y290" s="2">
        <f t="shared" si="58"/>
        <v>43732162.140342481</v>
      </c>
      <c r="Z290" s="2" t="str">
        <f t="shared" si="48"/>
        <v>MEEP</v>
      </c>
      <c r="AA290" s="2">
        <f>IF(Z290="HERE",Y290,AA289+Graph!$G$1*1000)</f>
        <v>97618198.140342474</v>
      </c>
      <c r="AB290" s="2">
        <f t="shared" si="59"/>
        <v>650000</v>
      </c>
      <c r="AC290" s="2">
        <f t="shared" si="60"/>
        <v>42367644.614814043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ht="15" x14ac:dyDescent="0.25">
      <c r="A291" s="1">
        <v>44467</v>
      </c>
      <c r="B291" s="2">
        <f t="shared" si="45"/>
        <v>222</v>
      </c>
      <c r="C291" s="7"/>
      <c r="D291" s="2" t="e">
        <f t="shared" si="51"/>
        <v>#N/A</v>
      </c>
      <c r="E291" s="2" t="e">
        <f t="shared" si="22"/>
        <v>#N/A</v>
      </c>
      <c r="F291" s="2">
        <v>1558236.4534631968</v>
      </c>
      <c r="G291" s="2">
        <f t="shared" si="26"/>
        <v>491500.42857142858</v>
      </c>
      <c r="H291" s="2">
        <f t="shared" si="61"/>
        <v>125922717.47195725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2476495.8571428489</v>
      </c>
      <c r="M291" s="8" t="e">
        <f t="shared" si="28"/>
        <v>#N/A</v>
      </c>
      <c r="N291" s="2" t="e">
        <f t="shared" si="53"/>
        <v>#N/A</v>
      </c>
      <c r="O291" s="2" t="e">
        <f t="shared" si="24"/>
        <v>#N/A</v>
      </c>
      <c r="P291" s="2">
        <v>1572981.9913419783</v>
      </c>
      <c r="Q291" s="2">
        <f t="shared" si="44"/>
        <v>500000</v>
      </c>
      <c r="R291" s="2">
        <f t="shared" si="62"/>
        <v>128377343.18372804</v>
      </c>
      <c r="S291" s="2">
        <f t="shared" si="54"/>
        <v>491500.42857143283</v>
      </c>
      <c r="T291" s="2">
        <f t="shared" si="55"/>
        <v>8499.571428571362</v>
      </c>
      <c r="U291" s="2">
        <f t="shared" si="56"/>
        <v>500000</v>
      </c>
      <c r="V291" s="2">
        <f t="shared" si="33"/>
        <v>84636681.471956894</v>
      </c>
      <c r="W291" s="2">
        <f t="shared" si="57"/>
        <v>491500.42857143283</v>
      </c>
      <c r="X291" s="2">
        <f t="shared" si="47"/>
        <v>8499.5714285671711</v>
      </c>
      <c r="Y291" s="2">
        <f t="shared" si="58"/>
        <v>43740661.711771049</v>
      </c>
      <c r="Z291" s="2" t="str">
        <f t="shared" si="48"/>
        <v>MEEP</v>
      </c>
      <c r="AA291" s="2">
        <f>IF(Z291="HERE",Y291,AA290+Graph!$G$1*1000)</f>
        <v>98268198.140342474</v>
      </c>
      <c r="AB291" s="2">
        <f t="shared" si="59"/>
        <v>650000</v>
      </c>
      <c r="AC291" s="2">
        <f t="shared" si="60"/>
        <v>42367644.614814043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ht="15" x14ac:dyDescent="0.25">
      <c r="A292" s="1">
        <v>44468</v>
      </c>
      <c r="B292" s="2">
        <f t="shared" si="45"/>
        <v>223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1563167.5893493891</v>
      </c>
      <c r="G292" s="2">
        <f t="shared" si="26"/>
        <v>491500.42857142858</v>
      </c>
      <c r="H292" s="2">
        <f t="shared" si="61"/>
        <v>126414217.90052868</v>
      </c>
      <c r="I292" s="7"/>
      <c r="J292" s="2" t="e">
        <f t="shared" si="52"/>
        <v>#N/A</v>
      </c>
      <c r="K292" s="2" t="e">
        <f t="shared" ref="K292:K385" si="64">IF(COUNT($C292)=1,AVERAGE(J286:J292),#N/A)</f>
        <v>#N/A</v>
      </c>
      <c r="L292" s="2">
        <f t="array" ref="L292">IF(COUNT($C293)=0,IF(COUNT($C292)=1,I292,SUM(L291+LOOKUP(2,1/(ISNUMBER($K$1:$K$194)),$K$1:$K$194))),I292)</f>
        <v>2484995.4285714203</v>
      </c>
      <c r="M292" s="8" t="e">
        <f t="shared" si="28"/>
        <v>#N/A</v>
      </c>
      <c r="N292" s="2" t="e">
        <f t="shared" si="53"/>
        <v>#N/A</v>
      </c>
      <c r="O292" s="2" t="e">
        <f t="shared" ref="O292:O385" si="65">IF(COUNT($C292)=1,AVERAGE(N286:N292),#N/A)</f>
        <v>#N/A</v>
      </c>
      <c r="P292" s="2">
        <v>1577959.6235039532</v>
      </c>
      <c r="Q292" s="2">
        <f t="shared" si="44"/>
        <v>500000</v>
      </c>
      <c r="R292" s="2">
        <f t="shared" si="62"/>
        <v>128877343.18372804</v>
      </c>
      <c r="S292" s="2">
        <f t="shared" si="54"/>
        <v>491500.42857143283</v>
      </c>
      <c r="T292" s="2">
        <f t="shared" si="55"/>
        <v>8499.571428571362</v>
      </c>
      <c r="U292" s="2">
        <f t="shared" si="56"/>
        <v>500000</v>
      </c>
      <c r="V292" s="2">
        <f t="shared" si="33"/>
        <v>85128181.900528327</v>
      </c>
      <c r="W292" s="2">
        <f t="shared" si="57"/>
        <v>491500.42857143283</v>
      </c>
      <c r="X292" s="2">
        <f t="shared" si="47"/>
        <v>8499.5714285671711</v>
      </c>
      <c r="Y292" s="2">
        <f t="shared" si="58"/>
        <v>43749161.283199616</v>
      </c>
      <c r="Z292" s="2" t="str">
        <f t="shared" si="48"/>
        <v>MEEP</v>
      </c>
      <c r="AA292" s="2">
        <f>IF(Z292="HERE",Y292,AA291+Graph!$G$1*1000)</f>
        <v>98918198.140342474</v>
      </c>
      <c r="AB292" s="2">
        <f t="shared" si="59"/>
        <v>650000</v>
      </c>
      <c r="AC292" s="2">
        <f t="shared" si="60"/>
        <v>42367644.614814043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ht="15" x14ac:dyDescent="0.25">
      <c r="A293" s="1">
        <v>44469</v>
      </c>
      <c r="B293" s="2">
        <f t="shared" si="45"/>
        <v>224</v>
      </c>
      <c r="C293" s="7"/>
      <c r="D293" s="2" t="e">
        <f t="shared" si="51"/>
        <v>#N/A</v>
      </c>
      <c r="E293" s="2" t="e">
        <f t="shared" si="63"/>
        <v>#N/A</v>
      </c>
      <c r="F293" s="2">
        <v>1568098.7252355516</v>
      </c>
      <c r="G293" s="2">
        <f t="shared" si="26"/>
        <v>491500.42857142858</v>
      </c>
      <c r="H293" s="2">
        <f t="shared" si="61"/>
        <v>126905718.32910012</v>
      </c>
      <c r="I293" s="7"/>
      <c r="J293" s="2" t="e">
        <f t="shared" si="52"/>
        <v>#N/A</v>
      </c>
      <c r="K293" s="2" t="e">
        <f t="shared" si="64"/>
        <v>#N/A</v>
      </c>
      <c r="L293" s="2">
        <f t="array" ref="L293">IF(COUNT($C294)=0,IF(COUNT($C293)=1,I293,SUM(L292+LOOKUP(2,1/(ISNUMBER($K$1:$K$194)),$K$1:$K$194))),I293)</f>
        <v>2493494.9999999916</v>
      </c>
      <c r="M293" s="8" t="e">
        <f t="shared" si="28"/>
        <v>#N/A</v>
      </c>
      <c r="N293" s="2" t="e">
        <f t="shared" si="53"/>
        <v>#N/A</v>
      </c>
      <c r="O293" s="2" t="e">
        <f t="shared" si="65"/>
        <v>#N/A</v>
      </c>
      <c r="P293" s="2">
        <v>1582937.2556658983</v>
      </c>
      <c r="Q293" s="2">
        <f t="shared" si="44"/>
        <v>500000</v>
      </c>
      <c r="R293" s="2">
        <f t="shared" si="62"/>
        <v>129377343.18372804</v>
      </c>
      <c r="S293" s="2">
        <f t="shared" si="54"/>
        <v>491500.42857143283</v>
      </c>
      <c r="T293" s="2">
        <f t="shared" si="55"/>
        <v>8499.571428571362</v>
      </c>
      <c r="U293" s="2">
        <f t="shared" si="56"/>
        <v>500000</v>
      </c>
      <c r="V293" s="2">
        <f t="shared" si="33"/>
        <v>85619682.329099759</v>
      </c>
      <c r="W293" s="2">
        <f t="shared" si="57"/>
        <v>491500.42857143283</v>
      </c>
      <c r="X293" s="2">
        <f t="shared" si="47"/>
        <v>8499.5714285671711</v>
      </c>
      <c r="Y293" s="2">
        <f t="shared" si="58"/>
        <v>43757660.854628183</v>
      </c>
      <c r="Z293" s="2" t="str">
        <f t="shared" si="48"/>
        <v>MEEP</v>
      </c>
      <c r="AA293" s="2">
        <f>IF(Z293="HERE",Y293,AA292+Graph!$G$1*1000)</f>
        <v>99568198.140342474</v>
      </c>
      <c r="AB293" s="2">
        <f t="shared" si="59"/>
        <v>650000</v>
      </c>
      <c r="AC293" s="2">
        <f t="shared" si="60"/>
        <v>42367644.614814043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ht="15" x14ac:dyDescent="0.25">
      <c r="A294" s="1">
        <v>44470</v>
      </c>
      <c r="B294" s="2">
        <f t="shared" si="45"/>
        <v>225</v>
      </c>
      <c r="C294" s="7"/>
      <c r="D294" s="2" t="e">
        <f t="shared" si="51"/>
        <v>#N/A</v>
      </c>
      <c r="E294" s="2" t="e">
        <f t="shared" si="63"/>
        <v>#N/A</v>
      </c>
      <c r="F294" s="2">
        <v>1573029.8611217141</v>
      </c>
      <c r="G294" s="2">
        <f t="shared" si="26"/>
        <v>491500.42857142858</v>
      </c>
      <c r="H294" s="2">
        <f t="shared" si="61"/>
        <v>127397218.75767155</v>
      </c>
      <c r="I294" s="7"/>
      <c r="J294" s="2" t="e">
        <f t="shared" si="52"/>
        <v>#N/A</v>
      </c>
      <c r="K294" s="2" t="e">
        <f t="shared" si="64"/>
        <v>#N/A</v>
      </c>
      <c r="L294" s="2">
        <f t="array" ref="L294">IF(COUNT($C295)=0,IF(COUNT($C294)=1,I294,SUM(L293+LOOKUP(2,1/(ISNUMBER($K$1:$K$194)),$K$1:$K$194))),I294)</f>
        <v>2501994.571428563</v>
      </c>
      <c r="M294" s="8" t="e">
        <f t="shared" si="28"/>
        <v>#N/A</v>
      </c>
      <c r="N294" s="2" t="e">
        <f t="shared" si="53"/>
        <v>#N/A</v>
      </c>
      <c r="O294" s="2" t="e">
        <f t="shared" si="65"/>
        <v>#N/A</v>
      </c>
      <c r="P294" s="2">
        <v>1587914.8878278434</v>
      </c>
      <c r="Q294" s="2">
        <f t="shared" ref="Q294:Q357" si="66">IF(P294&gt;500000,500000,P294)</f>
        <v>500000</v>
      </c>
      <c r="R294" s="2">
        <f t="shared" si="62"/>
        <v>129877343.18372804</v>
      </c>
      <c r="S294" s="2">
        <f t="shared" si="54"/>
        <v>491500.42857143283</v>
      </c>
      <c r="T294" s="2">
        <f t="shared" si="55"/>
        <v>8499.571428571362</v>
      </c>
      <c r="U294" s="2">
        <f t="shared" si="56"/>
        <v>500000</v>
      </c>
      <c r="V294" s="2">
        <f t="shared" si="33"/>
        <v>86111182.757671192</v>
      </c>
      <c r="W294" s="2">
        <f t="shared" si="57"/>
        <v>491500.42857143283</v>
      </c>
      <c r="X294" s="2">
        <f t="shared" si="47"/>
        <v>8499.5714285671711</v>
      </c>
      <c r="Y294" s="2">
        <f t="shared" si="58"/>
        <v>43766160.42605675</v>
      </c>
      <c r="Z294" s="2" t="str">
        <f t="shared" si="48"/>
        <v>MEEP</v>
      </c>
      <c r="AA294" s="2">
        <f>IF(Z294="HERE",Y294,AA293+Graph!$G$1*1000)</f>
        <v>100218198.14034247</v>
      </c>
      <c r="AB294" s="2">
        <f t="shared" si="59"/>
        <v>650000</v>
      </c>
      <c r="AC294" s="2">
        <f t="shared" si="60"/>
        <v>42367644.614814043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ht="15" x14ac:dyDescent="0.25">
      <c r="A295" s="1">
        <v>44471</v>
      </c>
      <c r="B295" s="2">
        <f t="shared" si="45"/>
        <v>226</v>
      </c>
      <c r="C295" s="7"/>
      <c r="D295" s="2" t="e">
        <f t="shared" si="51"/>
        <v>#N/A</v>
      </c>
      <c r="E295" s="2" t="e">
        <f t="shared" si="63"/>
        <v>#N/A</v>
      </c>
      <c r="F295" s="2">
        <v>1577960.9970079064</v>
      </c>
      <c r="G295" s="2">
        <f t="shared" si="26"/>
        <v>491500.42857142858</v>
      </c>
      <c r="H295" s="2">
        <f t="shared" si="61"/>
        <v>127888719.18624298</v>
      </c>
      <c r="I295" s="7"/>
      <c r="J295" s="2" t="e">
        <f t="shared" si="52"/>
        <v>#N/A</v>
      </c>
      <c r="K295" s="2" t="e">
        <f t="shared" si="64"/>
        <v>#N/A</v>
      </c>
      <c r="L295" s="2">
        <f t="array" ref="L295">IF(COUNT($C296)=0,IF(COUNT($C295)=1,I295,SUM(L294+LOOKUP(2,1/(ISNUMBER($K$1:$K$194)),$K$1:$K$194))),I295)</f>
        <v>2510494.1428571343</v>
      </c>
      <c r="M295" s="8" t="e">
        <f t="shared" si="28"/>
        <v>#N/A</v>
      </c>
      <c r="N295" s="2" t="e">
        <f t="shared" si="53"/>
        <v>#N/A</v>
      </c>
      <c r="O295" s="2" t="e">
        <f t="shared" si="65"/>
        <v>#N/A</v>
      </c>
      <c r="P295" s="2">
        <v>1592892.5199898183</v>
      </c>
      <c r="Q295" s="2">
        <f t="shared" si="66"/>
        <v>500000</v>
      </c>
      <c r="R295" s="2">
        <f t="shared" si="62"/>
        <v>130377343.18372804</v>
      </c>
      <c r="S295" s="2">
        <f t="shared" si="54"/>
        <v>491500.42857143283</v>
      </c>
      <c r="T295" s="2">
        <f t="shared" si="55"/>
        <v>8499.571428571362</v>
      </c>
      <c r="U295" s="2">
        <f t="shared" si="56"/>
        <v>500000</v>
      </c>
      <c r="V295" s="2">
        <f t="shared" si="33"/>
        <v>86602683.186242625</v>
      </c>
      <c r="W295" s="2">
        <f t="shared" si="57"/>
        <v>491500.42857143283</v>
      </c>
      <c r="X295" s="2">
        <f t="shared" si="47"/>
        <v>8499.5714285671711</v>
      </c>
      <c r="Y295" s="2">
        <f t="shared" si="58"/>
        <v>43774659.997485317</v>
      </c>
      <c r="Z295" s="2" t="str">
        <f t="shared" si="48"/>
        <v>MEEP</v>
      </c>
      <c r="AA295" s="2">
        <f>IF(Z295="HERE",Y295,AA294+Graph!$G$1*1000)</f>
        <v>100868198.14034247</v>
      </c>
      <c r="AB295" s="2">
        <f t="shared" si="59"/>
        <v>650000</v>
      </c>
      <c r="AC295" s="2">
        <f t="shared" si="60"/>
        <v>42367644.614814043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ht="15" x14ac:dyDescent="0.25">
      <c r="A296" s="1">
        <v>44472</v>
      </c>
      <c r="B296" s="2">
        <f t="shared" si="45"/>
        <v>227</v>
      </c>
      <c r="C296" s="7"/>
      <c r="D296" s="2" t="e">
        <f t="shared" si="51"/>
        <v>#N/A</v>
      </c>
      <c r="E296" s="2" t="e">
        <f t="shared" si="63"/>
        <v>#N/A</v>
      </c>
      <c r="F296" s="2">
        <v>1582892.132894069</v>
      </c>
      <c r="G296" s="2">
        <f t="shared" ref="G296:G385" si="67">IF(F296&gt;$AK$31*1000,$AK$31*1000,F296)</f>
        <v>491500.42857142858</v>
      </c>
      <c r="H296" s="2">
        <f t="shared" si="61"/>
        <v>128380219.61481442</v>
      </c>
      <c r="I296" s="7"/>
      <c r="J296" s="2" t="e">
        <f t="shared" si="52"/>
        <v>#N/A</v>
      </c>
      <c r="K296" s="2" t="e">
        <f t="shared" si="64"/>
        <v>#N/A</v>
      </c>
      <c r="L296" s="2">
        <f t="array" ref="L296">IF(COUNT($C297)=0,IF(COUNT($C296)=1,I296,SUM(L295+LOOKUP(2,1/(ISNUMBER($K$1:$K$194)),$K$1:$K$194))),I296)</f>
        <v>2518993.7142857057</v>
      </c>
      <c r="M296" s="8" t="e">
        <f t="shared" si="28"/>
        <v>#N/A</v>
      </c>
      <c r="N296" s="2" t="e">
        <f t="shared" si="53"/>
        <v>#N/A</v>
      </c>
      <c r="O296" s="2" t="e">
        <f t="shared" si="65"/>
        <v>#N/A</v>
      </c>
      <c r="P296" s="2">
        <v>1597870.1521517634</v>
      </c>
      <c r="Q296" s="2">
        <f t="shared" si="66"/>
        <v>500000</v>
      </c>
      <c r="R296" s="2">
        <f t="shared" si="62"/>
        <v>130877343.18372804</v>
      </c>
      <c r="S296" s="2">
        <f t="shared" si="54"/>
        <v>491500.42857143283</v>
      </c>
      <c r="T296" s="2">
        <f t="shared" si="55"/>
        <v>8499.571428571362</v>
      </c>
      <c r="U296" s="2">
        <f t="shared" si="56"/>
        <v>500000</v>
      </c>
      <c r="V296" s="2">
        <f t="shared" si="33"/>
        <v>87094183.614814058</v>
      </c>
      <c r="W296" s="2">
        <f t="shared" si="57"/>
        <v>491500.42857143283</v>
      </c>
      <c r="X296" s="2">
        <f t="shared" si="47"/>
        <v>8499.5714285671711</v>
      </c>
      <c r="Y296" s="2">
        <f t="shared" si="58"/>
        <v>43783159.568913884</v>
      </c>
      <c r="Z296" s="2" t="str">
        <f t="shared" si="48"/>
        <v>MEEP</v>
      </c>
      <c r="AA296" s="2">
        <f>IF(Z296="HERE",Y296,AA295+Graph!$G$1*1000)</f>
        <v>101518198.14034247</v>
      </c>
      <c r="AB296" s="2">
        <f t="shared" si="59"/>
        <v>650000</v>
      </c>
      <c r="AC296" s="2">
        <f t="shared" si="60"/>
        <v>42367644.614814043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ht="15" x14ac:dyDescent="0.25">
      <c r="A297" s="1">
        <v>44473</v>
      </c>
      <c r="B297" s="2">
        <f t="shared" si="45"/>
        <v>228</v>
      </c>
      <c r="C297" s="7"/>
      <c r="D297" s="2" t="e">
        <f t="shared" si="51"/>
        <v>#N/A</v>
      </c>
      <c r="E297" s="2" t="e">
        <f t="shared" si="63"/>
        <v>#N/A</v>
      </c>
      <c r="F297" s="2">
        <v>1587823.2687802315</v>
      </c>
      <c r="G297" s="2">
        <f t="shared" si="67"/>
        <v>491500.42857142858</v>
      </c>
      <c r="H297" s="2">
        <f t="shared" si="61"/>
        <v>128871720.04338585</v>
      </c>
      <c r="I297" s="7"/>
      <c r="J297" s="2" t="e">
        <f t="shared" si="52"/>
        <v>#N/A</v>
      </c>
      <c r="K297" s="2" t="e">
        <f t="shared" si="64"/>
        <v>#N/A</v>
      </c>
      <c r="L297" s="2">
        <f t="array" ref="L297">IF(COUNT($C298)=0,IF(COUNT($C297)=1,I297,SUM(L296+LOOKUP(2,1/(ISNUMBER($K$1:$K$194)),$K$1:$K$194))),I297)</f>
        <v>2527493.2857142771</v>
      </c>
      <c r="M297" s="8" t="e">
        <f t="shared" si="28"/>
        <v>#N/A</v>
      </c>
      <c r="N297" s="2" t="e">
        <f t="shared" si="53"/>
        <v>#N/A</v>
      </c>
      <c r="O297" s="2" t="e">
        <f t="shared" si="65"/>
        <v>#N/A</v>
      </c>
      <c r="P297" s="2">
        <v>1602847.7843137383</v>
      </c>
      <c r="Q297" s="2">
        <f t="shared" si="66"/>
        <v>500000</v>
      </c>
      <c r="R297" s="2">
        <f t="shared" si="62"/>
        <v>131377343.18372804</v>
      </c>
      <c r="S297" s="2">
        <f t="shared" si="54"/>
        <v>491500.42857143283</v>
      </c>
      <c r="T297" s="2">
        <f t="shared" si="55"/>
        <v>8499.571428571362</v>
      </c>
      <c r="U297" s="2">
        <f t="shared" si="56"/>
        <v>500000</v>
      </c>
      <c r="V297" s="2">
        <f t="shared" si="33"/>
        <v>87585684.043385491</v>
      </c>
      <c r="W297" s="2">
        <f t="shared" si="57"/>
        <v>491500.42857143283</v>
      </c>
      <c r="X297" s="2">
        <f t="shared" si="47"/>
        <v>8499.5714285671711</v>
      </c>
      <c r="Y297" s="2">
        <f t="shared" si="58"/>
        <v>43791659.140342452</v>
      </c>
      <c r="Z297" s="2" t="str">
        <f t="shared" si="48"/>
        <v>MEEP</v>
      </c>
      <c r="AA297" s="2">
        <f>IF(Z297="HERE",Y297,AA296+Graph!$G$1*1000)</f>
        <v>102168198.14034247</v>
      </c>
      <c r="AB297" s="2">
        <f t="shared" si="59"/>
        <v>650000</v>
      </c>
      <c r="AC297" s="2">
        <f t="shared" si="60"/>
        <v>42367644.614814043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ht="15" x14ac:dyDescent="0.25">
      <c r="A298" s="1">
        <v>44474</v>
      </c>
      <c r="B298" s="2">
        <f t="shared" si="45"/>
        <v>229</v>
      </c>
      <c r="C298" s="7"/>
      <c r="D298" s="2" t="e">
        <f t="shared" si="51"/>
        <v>#N/A</v>
      </c>
      <c r="E298" s="2" t="e">
        <f t="shared" si="63"/>
        <v>#N/A</v>
      </c>
      <c r="F298" s="2">
        <v>1592754.4046664238</v>
      </c>
      <c r="G298" s="2">
        <f t="shared" si="67"/>
        <v>491500.42857142858</v>
      </c>
      <c r="H298" s="2">
        <f t="shared" si="61"/>
        <v>129363220.47195728</v>
      </c>
      <c r="I298" s="7"/>
      <c r="J298" s="2" t="e">
        <f t="shared" si="52"/>
        <v>#N/A</v>
      </c>
      <c r="K298" s="2" t="e">
        <f t="shared" si="64"/>
        <v>#N/A</v>
      </c>
      <c r="L298" s="2">
        <f t="array" ref="L298">IF(COUNT($C299)=0,IF(COUNT($C298)=1,I298,SUM(L297+LOOKUP(2,1/(ISNUMBER($K$1:$K$194)),$K$1:$K$194))),I298)</f>
        <v>2535992.8571428484</v>
      </c>
      <c r="M298" s="8" t="e">
        <f t="shared" si="28"/>
        <v>#N/A</v>
      </c>
      <c r="N298" s="2" t="e">
        <f t="shared" si="53"/>
        <v>#N/A</v>
      </c>
      <c r="O298" s="2" t="e">
        <f t="shared" si="65"/>
        <v>#N/A</v>
      </c>
      <c r="P298" s="2">
        <v>1607825.4164756835</v>
      </c>
      <c r="Q298" s="2">
        <f t="shared" si="66"/>
        <v>500000</v>
      </c>
      <c r="R298" s="2">
        <f t="shared" si="62"/>
        <v>131877343.18372804</v>
      </c>
      <c r="S298" s="2">
        <f t="shared" si="54"/>
        <v>491500.42857143283</v>
      </c>
      <c r="T298" s="2">
        <f t="shared" si="55"/>
        <v>8499.571428571362</v>
      </c>
      <c r="U298" s="2">
        <f t="shared" si="56"/>
        <v>500000</v>
      </c>
      <c r="V298" s="2">
        <f t="shared" si="33"/>
        <v>88077184.471956924</v>
      </c>
      <c r="W298" s="2">
        <f t="shared" si="57"/>
        <v>491500.42857143283</v>
      </c>
      <c r="X298" s="2">
        <f t="shared" si="47"/>
        <v>8499.5714285671711</v>
      </c>
      <c r="Y298" s="2">
        <f t="shared" si="58"/>
        <v>43800158.711771019</v>
      </c>
      <c r="Z298" s="2" t="str">
        <f t="shared" si="48"/>
        <v>MEEP</v>
      </c>
      <c r="AA298" s="2">
        <f>IF(Z298="HERE",Y298,AA297+Graph!$G$1*1000)</f>
        <v>102818198.14034247</v>
      </c>
      <c r="AB298" s="2">
        <f t="shared" si="59"/>
        <v>650000</v>
      </c>
      <c r="AC298" s="2">
        <f t="shared" si="60"/>
        <v>42367644.614814043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ht="15" x14ac:dyDescent="0.25">
      <c r="A299" s="1">
        <v>44475</v>
      </c>
      <c r="B299" s="2">
        <f t="shared" si="45"/>
        <v>230</v>
      </c>
      <c r="C299" s="7"/>
      <c r="D299" s="2" t="e">
        <f t="shared" si="51"/>
        <v>#N/A</v>
      </c>
      <c r="E299" s="2" t="e">
        <f t="shared" si="63"/>
        <v>#N/A</v>
      </c>
      <c r="F299" s="2">
        <v>1597685.5405525863</v>
      </c>
      <c r="G299" s="2">
        <f t="shared" si="67"/>
        <v>491500.42857142858</v>
      </c>
      <c r="H299" s="2">
        <f t="shared" si="61"/>
        <v>129854720.90052871</v>
      </c>
      <c r="I299" s="7"/>
      <c r="J299" s="2" t="e">
        <f t="shared" si="52"/>
        <v>#N/A</v>
      </c>
      <c r="K299" s="2" t="e">
        <f t="shared" si="64"/>
        <v>#N/A</v>
      </c>
      <c r="L299" s="2">
        <f t="array" ref="L299">IF(COUNT($C300)=0,IF(COUNT($C299)=1,I299,SUM(L298+LOOKUP(2,1/(ISNUMBER($K$1:$K$194)),$K$1:$K$194))),I299)</f>
        <v>2544492.4285714198</v>
      </c>
      <c r="M299" s="8" t="e">
        <f t="shared" si="28"/>
        <v>#N/A</v>
      </c>
      <c r="N299" s="2" t="e">
        <f t="shared" si="53"/>
        <v>#N/A</v>
      </c>
      <c r="O299" s="2" t="e">
        <f t="shared" si="65"/>
        <v>#N/A</v>
      </c>
      <c r="P299" s="2">
        <v>1612803.0486376286</v>
      </c>
      <c r="Q299" s="2">
        <f t="shared" si="66"/>
        <v>500000</v>
      </c>
      <c r="R299" s="2">
        <f t="shared" si="62"/>
        <v>132377343.18372804</v>
      </c>
      <c r="S299" s="2">
        <f t="shared" si="54"/>
        <v>491500.42857143283</v>
      </c>
      <c r="T299" s="2">
        <f t="shared" si="55"/>
        <v>8499.571428571362</v>
      </c>
      <c r="U299" s="2">
        <f t="shared" si="56"/>
        <v>500000</v>
      </c>
      <c r="V299" s="2">
        <f t="shared" si="33"/>
        <v>88568684.900528356</v>
      </c>
      <c r="W299" s="2">
        <f t="shared" si="57"/>
        <v>491500.42857143283</v>
      </c>
      <c r="X299" s="2">
        <f t="shared" si="47"/>
        <v>8499.5714285671711</v>
      </c>
      <c r="Y299" s="2">
        <f t="shared" si="58"/>
        <v>43808658.283199586</v>
      </c>
      <c r="Z299" s="2" t="str">
        <f t="shared" si="48"/>
        <v>MEEP</v>
      </c>
      <c r="AA299" s="2">
        <f>IF(Z299="HERE",Y299,AA298+Graph!$G$1*1000)</f>
        <v>103468198.14034247</v>
      </c>
      <c r="AB299" s="2">
        <f t="shared" si="59"/>
        <v>650000</v>
      </c>
      <c r="AC299" s="2">
        <f t="shared" si="60"/>
        <v>42367644.614814043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ht="15" x14ac:dyDescent="0.25">
      <c r="A300" s="1">
        <v>44476</v>
      </c>
      <c r="B300" s="2">
        <f t="shared" si="45"/>
        <v>231</v>
      </c>
      <c r="C300" s="7"/>
      <c r="D300" s="2" t="e">
        <f t="shared" si="51"/>
        <v>#N/A</v>
      </c>
      <c r="E300" s="2" t="e">
        <f t="shared" si="63"/>
        <v>#N/A</v>
      </c>
      <c r="F300" s="2">
        <v>1602616.6764387488</v>
      </c>
      <c r="G300" s="2">
        <f t="shared" si="67"/>
        <v>491500.42857142858</v>
      </c>
      <c r="H300" s="2">
        <f t="shared" si="61"/>
        <v>130346221.32910015</v>
      </c>
      <c r="I300" s="7"/>
      <c r="J300" s="2" t="e">
        <f t="shared" si="52"/>
        <v>#N/A</v>
      </c>
      <c r="K300" s="2" t="e">
        <f t="shared" si="64"/>
        <v>#N/A</v>
      </c>
      <c r="L300" s="2">
        <f t="array" ref="L300">IF(COUNT($C301)=0,IF(COUNT($C300)=1,I300,SUM(L299+LOOKUP(2,1/(ISNUMBER($K$1:$K$194)),$K$1:$K$194))),I300)</f>
        <v>2552991.9999999912</v>
      </c>
      <c r="M300" s="8" t="e">
        <f t="shared" si="28"/>
        <v>#N/A</v>
      </c>
      <c r="N300" s="2" t="e">
        <f t="shared" si="53"/>
        <v>#N/A</v>
      </c>
      <c r="O300" s="2" t="e">
        <f t="shared" si="65"/>
        <v>#N/A</v>
      </c>
      <c r="P300" s="2">
        <v>1617780.6807996035</v>
      </c>
      <c r="Q300" s="2">
        <f t="shared" si="66"/>
        <v>500000</v>
      </c>
      <c r="R300" s="2">
        <f t="shared" si="62"/>
        <v>132877343.18372804</v>
      </c>
      <c r="S300" s="2">
        <f t="shared" si="54"/>
        <v>491500.42857143283</v>
      </c>
      <c r="T300" s="2">
        <f t="shared" si="55"/>
        <v>8499.571428571362</v>
      </c>
      <c r="U300" s="2">
        <f t="shared" si="56"/>
        <v>500000</v>
      </c>
      <c r="V300" s="2">
        <f t="shared" si="33"/>
        <v>89060185.329099789</v>
      </c>
      <c r="W300" s="2">
        <f t="shared" si="57"/>
        <v>491500.42857143283</v>
      </c>
      <c r="X300" s="2">
        <f t="shared" si="47"/>
        <v>8499.5714285671711</v>
      </c>
      <c r="Y300" s="2">
        <f t="shared" si="58"/>
        <v>43817157.854628153</v>
      </c>
      <c r="Z300" s="2" t="str">
        <f t="shared" si="48"/>
        <v>MEEP</v>
      </c>
      <c r="AA300" s="2">
        <f>IF(Z300="HERE",Y300,AA299+Graph!$G$1*1000)</f>
        <v>104118198.14034247</v>
      </c>
      <c r="AB300" s="2">
        <f t="shared" si="59"/>
        <v>650000</v>
      </c>
      <c r="AC300" s="2">
        <f t="shared" si="60"/>
        <v>42367644.614814043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ht="15" x14ac:dyDescent="0.25">
      <c r="A301" s="1">
        <v>44477</v>
      </c>
      <c r="B301" s="2">
        <f t="shared" si="45"/>
        <v>232</v>
      </c>
      <c r="C301" s="7"/>
      <c r="D301" s="2" t="e">
        <f t="shared" si="51"/>
        <v>#N/A</v>
      </c>
      <c r="E301" s="2" t="e">
        <f t="shared" si="63"/>
        <v>#N/A</v>
      </c>
      <c r="F301" s="2">
        <v>1607547.8123249412</v>
      </c>
      <c r="G301" s="2">
        <f t="shared" si="67"/>
        <v>491500.42857142858</v>
      </c>
      <c r="H301" s="2">
        <f t="shared" si="61"/>
        <v>130837721.75767158</v>
      </c>
      <c r="I301" s="7"/>
      <c r="J301" s="2" t="e">
        <f t="shared" si="52"/>
        <v>#N/A</v>
      </c>
      <c r="K301" s="2" t="e">
        <f t="shared" si="64"/>
        <v>#N/A</v>
      </c>
      <c r="L301" s="2">
        <f t="array" ref="L301">IF(COUNT($C302)=0,IF(COUNT($C301)=1,I301,SUM(L300+LOOKUP(2,1/(ISNUMBER($K$1:$K$194)),$K$1:$K$194))),I301)</f>
        <v>2561491.5714285625</v>
      </c>
      <c r="M301" s="8" t="e">
        <f t="shared" si="28"/>
        <v>#N/A</v>
      </c>
      <c r="N301" s="2" t="e">
        <f t="shared" si="53"/>
        <v>#N/A</v>
      </c>
      <c r="O301" s="2" t="e">
        <f t="shared" si="65"/>
        <v>#N/A</v>
      </c>
      <c r="P301" s="2">
        <v>1622758.3129615486</v>
      </c>
      <c r="Q301" s="2">
        <f t="shared" si="66"/>
        <v>500000</v>
      </c>
      <c r="R301" s="2">
        <f t="shared" si="62"/>
        <v>133377343.18372804</v>
      </c>
      <c r="S301" s="2">
        <f t="shared" si="54"/>
        <v>491500.42857143283</v>
      </c>
      <c r="T301" s="2">
        <f t="shared" si="55"/>
        <v>8499.571428571362</v>
      </c>
      <c r="U301" s="2">
        <f t="shared" si="56"/>
        <v>500000</v>
      </c>
      <c r="V301" s="2">
        <f t="shared" si="33"/>
        <v>89551685.757671222</v>
      </c>
      <c r="W301" s="2">
        <f t="shared" si="57"/>
        <v>491500.42857143283</v>
      </c>
      <c r="X301" s="2">
        <f t="shared" si="47"/>
        <v>8499.5714285671711</v>
      </c>
      <c r="Y301" s="2">
        <f t="shared" si="58"/>
        <v>43825657.42605672</v>
      </c>
      <c r="Z301" s="2" t="str">
        <f t="shared" si="48"/>
        <v>MEEP</v>
      </c>
      <c r="AA301" s="2">
        <f>IF(Z301="HERE",Y301,AA300+Graph!$G$1*1000)</f>
        <v>104768198.14034247</v>
      </c>
      <c r="AB301" s="2">
        <f t="shared" si="59"/>
        <v>650000</v>
      </c>
      <c r="AC301" s="2">
        <f t="shared" si="60"/>
        <v>42367644.614814043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ht="15" x14ac:dyDescent="0.25">
      <c r="A302" s="1">
        <v>44478</v>
      </c>
      <c r="B302" s="2">
        <f t="shared" si="45"/>
        <v>233</v>
      </c>
      <c r="C302" s="7"/>
      <c r="D302" s="2" t="e">
        <f t="shared" si="51"/>
        <v>#N/A</v>
      </c>
      <c r="E302" s="2" t="e">
        <f t="shared" si="63"/>
        <v>#N/A</v>
      </c>
      <c r="F302" s="2">
        <v>1612478.9482111037</v>
      </c>
      <c r="G302" s="2">
        <f t="shared" si="67"/>
        <v>491500.42857142858</v>
      </c>
      <c r="H302" s="2">
        <f t="shared" si="61"/>
        <v>131329222.18624301</v>
      </c>
      <c r="I302" s="7"/>
      <c r="J302" s="2" t="e">
        <f t="shared" si="52"/>
        <v>#N/A</v>
      </c>
      <c r="K302" s="2" t="e">
        <f t="shared" si="64"/>
        <v>#N/A</v>
      </c>
      <c r="L302" s="2">
        <f t="array" ref="L302">IF(COUNT($C303)=0,IF(COUNT($C302)=1,I302,SUM(L301+LOOKUP(2,1/(ISNUMBER($K$1:$K$194)),$K$1:$K$194))),I302)</f>
        <v>2569991.1428571339</v>
      </c>
      <c r="M302" s="8" t="e">
        <f t="shared" si="28"/>
        <v>#N/A</v>
      </c>
      <c r="N302" s="2" t="e">
        <f t="shared" si="53"/>
        <v>#N/A</v>
      </c>
      <c r="O302" s="2" t="e">
        <f t="shared" si="65"/>
        <v>#N/A</v>
      </c>
      <c r="P302" s="2">
        <v>1627735.9451234937</v>
      </c>
      <c r="Q302" s="2">
        <f t="shared" si="66"/>
        <v>500000</v>
      </c>
      <c r="R302" s="2">
        <f t="shared" si="62"/>
        <v>133877343.18372804</v>
      </c>
      <c r="S302" s="2">
        <f t="shared" si="54"/>
        <v>491500.42857143283</v>
      </c>
      <c r="T302" s="2">
        <f t="shared" si="55"/>
        <v>8499.571428571362</v>
      </c>
      <c r="U302" s="2">
        <f t="shared" si="56"/>
        <v>500000</v>
      </c>
      <c r="V302" s="2">
        <f t="shared" si="33"/>
        <v>90043186.186242655</v>
      </c>
      <c r="W302" s="2">
        <f t="shared" si="57"/>
        <v>491500.42857143283</v>
      </c>
      <c r="X302" s="2">
        <f t="shared" si="47"/>
        <v>8499.5714285671711</v>
      </c>
      <c r="Y302" s="2">
        <f t="shared" si="58"/>
        <v>43834156.997485287</v>
      </c>
      <c r="Z302" s="2" t="str">
        <f t="shared" si="48"/>
        <v>MEEP</v>
      </c>
      <c r="AA302" s="2">
        <f>IF(Z302="HERE",Y302,AA301+Graph!$G$1*1000)</f>
        <v>105418198.14034247</v>
      </c>
      <c r="AB302" s="2">
        <f t="shared" si="59"/>
        <v>650000</v>
      </c>
      <c r="AC302" s="2">
        <f t="shared" si="60"/>
        <v>42367644.614814043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ht="15" x14ac:dyDescent="0.25">
      <c r="A303" s="1">
        <v>44479</v>
      </c>
      <c r="B303" s="2">
        <f t="shared" si="45"/>
        <v>234</v>
      </c>
      <c r="C303" s="7"/>
      <c r="D303" s="2" t="e">
        <f t="shared" si="51"/>
        <v>#N/A</v>
      </c>
      <c r="E303" s="2" t="e">
        <f t="shared" si="63"/>
        <v>#N/A</v>
      </c>
      <c r="F303" s="2">
        <v>1617410.0840972662</v>
      </c>
      <c r="G303" s="2">
        <f t="shared" si="67"/>
        <v>491500.42857142858</v>
      </c>
      <c r="H303" s="2">
        <f t="shared" si="61"/>
        <v>131820722.61481445</v>
      </c>
      <c r="I303" s="7"/>
      <c r="J303" s="2" t="e">
        <f t="shared" si="52"/>
        <v>#N/A</v>
      </c>
      <c r="K303" s="2" t="e">
        <f t="shared" si="64"/>
        <v>#N/A</v>
      </c>
      <c r="L303" s="2">
        <f t="array" ref="L303">IF(COUNT($C304)=0,IF(COUNT($C303)=1,I303,SUM(L302+LOOKUP(2,1/(ISNUMBER($K$1:$K$194)),$K$1:$K$194))),I303)</f>
        <v>2578490.7142857052</v>
      </c>
      <c r="M303" s="8" t="e">
        <f t="shared" si="28"/>
        <v>#N/A</v>
      </c>
      <c r="N303" s="2" t="e">
        <f t="shared" si="53"/>
        <v>#N/A</v>
      </c>
      <c r="O303" s="2" t="e">
        <f t="shared" si="65"/>
        <v>#N/A</v>
      </c>
      <c r="P303" s="2">
        <v>1632713.5772854686</v>
      </c>
      <c r="Q303" s="2">
        <f t="shared" si="66"/>
        <v>500000</v>
      </c>
      <c r="R303" s="2">
        <f t="shared" si="62"/>
        <v>134377343.18372804</v>
      </c>
      <c r="S303" s="2">
        <f t="shared" si="54"/>
        <v>491500.42857143283</v>
      </c>
      <c r="T303" s="2">
        <f t="shared" si="55"/>
        <v>8499.571428571362</v>
      </c>
      <c r="U303" s="2">
        <f t="shared" si="56"/>
        <v>500000</v>
      </c>
      <c r="V303" s="2">
        <f t="shared" si="33"/>
        <v>90534686.614814088</v>
      </c>
      <c r="W303" s="2">
        <f t="shared" si="57"/>
        <v>491500.42857143283</v>
      </c>
      <c r="X303" s="2">
        <f t="shared" si="47"/>
        <v>8499.5714285671711</v>
      </c>
      <c r="Y303" s="2">
        <f t="shared" si="58"/>
        <v>43842656.568913855</v>
      </c>
      <c r="Z303" s="2" t="str">
        <f t="shared" si="48"/>
        <v>MEEP</v>
      </c>
      <c r="AA303" s="2">
        <f>IF(Z303="HERE",Y303,AA302+Graph!$G$1*1000)</f>
        <v>106068198.14034247</v>
      </c>
      <c r="AB303" s="2">
        <f t="shared" si="59"/>
        <v>650000</v>
      </c>
      <c r="AC303" s="2">
        <f t="shared" si="60"/>
        <v>42367644.614814043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ht="15" x14ac:dyDescent="0.25">
      <c r="A304" s="1">
        <v>44480</v>
      </c>
      <c r="B304" s="2">
        <f t="shared" si="45"/>
        <v>235</v>
      </c>
      <c r="C304" s="7"/>
      <c r="D304" s="2" t="e">
        <f t="shared" si="51"/>
        <v>#N/A</v>
      </c>
      <c r="E304" s="2" t="e">
        <f t="shared" si="63"/>
        <v>#N/A</v>
      </c>
      <c r="F304" s="2">
        <v>1622341.2199834585</v>
      </c>
      <c r="G304" s="2">
        <f t="shared" si="67"/>
        <v>491500.42857142858</v>
      </c>
      <c r="H304" s="2">
        <f t="shared" si="61"/>
        <v>132312223.04338588</v>
      </c>
      <c r="I304" s="7"/>
      <c r="J304" s="2" t="e">
        <f t="shared" si="52"/>
        <v>#N/A</v>
      </c>
      <c r="K304" s="2" t="e">
        <f t="shared" si="64"/>
        <v>#N/A</v>
      </c>
      <c r="L304" s="2">
        <f t="array" ref="L304">IF(COUNT($C305)=0,IF(COUNT($C304)=1,I304,SUM(L303+LOOKUP(2,1/(ISNUMBER($K$1:$K$194)),$K$1:$K$194))),I304)</f>
        <v>2586990.2857142766</v>
      </c>
      <c r="M304" s="8" t="e">
        <f t="shared" si="28"/>
        <v>#N/A</v>
      </c>
      <c r="N304" s="2" t="e">
        <f t="shared" si="53"/>
        <v>#N/A</v>
      </c>
      <c r="O304" s="2" t="e">
        <f t="shared" si="65"/>
        <v>#N/A</v>
      </c>
      <c r="P304" s="2">
        <v>1637691.2094474137</v>
      </c>
      <c r="Q304" s="2">
        <f t="shared" si="66"/>
        <v>500000</v>
      </c>
      <c r="R304" s="2">
        <f t="shared" si="62"/>
        <v>134877343.18372804</v>
      </c>
      <c r="S304" s="2">
        <f t="shared" si="54"/>
        <v>491500.42857143283</v>
      </c>
      <c r="T304" s="2">
        <f t="shared" si="55"/>
        <v>8499.571428571362</v>
      </c>
      <c r="U304" s="2">
        <f t="shared" si="56"/>
        <v>500000</v>
      </c>
      <c r="V304" s="2">
        <f t="shared" si="33"/>
        <v>91026187.043385521</v>
      </c>
      <c r="W304" s="2">
        <f t="shared" si="57"/>
        <v>491500.42857143283</v>
      </c>
      <c r="X304" s="2">
        <f t="shared" si="47"/>
        <v>8499.5714285671711</v>
      </c>
      <c r="Y304" s="2">
        <f t="shared" si="58"/>
        <v>43851156.140342422</v>
      </c>
      <c r="Z304" s="2" t="str">
        <f t="shared" si="48"/>
        <v>MEEP</v>
      </c>
      <c r="AA304" s="2">
        <f>IF(Z304="HERE",Y304,AA303+Graph!$G$1*1000)</f>
        <v>106718198.14034247</v>
      </c>
      <c r="AB304" s="2">
        <f t="shared" si="59"/>
        <v>650000</v>
      </c>
      <c r="AC304" s="2">
        <f t="shared" si="60"/>
        <v>42367644.614814043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ht="15" x14ac:dyDescent="0.25">
      <c r="A305" s="1">
        <v>44481</v>
      </c>
      <c r="B305" s="2">
        <f t="shared" si="45"/>
        <v>236</v>
      </c>
      <c r="C305" s="7"/>
      <c r="D305" s="2" t="e">
        <f t="shared" si="51"/>
        <v>#N/A</v>
      </c>
      <c r="E305" s="2" t="e">
        <f t="shared" si="63"/>
        <v>#N/A</v>
      </c>
      <c r="F305" s="2">
        <v>1627272.355869621</v>
      </c>
      <c r="G305" s="2">
        <f t="shared" si="67"/>
        <v>491500.42857142858</v>
      </c>
      <c r="H305" s="2">
        <f t="shared" si="61"/>
        <v>132803723.47195731</v>
      </c>
      <c r="I305" s="7"/>
      <c r="J305" s="2" t="e">
        <f t="shared" si="52"/>
        <v>#N/A</v>
      </c>
      <c r="K305" s="2" t="e">
        <f t="shared" si="64"/>
        <v>#N/A</v>
      </c>
      <c r="L305" s="2">
        <f t="array" ref="L305">IF(COUNT($C306)=0,IF(COUNT($C305)=1,I305,SUM(L304+LOOKUP(2,1/(ISNUMBER($K$1:$K$194)),$K$1:$K$194))),I305)</f>
        <v>2595489.857142848</v>
      </c>
      <c r="M305" s="8" t="e">
        <f t="shared" si="28"/>
        <v>#N/A</v>
      </c>
      <c r="N305" s="2" t="e">
        <f t="shared" si="53"/>
        <v>#N/A</v>
      </c>
      <c r="O305" s="2" t="e">
        <f t="shared" si="65"/>
        <v>#N/A</v>
      </c>
      <c r="P305" s="2">
        <v>1642668.8416093588</v>
      </c>
      <c r="Q305" s="2">
        <f t="shared" si="66"/>
        <v>500000</v>
      </c>
      <c r="R305" s="2">
        <f t="shared" si="62"/>
        <v>135377343.18372804</v>
      </c>
      <c r="S305" s="2">
        <f t="shared" si="54"/>
        <v>491500.42857143283</v>
      </c>
      <c r="T305" s="2">
        <f t="shared" si="55"/>
        <v>8499.571428571362</v>
      </c>
      <c r="U305" s="2">
        <f t="shared" si="56"/>
        <v>500000</v>
      </c>
      <c r="V305" s="2">
        <f t="shared" si="33"/>
        <v>91517687.471956953</v>
      </c>
      <c r="W305" s="2">
        <f t="shared" si="57"/>
        <v>491500.42857143283</v>
      </c>
      <c r="X305" s="2">
        <f t="shared" si="47"/>
        <v>8499.5714285671711</v>
      </c>
      <c r="Y305" s="2">
        <f t="shared" si="58"/>
        <v>43859655.711770989</v>
      </c>
      <c r="Z305" s="2" t="str">
        <f t="shared" si="48"/>
        <v>MEEP</v>
      </c>
      <c r="AA305" s="2">
        <f>IF(Z305="HERE",Y305,AA304+Graph!$G$1*1000)</f>
        <v>107368198.14034247</v>
      </c>
      <c r="AB305" s="2">
        <f t="shared" si="59"/>
        <v>650000</v>
      </c>
      <c r="AC305" s="2">
        <f t="shared" si="60"/>
        <v>42367644.614814043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ht="15" x14ac:dyDescent="0.25">
      <c r="A306" s="1">
        <v>44482</v>
      </c>
      <c r="B306" s="2">
        <f t="shared" si="45"/>
        <v>237</v>
      </c>
      <c r="C306" s="7"/>
      <c r="D306" s="2" t="e">
        <f t="shared" si="51"/>
        <v>#N/A</v>
      </c>
      <c r="E306" s="2" t="e">
        <f t="shared" si="63"/>
        <v>#N/A</v>
      </c>
      <c r="F306" s="2">
        <v>1632203.4917557836</v>
      </c>
      <c r="G306" s="2">
        <f t="shared" si="67"/>
        <v>491500.42857142858</v>
      </c>
      <c r="H306" s="2">
        <f t="shared" si="61"/>
        <v>133295223.90052874</v>
      </c>
      <c r="I306" s="7"/>
      <c r="J306" s="2" t="e">
        <f t="shared" si="52"/>
        <v>#N/A</v>
      </c>
      <c r="K306" s="2" t="e">
        <f t="shared" si="64"/>
        <v>#N/A</v>
      </c>
      <c r="L306" s="2">
        <f t="array" ref="L306">IF(COUNT($C307)=0,IF(COUNT($C306)=1,I306,SUM(L305+LOOKUP(2,1/(ISNUMBER($K$1:$K$194)),$K$1:$K$194))),I306)</f>
        <v>2603989.4285714193</v>
      </c>
      <c r="M306" s="8" t="e">
        <f t="shared" si="28"/>
        <v>#N/A</v>
      </c>
      <c r="N306" s="2" t="e">
        <f t="shared" si="53"/>
        <v>#N/A</v>
      </c>
      <c r="O306" s="2" t="e">
        <f t="shared" si="65"/>
        <v>#N/A</v>
      </c>
      <c r="P306" s="2">
        <v>1647646.4737713337</v>
      </c>
      <c r="Q306" s="2">
        <f t="shared" si="66"/>
        <v>500000</v>
      </c>
      <c r="R306" s="2">
        <f t="shared" si="62"/>
        <v>135877343.18372804</v>
      </c>
      <c r="S306" s="2">
        <f t="shared" si="54"/>
        <v>491500.42857143283</v>
      </c>
      <c r="T306" s="2">
        <f t="shared" si="55"/>
        <v>8499.571428571362</v>
      </c>
      <c r="U306" s="2">
        <f t="shared" si="56"/>
        <v>500000</v>
      </c>
      <c r="V306" s="2">
        <f t="shared" si="33"/>
        <v>92009187.900528386</v>
      </c>
      <c r="W306" s="2">
        <f t="shared" si="57"/>
        <v>491500.42857143283</v>
      </c>
      <c r="X306" s="2">
        <f t="shared" si="47"/>
        <v>8499.5714285671711</v>
      </c>
      <c r="Y306" s="2">
        <f t="shared" si="58"/>
        <v>43868155.283199556</v>
      </c>
      <c r="Z306" s="2" t="str">
        <f t="shared" si="48"/>
        <v>MEEP</v>
      </c>
      <c r="AA306" s="2">
        <f>IF(Z306="HERE",Y306,AA305+Graph!$G$1*1000)</f>
        <v>108018198.14034247</v>
      </c>
      <c r="AB306" s="2">
        <f t="shared" si="59"/>
        <v>650000</v>
      </c>
      <c r="AC306" s="2">
        <f t="shared" si="60"/>
        <v>42367644.614814043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ht="15" x14ac:dyDescent="0.25">
      <c r="A307" s="1">
        <v>44483</v>
      </c>
      <c r="B307" s="2">
        <f t="shared" si="45"/>
        <v>238</v>
      </c>
      <c r="C307" s="7"/>
      <c r="D307" s="2" t="e">
        <f t="shared" si="51"/>
        <v>#N/A</v>
      </c>
      <c r="E307" s="2" t="e">
        <f t="shared" si="63"/>
        <v>#N/A</v>
      </c>
      <c r="F307" s="2">
        <v>1637134.6276419759</v>
      </c>
      <c r="G307" s="2">
        <f t="shared" si="67"/>
        <v>491500.42857142858</v>
      </c>
      <c r="H307" s="2">
        <f t="shared" si="61"/>
        <v>133786724.32910018</v>
      </c>
      <c r="I307" s="7"/>
      <c r="J307" s="2" t="e">
        <f t="shared" si="52"/>
        <v>#N/A</v>
      </c>
      <c r="K307" s="2" t="e">
        <f t="shared" si="64"/>
        <v>#N/A</v>
      </c>
      <c r="L307" s="2">
        <f t="array" ref="L307">IF(COUNT($C308)=0,IF(COUNT($C307)=1,I307,SUM(L306+LOOKUP(2,1/(ISNUMBER($K$1:$K$194)),$K$1:$K$194))),I307)</f>
        <v>2612488.9999999907</v>
      </c>
      <c r="M307" s="8" t="e">
        <f t="shared" si="28"/>
        <v>#N/A</v>
      </c>
      <c r="N307" s="2" t="e">
        <f t="shared" si="53"/>
        <v>#N/A</v>
      </c>
      <c r="O307" s="2" t="e">
        <f t="shared" si="65"/>
        <v>#N/A</v>
      </c>
      <c r="P307" s="2">
        <v>1652624.1059332788</v>
      </c>
      <c r="Q307" s="2">
        <f t="shared" si="66"/>
        <v>500000</v>
      </c>
      <c r="R307" s="2">
        <f t="shared" si="62"/>
        <v>136377343.18372804</v>
      </c>
      <c r="S307" s="2">
        <f t="shared" si="54"/>
        <v>491500.42857143283</v>
      </c>
      <c r="T307" s="2">
        <f t="shared" si="55"/>
        <v>8499.571428571362</v>
      </c>
      <c r="U307" s="2">
        <f t="shared" si="56"/>
        <v>500000</v>
      </c>
      <c r="V307" s="2">
        <f t="shared" si="33"/>
        <v>92500688.329099819</v>
      </c>
      <c r="W307" s="2">
        <f t="shared" si="57"/>
        <v>491500.42857143283</v>
      </c>
      <c r="X307" s="2">
        <f t="shared" si="47"/>
        <v>8499.5714285671711</v>
      </c>
      <c r="Y307" s="2">
        <f t="shared" si="58"/>
        <v>43876654.854628123</v>
      </c>
      <c r="Z307" s="2" t="str">
        <f t="shared" si="48"/>
        <v>MEEP</v>
      </c>
      <c r="AA307" s="2">
        <f>IF(Z307="HERE",Y307,AA306+Graph!$G$1*1000)</f>
        <v>108668198.14034247</v>
      </c>
      <c r="AB307" s="2">
        <f t="shared" si="59"/>
        <v>650000</v>
      </c>
      <c r="AC307" s="2">
        <f t="shared" si="60"/>
        <v>42367644.614814043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ht="15" x14ac:dyDescent="0.25">
      <c r="A308" s="1">
        <v>44484</v>
      </c>
      <c r="B308" s="2">
        <f t="shared" si="45"/>
        <v>239</v>
      </c>
      <c r="C308" s="7"/>
      <c r="D308" s="2" t="e">
        <f t="shared" si="51"/>
        <v>#N/A</v>
      </c>
      <c r="E308" s="2" t="e">
        <f t="shared" si="63"/>
        <v>#N/A</v>
      </c>
      <c r="F308" s="2">
        <v>1642065.7635281384</v>
      </c>
      <c r="G308" s="2">
        <f t="shared" si="67"/>
        <v>491500.42857142858</v>
      </c>
      <c r="H308" s="2">
        <f t="shared" si="61"/>
        <v>134278224.75767159</v>
      </c>
      <c r="I308" s="7"/>
      <c r="J308" s="2" t="e">
        <f t="shared" si="52"/>
        <v>#N/A</v>
      </c>
      <c r="K308" s="2" t="e">
        <f t="shared" si="64"/>
        <v>#N/A</v>
      </c>
      <c r="L308" s="2">
        <f t="array" ref="L308">IF(COUNT($C309)=0,IF(COUNT($C308)=1,I308,SUM(L307+LOOKUP(2,1/(ISNUMBER($K$1:$K$194)),$K$1:$K$194))),I308)</f>
        <v>2620988.571428562</v>
      </c>
      <c r="M308" s="8" t="e">
        <f t="shared" si="28"/>
        <v>#N/A</v>
      </c>
      <c r="N308" s="2" t="e">
        <f t="shared" si="53"/>
        <v>#N/A</v>
      </c>
      <c r="O308" s="2" t="e">
        <f t="shared" si="65"/>
        <v>#N/A</v>
      </c>
      <c r="P308" s="2">
        <v>1657601.7380952239</v>
      </c>
      <c r="Q308" s="2">
        <f t="shared" si="66"/>
        <v>500000</v>
      </c>
      <c r="R308" s="2">
        <f t="shared" si="62"/>
        <v>136877343.18372804</v>
      </c>
      <c r="S308" s="2">
        <f t="shared" si="54"/>
        <v>491500.42857141793</v>
      </c>
      <c r="T308" s="2">
        <f t="shared" si="55"/>
        <v>8499.571428571362</v>
      </c>
      <c r="U308" s="2">
        <f t="shared" si="56"/>
        <v>500000</v>
      </c>
      <c r="V308" s="2">
        <f t="shared" si="33"/>
        <v>92992188.757671252</v>
      </c>
      <c r="W308" s="2">
        <f t="shared" si="57"/>
        <v>491500.42857143283</v>
      </c>
      <c r="X308" s="2">
        <f t="shared" si="47"/>
        <v>8499.5714285671711</v>
      </c>
      <c r="Y308" s="2">
        <f t="shared" si="58"/>
        <v>43885154.426056691</v>
      </c>
      <c r="Z308" s="2" t="str">
        <f t="shared" si="48"/>
        <v>MEEP</v>
      </c>
      <c r="AA308" s="2">
        <f>IF(Z308="HERE",Y308,AA307+Graph!$G$1*1000)</f>
        <v>109318198.14034247</v>
      </c>
      <c r="AB308" s="2">
        <f t="shared" si="59"/>
        <v>650000</v>
      </c>
      <c r="AC308" s="2">
        <f t="shared" si="60"/>
        <v>42367644.614814043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ht="15" x14ac:dyDescent="0.25">
      <c r="A309" s="1">
        <v>44485</v>
      </c>
      <c r="B309" s="2">
        <f t="shared" si="45"/>
        <v>240</v>
      </c>
      <c r="C309" s="7"/>
      <c r="D309" s="2" t="e">
        <f t="shared" si="51"/>
        <v>#N/A</v>
      </c>
      <c r="E309" s="2" t="e">
        <f t="shared" si="63"/>
        <v>#N/A</v>
      </c>
      <c r="F309" s="2">
        <v>1646996.8994143009</v>
      </c>
      <c r="G309" s="2">
        <f t="shared" si="67"/>
        <v>491500.42857142858</v>
      </c>
      <c r="H309" s="2">
        <f t="shared" si="61"/>
        <v>134769725.18624303</v>
      </c>
      <c r="I309" s="7"/>
      <c r="J309" s="2" t="e">
        <f t="shared" si="52"/>
        <v>#N/A</v>
      </c>
      <c r="K309" s="2" t="e">
        <f t="shared" si="64"/>
        <v>#N/A</v>
      </c>
      <c r="L309" s="2">
        <f t="array" ref="L309">IF(COUNT($C310)=0,IF(COUNT($C309)=1,I309,SUM(L308+LOOKUP(2,1/(ISNUMBER($K$1:$K$194)),$K$1:$K$194))),I309)</f>
        <v>2629488.1428571334</v>
      </c>
      <c r="M309" s="8" t="e">
        <f t="shared" si="28"/>
        <v>#N/A</v>
      </c>
      <c r="N309" s="2" t="e">
        <f t="shared" si="53"/>
        <v>#N/A</v>
      </c>
      <c r="O309" s="2" t="e">
        <f t="shared" si="65"/>
        <v>#N/A</v>
      </c>
      <c r="P309" s="2">
        <v>1662579.3702571988</v>
      </c>
      <c r="Q309" s="2">
        <f t="shared" si="66"/>
        <v>500000</v>
      </c>
      <c r="R309" s="2">
        <f t="shared" si="62"/>
        <v>137377343.18372804</v>
      </c>
      <c r="S309" s="2">
        <f t="shared" si="54"/>
        <v>491500.42857143283</v>
      </c>
      <c r="T309" s="2">
        <f t="shared" si="55"/>
        <v>8499.571428571362</v>
      </c>
      <c r="U309" s="2">
        <f t="shared" si="56"/>
        <v>500000</v>
      </c>
      <c r="V309" s="2">
        <f t="shared" si="33"/>
        <v>93483689.186242685</v>
      </c>
      <c r="W309" s="2">
        <f t="shared" si="57"/>
        <v>491500.42857143283</v>
      </c>
      <c r="X309" s="2">
        <f t="shared" si="47"/>
        <v>8499.5714285671711</v>
      </c>
      <c r="Y309" s="2">
        <f t="shared" si="58"/>
        <v>43893653.997485258</v>
      </c>
      <c r="Z309" s="2" t="str">
        <f t="shared" si="48"/>
        <v>MEEP</v>
      </c>
      <c r="AA309" s="2">
        <f>IF(Z309="HERE",Y309,AA308+Graph!$G$1*1000)</f>
        <v>109968198.14034247</v>
      </c>
      <c r="AB309" s="2">
        <f t="shared" si="59"/>
        <v>650000</v>
      </c>
      <c r="AC309" s="2">
        <f t="shared" si="60"/>
        <v>42367644.614814043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ht="15" x14ac:dyDescent="0.25">
      <c r="A310" s="1">
        <v>44486</v>
      </c>
      <c r="B310" s="2">
        <f t="shared" si="45"/>
        <v>241</v>
      </c>
      <c r="C310" s="7"/>
      <c r="D310" s="2" t="e">
        <f t="shared" si="51"/>
        <v>#N/A</v>
      </c>
      <c r="E310" s="2" t="e">
        <f t="shared" si="63"/>
        <v>#N/A</v>
      </c>
      <c r="F310" s="2">
        <v>1651928.0353004932</v>
      </c>
      <c r="G310" s="2">
        <f t="shared" si="67"/>
        <v>491500.42857142858</v>
      </c>
      <c r="H310" s="2">
        <f t="shared" si="61"/>
        <v>135261225.61481446</v>
      </c>
      <c r="I310" s="7"/>
      <c r="J310" s="2" t="e">
        <f t="shared" si="52"/>
        <v>#N/A</v>
      </c>
      <c r="K310" s="2" t="e">
        <f t="shared" si="64"/>
        <v>#N/A</v>
      </c>
      <c r="L310" s="2">
        <f t="array" ref="L310">IF(COUNT($C311)=0,IF(COUNT($C310)=1,I310,SUM(L309+LOOKUP(2,1/(ISNUMBER($K$1:$K$194)),$K$1:$K$194))),I310)</f>
        <v>2637987.7142857048</v>
      </c>
      <c r="M310" s="8" t="e">
        <f t="shared" si="28"/>
        <v>#N/A</v>
      </c>
      <c r="N310" s="2" t="e">
        <f t="shared" si="53"/>
        <v>#N/A</v>
      </c>
      <c r="O310" s="2" t="e">
        <f t="shared" si="65"/>
        <v>#N/A</v>
      </c>
      <c r="P310" s="2">
        <v>1667557.0024191439</v>
      </c>
      <c r="Q310" s="2">
        <f t="shared" si="66"/>
        <v>500000</v>
      </c>
      <c r="R310" s="2">
        <f t="shared" si="62"/>
        <v>137877343.18372804</v>
      </c>
      <c r="S310" s="2">
        <f t="shared" si="54"/>
        <v>491500.42857143283</v>
      </c>
      <c r="T310" s="2">
        <f t="shared" si="55"/>
        <v>8499.571428571362</v>
      </c>
      <c r="U310" s="2">
        <f t="shared" si="56"/>
        <v>500000</v>
      </c>
      <c r="V310" s="2">
        <f t="shared" si="33"/>
        <v>93975189.614814118</v>
      </c>
      <c r="W310" s="2">
        <f t="shared" si="57"/>
        <v>491500.42857143283</v>
      </c>
      <c r="X310" s="2">
        <f t="shared" si="47"/>
        <v>8499.5714285671711</v>
      </c>
      <c r="Y310" s="2">
        <f t="shared" si="58"/>
        <v>43902153.568913825</v>
      </c>
      <c r="Z310" s="2" t="str">
        <f t="shared" si="48"/>
        <v>MEEP</v>
      </c>
      <c r="AA310" s="2">
        <f>IF(Z310="HERE",Y310,AA309+Graph!$G$1*1000)</f>
        <v>110618198.14034247</v>
      </c>
      <c r="AB310" s="2">
        <f t="shared" si="59"/>
        <v>650000</v>
      </c>
      <c r="AC310" s="2">
        <f t="shared" si="60"/>
        <v>42367644.614814043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ht="15" x14ac:dyDescent="0.25">
      <c r="A311" s="1">
        <v>44487</v>
      </c>
      <c r="B311" s="2">
        <f t="shared" si="45"/>
        <v>242</v>
      </c>
      <c r="C311" s="7"/>
      <c r="D311" s="2" t="e">
        <f t="shared" si="51"/>
        <v>#N/A</v>
      </c>
      <c r="E311" s="2" t="e">
        <f t="shared" si="63"/>
        <v>#N/A</v>
      </c>
      <c r="F311" s="2">
        <v>1656859.1711866558</v>
      </c>
      <c r="G311" s="2">
        <f t="shared" si="67"/>
        <v>491500.42857142858</v>
      </c>
      <c r="H311" s="2">
        <f t="shared" si="61"/>
        <v>135752726.04338589</v>
      </c>
      <c r="I311" s="7"/>
      <c r="J311" s="2" t="e">
        <f t="shared" si="52"/>
        <v>#N/A</v>
      </c>
      <c r="K311" s="2" t="e">
        <f t="shared" si="64"/>
        <v>#N/A</v>
      </c>
      <c r="L311" s="2">
        <f t="array" ref="L311">IF(COUNT($C312)=0,IF(COUNT($C311)=1,I311,SUM(L310+LOOKUP(2,1/(ISNUMBER($K$1:$K$194)),$K$1:$K$194))),I311)</f>
        <v>2646487.2857142761</v>
      </c>
      <c r="M311" s="8" t="e">
        <f t="shared" si="28"/>
        <v>#N/A</v>
      </c>
      <c r="N311" s="2" t="e">
        <f t="shared" si="53"/>
        <v>#N/A</v>
      </c>
      <c r="O311" s="2" t="e">
        <f t="shared" si="65"/>
        <v>#N/A</v>
      </c>
      <c r="P311" s="2">
        <v>1672534.6345811188</v>
      </c>
      <c r="Q311" s="2">
        <f t="shared" si="66"/>
        <v>500000</v>
      </c>
      <c r="R311" s="2">
        <f t="shared" si="62"/>
        <v>138377343.18372804</v>
      </c>
      <c r="S311" s="2">
        <f t="shared" si="54"/>
        <v>491500.42857143283</v>
      </c>
      <c r="T311" s="2">
        <f t="shared" si="55"/>
        <v>8499.571428571362</v>
      </c>
      <c r="U311" s="2">
        <f t="shared" si="56"/>
        <v>500000</v>
      </c>
      <c r="V311" s="2">
        <f t="shared" si="33"/>
        <v>94466690.04338555</v>
      </c>
      <c r="W311" s="2">
        <f t="shared" si="57"/>
        <v>491500.42857143283</v>
      </c>
      <c r="X311" s="2">
        <f t="shared" si="47"/>
        <v>8499.5714285671711</v>
      </c>
      <c r="Y311" s="2">
        <f t="shared" si="58"/>
        <v>43910653.140342392</v>
      </c>
      <c r="Z311" s="2" t="str">
        <f t="shared" si="48"/>
        <v>MEEP</v>
      </c>
      <c r="AA311" s="2">
        <f>IF(Z311="HERE",Y311,AA310+Graph!$G$1*1000)</f>
        <v>111268198.14034247</v>
      </c>
      <c r="AB311" s="2">
        <f t="shared" si="59"/>
        <v>650000</v>
      </c>
      <c r="AC311" s="2">
        <f t="shared" si="60"/>
        <v>42367644.614814043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ht="15" x14ac:dyDescent="0.25">
      <c r="A312" s="1">
        <v>44488</v>
      </c>
      <c r="B312" s="2">
        <f t="shared" si="45"/>
        <v>243</v>
      </c>
      <c r="C312" s="7"/>
      <c r="D312" s="2" t="e">
        <f t="shared" si="51"/>
        <v>#N/A</v>
      </c>
      <c r="E312" s="2" t="e">
        <f t="shared" si="63"/>
        <v>#N/A</v>
      </c>
      <c r="F312" s="2">
        <v>1661790.3070728183</v>
      </c>
      <c r="G312" s="2">
        <f t="shared" si="67"/>
        <v>491500.42857142858</v>
      </c>
      <c r="H312" s="2">
        <f t="shared" si="61"/>
        <v>136244226.47195733</v>
      </c>
      <c r="I312" s="7"/>
      <c r="J312" s="2" t="e">
        <f t="shared" si="52"/>
        <v>#N/A</v>
      </c>
      <c r="K312" s="2" t="e">
        <f t="shared" si="64"/>
        <v>#N/A</v>
      </c>
      <c r="L312" s="2">
        <f t="array" ref="L312">IF(COUNT($C313)=0,IF(COUNT($C312)=1,I312,SUM(L311+LOOKUP(2,1/(ISNUMBER($K$1:$K$194)),$K$1:$K$194))),I312)</f>
        <v>2654986.8571428475</v>
      </c>
      <c r="M312" s="8" t="e">
        <f t="shared" si="28"/>
        <v>#N/A</v>
      </c>
      <c r="N312" s="2" t="e">
        <f t="shared" si="53"/>
        <v>#N/A</v>
      </c>
      <c r="O312" s="2" t="e">
        <f t="shared" si="65"/>
        <v>#N/A</v>
      </c>
      <c r="P312" s="2">
        <v>1677512.2667430639</v>
      </c>
      <c r="Q312" s="2">
        <f t="shared" si="66"/>
        <v>500000</v>
      </c>
      <c r="R312" s="2">
        <f t="shared" si="62"/>
        <v>138877343.18372804</v>
      </c>
      <c r="S312" s="2">
        <f t="shared" si="54"/>
        <v>491500.42857143283</v>
      </c>
      <c r="T312" s="2">
        <f t="shared" si="55"/>
        <v>8499.571428571362</v>
      </c>
      <c r="U312" s="2">
        <f t="shared" si="56"/>
        <v>500000</v>
      </c>
      <c r="V312" s="2">
        <f t="shared" si="33"/>
        <v>94958190.471956983</v>
      </c>
      <c r="W312" s="2">
        <f t="shared" si="57"/>
        <v>491500.42857143283</v>
      </c>
      <c r="X312" s="2">
        <f t="shared" si="47"/>
        <v>8499.5714285671711</v>
      </c>
      <c r="Y312" s="2">
        <f t="shared" si="58"/>
        <v>43919152.711770959</v>
      </c>
      <c r="Z312" s="2" t="str">
        <f t="shared" si="48"/>
        <v>MEEP</v>
      </c>
      <c r="AA312" s="2">
        <f>IF(Z312="HERE",Y312,AA311+Graph!$G$1*1000)</f>
        <v>111918198.14034247</v>
      </c>
      <c r="AB312" s="2">
        <f t="shared" si="59"/>
        <v>650000</v>
      </c>
      <c r="AC312" s="2">
        <f t="shared" si="60"/>
        <v>42367644.614814043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ht="15" x14ac:dyDescent="0.25">
      <c r="A313" s="1">
        <v>44489</v>
      </c>
      <c r="B313" s="2">
        <f t="shared" si="45"/>
        <v>244</v>
      </c>
      <c r="C313" s="7"/>
      <c r="D313" s="2" t="e">
        <f t="shared" si="51"/>
        <v>#N/A</v>
      </c>
      <c r="E313" s="2" t="e">
        <f t="shared" si="63"/>
        <v>#N/A</v>
      </c>
      <c r="F313" s="2">
        <v>1666721.4429590106</v>
      </c>
      <c r="G313" s="2">
        <f t="shared" si="67"/>
        <v>491500.42857142858</v>
      </c>
      <c r="H313" s="2">
        <f t="shared" si="61"/>
        <v>136735726.90052876</v>
      </c>
      <c r="I313" s="7"/>
      <c r="J313" s="2" t="e">
        <f t="shared" si="52"/>
        <v>#N/A</v>
      </c>
      <c r="K313" s="2" t="e">
        <f t="shared" si="64"/>
        <v>#N/A</v>
      </c>
      <c r="L313" s="2">
        <f t="array" ref="L313">IF(COUNT($C314)=0,IF(COUNT($C313)=1,I313,SUM(L312+LOOKUP(2,1/(ISNUMBER($K$1:$K$194)),$K$1:$K$194))),I313)</f>
        <v>2663486.4285714189</v>
      </c>
      <c r="M313" s="8" t="e">
        <f t="shared" si="28"/>
        <v>#N/A</v>
      </c>
      <c r="N313" s="2" t="e">
        <f t="shared" si="53"/>
        <v>#N/A</v>
      </c>
      <c r="O313" s="2" t="e">
        <f t="shared" si="65"/>
        <v>#N/A</v>
      </c>
      <c r="P313" s="2">
        <v>1682489.898905009</v>
      </c>
      <c r="Q313" s="2">
        <f t="shared" si="66"/>
        <v>500000</v>
      </c>
      <c r="R313" s="2">
        <f t="shared" si="62"/>
        <v>139377343.18372804</v>
      </c>
      <c r="S313" s="2">
        <f t="shared" si="54"/>
        <v>491500.42857143283</v>
      </c>
      <c r="T313" s="2">
        <f t="shared" si="55"/>
        <v>8499.571428571362</v>
      </c>
      <c r="U313" s="2">
        <f t="shared" si="56"/>
        <v>500000</v>
      </c>
      <c r="V313" s="2">
        <f t="shared" si="33"/>
        <v>95449690.900528416</v>
      </c>
      <c r="W313" s="2">
        <f t="shared" si="57"/>
        <v>491500.42857143283</v>
      </c>
      <c r="X313" s="2">
        <f t="shared" si="47"/>
        <v>8499.5714285671711</v>
      </c>
      <c r="Y313" s="2">
        <f t="shared" si="58"/>
        <v>43927652.283199526</v>
      </c>
      <c r="Z313" s="2" t="str">
        <f t="shared" si="48"/>
        <v>MEEP</v>
      </c>
      <c r="AA313" s="2">
        <f>IF(Z313="HERE",Y313,AA312+Graph!$G$1*1000)</f>
        <v>112568198.14034247</v>
      </c>
      <c r="AB313" s="2">
        <f t="shared" si="59"/>
        <v>650000</v>
      </c>
      <c r="AC313" s="2">
        <f t="shared" si="60"/>
        <v>42367644.614814043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ht="15" x14ac:dyDescent="0.25">
      <c r="A314" s="1">
        <v>44490</v>
      </c>
      <c r="B314" s="2">
        <f t="shared" si="45"/>
        <v>245</v>
      </c>
      <c r="C314" s="7"/>
      <c r="D314" s="2" t="e">
        <f t="shared" si="51"/>
        <v>#N/A</v>
      </c>
      <c r="E314" s="2" t="e">
        <f t="shared" si="63"/>
        <v>#N/A</v>
      </c>
      <c r="F314" s="2">
        <v>1671652.5788451731</v>
      </c>
      <c r="G314" s="2">
        <f t="shared" si="67"/>
        <v>491500.42857142858</v>
      </c>
      <c r="H314" s="2">
        <f t="shared" si="61"/>
        <v>137227227.32910019</v>
      </c>
      <c r="I314" s="7"/>
      <c r="J314" s="2" t="e">
        <f t="shared" si="52"/>
        <v>#N/A</v>
      </c>
      <c r="K314" s="2" t="e">
        <f t="shared" si="64"/>
        <v>#N/A</v>
      </c>
      <c r="L314" s="2">
        <f t="array" ref="L314">IF(COUNT($C315)=0,IF(COUNT($C314)=1,I314,SUM(L313+LOOKUP(2,1/(ISNUMBER($K$1:$K$194)),$K$1:$K$194))),I314)</f>
        <v>2671985.9999999902</v>
      </c>
      <c r="M314" s="8" t="e">
        <f t="shared" si="28"/>
        <v>#N/A</v>
      </c>
      <c r="N314" s="2" t="e">
        <f t="shared" si="53"/>
        <v>#N/A</v>
      </c>
      <c r="O314" s="2" t="e">
        <f t="shared" si="65"/>
        <v>#N/A</v>
      </c>
      <c r="P314" s="2">
        <v>1687467.5310669839</v>
      </c>
      <c r="Q314" s="2">
        <f t="shared" si="66"/>
        <v>500000</v>
      </c>
      <c r="R314" s="2">
        <f t="shared" si="62"/>
        <v>139877343.18372804</v>
      </c>
      <c r="S314" s="2">
        <f t="shared" si="54"/>
        <v>491500.42857143283</v>
      </c>
      <c r="T314" s="2">
        <f t="shared" si="55"/>
        <v>8499.571428571362</v>
      </c>
      <c r="U314" s="2">
        <f t="shared" si="56"/>
        <v>500000</v>
      </c>
      <c r="V314" s="2">
        <f t="shared" si="33"/>
        <v>95941191.329099849</v>
      </c>
      <c r="W314" s="2">
        <f t="shared" si="57"/>
        <v>491500.42857143283</v>
      </c>
      <c r="X314" s="2">
        <f t="shared" si="47"/>
        <v>8499.5714285671711</v>
      </c>
      <c r="Y314" s="2">
        <f t="shared" si="58"/>
        <v>43936151.854628094</v>
      </c>
      <c r="Z314" s="2" t="str">
        <f t="shared" si="48"/>
        <v>MEEP</v>
      </c>
      <c r="AA314" s="2">
        <f>IF(Z314="HERE",Y314,AA313+Graph!$G$1*1000)</f>
        <v>113218198.14034247</v>
      </c>
      <c r="AB314" s="2">
        <f t="shared" si="59"/>
        <v>650000</v>
      </c>
      <c r="AC314" s="2">
        <f t="shared" si="60"/>
        <v>42367644.614814043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ht="15" x14ac:dyDescent="0.25">
      <c r="A315" s="1">
        <v>44491</v>
      </c>
      <c r="B315" s="2">
        <f t="shared" si="45"/>
        <v>246</v>
      </c>
      <c r="C315" s="7"/>
      <c r="D315" s="2" t="e">
        <f t="shared" si="51"/>
        <v>#N/A</v>
      </c>
      <c r="E315" s="2" t="e">
        <f t="shared" si="63"/>
        <v>#N/A</v>
      </c>
      <c r="F315" s="2">
        <v>1676583.7147313356</v>
      </c>
      <c r="G315" s="2">
        <f t="shared" si="67"/>
        <v>491500.42857142858</v>
      </c>
      <c r="H315" s="2">
        <f t="shared" si="61"/>
        <v>137718727.75767162</v>
      </c>
      <c r="I315" s="7"/>
      <c r="J315" s="2" t="e">
        <f t="shared" si="52"/>
        <v>#N/A</v>
      </c>
      <c r="K315" s="2" t="e">
        <f t="shared" si="64"/>
        <v>#N/A</v>
      </c>
      <c r="L315" s="2">
        <f t="array" ref="L315">IF(COUNT($C316)=0,IF(COUNT($C315)=1,I315,SUM(L314+LOOKUP(2,1/(ISNUMBER($K$1:$K$194)),$K$1:$K$194))),I315)</f>
        <v>2680485.5714285616</v>
      </c>
      <c r="M315" s="8" t="e">
        <f t="shared" si="28"/>
        <v>#N/A</v>
      </c>
      <c r="N315" s="2" t="e">
        <f t="shared" si="53"/>
        <v>#N/A</v>
      </c>
      <c r="O315" s="2" t="e">
        <f t="shared" si="65"/>
        <v>#N/A</v>
      </c>
      <c r="P315" s="2">
        <v>1692445.163228929</v>
      </c>
      <c r="Q315" s="2">
        <f t="shared" si="66"/>
        <v>500000</v>
      </c>
      <c r="R315" s="2">
        <f t="shared" si="62"/>
        <v>140377343.18372804</v>
      </c>
      <c r="S315" s="2">
        <f t="shared" si="54"/>
        <v>491500.42857143283</v>
      </c>
      <c r="T315" s="2">
        <f t="shared" si="55"/>
        <v>8499.571428571362</v>
      </c>
      <c r="U315" s="2">
        <f t="shared" si="56"/>
        <v>500000</v>
      </c>
      <c r="V315" s="2">
        <f t="shared" si="33"/>
        <v>96432691.757671282</v>
      </c>
      <c r="W315" s="2">
        <f t="shared" si="57"/>
        <v>491500.42857143283</v>
      </c>
      <c r="X315" s="2">
        <f t="shared" si="47"/>
        <v>8499.5714285671711</v>
      </c>
      <c r="Y315" s="2">
        <f t="shared" si="58"/>
        <v>43944651.426056661</v>
      </c>
      <c r="Z315" s="2" t="str">
        <f t="shared" si="48"/>
        <v>MEEP</v>
      </c>
      <c r="AA315" s="2">
        <f>IF(Z315="HERE",Y315,AA314+Graph!$G$1*1000)</f>
        <v>113868198.14034247</v>
      </c>
      <c r="AB315" s="2">
        <f t="shared" si="59"/>
        <v>650000</v>
      </c>
      <c r="AC315" s="2">
        <f t="shared" si="60"/>
        <v>42367644.614814043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ht="15" x14ac:dyDescent="0.25">
      <c r="A316" s="1">
        <v>44492</v>
      </c>
      <c r="B316" s="2">
        <f t="shared" si="45"/>
        <v>247</v>
      </c>
      <c r="C316" s="7"/>
      <c r="D316" s="2" t="e">
        <f t="shared" si="51"/>
        <v>#N/A</v>
      </c>
      <c r="E316" s="2" t="e">
        <f t="shared" si="63"/>
        <v>#N/A</v>
      </c>
      <c r="F316" s="2">
        <v>1681514.850617528</v>
      </c>
      <c r="G316" s="2">
        <f t="shared" si="67"/>
        <v>491500.42857142858</v>
      </c>
      <c r="H316" s="2">
        <f t="shared" si="61"/>
        <v>138210228.18624306</v>
      </c>
      <c r="I316" s="7"/>
      <c r="J316" s="2" t="e">
        <f t="shared" si="52"/>
        <v>#N/A</v>
      </c>
      <c r="K316" s="2" t="e">
        <f t="shared" si="64"/>
        <v>#N/A</v>
      </c>
      <c r="L316" s="2">
        <f t="array" ref="L316">IF(COUNT($C317)=0,IF(COUNT($C316)=1,I316,SUM(L315+LOOKUP(2,1/(ISNUMBER($K$1:$K$194)),$K$1:$K$194))),I316)</f>
        <v>2688985.1428571329</v>
      </c>
      <c r="M316" s="8" t="e">
        <f t="shared" si="28"/>
        <v>#N/A</v>
      </c>
      <c r="N316" s="2" t="e">
        <f t="shared" si="53"/>
        <v>#N/A</v>
      </c>
      <c r="O316" s="2" t="e">
        <f t="shared" si="65"/>
        <v>#N/A</v>
      </c>
      <c r="P316" s="2">
        <v>1697422.7953908741</v>
      </c>
      <c r="Q316" s="2">
        <f t="shared" si="66"/>
        <v>500000</v>
      </c>
      <c r="R316" s="2">
        <f t="shared" si="62"/>
        <v>140877343.18372804</v>
      </c>
      <c r="S316" s="2">
        <f t="shared" si="54"/>
        <v>491500.42857143283</v>
      </c>
      <c r="T316" s="2">
        <f t="shared" si="55"/>
        <v>8499.571428571362</v>
      </c>
      <c r="U316" s="2">
        <f t="shared" si="56"/>
        <v>500000</v>
      </c>
      <c r="V316" s="2">
        <f t="shared" si="33"/>
        <v>96924192.186242715</v>
      </c>
      <c r="W316" s="2">
        <f t="shared" si="57"/>
        <v>491500.42857143283</v>
      </c>
      <c r="X316" s="2">
        <f t="shared" si="47"/>
        <v>8499.5714285671711</v>
      </c>
      <c r="Y316" s="2">
        <f t="shared" si="58"/>
        <v>43953150.997485228</v>
      </c>
      <c r="Z316" s="2" t="str">
        <f t="shared" si="48"/>
        <v>MEEP</v>
      </c>
      <c r="AA316" s="2">
        <f>IF(Z316="HERE",Y316,AA315+Graph!$G$1*1000)</f>
        <v>114518198.14034247</v>
      </c>
      <c r="AB316" s="2">
        <f t="shared" si="59"/>
        <v>650000</v>
      </c>
      <c r="AC316" s="2">
        <f t="shared" si="60"/>
        <v>42367644.614814043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ht="15" x14ac:dyDescent="0.25">
      <c r="A317" s="1">
        <v>44493</v>
      </c>
      <c r="B317" s="2">
        <f t="shared" si="45"/>
        <v>248</v>
      </c>
      <c r="C317" s="7"/>
      <c r="D317" s="2" t="e">
        <f t="shared" si="51"/>
        <v>#N/A</v>
      </c>
      <c r="E317" s="2" t="e">
        <f t="shared" si="63"/>
        <v>#N/A</v>
      </c>
      <c r="F317" s="2">
        <v>1686445.9865036905</v>
      </c>
      <c r="G317" s="2">
        <f t="shared" si="67"/>
        <v>491500.42857142858</v>
      </c>
      <c r="H317" s="2">
        <f t="shared" si="61"/>
        <v>138701728.61481449</v>
      </c>
      <c r="I317" s="7"/>
      <c r="J317" s="2" t="e">
        <f t="shared" si="52"/>
        <v>#N/A</v>
      </c>
      <c r="K317" s="2" t="e">
        <f t="shared" si="64"/>
        <v>#N/A</v>
      </c>
      <c r="L317" s="2">
        <f t="array" ref="L317">IF(COUNT($C318)=0,IF(COUNT($C317)=1,I317,SUM(L316+LOOKUP(2,1/(ISNUMBER($K$1:$K$194)),$K$1:$K$194))),I317)</f>
        <v>2697484.7142857043</v>
      </c>
      <c r="M317" s="8" t="e">
        <f t="shared" si="28"/>
        <v>#N/A</v>
      </c>
      <c r="N317" s="2" t="e">
        <f t="shared" si="53"/>
        <v>#N/A</v>
      </c>
      <c r="O317" s="2" t="e">
        <f t="shared" si="65"/>
        <v>#N/A</v>
      </c>
      <c r="P317" s="2">
        <v>1702400.4275528491</v>
      </c>
      <c r="Q317" s="2">
        <f t="shared" si="66"/>
        <v>500000</v>
      </c>
      <c r="R317" s="2">
        <f t="shared" si="62"/>
        <v>141377343.18372804</v>
      </c>
      <c r="S317" s="2">
        <f t="shared" si="54"/>
        <v>491500.42857143283</v>
      </c>
      <c r="T317" s="2">
        <f t="shared" si="55"/>
        <v>8499.571428571362</v>
      </c>
      <c r="U317" s="2">
        <f t="shared" si="56"/>
        <v>500000</v>
      </c>
      <c r="V317" s="2">
        <f t="shared" si="33"/>
        <v>97415692.614814147</v>
      </c>
      <c r="W317" s="2">
        <f t="shared" si="57"/>
        <v>491500.42857143283</v>
      </c>
      <c r="X317" s="2">
        <f t="shared" si="47"/>
        <v>8499.5714285671711</v>
      </c>
      <c r="Y317" s="2">
        <f t="shared" si="58"/>
        <v>43961650.568913795</v>
      </c>
      <c r="Z317" s="2" t="str">
        <f t="shared" si="48"/>
        <v>MEEP</v>
      </c>
      <c r="AA317" s="2">
        <f>IF(Z317="HERE",Y317,AA316+Graph!$G$1*1000)</f>
        <v>115168198.14034247</v>
      </c>
      <c r="AB317" s="2">
        <f t="shared" si="59"/>
        <v>650000</v>
      </c>
      <c r="AC317" s="2">
        <f t="shared" si="60"/>
        <v>42367644.614814043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ht="15" x14ac:dyDescent="0.25">
      <c r="A318" s="1">
        <v>44494</v>
      </c>
      <c r="B318" s="2">
        <f t="shared" si="45"/>
        <v>249</v>
      </c>
      <c r="C318" s="7"/>
      <c r="D318" s="2" t="e">
        <f t="shared" si="51"/>
        <v>#N/A</v>
      </c>
      <c r="E318" s="2" t="e">
        <f t="shared" si="63"/>
        <v>#N/A</v>
      </c>
      <c r="F318" s="2">
        <v>1691377.122389853</v>
      </c>
      <c r="G318" s="2">
        <f t="shared" si="67"/>
        <v>491500.42857142858</v>
      </c>
      <c r="H318" s="2">
        <f t="shared" si="61"/>
        <v>139193229.04338592</v>
      </c>
      <c r="I318" s="7"/>
      <c r="J318" s="2" t="e">
        <f t="shared" si="52"/>
        <v>#N/A</v>
      </c>
      <c r="K318" s="2" t="e">
        <f t="shared" si="64"/>
        <v>#N/A</v>
      </c>
      <c r="L318" s="2">
        <f t="array" ref="L318">IF(COUNT($C319)=0,IF(COUNT($C318)=1,I318,SUM(L317+LOOKUP(2,1/(ISNUMBER($K$1:$K$194)),$K$1:$K$194))),I318)</f>
        <v>2705984.2857142757</v>
      </c>
      <c r="M318" s="8" t="e">
        <f t="shared" si="28"/>
        <v>#N/A</v>
      </c>
      <c r="N318" s="2" t="e">
        <f t="shared" si="53"/>
        <v>#N/A</v>
      </c>
      <c r="O318" s="2" t="e">
        <f t="shared" si="65"/>
        <v>#N/A</v>
      </c>
      <c r="P318" s="2">
        <v>1707378.0597147942</v>
      </c>
      <c r="Q318" s="2">
        <f t="shared" si="66"/>
        <v>500000</v>
      </c>
      <c r="R318" s="2">
        <f t="shared" si="62"/>
        <v>141877343.18372804</v>
      </c>
      <c r="S318" s="2">
        <f t="shared" si="54"/>
        <v>491500.42857143283</v>
      </c>
      <c r="T318" s="2">
        <f t="shared" si="55"/>
        <v>8499.571428571362</v>
      </c>
      <c r="U318" s="2">
        <f t="shared" si="56"/>
        <v>500000</v>
      </c>
      <c r="V318" s="2">
        <f t="shared" si="33"/>
        <v>97907193.04338558</v>
      </c>
      <c r="W318" s="2">
        <f t="shared" si="57"/>
        <v>491500.42857143283</v>
      </c>
      <c r="X318" s="2">
        <f t="shared" si="47"/>
        <v>8499.5714285671711</v>
      </c>
      <c r="Y318" s="2">
        <f t="shared" si="58"/>
        <v>43970150.140342362</v>
      </c>
      <c r="Z318" s="2" t="str">
        <f t="shared" si="48"/>
        <v>MEEP</v>
      </c>
      <c r="AA318" s="2">
        <f>IF(Z318="HERE",Y318,AA317+Graph!$G$1*1000)</f>
        <v>115818198.14034247</v>
      </c>
      <c r="AB318" s="2">
        <f t="shared" si="59"/>
        <v>650000</v>
      </c>
      <c r="AC318" s="2">
        <f t="shared" si="60"/>
        <v>42367644.614814043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ht="15" x14ac:dyDescent="0.25">
      <c r="A319" s="1">
        <v>44495</v>
      </c>
      <c r="B319" s="2">
        <f t="shared" si="45"/>
        <v>250</v>
      </c>
      <c r="C319" s="7"/>
      <c r="D319" s="2" t="e">
        <f t="shared" si="51"/>
        <v>#N/A</v>
      </c>
      <c r="E319" s="2" t="e">
        <f t="shared" si="63"/>
        <v>#N/A</v>
      </c>
      <c r="F319" s="2">
        <v>1696308.2582760453</v>
      </c>
      <c r="G319" s="2">
        <f t="shared" si="67"/>
        <v>491500.42857142858</v>
      </c>
      <c r="H319" s="2">
        <f t="shared" si="61"/>
        <v>139684729.47195736</v>
      </c>
      <c r="I319" s="7"/>
      <c r="J319" s="2" t="e">
        <f t="shared" si="52"/>
        <v>#N/A</v>
      </c>
      <c r="K319" s="2" t="e">
        <f t="shared" si="64"/>
        <v>#N/A</v>
      </c>
      <c r="L319" s="2">
        <f t="array" ref="L319">IF(COUNT($C320)=0,IF(COUNT($C319)=1,I319,SUM(L318+LOOKUP(2,1/(ISNUMBER($K$1:$K$194)),$K$1:$K$194))),I319)</f>
        <v>2714483.857142847</v>
      </c>
      <c r="M319" s="8" t="e">
        <f t="shared" ref="M319:M385" si="69">IF(COUNT(I319)=1, SUM(C319+I319),#N/A)</f>
        <v>#N/A</v>
      </c>
      <c r="N319" s="2" t="e">
        <f t="shared" si="53"/>
        <v>#N/A</v>
      </c>
      <c r="O319" s="2" t="e">
        <f t="shared" si="65"/>
        <v>#N/A</v>
      </c>
      <c r="P319" s="2">
        <v>1712355.6918767393</v>
      </c>
      <c r="Q319" s="2">
        <f t="shared" si="66"/>
        <v>500000</v>
      </c>
      <c r="R319" s="2">
        <f t="shared" si="62"/>
        <v>142377343.18372804</v>
      </c>
      <c r="S319" s="2">
        <f t="shared" si="54"/>
        <v>491500.42857143283</v>
      </c>
      <c r="T319" s="2">
        <f t="shared" si="55"/>
        <v>8499.571428571362</v>
      </c>
      <c r="U319" s="2">
        <f t="shared" si="56"/>
        <v>500000</v>
      </c>
      <c r="V319" s="2">
        <f t="shared" si="33"/>
        <v>98398693.471957013</v>
      </c>
      <c r="W319" s="2">
        <f t="shared" si="57"/>
        <v>491500.42857143283</v>
      </c>
      <c r="X319" s="2">
        <f t="shared" si="47"/>
        <v>8499.5714285671711</v>
      </c>
      <c r="Y319" s="2">
        <f t="shared" si="58"/>
        <v>43978649.711770929</v>
      </c>
      <c r="Z319" s="2" t="str">
        <f t="shared" si="48"/>
        <v>MEEP</v>
      </c>
      <c r="AA319" s="2">
        <f>IF(Z319="HERE",Y319,AA318+Graph!$G$1*1000)</f>
        <v>116468198.14034247</v>
      </c>
      <c r="AB319" s="2">
        <f t="shared" si="59"/>
        <v>650000</v>
      </c>
      <c r="AC319" s="2">
        <f t="shared" si="60"/>
        <v>42367644.614814043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ht="15" x14ac:dyDescent="0.25">
      <c r="A320" s="1">
        <v>44496</v>
      </c>
      <c r="B320" s="2">
        <f t="shared" si="45"/>
        <v>251</v>
      </c>
      <c r="C320" s="7"/>
      <c r="D320" s="2" t="e">
        <f t="shared" si="51"/>
        <v>#N/A</v>
      </c>
      <c r="E320" s="2" t="e">
        <f t="shared" si="63"/>
        <v>#N/A</v>
      </c>
      <c r="F320" s="2">
        <v>1701239.3941622078</v>
      </c>
      <c r="G320" s="2">
        <f t="shared" si="67"/>
        <v>491500.42857142858</v>
      </c>
      <c r="H320" s="2">
        <f t="shared" si="61"/>
        <v>140176229.90052879</v>
      </c>
      <c r="I320" s="7"/>
      <c r="J320" s="2" t="e">
        <f t="shared" si="52"/>
        <v>#N/A</v>
      </c>
      <c r="K320" s="2" t="e">
        <f t="shared" si="64"/>
        <v>#N/A</v>
      </c>
      <c r="L320" s="2">
        <f t="array" ref="L320">IF(COUNT($C321)=0,IF(COUNT($C320)=1,I320,SUM(L319+LOOKUP(2,1/(ISNUMBER($K$1:$K$194)),$K$1:$K$194))),I320)</f>
        <v>2722983.4285714184</v>
      </c>
      <c r="M320" s="8" t="e">
        <f t="shared" si="69"/>
        <v>#N/A</v>
      </c>
      <c r="N320" s="2" t="e">
        <f t="shared" si="53"/>
        <v>#N/A</v>
      </c>
      <c r="O320" s="2" t="e">
        <f t="shared" si="65"/>
        <v>#N/A</v>
      </c>
      <c r="P320" s="2">
        <v>1717333.3240387142</v>
      </c>
      <c r="Q320" s="2">
        <f t="shared" si="66"/>
        <v>500000</v>
      </c>
      <c r="R320" s="2">
        <f t="shared" si="62"/>
        <v>142877343.18372804</v>
      </c>
      <c r="S320" s="2">
        <f t="shared" si="54"/>
        <v>491500.42857143283</v>
      </c>
      <c r="T320" s="2">
        <f t="shared" si="55"/>
        <v>8499.571428571362</v>
      </c>
      <c r="U320" s="2">
        <f t="shared" si="56"/>
        <v>500000</v>
      </c>
      <c r="V320" s="2">
        <f t="shared" si="33"/>
        <v>98890193.900528446</v>
      </c>
      <c r="W320" s="2">
        <f t="shared" si="57"/>
        <v>491500.42857143283</v>
      </c>
      <c r="X320" s="2">
        <f t="shared" si="47"/>
        <v>8499.5714285671711</v>
      </c>
      <c r="Y320" s="2">
        <f t="shared" si="58"/>
        <v>43987149.283199497</v>
      </c>
      <c r="Z320" s="2" t="str">
        <f t="shared" si="48"/>
        <v>MEEP</v>
      </c>
      <c r="AA320" s="2">
        <f>IF(Z320="HERE",Y320,AA319+Graph!$G$1*1000)</f>
        <v>117118198.14034247</v>
      </c>
      <c r="AB320" s="2">
        <f t="shared" si="59"/>
        <v>650000</v>
      </c>
      <c r="AC320" s="2">
        <f t="shared" si="60"/>
        <v>42367644.614814043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ht="15" x14ac:dyDescent="0.25">
      <c r="A321" s="1">
        <v>44497</v>
      </c>
      <c r="B321" s="2">
        <f t="shared" si="45"/>
        <v>252</v>
      </c>
      <c r="C321" s="7"/>
      <c r="D321" s="2" t="e">
        <f t="shared" si="51"/>
        <v>#N/A</v>
      </c>
      <c r="E321" s="2" t="e">
        <f t="shared" si="63"/>
        <v>#N/A</v>
      </c>
      <c r="F321" s="2">
        <v>1706170.5300483704</v>
      </c>
      <c r="G321" s="2">
        <f t="shared" si="67"/>
        <v>491500.42857142858</v>
      </c>
      <c r="H321" s="2">
        <f t="shared" si="61"/>
        <v>140667730.32910022</v>
      </c>
      <c r="I321" s="7"/>
      <c r="J321" s="2" t="e">
        <f t="shared" si="52"/>
        <v>#N/A</v>
      </c>
      <c r="K321" s="2" t="e">
        <f t="shared" si="64"/>
        <v>#N/A</v>
      </c>
      <c r="L321" s="2">
        <f t="array" ref="L321">IF(COUNT($C322)=0,IF(COUNT($C321)=1,I321,SUM(L320+LOOKUP(2,1/(ISNUMBER($K$1:$K$194)),$K$1:$K$194))),I321)</f>
        <v>2731482.9999999898</v>
      </c>
      <c r="M321" s="8" t="e">
        <f t="shared" si="69"/>
        <v>#N/A</v>
      </c>
      <c r="N321" s="2" t="e">
        <f t="shared" si="53"/>
        <v>#N/A</v>
      </c>
      <c r="O321" s="2" t="e">
        <f t="shared" si="65"/>
        <v>#N/A</v>
      </c>
      <c r="P321" s="2">
        <v>1722310.9562006593</v>
      </c>
      <c r="Q321" s="2">
        <f t="shared" si="66"/>
        <v>500000</v>
      </c>
      <c r="R321" s="2">
        <f t="shared" si="62"/>
        <v>143377343.18372804</v>
      </c>
      <c r="S321" s="2">
        <f t="shared" si="54"/>
        <v>491500.42857143283</v>
      </c>
      <c r="T321" s="2">
        <f t="shared" si="55"/>
        <v>8499.571428571362</v>
      </c>
      <c r="U321" s="2">
        <f t="shared" si="56"/>
        <v>500000</v>
      </c>
      <c r="V321" s="2">
        <f t="shared" si="33"/>
        <v>99381694.329099879</v>
      </c>
      <c r="W321" s="2">
        <f t="shared" si="57"/>
        <v>491500.42857143283</v>
      </c>
      <c r="X321" s="2">
        <f t="shared" si="47"/>
        <v>8499.5714285671711</v>
      </c>
      <c r="Y321" s="2">
        <f t="shared" si="58"/>
        <v>43995648.854628064</v>
      </c>
      <c r="Z321" s="2" t="str">
        <f t="shared" si="48"/>
        <v>MEEP</v>
      </c>
      <c r="AA321" s="2">
        <f>IF(Z321="HERE",Y321,AA320+Graph!$G$1*1000)</f>
        <v>117768198.14034247</v>
      </c>
      <c r="AB321" s="2">
        <f t="shared" si="59"/>
        <v>650000</v>
      </c>
      <c r="AC321" s="2">
        <f t="shared" si="60"/>
        <v>42367644.614814043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ht="15" x14ac:dyDescent="0.25">
      <c r="A322" s="1">
        <v>44498</v>
      </c>
      <c r="B322" s="2">
        <f t="shared" si="45"/>
        <v>253</v>
      </c>
      <c r="C322" s="7"/>
      <c r="D322" s="2" t="e">
        <f t="shared" si="51"/>
        <v>#N/A</v>
      </c>
      <c r="E322" s="2" t="e">
        <f t="shared" si="63"/>
        <v>#N/A</v>
      </c>
      <c r="F322" s="2">
        <v>1711101.6659345627</v>
      </c>
      <c r="G322" s="2">
        <f t="shared" si="67"/>
        <v>491500.42857142858</v>
      </c>
      <c r="H322" s="2">
        <f t="shared" si="61"/>
        <v>141159230.75767165</v>
      </c>
      <c r="I322" s="7"/>
      <c r="J322" s="2" t="e">
        <f t="shared" si="52"/>
        <v>#N/A</v>
      </c>
      <c r="K322" s="2" t="e">
        <f t="shared" si="64"/>
        <v>#N/A</v>
      </c>
      <c r="L322" s="2">
        <f t="array" ref="L322">IF(COUNT($C323)=0,IF(COUNT($C322)=1,I322,SUM(L321+LOOKUP(2,1/(ISNUMBER($K$1:$K$194)),$K$1:$K$194))),I322)</f>
        <v>2739982.5714285611</v>
      </c>
      <c r="M322" s="8" t="e">
        <f t="shared" si="69"/>
        <v>#N/A</v>
      </c>
      <c r="N322" s="2" t="e">
        <f t="shared" si="53"/>
        <v>#N/A</v>
      </c>
      <c r="O322" s="2" t="e">
        <f t="shared" si="65"/>
        <v>#N/A</v>
      </c>
      <c r="P322" s="2">
        <v>1727288.5883626044</v>
      </c>
      <c r="Q322" s="2">
        <f t="shared" si="66"/>
        <v>500000</v>
      </c>
      <c r="R322" s="2">
        <f t="shared" si="62"/>
        <v>143877343.18372804</v>
      </c>
      <c r="S322" s="2">
        <f t="shared" si="54"/>
        <v>491500.42857143283</v>
      </c>
      <c r="T322" s="2">
        <f t="shared" si="55"/>
        <v>8499.571428571362</v>
      </c>
      <c r="U322" s="2">
        <f t="shared" si="56"/>
        <v>500000</v>
      </c>
      <c r="V322" s="2">
        <f t="shared" si="33"/>
        <v>99873194.757671311</v>
      </c>
      <c r="W322" s="2">
        <f t="shared" si="57"/>
        <v>491500.42857143283</v>
      </c>
      <c r="X322" s="2">
        <f t="shared" si="47"/>
        <v>8499.5714285671711</v>
      </c>
      <c r="Y322" s="2">
        <f t="shared" si="58"/>
        <v>44004148.426056631</v>
      </c>
      <c r="Z322" s="2" t="str">
        <f t="shared" si="48"/>
        <v>MEEP</v>
      </c>
      <c r="AA322" s="2">
        <f>IF(Z322="HERE",Y322,AA321+Graph!$G$1*1000)</f>
        <v>118418198.14034247</v>
      </c>
      <c r="AB322" s="2">
        <f t="shared" si="59"/>
        <v>650000</v>
      </c>
      <c r="AC322" s="2">
        <f t="shared" si="60"/>
        <v>42367644.614814043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ht="15" x14ac:dyDescent="0.25">
      <c r="A323" s="1">
        <v>44499</v>
      </c>
      <c r="B323" s="2">
        <f t="shared" si="45"/>
        <v>254</v>
      </c>
      <c r="C323" s="7"/>
      <c r="D323" s="2" t="e">
        <f t="shared" si="51"/>
        <v>#N/A</v>
      </c>
      <c r="E323" s="2" t="e">
        <f t="shared" si="63"/>
        <v>#N/A</v>
      </c>
      <c r="F323" s="2">
        <v>1716032.8018207252</v>
      </c>
      <c r="G323" s="2">
        <f t="shared" si="67"/>
        <v>491500.42857142858</v>
      </c>
      <c r="H323" s="2">
        <f t="shared" si="61"/>
        <v>141650731.18624309</v>
      </c>
      <c r="I323" s="7"/>
      <c r="J323" s="2" t="e">
        <f t="shared" si="52"/>
        <v>#N/A</v>
      </c>
      <c r="K323" s="2" t="e">
        <f t="shared" si="64"/>
        <v>#N/A</v>
      </c>
      <c r="L323" s="2">
        <f t="array" ref="L323">IF(COUNT($C324)=0,IF(COUNT($C323)=1,I323,SUM(L322+LOOKUP(2,1/(ISNUMBER($K$1:$K$194)),$K$1:$K$194))),I323)</f>
        <v>2748482.1428571325</v>
      </c>
      <c r="M323" s="8" t="e">
        <f t="shared" si="69"/>
        <v>#N/A</v>
      </c>
      <c r="N323" s="2" t="e">
        <f t="shared" si="53"/>
        <v>#N/A</v>
      </c>
      <c r="O323" s="2" t="e">
        <f t="shared" si="65"/>
        <v>#N/A</v>
      </c>
      <c r="P323" s="2">
        <v>1732266.2205245793</v>
      </c>
      <c r="Q323" s="2">
        <f t="shared" si="66"/>
        <v>500000</v>
      </c>
      <c r="R323" s="2">
        <f t="shared" si="62"/>
        <v>144377343.18372804</v>
      </c>
      <c r="S323" s="2">
        <f t="shared" si="54"/>
        <v>491500.42857143283</v>
      </c>
      <c r="T323" s="2">
        <f t="shared" si="55"/>
        <v>8499.571428571362</v>
      </c>
      <c r="U323" s="2">
        <f t="shared" si="56"/>
        <v>500000</v>
      </c>
      <c r="V323" s="2">
        <f t="shared" si="33"/>
        <v>100364695.18624274</v>
      </c>
      <c r="W323" s="2">
        <f t="shared" si="57"/>
        <v>491500.42857143283</v>
      </c>
      <c r="X323" s="2">
        <f t="shared" si="47"/>
        <v>8499.5714285671711</v>
      </c>
      <c r="Y323" s="2">
        <f t="shared" si="58"/>
        <v>44012647.997485198</v>
      </c>
      <c r="Z323" s="2" t="str">
        <f t="shared" si="48"/>
        <v>MEEP</v>
      </c>
      <c r="AA323" s="2">
        <f>IF(Z323="HERE",Y323,AA322+Graph!$G$1*1000)</f>
        <v>119068198.14034247</v>
      </c>
      <c r="AB323" s="2">
        <f t="shared" si="59"/>
        <v>650000</v>
      </c>
      <c r="AC323" s="2">
        <f t="shared" si="60"/>
        <v>42367644.614814043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ht="15" x14ac:dyDescent="0.25">
      <c r="A324" s="1">
        <v>44500</v>
      </c>
      <c r="B324" s="2">
        <f t="shared" si="45"/>
        <v>255</v>
      </c>
      <c r="C324" s="7"/>
      <c r="D324" s="2" t="e">
        <f t="shared" si="51"/>
        <v>#N/A</v>
      </c>
      <c r="E324" s="2" t="e">
        <f t="shared" si="63"/>
        <v>#N/A</v>
      </c>
      <c r="F324" s="2">
        <v>1720963.9377068877</v>
      </c>
      <c r="G324" s="2">
        <f t="shared" si="67"/>
        <v>491500.42857142858</v>
      </c>
      <c r="H324" s="2">
        <f t="shared" si="61"/>
        <v>142142231.61481452</v>
      </c>
      <c r="I324" s="7"/>
      <c r="J324" s="2" t="e">
        <f t="shared" si="52"/>
        <v>#N/A</v>
      </c>
      <c r="K324" s="2" t="e">
        <f t="shared" si="64"/>
        <v>#N/A</v>
      </c>
      <c r="L324" s="2">
        <f t="array" ref="L324">IF(COUNT($C325)=0,IF(COUNT($C324)=1,I324,SUM(L323+LOOKUP(2,1/(ISNUMBER($K$1:$K$194)),$K$1:$K$194))),I324)</f>
        <v>2756981.7142857038</v>
      </c>
      <c r="M324" s="8" t="e">
        <f t="shared" si="69"/>
        <v>#N/A</v>
      </c>
      <c r="N324" s="2" t="e">
        <f t="shared" si="53"/>
        <v>#N/A</v>
      </c>
      <c r="O324" s="2" t="e">
        <f t="shared" si="65"/>
        <v>#N/A</v>
      </c>
      <c r="P324" s="2">
        <v>1737243.8526865244</v>
      </c>
      <c r="Q324" s="2">
        <f t="shared" si="66"/>
        <v>500000</v>
      </c>
      <c r="R324" s="2">
        <f t="shared" si="62"/>
        <v>144877343.18372804</v>
      </c>
      <c r="S324" s="2">
        <f t="shared" si="54"/>
        <v>491500.42857143283</v>
      </c>
      <c r="T324" s="2">
        <f t="shared" si="55"/>
        <v>8499.571428571362</v>
      </c>
      <c r="U324" s="2">
        <f t="shared" si="56"/>
        <v>500000</v>
      </c>
      <c r="V324" s="2">
        <f t="shared" si="33"/>
        <v>100856195.61481418</v>
      </c>
      <c r="W324" s="2">
        <f t="shared" si="57"/>
        <v>491500.42857143283</v>
      </c>
      <c r="X324" s="2">
        <f t="shared" si="47"/>
        <v>8499.5714285671711</v>
      </c>
      <c r="Y324" s="2">
        <f t="shared" si="58"/>
        <v>44021147.568913765</v>
      </c>
      <c r="Z324" s="2" t="str">
        <f t="shared" si="48"/>
        <v>MEEP</v>
      </c>
      <c r="AA324" s="2">
        <f>IF(Z324="HERE",Y324,AA323+Graph!$G$1*1000)</f>
        <v>119718198.14034247</v>
      </c>
      <c r="AB324" s="2">
        <f t="shared" si="59"/>
        <v>650000</v>
      </c>
      <c r="AC324" s="2">
        <f t="shared" si="60"/>
        <v>42367644.614814043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ht="15" x14ac:dyDescent="0.25">
      <c r="A325" s="1">
        <v>44501</v>
      </c>
      <c r="B325" s="2">
        <f t="shared" si="45"/>
        <v>256</v>
      </c>
      <c r="C325" s="7"/>
      <c r="D325" s="2" t="e">
        <f t="shared" si="51"/>
        <v>#N/A</v>
      </c>
      <c r="E325" s="2" t="e">
        <f t="shared" si="63"/>
        <v>#N/A</v>
      </c>
      <c r="F325" s="2">
        <v>1725895.07359308</v>
      </c>
      <c r="G325" s="2">
        <f t="shared" si="67"/>
        <v>491500.42857142858</v>
      </c>
      <c r="H325" s="2">
        <f t="shared" si="61"/>
        <v>142633732.04338595</v>
      </c>
      <c r="I325" s="7"/>
      <c r="J325" s="2" t="e">
        <f t="shared" si="52"/>
        <v>#N/A</v>
      </c>
      <c r="K325" s="2" t="e">
        <f t="shared" si="64"/>
        <v>#N/A</v>
      </c>
      <c r="L325" s="2">
        <f t="array" ref="L325">IF(COUNT($C326)=0,IF(COUNT($C325)=1,I325,SUM(L324+LOOKUP(2,1/(ISNUMBER($K$1:$K$194)),$K$1:$K$194))),I325)</f>
        <v>2765481.2857142752</v>
      </c>
      <c r="M325" s="8" t="e">
        <f t="shared" si="69"/>
        <v>#N/A</v>
      </c>
      <c r="N325" s="2" t="e">
        <f t="shared" si="53"/>
        <v>#N/A</v>
      </c>
      <c r="O325" s="2" t="e">
        <f t="shared" si="65"/>
        <v>#N/A</v>
      </c>
      <c r="P325" s="2">
        <v>1742221.4848484695</v>
      </c>
      <c r="Q325" s="2">
        <f t="shared" si="66"/>
        <v>500000</v>
      </c>
      <c r="R325" s="2">
        <f t="shared" si="62"/>
        <v>145377343.18372804</v>
      </c>
      <c r="S325" s="2">
        <f t="shared" si="54"/>
        <v>491500.42857143283</v>
      </c>
      <c r="T325" s="2">
        <f t="shared" si="55"/>
        <v>8499.571428571362</v>
      </c>
      <c r="U325" s="2">
        <f t="shared" si="56"/>
        <v>500000</v>
      </c>
      <c r="V325" s="2">
        <f t="shared" si="33"/>
        <v>101347696.04338561</v>
      </c>
      <c r="W325" s="2">
        <f t="shared" si="57"/>
        <v>491500.42857143283</v>
      </c>
      <c r="X325" s="2">
        <f t="shared" si="47"/>
        <v>8499.5714285671711</v>
      </c>
      <c r="Y325" s="2">
        <f t="shared" si="58"/>
        <v>44029647.140342332</v>
      </c>
      <c r="Z325" s="2" t="str">
        <f t="shared" si="48"/>
        <v>MEEP</v>
      </c>
      <c r="AA325" s="2">
        <f>IF(Z325="HERE",Y325,AA324+Graph!$G$1*1000)</f>
        <v>120368198.14034247</v>
      </c>
      <c r="AB325" s="2">
        <f t="shared" si="59"/>
        <v>650000</v>
      </c>
      <c r="AC325" s="2">
        <f t="shared" si="60"/>
        <v>42367644.614814043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ht="15" x14ac:dyDescent="0.25">
      <c r="A326" s="1">
        <v>44502</v>
      </c>
      <c r="B326" s="2">
        <f t="shared" si="45"/>
        <v>257</v>
      </c>
      <c r="C326" s="7"/>
      <c r="D326" s="2" t="e">
        <f t="shared" si="51"/>
        <v>#N/A</v>
      </c>
      <c r="E326" s="2" t="e">
        <f t="shared" si="63"/>
        <v>#N/A</v>
      </c>
      <c r="F326" s="2">
        <v>1730826.2094792426</v>
      </c>
      <c r="G326" s="2">
        <f t="shared" si="67"/>
        <v>491500.42857142858</v>
      </c>
      <c r="H326" s="2">
        <f t="shared" si="61"/>
        <v>143125232.47195739</v>
      </c>
      <c r="I326" s="7"/>
      <c r="J326" s="2" t="e">
        <f t="shared" si="52"/>
        <v>#N/A</v>
      </c>
      <c r="K326" s="2" t="e">
        <f t="shared" si="64"/>
        <v>#N/A</v>
      </c>
      <c r="L326" s="2">
        <f t="array" ref="L326">IF(COUNT($C327)=0,IF(COUNT($C326)=1,I326,SUM(L325+LOOKUP(2,1/(ISNUMBER($K$1:$K$194)),$K$1:$K$194))),I326)</f>
        <v>2773980.8571428466</v>
      </c>
      <c r="M326" s="8" t="e">
        <f t="shared" si="69"/>
        <v>#N/A</v>
      </c>
      <c r="N326" s="2" t="e">
        <f t="shared" si="53"/>
        <v>#N/A</v>
      </c>
      <c r="O326" s="2" t="e">
        <f t="shared" si="65"/>
        <v>#N/A</v>
      </c>
      <c r="P326" s="2">
        <v>1747199.1170104444</v>
      </c>
      <c r="Q326" s="2">
        <f t="shared" si="66"/>
        <v>500000</v>
      </c>
      <c r="R326" s="2">
        <f t="shared" si="62"/>
        <v>145877343.18372804</v>
      </c>
      <c r="S326" s="2">
        <f t="shared" si="54"/>
        <v>491500.42857143283</v>
      </c>
      <c r="T326" s="2">
        <f t="shared" si="55"/>
        <v>8499.571428571362</v>
      </c>
      <c r="U326" s="2">
        <f t="shared" si="56"/>
        <v>500000</v>
      </c>
      <c r="V326" s="2">
        <f t="shared" si="33"/>
        <v>101839196.47195704</v>
      </c>
      <c r="W326" s="2">
        <f t="shared" si="57"/>
        <v>491500.42857143283</v>
      </c>
      <c r="X326" s="2">
        <f t="shared" si="47"/>
        <v>8499.5714285671711</v>
      </c>
      <c r="Y326" s="2">
        <f t="shared" si="58"/>
        <v>44038146.7117709</v>
      </c>
      <c r="Z326" s="2" t="str">
        <f t="shared" si="48"/>
        <v>MEEP</v>
      </c>
      <c r="AA326" s="2">
        <f>IF(Z326="HERE",Y326,AA325+Graph!$G$1*1000)</f>
        <v>121018198.14034247</v>
      </c>
      <c r="AB326" s="2">
        <f t="shared" si="59"/>
        <v>650000</v>
      </c>
      <c r="AC326" s="2">
        <f t="shared" si="60"/>
        <v>42367644.614814043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ht="15" x14ac:dyDescent="0.25">
      <c r="A327" s="1">
        <v>44503</v>
      </c>
      <c r="B327" s="2">
        <f t="shared" si="45"/>
        <v>258</v>
      </c>
      <c r="C327" s="7"/>
      <c r="D327" s="2" t="e">
        <f t="shared" si="51"/>
        <v>#N/A</v>
      </c>
      <c r="E327" s="2" t="e">
        <f t="shared" si="63"/>
        <v>#N/A</v>
      </c>
      <c r="F327" s="2">
        <v>1735757.3453654051</v>
      </c>
      <c r="G327" s="2">
        <f t="shared" si="67"/>
        <v>491500.42857142858</v>
      </c>
      <c r="H327" s="2">
        <f t="shared" si="61"/>
        <v>143616732.90052882</v>
      </c>
      <c r="I327" s="7"/>
      <c r="J327" s="2" t="e">
        <f t="shared" si="52"/>
        <v>#N/A</v>
      </c>
      <c r="K327" s="2" t="e">
        <f t="shared" si="64"/>
        <v>#N/A</v>
      </c>
      <c r="L327" s="2">
        <f t="array" ref="L327">IF(COUNT($C328)=0,IF(COUNT($C327)=1,I327,SUM(L326+LOOKUP(2,1/(ISNUMBER($K$1:$K$194)),$K$1:$K$194))),I327)</f>
        <v>2782480.4285714179</v>
      </c>
      <c r="M327" s="8" t="e">
        <f t="shared" si="69"/>
        <v>#N/A</v>
      </c>
      <c r="N327" s="2" t="e">
        <f t="shared" si="53"/>
        <v>#N/A</v>
      </c>
      <c r="O327" s="2" t="e">
        <f t="shared" si="65"/>
        <v>#N/A</v>
      </c>
      <c r="P327" s="2">
        <v>1752176.7491723895</v>
      </c>
      <c r="Q327" s="2">
        <f t="shared" si="66"/>
        <v>500000</v>
      </c>
      <c r="R327" s="2">
        <f t="shared" si="62"/>
        <v>146377343.18372804</v>
      </c>
      <c r="S327" s="2">
        <f t="shared" si="54"/>
        <v>491500.42857143283</v>
      </c>
      <c r="T327" s="2">
        <f t="shared" si="55"/>
        <v>8499.571428571362</v>
      </c>
      <c r="U327" s="2">
        <f t="shared" si="56"/>
        <v>500000</v>
      </c>
      <c r="V327" s="2">
        <f t="shared" si="33"/>
        <v>102330696.90052848</v>
      </c>
      <c r="W327" s="2">
        <f t="shared" si="57"/>
        <v>491500.42857143283</v>
      </c>
      <c r="X327" s="2">
        <f t="shared" si="47"/>
        <v>8499.5714285671711</v>
      </c>
      <c r="Y327" s="2">
        <f t="shared" si="58"/>
        <v>44046646.283199467</v>
      </c>
      <c r="Z327" s="2" t="str">
        <f t="shared" si="48"/>
        <v>MEEP</v>
      </c>
      <c r="AA327" s="2">
        <f>IF(Z327="HERE",Y327,AA326+Graph!$G$1*1000)</f>
        <v>121668198.14034247</v>
      </c>
      <c r="AB327" s="2">
        <f t="shared" si="59"/>
        <v>650000</v>
      </c>
      <c r="AC327" s="2">
        <f t="shared" si="60"/>
        <v>42367644.614814043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ht="15" x14ac:dyDescent="0.25">
      <c r="A328" s="1">
        <v>44504</v>
      </c>
      <c r="B328" s="2">
        <f t="shared" si="45"/>
        <v>259</v>
      </c>
      <c r="C328" s="7"/>
      <c r="D328" s="2" t="e">
        <f t="shared" si="51"/>
        <v>#N/A</v>
      </c>
      <c r="E328" s="2" t="e">
        <f t="shared" si="63"/>
        <v>#N/A</v>
      </c>
      <c r="F328" s="2">
        <v>1740688.4812515974</v>
      </c>
      <c r="G328" s="2">
        <f t="shared" si="67"/>
        <v>491500.42857142858</v>
      </c>
      <c r="H328" s="2">
        <f t="shared" si="61"/>
        <v>144108233.32910025</v>
      </c>
      <c r="I328" s="7"/>
      <c r="J328" s="2" t="e">
        <f t="shared" si="52"/>
        <v>#N/A</v>
      </c>
      <c r="K328" s="2" t="e">
        <f t="shared" si="64"/>
        <v>#N/A</v>
      </c>
      <c r="L328" s="2">
        <f t="array" ref="L328">IF(COUNT($C329)=0,IF(COUNT($C328)=1,I328,SUM(L327+LOOKUP(2,1/(ISNUMBER($K$1:$K$194)),$K$1:$K$194))),I328)</f>
        <v>2790979.9999999893</v>
      </c>
      <c r="M328" s="8" t="e">
        <f t="shared" si="69"/>
        <v>#N/A</v>
      </c>
      <c r="N328" s="2" t="e">
        <f t="shared" si="53"/>
        <v>#N/A</v>
      </c>
      <c r="O328" s="2" t="e">
        <f t="shared" si="65"/>
        <v>#N/A</v>
      </c>
      <c r="P328" s="2">
        <v>1757154.3813343644</v>
      </c>
      <c r="Q328" s="2">
        <f t="shared" si="66"/>
        <v>500000</v>
      </c>
      <c r="R328" s="2">
        <f t="shared" si="62"/>
        <v>146877343.18372804</v>
      </c>
      <c r="S328" s="2">
        <f t="shared" si="54"/>
        <v>491500.42857143283</v>
      </c>
      <c r="T328" s="2">
        <f t="shared" si="55"/>
        <v>8499.571428571362</v>
      </c>
      <c r="U328" s="2">
        <f t="shared" si="56"/>
        <v>500000</v>
      </c>
      <c r="V328" s="2">
        <f t="shared" si="33"/>
        <v>102822197.32909991</v>
      </c>
      <c r="W328" s="2">
        <f t="shared" si="57"/>
        <v>491500.42857143283</v>
      </c>
      <c r="X328" s="2">
        <f t="shared" si="47"/>
        <v>8499.5714285671711</v>
      </c>
      <c r="Y328" s="2">
        <f t="shared" si="58"/>
        <v>44055145.854628034</v>
      </c>
      <c r="Z328" s="2" t="str">
        <f t="shared" si="48"/>
        <v>MEEP</v>
      </c>
      <c r="AA328" s="2">
        <f>IF(Z328="HERE",Y328,AA327+Graph!$G$1*1000)</f>
        <v>122318198.14034247</v>
      </c>
      <c r="AB328" s="2">
        <f t="shared" si="59"/>
        <v>650000</v>
      </c>
      <c r="AC328" s="2">
        <f t="shared" si="60"/>
        <v>42367644.614814043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ht="15" x14ac:dyDescent="0.25">
      <c r="A329" s="1">
        <v>44505</v>
      </c>
      <c r="B329" s="2">
        <f t="shared" si="45"/>
        <v>260</v>
      </c>
      <c r="C329" s="7"/>
      <c r="D329" s="2" t="e">
        <f t="shared" si="51"/>
        <v>#N/A</v>
      </c>
      <c r="E329" s="2" t="e">
        <f t="shared" si="63"/>
        <v>#N/A</v>
      </c>
      <c r="F329" s="2">
        <v>1745619.6171377599</v>
      </c>
      <c r="G329" s="2">
        <f t="shared" si="67"/>
        <v>491500.42857142858</v>
      </c>
      <c r="H329" s="2">
        <f t="shared" si="61"/>
        <v>144599733.75767168</v>
      </c>
      <c r="I329" s="7"/>
      <c r="J329" s="2" t="e">
        <f t="shared" si="52"/>
        <v>#N/A</v>
      </c>
      <c r="K329" s="2" t="e">
        <f t="shared" si="64"/>
        <v>#N/A</v>
      </c>
      <c r="L329" s="2">
        <f t="array" ref="L329">IF(COUNT($C330)=0,IF(COUNT($C329)=1,I329,SUM(L328+LOOKUP(2,1/(ISNUMBER($K$1:$K$194)),$K$1:$K$194))),I329)</f>
        <v>2799479.5714285607</v>
      </c>
      <c r="M329" s="8" t="e">
        <f t="shared" si="69"/>
        <v>#N/A</v>
      </c>
      <c r="N329" s="2" t="e">
        <f t="shared" si="53"/>
        <v>#N/A</v>
      </c>
      <c r="O329" s="2" t="e">
        <f t="shared" si="65"/>
        <v>#N/A</v>
      </c>
      <c r="P329" s="2">
        <v>1762132.0134963095</v>
      </c>
      <c r="Q329" s="2">
        <f t="shared" si="66"/>
        <v>500000</v>
      </c>
      <c r="R329" s="2">
        <f t="shared" si="62"/>
        <v>147377343.18372804</v>
      </c>
      <c r="S329" s="2">
        <f t="shared" si="54"/>
        <v>491500.42857143283</v>
      </c>
      <c r="T329" s="2">
        <f t="shared" si="55"/>
        <v>8499.571428571362</v>
      </c>
      <c r="U329" s="2">
        <f t="shared" si="56"/>
        <v>500000</v>
      </c>
      <c r="V329" s="2">
        <f t="shared" si="33"/>
        <v>103313697.75767134</v>
      </c>
      <c r="W329" s="2">
        <f t="shared" si="57"/>
        <v>491500.42857143283</v>
      </c>
      <c r="X329" s="2">
        <f t="shared" si="47"/>
        <v>8499.5714285671711</v>
      </c>
      <c r="Y329" s="2">
        <f t="shared" si="58"/>
        <v>44063645.426056601</v>
      </c>
      <c r="Z329" s="2" t="str">
        <f t="shared" si="48"/>
        <v>MEEP</v>
      </c>
      <c r="AA329" s="2">
        <f>IF(Z329="HERE",Y329,AA328+Graph!$G$1*1000)</f>
        <v>122968198.14034247</v>
      </c>
      <c r="AB329" s="2">
        <f t="shared" si="59"/>
        <v>650000</v>
      </c>
      <c r="AC329" s="2">
        <f t="shared" si="60"/>
        <v>42367644.614814043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ht="15" x14ac:dyDescent="0.25">
      <c r="A330" s="1">
        <v>44506</v>
      </c>
      <c r="B330" s="2">
        <f t="shared" si="45"/>
        <v>261</v>
      </c>
      <c r="C330" s="7"/>
      <c r="D330" s="2" t="e">
        <f t="shared" si="51"/>
        <v>#N/A</v>
      </c>
      <c r="E330" s="2" t="e">
        <f t="shared" si="63"/>
        <v>#N/A</v>
      </c>
      <c r="F330" s="2">
        <v>1750550.7530239522</v>
      </c>
      <c r="G330" s="2">
        <f t="shared" si="67"/>
        <v>491500.42857142858</v>
      </c>
      <c r="H330" s="2">
        <f t="shared" si="61"/>
        <v>145091234.18624312</v>
      </c>
      <c r="I330" s="7"/>
      <c r="J330" s="2" t="e">
        <f t="shared" si="52"/>
        <v>#N/A</v>
      </c>
      <c r="K330" s="2" t="e">
        <f t="shared" si="64"/>
        <v>#N/A</v>
      </c>
      <c r="L330" s="2">
        <f t="array" ref="L330">IF(COUNT($C331)=0,IF(COUNT($C330)=1,I330,SUM(L329+LOOKUP(2,1/(ISNUMBER($K$1:$K$194)),$K$1:$K$194))),I330)</f>
        <v>2807979.142857132</v>
      </c>
      <c r="M330" s="8" t="e">
        <f t="shared" si="69"/>
        <v>#N/A</v>
      </c>
      <c r="N330" s="2" t="e">
        <f t="shared" si="53"/>
        <v>#N/A</v>
      </c>
      <c r="O330" s="2" t="e">
        <f t="shared" si="65"/>
        <v>#N/A</v>
      </c>
      <c r="P330" s="2">
        <v>1767109.6456582546</v>
      </c>
      <c r="Q330" s="2">
        <f t="shared" si="66"/>
        <v>500000</v>
      </c>
      <c r="R330" s="2">
        <f t="shared" si="62"/>
        <v>147877343.18372804</v>
      </c>
      <c r="S330" s="2">
        <f t="shared" si="54"/>
        <v>491500.42857143283</v>
      </c>
      <c r="T330" s="2">
        <f t="shared" si="55"/>
        <v>8499.571428571362</v>
      </c>
      <c r="U330" s="2">
        <f t="shared" si="56"/>
        <v>500000</v>
      </c>
      <c r="V330" s="2">
        <f t="shared" si="33"/>
        <v>103805198.18624277</v>
      </c>
      <c r="W330" s="2">
        <f t="shared" si="57"/>
        <v>491500.42857143283</v>
      </c>
      <c r="X330" s="2">
        <f t="shared" si="47"/>
        <v>8499.5714285671711</v>
      </c>
      <c r="Y330" s="2">
        <f t="shared" si="58"/>
        <v>44072144.997485168</v>
      </c>
      <c r="Z330" s="2" t="str">
        <f t="shared" si="48"/>
        <v>MEEP</v>
      </c>
      <c r="AA330" s="2">
        <f>IF(Z330="HERE",Y330,AA329+Graph!$G$1*1000)</f>
        <v>123618198.14034247</v>
      </c>
      <c r="AB330" s="2">
        <f t="shared" si="59"/>
        <v>650000</v>
      </c>
      <c r="AC330" s="2">
        <f t="shared" si="60"/>
        <v>42367644.614814043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ht="15" x14ac:dyDescent="0.25">
      <c r="A331" s="1">
        <v>44507</v>
      </c>
      <c r="B331" s="2">
        <f t="shared" si="45"/>
        <v>262</v>
      </c>
      <c r="C331" s="7"/>
      <c r="D331" s="2" t="e">
        <f t="shared" si="51"/>
        <v>#N/A</v>
      </c>
      <c r="E331" s="2" t="e">
        <f t="shared" si="63"/>
        <v>#N/A</v>
      </c>
      <c r="F331" s="2">
        <v>1755481.8889101148</v>
      </c>
      <c r="G331" s="2">
        <f t="shared" si="67"/>
        <v>491500.42857142858</v>
      </c>
      <c r="H331" s="2">
        <f t="shared" si="61"/>
        <v>145582734.61481455</v>
      </c>
      <c r="I331" s="7"/>
      <c r="J331" s="2" t="e">
        <f t="shared" si="52"/>
        <v>#N/A</v>
      </c>
      <c r="K331" s="2" t="e">
        <f t="shared" si="64"/>
        <v>#N/A</v>
      </c>
      <c r="L331" s="2">
        <f t="array" ref="L331">IF(COUNT($C332)=0,IF(COUNT($C331)=1,I331,SUM(L330+LOOKUP(2,1/(ISNUMBER($K$1:$K$194)),$K$1:$K$194))),I331)</f>
        <v>2816478.7142857034</v>
      </c>
      <c r="M331" s="8" t="e">
        <f t="shared" si="69"/>
        <v>#N/A</v>
      </c>
      <c r="N331" s="2" t="e">
        <f t="shared" si="53"/>
        <v>#N/A</v>
      </c>
      <c r="O331" s="2" t="e">
        <f t="shared" si="65"/>
        <v>#N/A</v>
      </c>
      <c r="P331" s="2">
        <v>1772087.2778202295</v>
      </c>
      <c r="Q331" s="2">
        <f t="shared" si="66"/>
        <v>500000</v>
      </c>
      <c r="R331" s="2">
        <f t="shared" si="62"/>
        <v>148377343.18372804</v>
      </c>
      <c r="S331" s="2">
        <f t="shared" si="54"/>
        <v>491500.42857143283</v>
      </c>
      <c r="T331" s="2">
        <f t="shared" si="55"/>
        <v>8499.571428571362</v>
      </c>
      <c r="U331" s="2">
        <f t="shared" si="56"/>
        <v>500000</v>
      </c>
      <c r="V331" s="2">
        <f t="shared" si="33"/>
        <v>104296698.61481421</v>
      </c>
      <c r="W331" s="2">
        <f t="shared" si="57"/>
        <v>491500.42857143283</v>
      </c>
      <c r="X331" s="2">
        <f t="shared" si="47"/>
        <v>8499.5714285671711</v>
      </c>
      <c r="Y331" s="2">
        <f t="shared" si="58"/>
        <v>44080644.568913735</v>
      </c>
      <c r="Z331" s="2" t="str">
        <f t="shared" si="48"/>
        <v>MEEP</v>
      </c>
      <c r="AA331" s="2">
        <f>IF(Z331="HERE",Y331,AA330+Graph!$G$1*1000)</f>
        <v>124268198.14034247</v>
      </c>
      <c r="AB331" s="2">
        <f t="shared" si="59"/>
        <v>650000</v>
      </c>
      <c r="AC331" s="2">
        <f t="shared" si="60"/>
        <v>42367644.614814043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ht="15" x14ac:dyDescent="0.25">
      <c r="A332" s="1">
        <v>44508</v>
      </c>
      <c r="B332" s="2">
        <f t="shared" si="45"/>
        <v>263</v>
      </c>
      <c r="C332" s="7"/>
      <c r="D332" s="2" t="e">
        <f t="shared" si="51"/>
        <v>#N/A</v>
      </c>
      <c r="E332" s="2" t="e">
        <f t="shared" si="63"/>
        <v>#N/A</v>
      </c>
      <c r="F332" s="2">
        <v>1760413.0247962773</v>
      </c>
      <c r="G332" s="2">
        <f t="shared" si="67"/>
        <v>491500.42857142858</v>
      </c>
      <c r="H332" s="2">
        <f t="shared" si="61"/>
        <v>146074235.04338598</v>
      </c>
      <c r="I332" s="7"/>
      <c r="J332" s="2" t="e">
        <f t="shared" si="52"/>
        <v>#N/A</v>
      </c>
      <c r="K332" s="2" t="e">
        <f t="shared" si="64"/>
        <v>#N/A</v>
      </c>
      <c r="L332" s="2">
        <f t="array" ref="L332">IF(COUNT($C333)=0,IF(COUNT($C332)=1,I332,SUM(L331+LOOKUP(2,1/(ISNUMBER($K$1:$K$194)),$K$1:$K$194))),I332)</f>
        <v>2824978.2857142747</v>
      </c>
      <c r="M332" s="8" t="e">
        <f t="shared" si="69"/>
        <v>#N/A</v>
      </c>
      <c r="N332" s="2" t="e">
        <f t="shared" si="53"/>
        <v>#N/A</v>
      </c>
      <c r="O332" s="2" t="e">
        <f t="shared" si="65"/>
        <v>#N/A</v>
      </c>
      <c r="P332" s="2">
        <v>1777064.9099821746</v>
      </c>
      <c r="Q332" s="2">
        <f t="shared" si="66"/>
        <v>500000</v>
      </c>
      <c r="R332" s="2">
        <f t="shared" si="62"/>
        <v>148877343.18372804</v>
      </c>
      <c r="S332" s="2">
        <f t="shared" si="54"/>
        <v>491500.42857143283</v>
      </c>
      <c r="T332" s="2">
        <f t="shared" si="55"/>
        <v>8499.571428571362</v>
      </c>
      <c r="U332" s="2">
        <f t="shared" si="56"/>
        <v>500000</v>
      </c>
      <c r="V332" s="2">
        <f t="shared" si="33"/>
        <v>104788199.04338564</v>
      </c>
      <c r="W332" s="2">
        <f t="shared" si="57"/>
        <v>491500.42857143283</v>
      </c>
      <c r="X332" s="2">
        <f t="shared" si="47"/>
        <v>8499.5714285671711</v>
      </c>
      <c r="Y332" s="2">
        <f t="shared" si="58"/>
        <v>44089144.140342303</v>
      </c>
      <c r="Z332" s="2" t="str">
        <f t="shared" si="48"/>
        <v>MEEP</v>
      </c>
      <c r="AA332" s="2">
        <f>IF(Z332="HERE",Y332,AA331+Graph!$G$1*1000)</f>
        <v>124918198.14034247</v>
      </c>
      <c r="AB332" s="2">
        <f t="shared" si="59"/>
        <v>650000</v>
      </c>
      <c r="AC332" s="2">
        <f t="shared" si="60"/>
        <v>42367644.614814043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ht="15" x14ac:dyDescent="0.25">
      <c r="A333" s="1">
        <v>44509</v>
      </c>
      <c r="B333" s="2">
        <f t="shared" si="45"/>
        <v>264</v>
      </c>
      <c r="C333" s="7"/>
      <c r="D333" s="2" t="e">
        <f t="shared" si="51"/>
        <v>#N/A</v>
      </c>
      <c r="E333" s="2" t="e">
        <f t="shared" si="63"/>
        <v>#N/A</v>
      </c>
      <c r="F333" s="2">
        <v>1765344.1606824696</v>
      </c>
      <c r="G333" s="2">
        <f t="shared" si="67"/>
        <v>491500.42857142858</v>
      </c>
      <c r="H333" s="2">
        <f t="shared" si="61"/>
        <v>146565735.47195742</v>
      </c>
      <c r="I333" s="7"/>
      <c r="J333" s="2" t="e">
        <f t="shared" si="52"/>
        <v>#N/A</v>
      </c>
      <c r="K333" s="2" t="e">
        <f t="shared" si="64"/>
        <v>#N/A</v>
      </c>
      <c r="L333" s="2">
        <f t="array" ref="L333">IF(COUNT($C334)=0,IF(COUNT($C333)=1,I333,SUM(L332+LOOKUP(2,1/(ISNUMBER($K$1:$K$194)),$K$1:$K$194))),I333)</f>
        <v>2833477.8571428461</v>
      </c>
      <c r="M333" s="8" t="e">
        <f t="shared" si="69"/>
        <v>#N/A</v>
      </c>
      <c r="N333" s="2" t="e">
        <f t="shared" si="53"/>
        <v>#N/A</v>
      </c>
      <c r="O333" s="2" t="e">
        <f t="shared" si="65"/>
        <v>#N/A</v>
      </c>
      <c r="P333" s="2">
        <v>1782042.5421441197</v>
      </c>
      <c r="Q333" s="2">
        <f t="shared" si="66"/>
        <v>500000</v>
      </c>
      <c r="R333" s="2">
        <f t="shared" si="62"/>
        <v>149377343.18372804</v>
      </c>
      <c r="S333" s="2">
        <f t="shared" si="54"/>
        <v>491500.42857143283</v>
      </c>
      <c r="T333" s="2">
        <f t="shared" si="55"/>
        <v>8499.571428571362</v>
      </c>
      <c r="U333" s="2">
        <f t="shared" si="56"/>
        <v>500000</v>
      </c>
      <c r="V333" s="2">
        <f t="shared" si="33"/>
        <v>105279699.47195707</v>
      </c>
      <c r="W333" s="2">
        <f t="shared" si="57"/>
        <v>491500.42857143283</v>
      </c>
      <c r="X333" s="2">
        <f t="shared" si="47"/>
        <v>8499.5714285671711</v>
      </c>
      <c r="Y333" s="2">
        <f t="shared" si="58"/>
        <v>44097643.71177087</v>
      </c>
      <c r="Z333" s="2" t="str">
        <f t="shared" si="48"/>
        <v>MEEP</v>
      </c>
      <c r="AA333" s="2">
        <f>IF(Z333="HERE",Y333,AA332+Graph!$G$1*1000)</f>
        <v>125568198.14034247</v>
      </c>
      <c r="AB333" s="2">
        <f t="shared" si="59"/>
        <v>650000</v>
      </c>
      <c r="AC333" s="2">
        <f t="shared" si="60"/>
        <v>42367644.614814043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ht="15" x14ac:dyDescent="0.25">
      <c r="A334" s="1">
        <v>44510</v>
      </c>
      <c r="B334" s="2">
        <f t="shared" si="45"/>
        <v>265</v>
      </c>
      <c r="C334" s="7"/>
      <c r="D334" s="2" t="e">
        <f t="shared" si="51"/>
        <v>#N/A</v>
      </c>
      <c r="E334" s="2" t="e">
        <f t="shared" si="63"/>
        <v>#N/A</v>
      </c>
      <c r="F334" s="2">
        <v>1770275.2965686321</v>
      </c>
      <c r="G334" s="2">
        <f t="shared" si="67"/>
        <v>491500.42857142858</v>
      </c>
      <c r="H334" s="2">
        <f t="shared" si="61"/>
        <v>147057235.90052885</v>
      </c>
      <c r="I334" s="7"/>
      <c r="J334" s="2" t="e">
        <f t="shared" si="52"/>
        <v>#N/A</v>
      </c>
      <c r="K334" s="2" t="e">
        <f t="shared" si="64"/>
        <v>#N/A</v>
      </c>
      <c r="L334" s="2">
        <f t="array" ref="L334">IF(COUNT($C335)=0,IF(COUNT($C334)=1,I334,SUM(L333+LOOKUP(2,1/(ISNUMBER($K$1:$K$194)),$K$1:$K$194))),I334)</f>
        <v>2841977.4285714175</v>
      </c>
      <c r="M334" s="8" t="e">
        <f t="shared" si="69"/>
        <v>#N/A</v>
      </c>
      <c r="N334" s="2" t="e">
        <f t="shared" si="53"/>
        <v>#N/A</v>
      </c>
      <c r="O334" s="2" t="e">
        <f t="shared" si="65"/>
        <v>#N/A</v>
      </c>
      <c r="P334" s="2">
        <v>1787020.1743060946</v>
      </c>
      <c r="Q334" s="2">
        <f t="shared" si="66"/>
        <v>500000</v>
      </c>
      <c r="R334" s="2">
        <f t="shared" si="62"/>
        <v>149877343.18372804</v>
      </c>
      <c r="S334" s="2">
        <f t="shared" si="54"/>
        <v>491500.42857143283</v>
      </c>
      <c r="T334" s="2">
        <f t="shared" si="55"/>
        <v>8499.571428571362</v>
      </c>
      <c r="U334" s="2">
        <f t="shared" si="56"/>
        <v>500000</v>
      </c>
      <c r="V334" s="2">
        <f t="shared" si="33"/>
        <v>105771199.90052851</v>
      </c>
      <c r="W334" s="2">
        <f t="shared" si="57"/>
        <v>491500.42857143283</v>
      </c>
      <c r="X334" s="2">
        <f t="shared" si="47"/>
        <v>8499.5714285671711</v>
      </c>
      <c r="Y334" s="2">
        <f t="shared" si="58"/>
        <v>44106143.283199437</v>
      </c>
      <c r="Z334" s="2" t="str">
        <f t="shared" si="48"/>
        <v>MEEP</v>
      </c>
      <c r="AA334" s="2">
        <f>IF(Z334="HERE",Y334,AA333+Graph!$G$1*1000)</f>
        <v>126218198.14034247</v>
      </c>
      <c r="AB334" s="2">
        <f t="shared" si="59"/>
        <v>650000</v>
      </c>
      <c r="AC334" s="2">
        <f t="shared" si="60"/>
        <v>42367644.614814043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ht="15" x14ac:dyDescent="0.25">
      <c r="A335" s="1">
        <v>44511</v>
      </c>
      <c r="B335" s="2">
        <f t="shared" si="45"/>
        <v>266</v>
      </c>
      <c r="C335" s="7"/>
      <c r="D335" s="2" t="e">
        <f t="shared" si="51"/>
        <v>#N/A</v>
      </c>
      <c r="E335" s="2" t="e">
        <f t="shared" si="63"/>
        <v>#N/A</v>
      </c>
      <c r="F335" s="2">
        <v>1775206.4324547946</v>
      </c>
      <c r="G335" s="2">
        <f t="shared" si="67"/>
        <v>491500.42857142858</v>
      </c>
      <c r="H335" s="2">
        <f t="shared" si="61"/>
        <v>147548736.32910028</v>
      </c>
      <c r="I335" s="7"/>
      <c r="J335" s="2" t="e">
        <f t="shared" si="52"/>
        <v>#N/A</v>
      </c>
      <c r="K335" s="2" t="e">
        <f t="shared" si="64"/>
        <v>#N/A</v>
      </c>
      <c r="L335" s="2">
        <f t="array" ref="L335">IF(COUNT($C336)=0,IF(COUNT($C335)=1,I335,SUM(L334+LOOKUP(2,1/(ISNUMBER($K$1:$K$194)),$K$1:$K$194))),I335)</f>
        <v>2850476.9999999888</v>
      </c>
      <c r="M335" s="8" t="e">
        <f t="shared" si="69"/>
        <v>#N/A</v>
      </c>
      <c r="N335" s="2" t="e">
        <f t="shared" si="53"/>
        <v>#N/A</v>
      </c>
      <c r="O335" s="2" t="e">
        <f t="shared" si="65"/>
        <v>#N/A</v>
      </c>
      <c r="P335" s="2">
        <v>1791997.8064680398</v>
      </c>
      <c r="Q335" s="2">
        <f t="shared" si="66"/>
        <v>500000</v>
      </c>
      <c r="R335" s="2">
        <f t="shared" si="62"/>
        <v>150377343.18372804</v>
      </c>
      <c r="S335" s="2">
        <f t="shared" si="54"/>
        <v>491500.42857143283</v>
      </c>
      <c r="T335" s="2">
        <f t="shared" si="55"/>
        <v>8499.571428571362</v>
      </c>
      <c r="U335" s="2">
        <f t="shared" si="56"/>
        <v>500000</v>
      </c>
      <c r="V335" s="2">
        <f t="shared" si="33"/>
        <v>106262700.32909994</v>
      </c>
      <c r="W335" s="2">
        <f t="shared" si="57"/>
        <v>491500.42857143283</v>
      </c>
      <c r="X335" s="2">
        <f t="shared" si="47"/>
        <v>8499.5714285671711</v>
      </c>
      <c r="Y335" s="2">
        <f t="shared" si="58"/>
        <v>44114642.854628004</v>
      </c>
      <c r="Z335" s="2" t="str">
        <f t="shared" si="48"/>
        <v>MEEP</v>
      </c>
      <c r="AA335" s="2">
        <f>IF(Z335="HERE",Y335,AA334+Graph!$G$1*1000)</f>
        <v>126868198.14034247</v>
      </c>
      <c r="AB335" s="2">
        <f t="shared" si="59"/>
        <v>650000</v>
      </c>
      <c r="AC335" s="2">
        <f t="shared" si="60"/>
        <v>42367644.614814043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ht="15" x14ac:dyDescent="0.25">
      <c r="A336" s="1">
        <v>44512</v>
      </c>
      <c r="B336" s="2">
        <f t="shared" si="45"/>
        <v>267</v>
      </c>
      <c r="C336" s="7"/>
      <c r="D336" s="2" t="e">
        <f t="shared" si="51"/>
        <v>#N/A</v>
      </c>
      <c r="E336" s="2" t="e">
        <f t="shared" si="63"/>
        <v>#N/A</v>
      </c>
      <c r="F336" s="2">
        <v>1780137.568340987</v>
      </c>
      <c r="G336" s="2">
        <f t="shared" si="67"/>
        <v>491500.42857142858</v>
      </c>
      <c r="H336" s="2">
        <f t="shared" si="61"/>
        <v>148040236.75767171</v>
      </c>
      <c r="I336" s="7"/>
      <c r="J336" s="2" t="e">
        <f t="shared" si="52"/>
        <v>#N/A</v>
      </c>
      <c r="K336" s="2" t="e">
        <f t="shared" si="64"/>
        <v>#N/A</v>
      </c>
      <c r="L336" s="2">
        <f t="array" ref="L336">IF(COUNT($C337)=0,IF(COUNT($C336)=1,I336,SUM(L335+LOOKUP(2,1/(ISNUMBER($K$1:$K$194)),$K$1:$K$194))),I336)</f>
        <v>2858976.5714285602</v>
      </c>
      <c r="M336" s="8" t="e">
        <f t="shared" si="69"/>
        <v>#N/A</v>
      </c>
      <c r="N336" s="2" t="e">
        <f t="shared" si="53"/>
        <v>#N/A</v>
      </c>
      <c r="O336" s="2" t="e">
        <f t="shared" si="65"/>
        <v>#N/A</v>
      </c>
      <c r="P336" s="2">
        <v>1796975.4386299849</v>
      </c>
      <c r="Q336" s="2">
        <f t="shared" si="66"/>
        <v>500000</v>
      </c>
      <c r="R336" s="2">
        <f t="shared" si="62"/>
        <v>150877343.18372804</v>
      </c>
      <c r="S336" s="2">
        <f t="shared" si="54"/>
        <v>491500.42857143283</v>
      </c>
      <c r="T336" s="2">
        <f t="shared" si="55"/>
        <v>8499.571428571362</v>
      </c>
      <c r="U336" s="2">
        <f t="shared" si="56"/>
        <v>500000</v>
      </c>
      <c r="V336" s="2">
        <f t="shared" si="33"/>
        <v>106754200.75767137</v>
      </c>
      <c r="W336" s="2">
        <f t="shared" si="57"/>
        <v>491500.42857143283</v>
      </c>
      <c r="X336" s="2">
        <f t="shared" si="47"/>
        <v>8499.5714285671711</v>
      </c>
      <c r="Y336" s="2">
        <f t="shared" si="58"/>
        <v>44123142.426056571</v>
      </c>
      <c r="Z336" s="2" t="str">
        <f t="shared" si="48"/>
        <v>MEEP</v>
      </c>
      <c r="AA336" s="2">
        <f>IF(Z336="HERE",Y336,AA335+Graph!$G$1*1000)</f>
        <v>127518198.14034247</v>
      </c>
      <c r="AB336" s="2">
        <f t="shared" si="59"/>
        <v>650000</v>
      </c>
      <c r="AC336" s="2">
        <f t="shared" si="60"/>
        <v>42367644.614814043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ht="15" x14ac:dyDescent="0.25">
      <c r="A337" s="1">
        <v>44513</v>
      </c>
      <c r="B337" s="2">
        <f t="shared" si="45"/>
        <v>268</v>
      </c>
      <c r="C337" s="7"/>
      <c r="D337" s="2" t="e">
        <f t="shared" si="51"/>
        <v>#N/A</v>
      </c>
      <c r="E337" s="2" t="e">
        <f t="shared" si="63"/>
        <v>#N/A</v>
      </c>
      <c r="F337" s="2">
        <v>1785068.7042271495</v>
      </c>
      <c r="G337" s="2">
        <f t="shared" si="67"/>
        <v>491500.42857142858</v>
      </c>
      <c r="H337" s="2">
        <f t="shared" si="61"/>
        <v>148531737.18624315</v>
      </c>
      <c r="I337" s="7"/>
      <c r="J337" s="2" t="e">
        <f t="shared" si="52"/>
        <v>#N/A</v>
      </c>
      <c r="K337" s="2" t="e">
        <f t="shared" si="64"/>
        <v>#N/A</v>
      </c>
      <c r="L337" s="2">
        <f t="array" ref="L337">IF(COUNT($C338)=0,IF(COUNT($C337)=1,I337,SUM(L336+LOOKUP(2,1/(ISNUMBER($K$1:$K$194)),$K$1:$K$194))),I337)</f>
        <v>2867476.1428571315</v>
      </c>
      <c r="M337" s="8" t="e">
        <f t="shared" si="69"/>
        <v>#N/A</v>
      </c>
      <c r="N337" s="2" t="e">
        <f t="shared" si="53"/>
        <v>#N/A</v>
      </c>
      <c r="O337" s="2" t="e">
        <f t="shared" si="65"/>
        <v>#N/A</v>
      </c>
      <c r="P337" s="2">
        <v>1801953.0707919598</v>
      </c>
      <c r="Q337" s="2">
        <f t="shared" si="66"/>
        <v>500000</v>
      </c>
      <c r="R337" s="2">
        <f t="shared" si="62"/>
        <v>151377343.18372804</v>
      </c>
      <c r="S337" s="2">
        <f t="shared" si="54"/>
        <v>491500.42857143283</v>
      </c>
      <c r="T337" s="2">
        <f t="shared" si="55"/>
        <v>8499.571428571362</v>
      </c>
      <c r="U337" s="2">
        <f t="shared" si="56"/>
        <v>500000</v>
      </c>
      <c r="V337" s="2">
        <f t="shared" si="33"/>
        <v>107245701.1862428</v>
      </c>
      <c r="W337" s="2">
        <f t="shared" si="57"/>
        <v>491500.42857143283</v>
      </c>
      <c r="X337" s="2">
        <f t="shared" si="47"/>
        <v>8499.5714285671711</v>
      </c>
      <c r="Y337" s="2">
        <f t="shared" si="58"/>
        <v>44131641.997485138</v>
      </c>
      <c r="Z337" s="2" t="str">
        <f t="shared" si="48"/>
        <v>MEEP</v>
      </c>
      <c r="AA337" s="2">
        <f>IF(Z337="HERE",Y337,AA336+Graph!$G$1*1000)</f>
        <v>128168198.14034247</v>
      </c>
      <c r="AB337" s="2">
        <f t="shared" si="59"/>
        <v>650000</v>
      </c>
      <c r="AC337" s="2">
        <f t="shared" si="60"/>
        <v>42367644.614814043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ht="15" x14ac:dyDescent="0.25">
      <c r="A338" s="1">
        <v>44514</v>
      </c>
      <c r="B338" s="2">
        <f t="shared" si="45"/>
        <v>269</v>
      </c>
      <c r="C338" s="7"/>
      <c r="D338" s="2" t="e">
        <f t="shared" si="51"/>
        <v>#N/A</v>
      </c>
      <c r="E338" s="2" t="e">
        <f t="shared" si="63"/>
        <v>#N/A</v>
      </c>
      <c r="F338" s="2">
        <v>1789999.840113312</v>
      </c>
      <c r="G338" s="2">
        <f t="shared" si="67"/>
        <v>491500.42857142858</v>
      </c>
      <c r="H338" s="2">
        <f t="shared" si="61"/>
        <v>149023237.61481458</v>
      </c>
      <c r="I338" s="7"/>
      <c r="J338" s="2" t="e">
        <f t="shared" si="52"/>
        <v>#N/A</v>
      </c>
      <c r="K338" s="2" t="e">
        <f t="shared" si="64"/>
        <v>#N/A</v>
      </c>
      <c r="L338" s="2">
        <f t="array" ref="L338">IF(COUNT($C339)=0,IF(COUNT($C338)=1,I338,SUM(L337+LOOKUP(2,1/(ISNUMBER($K$1:$K$194)),$K$1:$K$194))),I338)</f>
        <v>2875975.7142857029</v>
      </c>
      <c r="M338" s="8" t="e">
        <f t="shared" si="69"/>
        <v>#N/A</v>
      </c>
      <c r="N338" s="2" t="e">
        <f t="shared" si="53"/>
        <v>#N/A</v>
      </c>
      <c r="O338" s="2" t="e">
        <f t="shared" si="65"/>
        <v>#N/A</v>
      </c>
      <c r="P338" s="2">
        <v>1806930.7029539049</v>
      </c>
      <c r="Q338" s="2">
        <f t="shared" si="66"/>
        <v>500000</v>
      </c>
      <c r="R338" s="2">
        <f t="shared" si="62"/>
        <v>151877343.18372804</v>
      </c>
      <c r="S338" s="2">
        <f t="shared" si="54"/>
        <v>491500.42857143283</v>
      </c>
      <c r="T338" s="2">
        <f t="shared" si="55"/>
        <v>8499.571428571362</v>
      </c>
      <c r="U338" s="2">
        <f t="shared" si="56"/>
        <v>500000</v>
      </c>
      <c r="V338" s="2">
        <f t="shared" si="33"/>
        <v>107737201.61481424</v>
      </c>
      <c r="W338" s="2">
        <f t="shared" si="57"/>
        <v>491500.42857143283</v>
      </c>
      <c r="X338" s="2">
        <f t="shared" si="47"/>
        <v>8499.5714285671711</v>
      </c>
      <c r="Y338" s="2">
        <f t="shared" si="58"/>
        <v>44140141.568913706</v>
      </c>
      <c r="Z338" s="2" t="str">
        <f t="shared" si="48"/>
        <v>MEEP</v>
      </c>
      <c r="AA338" s="2">
        <f>IF(Z338="HERE",Y338,AA337+Graph!$G$1*1000)</f>
        <v>128818198.14034247</v>
      </c>
      <c r="AB338" s="2">
        <f t="shared" si="59"/>
        <v>650000</v>
      </c>
      <c r="AC338" s="2">
        <f t="shared" si="60"/>
        <v>42367644.614814043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ht="15" x14ac:dyDescent="0.25">
      <c r="A339" s="1">
        <v>44515</v>
      </c>
      <c r="B339" s="2">
        <f t="shared" si="45"/>
        <v>270</v>
      </c>
      <c r="C339" s="7"/>
      <c r="D339" s="2" t="e">
        <f t="shared" si="51"/>
        <v>#N/A</v>
      </c>
      <c r="E339" s="2" t="e">
        <f t="shared" si="63"/>
        <v>#N/A</v>
      </c>
      <c r="F339" s="2">
        <v>1794930.9759995043</v>
      </c>
      <c r="G339" s="2">
        <f t="shared" si="67"/>
        <v>491500.42857142858</v>
      </c>
      <c r="H339" s="2">
        <f t="shared" si="61"/>
        <v>149514738.04338601</v>
      </c>
      <c r="I339" s="7"/>
      <c r="J339" s="2" t="e">
        <f t="shared" si="52"/>
        <v>#N/A</v>
      </c>
      <c r="K339" s="2" t="e">
        <f t="shared" si="64"/>
        <v>#N/A</v>
      </c>
      <c r="L339" s="2">
        <f t="array" ref="L339">IF(COUNT($C340)=0,IF(COUNT($C339)=1,I339,SUM(L338+LOOKUP(2,1/(ISNUMBER($K$1:$K$194)),$K$1:$K$194))),I339)</f>
        <v>2884475.2857142743</v>
      </c>
      <c r="M339" s="8" t="e">
        <f t="shared" si="69"/>
        <v>#N/A</v>
      </c>
      <c r="N339" s="2" t="e">
        <f t="shared" si="53"/>
        <v>#N/A</v>
      </c>
      <c r="O339" s="2" t="e">
        <f t="shared" si="65"/>
        <v>#N/A</v>
      </c>
      <c r="P339" s="2">
        <v>1811908.33511585</v>
      </c>
      <c r="Q339" s="2">
        <f t="shared" si="66"/>
        <v>500000</v>
      </c>
      <c r="R339" s="2">
        <f t="shared" si="62"/>
        <v>152377343.18372804</v>
      </c>
      <c r="S339" s="2">
        <f t="shared" si="54"/>
        <v>491500.42857143283</v>
      </c>
      <c r="T339" s="2">
        <f t="shared" si="55"/>
        <v>8499.571428571362</v>
      </c>
      <c r="U339" s="2">
        <f t="shared" si="56"/>
        <v>500000</v>
      </c>
      <c r="V339" s="2">
        <f t="shared" si="33"/>
        <v>108228702.04338567</v>
      </c>
      <c r="W339" s="2">
        <f t="shared" si="57"/>
        <v>491500.42857143283</v>
      </c>
      <c r="X339" s="2">
        <f t="shared" si="47"/>
        <v>8499.5714285671711</v>
      </c>
      <c r="Y339" s="2">
        <f t="shared" si="58"/>
        <v>44148641.140342273</v>
      </c>
      <c r="Z339" s="2" t="str">
        <f t="shared" si="48"/>
        <v>MEEP</v>
      </c>
      <c r="AA339" s="2">
        <f>IF(Z339="HERE",Y339,AA338+Graph!$G$1*1000)</f>
        <v>129468198.14034247</v>
      </c>
      <c r="AB339" s="2">
        <f t="shared" si="59"/>
        <v>650000</v>
      </c>
      <c r="AC339" s="2">
        <f t="shared" si="60"/>
        <v>42367644.614814043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ht="15" x14ac:dyDescent="0.25">
      <c r="A340" s="1">
        <v>44516</v>
      </c>
      <c r="B340" s="2">
        <f t="shared" si="45"/>
        <v>271</v>
      </c>
      <c r="C340" s="7"/>
      <c r="D340" s="2" t="e">
        <f t="shared" si="51"/>
        <v>#N/A</v>
      </c>
      <c r="E340" s="2" t="e">
        <f t="shared" si="63"/>
        <v>#N/A</v>
      </c>
      <c r="F340" s="2">
        <v>1799862.1118856668</v>
      </c>
      <c r="G340" s="2">
        <f t="shared" si="67"/>
        <v>491500.42857142858</v>
      </c>
      <c r="H340" s="2">
        <f t="shared" si="61"/>
        <v>150006238.47195745</v>
      </c>
      <c r="I340" s="7"/>
      <c r="J340" s="2" t="e">
        <f t="shared" si="52"/>
        <v>#N/A</v>
      </c>
      <c r="K340" s="2" t="e">
        <f t="shared" si="64"/>
        <v>#N/A</v>
      </c>
      <c r="L340" s="2">
        <f t="array" ref="L340">IF(COUNT($C341)=0,IF(COUNT($C340)=1,I340,SUM(L339+LOOKUP(2,1/(ISNUMBER($K$1:$K$194)),$K$1:$K$194))),I340)</f>
        <v>2892974.8571428456</v>
      </c>
      <c r="M340" s="8" t="e">
        <f t="shared" si="69"/>
        <v>#N/A</v>
      </c>
      <c r="N340" s="2" t="e">
        <f t="shared" si="53"/>
        <v>#N/A</v>
      </c>
      <c r="O340" s="2" t="e">
        <f t="shared" si="65"/>
        <v>#N/A</v>
      </c>
      <c r="P340" s="2">
        <v>1816885.9672778249</v>
      </c>
      <c r="Q340" s="2">
        <f t="shared" si="66"/>
        <v>500000</v>
      </c>
      <c r="R340" s="2">
        <f t="shared" si="62"/>
        <v>152877343.18372804</v>
      </c>
      <c r="S340" s="2">
        <f t="shared" si="54"/>
        <v>491500.42857143283</v>
      </c>
      <c r="T340" s="2">
        <f t="shared" si="55"/>
        <v>8499.571428571362</v>
      </c>
      <c r="U340" s="2">
        <f t="shared" si="56"/>
        <v>500000</v>
      </c>
      <c r="V340" s="2">
        <f t="shared" si="33"/>
        <v>108720202.4719571</v>
      </c>
      <c r="W340" s="2">
        <f t="shared" si="57"/>
        <v>491500.42857143283</v>
      </c>
      <c r="X340" s="2">
        <f t="shared" si="47"/>
        <v>8499.5714285671711</v>
      </c>
      <c r="Y340" s="2">
        <f t="shared" si="58"/>
        <v>44157140.71177084</v>
      </c>
      <c r="Z340" s="2" t="str">
        <f t="shared" si="48"/>
        <v>MEEP</v>
      </c>
      <c r="AA340" s="2">
        <f>IF(Z340="HERE",Y340,AA339+Graph!$G$1*1000)</f>
        <v>130118198.14034247</v>
      </c>
      <c r="AB340" s="2">
        <f t="shared" si="59"/>
        <v>650000</v>
      </c>
      <c r="AC340" s="2">
        <f t="shared" si="60"/>
        <v>42367644.614814043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ht="15" x14ac:dyDescent="0.25">
      <c r="A341" s="1">
        <v>44517</v>
      </c>
      <c r="B341" s="2">
        <f t="shared" si="45"/>
        <v>272</v>
      </c>
      <c r="C341" s="7"/>
      <c r="D341" s="2" t="e">
        <f t="shared" si="51"/>
        <v>#N/A</v>
      </c>
      <c r="E341" s="2" t="e">
        <f t="shared" si="63"/>
        <v>#N/A</v>
      </c>
      <c r="F341" s="2">
        <v>1804793.2477718294</v>
      </c>
      <c r="G341" s="2">
        <f t="shared" si="67"/>
        <v>491500.42857142858</v>
      </c>
      <c r="H341" s="2">
        <f t="shared" si="61"/>
        <v>150497738.90052888</v>
      </c>
      <c r="I341" s="7"/>
      <c r="J341" s="2" t="e">
        <f t="shared" si="52"/>
        <v>#N/A</v>
      </c>
      <c r="K341" s="2" t="e">
        <f t="shared" si="64"/>
        <v>#N/A</v>
      </c>
      <c r="L341" s="2">
        <f t="array" ref="L341">IF(COUNT($C342)=0,IF(COUNT($C341)=1,I341,SUM(L340+LOOKUP(2,1/(ISNUMBER($K$1:$K$194)),$K$1:$K$194))),I341)</f>
        <v>2901474.428571417</v>
      </c>
      <c r="M341" s="8" t="e">
        <f t="shared" si="69"/>
        <v>#N/A</v>
      </c>
      <c r="N341" s="2" t="e">
        <f t="shared" si="53"/>
        <v>#N/A</v>
      </c>
      <c r="O341" s="2" t="e">
        <f t="shared" si="65"/>
        <v>#N/A</v>
      </c>
      <c r="P341" s="2">
        <v>1821863.59943977</v>
      </c>
      <c r="Q341" s="2">
        <f t="shared" si="66"/>
        <v>500000</v>
      </c>
      <c r="R341" s="2">
        <f t="shared" si="62"/>
        <v>153377343.18372804</v>
      </c>
      <c r="S341" s="2">
        <f t="shared" si="54"/>
        <v>491500.42857143283</v>
      </c>
      <c r="T341" s="2">
        <f t="shared" si="55"/>
        <v>8499.571428571362</v>
      </c>
      <c r="U341" s="2">
        <f t="shared" si="56"/>
        <v>500000</v>
      </c>
      <c r="V341" s="2">
        <f t="shared" si="33"/>
        <v>109211702.90052854</v>
      </c>
      <c r="W341" s="2">
        <f t="shared" si="57"/>
        <v>491500.42857143283</v>
      </c>
      <c r="X341" s="2">
        <f t="shared" si="47"/>
        <v>8499.5714285671711</v>
      </c>
      <c r="Y341" s="2">
        <f t="shared" si="58"/>
        <v>44165640.283199407</v>
      </c>
      <c r="Z341" s="2" t="str">
        <f t="shared" si="48"/>
        <v>MEEP</v>
      </c>
      <c r="AA341" s="2">
        <f>IF(Z341="HERE",Y341,AA340+Graph!$G$1*1000)</f>
        <v>130768198.14034247</v>
      </c>
      <c r="AB341" s="2">
        <f t="shared" si="59"/>
        <v>650000</v>
      </c>
      <c r="AC341" s="2">
        <f t="shared" si="60"/>
        <v>42367644.614814043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ht="15" x14ac:dyDescent="0.25">
      <c r="A342" s="1">
        <v>44518</v>
      </c>
      <c r="B342" s="2">
        <f t="shared" si="45"/>
        <v>273</v>
      </c>
      <c r="C342" s="7"/>
      <c r="D342" s="2" t="e">
        <f t="shared" si="51"/>
        <v>#N/A</v>
      </c>
      <c r="E342" s="2" t="e">
        <f t="shared" si="63"/>
        <v>#N/A</v>
      </c>
      <c r="F342" s="2">
        <v>1809724.3836580217</v>
      </c>
      <c r="G342" s="2">
        <f t="shared" si="67"/>
        <v>491500.42857142858</v>
      </c>
      <c r="H342" s="2">
        <f t="shared" si="61"/>
        <v>150989239.32910031</v>
      </c>
      <c r="I342" s="7"/>
      <c r="J342" s="2" t="e">
        <f t="shared" si="52"/>
        <v>#N/A</v>
      </c>
      <c r="K342" s="2" t="e">
        <f t="shared" si="64"/>
        <v>#N/A</v>
      </c>
      <c r="L342" s="2">
        <f t="array" ref="L342">IF(COUNT($C343)=0,IF(COUNT($C342)=1,I342,SUM(L341+LOOKUP(2,1/(ISNUMBER($K$1:$K$194)),$K$1:$K$194))),I342)</f>
        <v>2909973.9999999884</v>
      </c>
      <c r="M342" s="8" t="e">
        <f t="shared" si="69"/>
        <v>#N/A</v>
      </c>
      <c r="N342" s="2" t="e">
        <f t="shared" si="53"/>
        <v>#N/A</v>
      </c>
      <c r="O342" s="2" t="e">
        <f t="shared" si="65"/>
        <v>#N/A</v>
      </c>
      <c r="P342" s="2">
        <v>1826841.2316017449</v>
      </c>
      <c r="Q342" s="2">
        <f t="shared" si="66"/>
        <v>500000</v>
      </c>
      <c r="R342" s="2">
        <f t="shared" si="62"/>
        <v>153877343.18372804</v>
      </c>
      <c r="S342" s="2">
        <f t="shared" si="54"/>
        <v>491500.42857143283</v>
      </c>
      <c r="T342" s="2">
        <f t="shared" si="55"/>
        <v>8499.571428571362</v>
      </c>
      <c r="U342" s="2">
        <f t="shared" si="56"/>
        <v>500000</v>
      </c>
      <c r="V342" s="2">
        <f t="shared" si="33"/>
        <v>109703203.32909997</v>
      </c>
      <c r="W342" s="2">
        <f t="shared" si="57"/>
        <v>491500.42857143283</v>
      </c>
      <c r="X342" s="2">
        <f t="shared" si="47"/>
        <v>8499.5714285671711</v>
      </c>
      <c r="Y342" s="2">
        <f t="shared" si="58"/>
        <v>44174139.854627974</v>
      </c>
      <c r="Z342" s="2" t="str">
        <f t="shared" si="48"/>
        <v>MEEP</v>
      </c>
      <c r="AA342" s="2">
        <f>IF(Z342="HERE",Y342,AA341+Graph!$G$1*1000)</f>
        <v>131418198.14034247</v>
      </c>
      <c r="AB342" s="2">
        <f t="shared" si="59"/>
        <v>650000</v>
      </c>
      <c r="AC342" s="2">
        <f t="shared" si="60"/>
        <v>42367644.614814043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ht="15" x14ac:dyDescent="0.25">
      <c r="A343" s="1">
        <v>44519</v>
      </c>
      <c r="B343" s="2">
        <f t="shared" si="45"/>
        <v>274</v>
      </c>
      <c r="C343" s="7"/>
      <c r="D343" s="2" t="e">
        <f t="shared" si="51"/>
        <v>#N/A</v>
      </c>
      <c r="E343" s="2" t="e">
        <f t="shared" si="63"/>
        <v>#N/A</v>
      </c>
      <c r="F343" s="2">
        <v>1814655.5195441842</v>
      </c>
      <c r="G343" s="2">
        <f t="shared" si="67"/>
        <v>491500.42857142858</v>
      </c>
      <c r="H343" s="2">
        <f t="shared" si="61"/>
        <v>151480739.75767174</v>
      </c>
      <c r="I343" s="7"/>
      <c r="J343" s="2" t="e">
        <f t="shared" si="52"/>
        <v>#N/A</v>
      </c>
      <c r="K343" s="2" t="e">
        <f t="shared" si="64"/>
        <v>#N/A</v>
      </c>
      <c r="L343" s="2">
        <f t="array" ref="L343">IF(COUNT($C344)=0,IF(COUNT($C343)=1,I343,SUM(L342+LOOKUP(2,1/(ISNUMBER($K$1:$K$194)),$K$1:$K$194))),I343)</f>
        <v>2918473.5714285597</v>
      </c>
      <c r="M343" s="8" t="e">
        <f t="shared" si="69"/>
        <v>#N/A</v>
      </c>
      <c r="N343" s="2" t="e">
        <f t="shared" si="53"/>
        <v>#N/A</v>
      </c>
      <c r="O343" s="2" t="e">
        <f t="shared" si="65"/>
        <v>#N/A</v>
      </c>
      <c r="P343" s="2">
        <v>1831818.86376369</v>
      </c>
      <c r="Q343" s="2">
        <f t="shared" si="66"/>
        <v>500000</v>
      </c>
      <c r="R343" s="2">
        <f t="shared" si="62"/>
        <v>154377343.18372804</v>
      </c>
      <c r="S343" s="2">
        <f t="shared" si="54"/>
        <v>491500.42857143283</v>
      </c>
      <c r="T343" s="2">
        <f t="shared" si="55"/>
        <v>8499.571428571362</v>
      </c>
      <c r="U343" s="2">
        <f t="shared" si="56"/>
        <v>500000</v>
      </c>
      <c r="V343" s="2">
        <f t="shared" si="33"/>
        <v>110194703.7576714</v>
      </c>
      <c r="W343" s="2">
        <f t="shared" si="57"/>
        <v>491500.42857143283</v>
      </c>
      <c r="X343" s="2">
        <f t="shared" si="47"/>
        <v>8499.5714285671711</v>
      </c>
      <c r="Y343" s="2">
        <f t="shared" si="58"/>
        <v>44182639.426056542</v>
      </c>
      <c r="Z343" s="2" t="str">
        <f t="shared" si="48"/>
        <v>MEEP</v>
      </c>
      <c r="AA343" s="2">
        <f>IF(Z343="HERE",Y343,AA342+Graph!$G$1*1000)</f>
        <v>132068198.14034247</v>
      </c>
      <c r="AB343" s="2">
        <f t="shared" si="59"/>
        <v>650000</v>
      </c>
      <c r="AC343" s="2">
        <f t="shared" si="60"/>
        <v>42367644.614814043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ht="15" x14ac:dyDescent="0.25">
      <c r="A344" s="1">
        <v>44520</v>
      </c>
      <c r="B344" s="2">
        <f t="shared" si="45"/>
        <v>275</v>
      </c>
      <c r="C344" s="7"/>
      <c r="D344" s="2" t="e">
        <f t="shared" si="51"/>
        <v>#N/A</v>
      </c>
      <c r="E344" s="2" t="e">
        <f t="shared" si="63"/>
        <v>#N/A</v>
      </c>
      <c r="F344" s="2">
        <v>1819586.6554303467</v>
      </c>
      <c r="G344" s="2">
        <f t="shared" si="67"/>
        <v>491500.42857142858</v>
      </c>
      <c r="H344" s="2">
        <f t="shared" si="61"/>
        <v>151972240.18624318</v>
      </c>
      <c r="I344" s="7"/>
      <c r="J344" s="2" t="e">
        <f t="shared" si="52"/>
        <v>#N/A</v>
      </c>
      <c r="K344" s="2" t="e">
        <f t="shared" si="64"/>
        <v>#N/A</v>
      </c>
      <c r="L344" s="2">
        <f t="array" ref="L344">IF(COUNT($C345)=0,IF(COUNT($C344)=1,I344,SUM(L343+LOOKUP(2,1/(ISNUMBER($K$1:$K$194)),$K$1:$K$194))),I344)</f>
        <v>2926973.1428571311</v>
      </c>
      <c r="M344" s="8" t="e">
        <f t="shared" si="69"/>
        <v>#N/A</v>
      </c>
      <c r="N344" s="2" t="e">
        <f t="shared" si="53"/>
        <v>#N/A</v>
      </c>
      <c r="O344" s="2" t="e">
        <f t="shared" si="65"/>
        <v>#N/A</v>
      </c>
      <c r="P344" s="2">
        <v>1836796.4959256351</v>
      </c>
      <c r="Q344" s="2">
        <f t="shared" si="66"/>
        <v>500000</v>
      </c>
      <c r="R344" s="2">
        <f t="shared" si="62"/>
        <v>154877343.18372804</v>
      </c>
      <c r="S344" s="2">
        <f t="shared" si="54"/>
        <v>491500.42857143283</v>
      </c>
      <c r="T344" s="2">
        <f t="shared" si="55"/>
        <v>8499.571428571362</v>
      </c>
      <c r="U344" s="2">
        <f t="shared" si="56"/>
        <v>500000</v>
      </c>
      <c r="V344" s="2">
        <f t="shared" si="33"/>
        <v>110686204.18624283</v>
      </c>
      <c r="W344" s="2">
        <f t="shared" si="57"/>
        <v>491500.42857143283</v>
      </c>
      <c r="X344" s="2">
        <f t="shared" si="47"/>
        <v>8499.5714285671711</v>
      </c>
      <c r="Y344" s="2">
        <f t="shared" si="58"/>
        <v>44191138.997485109</v>
      </c>
      <c r="Z344" s="2" t="str">
        <f t="shared" si="48"/>
        <v>MEEP</v>
      </c>
      <c r="AA344" s="2">
        <f>IF(Z344="HERE",Y344,AA343+Graph!$G$1*1000)</f>
        <v>132718198.14034247</v>
      </c>
      <c r="AB344" s="2">
        <f t="shared" si="59"/>
        <v>650000</v>
      </c>
      <c r="AC344" s="2">
        <f t="shared" si="60"/>
        <v>42367644.614814043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ht="15" x14ac:dyDescent="0.25">
      <c r="A345" s="1">
        <v>44521</v>
      </c>
      <c r="B345" s="2">
        <f t="shared" si="45"/>
        <v>276</v>
      </c>
      <c r="C345" s="7"/>
      <c r="D345" s="2" t="e">
        <f t="shared" si="51"/>
        <v>#N/A</v>
      </c>
      <c r="E345" s="2" t="e">
        <f t="shared" si="63"/>
        <v>#N/A</v>
      </c>
      <c r="F345" s="2">
        <v>1824517.791316539</v>
      </c>
      <c r="G345" s="2">
        <f t="shared" si="67"/>
        <v>491500.42857142858</v>
      </c>
      <c r="H345" s="2">
        <f t="shared" si="61"/>
        <v>152463740.61481461</v>
      </c>
      <c r="I345" s="7"/>
      <c r="J345" s="2" t="e">
        <f t="shared" si="52"/>
        <v>#N/A</v>
      </c>
      <c r="K345" s="2" t="e">
        <f t="shared" si="64"/>
        <v>#N/A</v>
      </c>
      <c r="L345" s="2">
        <f t="array" ref="L345">IF(COUNT($C346)=0,IF(COUNT($C345)=1,I345,SUM(L344+LOOKUP(2,1/(ISNUMBER($K$1:$K$194)),$K$1:$K$194))),I345)</f>
        <v>2935472.7142857024</v>
      </c>
      <c r="M345" s="8" t="e">
        <f t="shared" si="69"/>
        <v>#N/A</v>
      </c>
      <c r="N345" s="2" t="e">
        <f t="shared" si="53"/>
        <v>#N/A</v>
      </c>
      <c r="O345" s="2" t="e">
        <f t="shared" si="65"/>
        <v>#N/A</v>
      </c>
      <c r="P345" s="2">
        <v>1841774.12808761</v>
      </c>
      <c r="Q345" s="2">
        <f t="shared" si="66"/>
        <v>500000</v>
      </c>
      <c r="R345" s="2">
        <f t="shared" si="62"/>
        <v>155377343.18372804</v>
      </c>
      <c r="S345" s="2">
        <f t="shared" si="54"/>
        <v>491500.42857143283</v>
      </c>
      <c r="T345" s="2">
        <f t="shared" si="55"/>
        <v>8499.571428571362</v>
      </c>
      <c r="U345" s="2">
        <f t="shared" si="56"/>
        <v>500000</v>
      </c>
      <c r="V345" s="2">
        <f t="shared" si="33"/>
        <v>111177704.61481427</v>
      </c>
      <c r="W345" s="2">
        <f t="shared" si="57"/>
        <v>491500.42857143283</v>
      </c>
      <c r="X345" s="2">
        <f t="shared" si="47"/>
        <v>8499.5714285671711</v>
      </c>
      <c r="Y345" s="2">
        <f t="shared" si="58"/>
        <v>44199638.568913676</v>
      </c>
      <c r="Z345" s="2" t="str">
        <f t="shared" si="48"/>
        <v>MEEP</v>
      </c>
      <c r="AA345" s="2">
        <f>IF(Z345="HERE",Y345,AA344+Graph!$G$1*1000)</f>
        <v>133368198.14034247</v>
      </c>
      <c r="AB345" s="2">
        <f t="shared" si="59"/>
        <v>650000</v>
      </c>
      <c r="AC345" s="2">
        <f t="shared" si="60"/>
        <v>42367644.614814043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ht="15" x14ac:dyDescent="0.25">
      <c r="A346" s="1">
        <v>44522</v>
      </c>
      <c r="B346" s="2">
        <f t="shared" si="45"/>
        <v>277</v>
      </c>
      <c r="C346" s="7"/>
      <c r="D346" s="2" t="e">
        <f t="shared" si="51"/>
        <v>#N/A</v>
      </c>
      <c r="E346" s="2" t="e">
        <f t="shared" si="63"/>
        <v>#N/A</v>
      </c>
      <c r="F346" s="2">
        <v>1829448.9272027016</v>
      </c>
      <c r="G346" s="2">
        <f t="shared" si="67"/>
        <v>491500.42857142858</v>
      </c>
      <c r="H346" s="2">
        <f t="shared" si="61"/>
        <v>152955241.04338604</v>
      </c>
      <c r="I346" s="7"/>
      <c r="J346" s="2" t="e">
        <f t="shared" si="52"/>
        <v>#N/A</v>
      </c>
      <c r="K346" s="2" t="e">
        <f t="shared" si="64"/>
        <v>#N/A</v>
      </c>
      <c r="L346" s="2">
        <f t="array" ref="L346">IF(COUNT($C347)=0,IF(COUNT($C346)=1,I346,SUM(L345+LOOKUP(2,1/(ISNUMBER($K$1:$K$194)),$K$1:$K$194))),I346)</f>
        <v>2943972.2857142738</v>
      </c>
      <c r="M346" s="8" t="e">
        <f t="shared" si="69"/>
        <v>#N/A</v>
      </c>
      <c r="N346" s="2" t="e">
        <f t="shared" si="53"/>
        <v>#N/A</v>
      </c>
      <c r="O346" s="2" t="e">
        <f t="shared" si="65"/>
        <v>#N/A</v>
      </c>
      <c r="P346" s="2">
        <v>1846751.7602495551</v>
      </c>
      <c r="Q346" s="2">
        <f t="shared" si="66"/>
        <v>500000</v>
      </c>
      <c r="R346" s="2">
        <f t="shared" si="62"/>
        <v>155877343.18372804</v>
      </c>
      <c r="S346" s="2">
        <f t="shared" si="54"/>
        <v>491500.42857143283</v>
      </c>
      <c r="T346" s="2">
        <f t="shared" si="55"/>
        <v>8499.571428571362</v>
      </c>
      <c r="U346" s="2">
        <f t="shared" si="56"/>
        <v>500000</v>
      </c>
      <c r="V346" s="2">
        <f t="shared" si="33"/>
        <v>111669205.0433857</v>
      </c>
      <c r="W346" s="2">
        <f t="shared" si="57"/>
        <v>491500.42857143283</v>
      </c>
      <c r="X346" s="2">
        <f t="shared" si="47"/>
        <v>8499.5714285671711</v>
      </c>
      <c r="Y346" s="2">
        <f t="shared" si="58"/>
        <v>44208138.140342243</v>
      </c>
      <c r="Z346" s="2" t="str">
        <f t="shared" si="48"/>
        <v>MEEP</v>
      </c>
      <c r="AA346" s="2">
        <f>IF(Z346="HERE",Y346,AA345+Graph!$G$1*1000)</f>
        <v>134018198.14034247</v>
      </c>
      <c r="AB346" s="2">
        <f t="shared" si="59"/>
        <v>650000</v>
      </c>
      <c r="AC346" s="2">
        <f t="shared" si="60"/>
        <v>42367644.614814043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ht="15" x14ac:dyDescent="0.25">
      <c r="A347" s="1">
        <v>44523</v>
      </c>
      <c r="B347" s="2">
        <f t="shared" si="45"/>
        <v>278</v>
      </c>
      <c r="C347" s="7"/>
      <c r="D347" s="2" t="e">
        <f t="shared" si="51"/>
        <v>#N/A</v>
      </c>
      <c r="E347" s="2" t="e">
        <f t="shared" si="63"/>
        <v>#N/A</v>
      </c>
      <c r="F347" s="2">
        <v>1834380.0630888641</v>
      </c>
      <c r="G347" s="2">
        <f t="shared" si="67"/>
        <v>491500.42857142858</v>
      </c>
      <c r="H347" s="2">
        <f t="shared" si="61"/>
        <v>153446741.47195747</v>
      </c>
      <c r="I347" s="7"/>
      <c r="J347" s="2" t="e">
        <f t="shared" si="52"/>
        <v>#N/A</v>
      </c>
      <c r="K347" s="2" t="e">
        <f t="shared" si="64"/>
        <v>#N/A</v>
      </c>
      <c r="L347" s="2">
        <f t="array" ref="L347">IF(COUNT($C348)=0,IF(COUNT($C347)=1,I347,SUM(L346+LOOKUP(2,1/(ISNUMBER($K$1:$K$194)),$K$1:$K$194))),I347)</f>
        <v>2952471.8571428452</v>
      </c>
      <c r="M347" s="8" t="e">
        <f t="shared" si="69"/>
        <v>#N/A</v>
      </c>
      <c r="N347" s="2" t="e">
        <f t="shared" si="53"/>
        <v>#N/A</v>
      </c>
      <c r="O347" s="2" t="e">
        <f t="shared" si="65"/>
        <v>#N/A</v>
      </c>
      <c r="P347" s="2">
        <v>1851729.3924115002</v>
      </c>
      <c r="Q347" s="2">
        <f t="shared" si="66"/>
        <v>500000</v>
      </c>
      <c r="R347" s="2">
        <f t="shared" si="62"/>
        <v>156377343.18372804</v>
      </c>
      <c r="S347" s="2">
        <f t="shared" si="54"/>
        <v>491500.42857143283</v>
      </c>
      <c r="T347" s="2">
        <f t="shared" si="55"/>
        <v>8499.571428571362</v>
      </c>
      <c r="U347" s="2">
        <f t="shared" si="56"/>
        <v>500000</v>
      </c>
      <c r="V347" s="2">
        <f t="shared" si="33"/>
        <v>112160705.47195713</v>
      </c>
      <c r="W347" s="2">
        <f t="shared" si="57"/>
        <v>491500.42857143283</v>
      </c>
      <c r="X347" s="2">
        <f t="shared" si="47"/>
        <v>8499.5714285671711</v>
      </c>
      <c r="Y347" s="2">
        <f t="shared" si="58"/>
        <v>44216637.71177081</v>
      </c>
      <c r="Z347" s="2" t="str">
        <f t="shared" si="48"/>
        <v>MEEP</v>
      </c>
      <c r="AA347" s="2">
        <f>IF(Z347="HERE",Y347,AA346+Graph!$G$1*1000)</f>
        <v>134668198.14034247</v>
      </c>
      <c r="AB347" s="2">
        <f t="shared" si="59"/>
        <v>650000</v>
      </c>
      <c r="AC347" s="2">
        <f t="shared" si="60"/>
        <v>42367644.614814043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ht="15" x14ac:dyDescent="0.25">
      <c r="A348" s="1">
        <v>44524</v>
      </c>
      <c r="B348" s="2">
        <f t="shared" si="45"/>
        <v>279</v>
      </c>
      <c r="C348" s="7"/>
      <c r="D348" s="2" t="e">
        <f t="shared" si="51"/>
        <v>#N/A</v>
      </c>
      <c r="E348" s="2" t="e">
        <f t="shared" si="63"/>
        <v>#N/A</v>
      </c>
      <c r="F348" s="2">
        <v>1839311.1989750564</v>
      </c>
      <c r="G348" s="2">
        <f t="shared" si="67"/>
        <v>491500.42857142858</v>
      </c>
      <c r="H348" s="2">
        <f t="shared" si="61"/>
        <v>153938241.90052891</v>
      </c>
      <c r="I348" s="7"/>
      <c r="J348" s="2" t="e">
        <f t="shared" si="52"/>
        <v>#N/A</v>
      </c>
      <c r="K348" s="2" t="e">
        <f t="shared" si="64"/>
        <v>#N/A</v>
      </c>
      <c r="L348" s="2">
        <f t="array" ref="L348">IF(COUNT($C349)=0,IF(COUNT($C348)=1,I348,SUM(L347+LOOKUP(2,1/(ISNUMBER($K$1:$K$194)),$K$1:$K$194))),I348)</f>
        <v>2960971.4285714165</v>
      </c>
      <c r="M348" s="8" t="e">
        <f t="shared" si="69"/>
        <v>#N/A</v>
      </c>
      <c r="N348" s="2" t="e">
        <f t="shared" si="53"/>
        <v>#N/A</v>
      </c>
      <c r="O348" s="2" t="e">
        <f t="shared" si="65"/>
        <v>#N/A</v>
      </c>
      <c r="P348" s="2">
        <v>1856707.0245734751</v>
      </c>
      <c r="Q348" s="2">
        <f t="shared" si="66"/>
        <v>500000</v>
      </c>
      <c r="R348" s="2">
        <f t="shared" si="62"/>
        <v>156877343.18372804</v>
      </c>
      <c r="S348" s="2">
        <f t="shared" si="54"/>
        <v>491500.42857143283</v>
      </c>
      <c r="T348" s="2">
        <f t="shared" si="55"/>
        <v>8499.571428571362</v>
      </c>
      <c r="U348" s="2">
        <f t="shared" si="56"/>
        <v>500000</v>
      </c>
      <c r="V348" s="2">
        <f t="shared" si="33"/>
        <v>112652205.90052857</v>
      </c>
      <c r="W348" s="2">
        <f t="shared" si="57"/>
        <v>491500.42857143283</v>
      </c>
      <c r="X348" s="2">
        <f t="shared" si="47"/>
        <v>8499.5714285671711</v>
      </c>
      <c r="Y348" s="2">
        <f t="shared" si="58"/>
        <v>44225137.283199377</v>
      </c>
      <c r="Z348" s="2" t="str">
        <f t="shared" si="48"/>
        <v>MEEP</v>
      </c>
      <c r="AA348" s="2">
        <f>IF(Z348="HERE",Y348,AA347+Graph!$G$1*1000)</f>
        <v>135318198.14034247</v>
      </c>
      <c r="AB348" s="2">
        <f t="shared" si="59"/>
        <v>650000</v>
      </c>
      <c r="AC348" s="2">
        <f t="shared" si="60"/>
        <v>42367644.614814043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ht="15" x14ac:dyDescent="0.25">
      <c r="A349" s="1">
        <v>44525</v>
      </c>
      <c r="B349" s="2">
        <f t="shared" si="45"/>
        <v>280</v>
      </c>
      <c r="C349" s="7"/>
      <c r="D349" s="2" t="e">
        <f t="shared" si="51"/>
        <v>#N/A</v>
      </c>
      <c r="E349" s="2" t="e">
        <f t="shared" si="63"/>
        <v>#N/A</v>
      </c>
      <c r="F349" s="2">
        <v>1844242.3348612189</v>
      </c>
      <c r="G349" s="2">
        <f t="shared" si="67"/>
        <v>491500.42857142858</v>
      </c>
      <c r="H349" s="2">
        <f t="shared" si="61"/>
        <v>154429742.32910034</v>
      </c>
      <c r="I349" s="7"/>
      <c r="J349" s="2" t="e">
        <f t="shared" si="52"/>
        <v>#N/A</v>
      </c>
      <c r="K349" s="2" t="e">
        <f t="shared" si="64"/>
        <v>#N/A</v>
      </c>
      <c r="L349" s="2">
        <f t="array" ref="L349">IF(COUNT($C350)=0,IF(COUNT($C349)=1,I349,SUM(L348+LOOKUP(2,1/(ISNUMBER($K$1:$K$194)),$K$1:$K$194))),I349)</f>
        <v>2969470.9999999879</v>
      </c>
      <c r="M349" s="8" t="e">
        <f t="shared" si="69"/>
        <v>#N/A</v>
      </c>
      <c r="N349" s="2" t="e">
        <f t="shared" si="53"/>
        <v>#N/A</v>
      </c>
      <c r="O349" s="2" t="e">
        <f t="shared" si="65"/>
        <v>#N/A</v>
      </c>
      <c r="P349" s="2">
        <v>1861684.6567354202</v>
      </c>
      <c r="Q349" s="2">
        <f t="shared" si="66"/>
        <v>500000</v>
      </c>
      <c r="R349" s="2">
        <f t="shared" si="62"/>
        <v>157377343.18372804</v>
      </c>
      <c r="S349" s="2">
        <f t="shared" si="54"/>
        <v>491500.42857143283</v>
      </c>
      <c r="T349" s="2">
        <f t="shared" si="55"/>
        <v>8499.571428571362</v>
      </c>
      <c r="U349" s="2">
        <f t="shared" si="56"/>
        <v>500000</v>
      </c>
      <c r="V349" s="2">
        <f t="shared" si="33"/>
        <v>113143706.3291</v>
      </c>
      <c r="W349" s="2">
        <f t="shared" si="57"/>
        <v>491500.42857143283</v>
      </c>
      <c r="X349" s="2">
        <f t="shared" si="47"/>
        <v>8499.5714285671711</v>
      </c>
      <c r="Y349" s="2">
        <f t="shared" si="58"/>
        <v>44233636.854627945</v>
      </c>
      <c r="Z349" s="2" t="str">
        <f t="shared" si="48"/>
        <v>MEEP</v>
      </c>
      <c r="AA349" s="2">
        <f>IF(Z349="HERE",Y349,AA348+Graph!$G$1*1000)</f>
        <v>135968198.14034247</v>
      </c>
      <c r="AB349" s="2">
        <f t="shared" si="59"/>
        <v>650000</v>
      </c>
      <c r="AC349" s="2">
        <f t="shared" si="60"/>
        <v>42367644.614814043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ht="15" x14ac:dyDescent="0.25">
      <c r="A350" s="1">
        <v>44526</v>
      </c>
      <c r="B350" s="2">
        <f t="shared" si="45"/>
        <v>281</v>
      </c>
      <c r="C350" s="7"/>
      <c r="D350" s="2" t="e">
        <f t="shared" si="51"/>
        <v>#N/A</v>
      </c>
      <c r="E350" s="2" t="e">
        <f t="shared" si="63"/>
        <v>#N/A</v>
      </c>
      <c r="F350" s="2">
        <v>1849173.4707473814</v>
      </c>
      <c r="G350" s="2">
        <f t="shared" si="67"/>
        <v>491500.42857142858</v>
      </c>
      <c r="H350" s="2">
        <f t="shared" si="61"/>
        <v>154921242.75767177</v>
      </c>
      <c r="I350" s="7"/>
      <c r="J350" s="2" t="e">
        <f t="shared" si="52"/>
        <v>#N/A</v>
      </c>
      <c r="K350" s="2" t="e">
        <f t="shared" si="64"/>
        <v>#N/A</v>
      </c>
      <c r="L350" s="2">
        <f t="array" ref="L350">IF(COUNT($C351)=0,IF(COUNT($C350)=1,I350,SUM(L349+LOOKUP(2,1/(ISNUMBER($K$1:$K$194)),$K$1:$K$194))),I350)</f>
        <v>2977970.5714285593</v>
      </c>
      <c r="M350" s="8" t="e">
        <f t="shared" si="69"/>
        <v>#N/A</v>
      </c>
      <c r="N350" s="2" t="e">
        <f t="shared" si="53"/>
        <v>#N/A</v>
      </c>
      <c r="O350" s="2" t="e">
        <f t="shared" si="65"/>
        <v>#N/A</v>
      </c>
      <c r="P350" s="2">
        <v>1866662.2888973653</v>
      </c>
      <c r="Q350" s="2">
        <f t="shared" si="66"/>
        <v>500000</v>
      </c>
      <c r="R350" s="2">
        <f t="shared" si="62"/>
        <v>157877343.18372804</v>
      </c>
      <c r="S350" s="2">
        <f t="shared" si="54"/>
        <v>491500.42857143283</v>
      </c>
      <c r="T350" s="2">
        <f t="shared" si="55"/>
        <v>8499.571428571362</v>
      </c>
      <c r="U350" s="2">
        <f t="shared" si="56"/>
        <v>500000</v>
      </c>
      <c r="V350" s="2">
        <f t="shared" si="33"/>
        <v>113635206.75767143</v>
      </c>
      <c r="W350" s="2">
        <f t="shared" si="57"/>
        <v>491500.42857143283</v>
      </c>
      <c r="X350" s="2">
        <f t="shared" si="47"/>
        <v>8499.5714285671711</v>
      </c>
      <c r="Y350" s="2">
        <f t="shared" si="58"/>
        <v>44242136.426056512</v>
      </c>
      <c r="Z350" s="2" t="str">
        <f t="shared" si="48"/>
        <v>MEEP</v>
      </c>
      <c r="AA350" s="2">
        <f>IF(Z350="HERE",Y350,AA349+Graph!$G$1*1000)</f>
        <v>136618198.14034247</v>
      </c>
      <c r="AB350" s="2">
        <f t="shared" si="59"/>
        <v>650000</v>
      </c>
      <c r="AC350" s="2">
        <f t="shared" si="60"/>
        <v>42367644.614814043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ht="15" x14ac:dyDescent="0.25">
      <c r="A351" s="1">
        <v>44527</v>
      </c>
      <c r="B351" s="2">
        <f t="shared" si="45"/>
        <v>282</v>
      </c>
      <c r="C351" s="7"/>
      <c r="D351" s="2" t="e">
        <f t="shared" si="51"/>
        <v>#N/A</v>
      </c>
      <c r="E351" s="2" t="e">
        <f t="shared" si="63"/>
        <v>#N/A</v>
      </c>
      <c r="F351" s="2">
        <v>1854104.6066335738</v>
      </c>
      <c r="G351" s="2">
        <f t="shared" si="67"/>
        <v>491500.42857142858</v>
      </c>
      <c r="H351" s="2">
        <f t="shared" si="61"/>
        <v>155412743.18624321</v>
      </c>
      <c r="I351" s="7"/>
      <c r="J351" s="2" t="e">
        <f t="shared" si="52"/>
        <v>#N/A</v>
      </c>
      <c r="K351" s="2" t="e">
        <f t="shared" si="64"/>
        <v>#N/A</v>
      </c>
      <c r="L351" s="2">
        <f t="array" ref="L351">IF(COUNT($C352)=0,IF(COUNT($C351)=1,I351,SUM(L350+LOOKUP(2,1/(ISNUMBER($K$1:$K$194)),$K$1:$K$194))),I351)</f>
        <v>2986470.1428571306</v>
      </c>
      <c r="M351" s="8" t="e">
        <f t="shared" si="69"/>
        <v>#N/A</v>
      </c>
      <c r="N351" s="2" t="e">
        <f t="shared" si="53"/>
        <v>#N/A</v>
      </c>
      <c r="O351" s="2" t="e">
        <f t="shared" si="65"/>
        <v>#N/A</v>
      </c>
      <c r="P351" s="2">
        <v>1871639.9210593402</v>
      </c>
      <c r="Q351" s="2">
        <f t="shared" si="66"/>
        <v>500000</v>
      </c>
      <c r="R351" s="2">
        <f t="shared" si="62"/>
        <v>158377343.18372804</v>
      </c>
      <c r="S351" s="2">
        <f t="shared" si="54"/>
        <v>491500.42857143283</v>
      </c>
      <c r="T351" s="2">
        <f t="shared" si="55"/>
        <v>8499.571428571362</v>
      </c>
      <c r="U351" s="2">
        <f t="shared" si="56"/>
        <v>500000</v>
      </c>
      <c r="V351" s="2">
        <f t="shared" si="33"/>
        <v>114126707.18624286</v>
      </c>
      <c r="W351" s="2">
        <f t="shared" si="57"/>
        <v>491500.42857143283</v>
      </c>
      <c r="X351" s="2">
        <f t="shared" si="47"/>
        <v>8499.5714285671711</v>
      </c>
      <c r="Y351" s="2">
        <f t="shared" ref="Y351:Y385" si="70">IF(COUNT($C352)=0,IF(COUNT($C351)=1,C351,SUM(Y350+X351)),C351)</f>
        <v>44250635.997485079</v>
      </c>
      <c r="Z351" s="2" t="str">
        <f t="shared" si="48"/>
        <v>MEEP</v>
      </c>
      <c r="AA351" s="2">
        <f>IF(Z351="HERE",Y351,AA350+Graph!$G$1*1000)</f>
        <v>137268198.14034247</v>
      </c>
      <c r="AB351" s="2">
        <f t="shared" si="59"/>
        <v>650000</v>
      </c>
      <c r="AC351" s="2">
        <f t="shared" ref="AC351:AC385" si="71">IF(Z352="HERE",V351,AC350)</f>
        <v>42367644.614814043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ht="15" x14ac:dyDescent="0.25">
      <c r="A352" s="1">
        <v>44528</v>
      </c>
      <c r="B352" s="2">
        <f t="shared" si="45"/>
        <v>283</v>
      </c>
      <c r="C352" s="7"/>
      <c r="D352" s="2" t="e">
        <f t="shared" si="51"/>
        <v>#N/A</v>
      </c>
      <c r="E352" s="2" t="e">
        <f t="shared" si="63"/>
        <v>#N/A</v>
      </c>
      <c r="F352" s="2">
        <v>1859035.7425197363</v>
      </c>
      <c r="G352" s="2">
        <f t="shared" si="67"/>
        <v>491500.42857142858</v>
      </c>
      <c r="H352" s="2">
        <f t="shared" ref="H352:H385" si="72">IF(COUNT($C353)=0,IF(COUNT($C352)=1,C352,SUM(H351+G352)),C352)</f>
        <v>155904243.61481464</v>
      </c>
      <c r="I352" s="7"/>
      <c r="J352" s="2" t="e">
        <f t="shared" si="52"/>
        <v>#N/A</v>
      </c>
      <c r="K352" s="2" t="e">
        <f t="shared" si="64"/>
        <v>#N/A</v>
      </c>
      <c r="L352" s="2">
        <f t="array" ref="L352">IF(COUNT($C353)=0,IF(COUNT($C352)=1,I352,SUM(L351+LOOKUP(2,1/(ISNUMBER($K$1:$K$194)),$K$1:$K$194))),I352)</f>
        <v>2994969.714285702</v>
      </c>
      <c r="M352" s="8" t="e">
        <f t="shared" si="69"/>
        <v>#N/A</v>
      </c>
      <c r="N352" s="2" t="e">
        <f t="shared" si="53"/>
        <v>#N/A</v>
      </c>
      <c r="O352" s="2" t="e">
        <f t="shared" si="65"/>
        <v>#N/A</v>
      </c>
      <c r="P352" s="2">
        <v>1876617.5532212853</v>
      </c>
      <c r="Q352" s="2">
        <f t="shared" si="66"/>
        <v>500000</v>
      </c>
      <c r="R352" s="2">
        <f t="shared" ref="R352:R385" si="73">IF(COUNT($C353)=0,IF(COUNT($C352)=1,M352,SUM(R351+Q352)),M352)</f>
        <v>158877343.18372804</v>
      </c>
      <c r="S352" s="2">
        <f t="shared" si="54"/>
        <v>491500.42857143283</v>
      </c>
      <c r="T352" s="2">
        <f t="shared" si="55"/>
        <v>8499.571428571362</v>
      </c>
      <c r="U352" s="2">
        <f t="shared" si="56"/>
        <v>500000</v>
      </c>
      <c r="V352" s="2">
        <f t="shared" si="33"/>
        <v>114618207.6148143</v>
      </c>
      <c r="W352" s="2">
        <f t="shared" si="57"/>
        <v>491500.42857143283</v>
      </c>
      <c r="X352" s="2">
        <f t="shared" si="47"/>
        <v>8499.5714285671711</v>
      </c>
      <c r="Y352" s="2">
        <f t="shared" si="70"/>
        <v>44259135.568913646</v>
      </c>
      <c r="Z352" s="2" t="str">
        <f t="shared" si="48"/>
        <v>MEEP</v>
      </c>
      <c r="AA352" s="2">
        <f>IF(Z352="HERE",Y352,AA351+Graph!$G$1*1000)</f>
        <v>137918198.14034247</v>
      </c>
      <c r="AB352" s="2">
        <f t="shared" si="59"/>
        <v>650000</v>
      </c>
      <c r="AC352" s="2">
        <f t="shared" si="71"/>
        <v>42367644.614814043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ht="15" x14ac:dyDescent="0.25">
      <c r="A353" s="1">
        <v>44529</v>
      </c>
      <c r="B353" s="2">
        <f t="shared" si="45"/>
        <v>284</v>
      </c>
      <c r="C353" s="7"/>
      <c r="D353" s="2" t="e">
        <f t="shared" si="51"/>
        <v>#N/A</v>
      </c>
      <c r="E353" s="2" t="e">
        <f t="shared" si="63"/>
        <v>#N/A</v>
      </c>
      <c r="F353" s="2">
        <v>1863966.8784058988</v>
      </c>
      <c r="G353" s="2">
        <f t="shared" si="67"/>
        <v>491500.42857142858</v>
      </c>
      <c r="H353" s="2">
        <f t="shared" si="72"/>
        <v>156395744.04338607</v>
      </c>
      <c r="I353" s="7"/>
      <c r="J353" s="2" t="e">
        <f t="shared" si="52"/>
        <v>#N/A</v>
      </c>
      <c r="K353" s="2" t="e">
        <f t="shared" si="64"/>
        <v>#N/A</v>
      </c>
      <c r="L353" s="2">
        <f t="array" ref="L353">IF(COUNT($C354)=0,IF(COUNT($C353)=1,I353,SUM(L352+LOOKUP(2,1/(ISNUMBER($K$1:$K$194)),$K$1:$K$194))),I353)</f>
        <v>3003469.2857142733</v>
      </c>
      <c r="M353" s="8" t="e">
        <f t="shared" si="69"/>
        <v>#N/A</v>
      </c>
      <c r="N353" s="2" t="e">
        <f t="shared" si="53"/>
        <v>#N/A</v>
      </c>
      <c r="O353" s="2" t="e">
        <f t="shared" si="65"/>
        <v>#N/A</v>
      </c>
      <c r="P353" s="2">
        <v>1881595.1853832304</v>
      </c>
      <c r="Q353" s="2">
        <f t="shared" si="66"/>
        <v>500000</v>
      </c>
      <c r="R353" s="2">
        <f t="shared" si="73"/>
        <v>159377343.18372804</v>
      </c>
      <c r="S353" s="2">
        <f t="shared" si="54"/>
        <v>491500.42857143283</v>
      </c>
      <c r="T353" s="2">
        <f t="shared" si="55"/>
        <v>8499.571428571362</v>
      </c>
      <c r="U353" s="2">
        <f t="shared" si="56"/>
        <v>500000</v>
      </c>
      <c r="V353" s="2">
        <f t="shared" si="33"/>
        <v>115109708.04338573</v>
      </c>
      <c r="W353" s="2">
        <f t="shared" si="57"/>
        <v>491500.42857143283</v>
      </c>
      <c r="X353" s="2">
        <f t="shared" si="47"/>
        <v>8499.5714285671711</v>
      </c>
      <c r="Y353" s="2">
        <f t="shared" si="70"/>
        <v>44267635.140342213</v>
      </c>
      <c r="Z353" s="2" t="str">
        <f t="shared" si="48"/>
        <v>MEEP</v>
      </c>
      <c r="AA353" s="2">
        <f>IF(Z353="HERE",Y353,AA352+Graph!$G$1*1000)</f>
        <v>138568198.14034247</v>
      </c>
      <c r="AB353" s="2">
        <f t="shared" si="59"/>
        <v>650000</v>
      </c>
      <c r="AC353" s="2">
        <f t="shared" si="71"/>
        <v>42367644.614814043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ht="15" x14ac:dyDescent="0.25">
      <c r="A354" s="1">
        <v>44530</v>
      </c>
      <c r="B354" s="2">
        <f t="shared" si="45"/>
        <v>285</v>
      </c>
      <c r="C354" s="7"/>
      <c r="D354" s="2" t="e">
        <f t="shared" si="51"/>
        <v>#N/A</v>
      </c>
      <c r="E354" s="2" t="e">
        <f t="shared" si="63"/>
        <v>#N/A</v>
      </c>
      <c r="F354" s="2">
        <v>1868898.0142920911</v>
      </c>
      <c r="G354" s="2">
        <f t="shared" si="67"/>
        <v>491500.42857142858</v>
      </c>
      <c r="H354" s="2">
        <f t="shared" si="72"/>
        <v>156887244.4719575</v>
      </c>
      <c r="I354" s="7"/>
      <c r="J354" s="2" t="e">
        <f t="shared" si="52"/>
        <v>#N/A</v>
      </c>
      <c r="K354" s="2" t="e">
        <f t="shared" si="64"/>
        <v>#N/A</v>
      </c>
      <c r="L354" s="2">
        <f t="array" ref="L354">IF(COUNT($C355)=0,IF(COUNT($C354)=1,I354,SUM(L353+LOOKUP(2,1/(ISNUMBER($K$1:$K$194)),$K$1:$K$194))),I354)</f>
        <v>3011968.8571428447</v>
      </c>
      <c r="M354" s="8" t="e">
        <f t="shared" si="69"/>
        <v>#N/A</v>
      </c>
      <c r="N354" s="2" t="e">
        <f t="shared" si="53"/>
        <v>#N/A</v>
      </c>
      <c r="O354" s="2" t="e">
        <f t="shared" si="65"/>
        <v>#N/A</v>
      </c>
      <c r="P354" s="2">
        <v>1886572.8175452054</v>
      </c>
      <c r="Q354" s="2">
        <f t="shared" si="66"/>
        <v>500000</v>
      </c>
      <c r="R354" s="2">
        <f t="shared" si="73"/>
        <v>159877343.18372804</v>
      </c>
      <c r="S354" s="2">
        <f t="shared" si="54"/>
        <v>491500.42857143283</v>
      </c>
      <c r="T354" s="2">
        <f t="shared" si="55"/>
        <v>8499.571428571362</v>
      </c>
      <c r="U354" s="2">
        <f t="shared" si="56"/>
        <v>500000</v>
      </c>
      <c r="V354" s="2">
        <f t="shared" si="33"/>
        <v>115601208.47195716</v>
      </c>
      <c r="W354" s="2">
        <f t="shared" si="57"/>
        <v>491500.42857143283</v>
      </c>
      <c r="X354" s="2">
        <f t="shared" si="47"/>
        <v>8499.5714285671711</v>
      </c>
      <c r="Y354" s="2">
        <f t="shared" si="70"/>
        <v>44276134.71177078</v>
      </c>
      <c r="Z354" s="2" t="str">
        <f t="shared" si="48"/>
        <v>MEEP</v>
      </c>
      <c r="AA354" s="2">
        <f>IF(Z354="HERE",Y354,AA353+Graph!$G$1*1000)</f>
        <v>139218198.14034247</v>
      </c>
      <c r="AB354" s="2">
        <f t="shared" si="59"/>
        <v>650000</v>
      </c>
      <c r="AC354" s="2">
        <f t="shared" si="71"/>
        <v>42367644.614814043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ht="15" x14ac:dyDescent="0.25">
      <c r="A355" s="1">
        <v>44531</v>
      </c>
      <c r="B355" s="2">
        <f t="shared" si="45"/>
        <v>286</v>
      </c>
      <c r="C355" s="7"/>
      <c r="D355" s="2" t="e">
        <f t="shared" si="51"/>
        <v>#N/A</v>
      </c>
      <c r="E355" s="2" t="e">
        <f t="shared" si="63"/>
        <v>#N/A</v>
      </c>
      <c r="F355" s="2">
        <v>1873829.1501782537</v>
      </c>
      <c r="G355" s="2">
        <f t="shared" si="67"/>
        <v>491500.42857142858</v>
      </c>
      <c r="H355" s="2">
        <f t="shared" si="72"/>
        <v>157378744.90052894</v>
      </c>
      <c r="I355" s="7"/>
      <c r="J355" s="2" t="e">
        <f t="shared" si="52"/>
        <v>#N/A</v>
      </c>
      <c r="K355" s="2" t="e">
        <f t="shared" si="64"/>
        <v>#N/A</v>
      </c>
      <c r="L355" s="2">
        <f t="array" ref="L355">IF(COUNT($C356)=0,IF(COUNT($C355)=1,I355,SUM(L354+LOOKUP(2,1/(ISNUMBER($K$1:$K$194)),$K$1:$K$194))),I355)</f>
        <v>3020468.4285714161</v>
      </c>
      <c r="M355" s="8" t="e">
        <f t="shared" si="69"/>
        <v>#N/A</v>
      </c>
      <c r="N355" s="2" t="e">
        <f t="shared" si="53"/>
        <v>#N/A</v>
      </c>
      <c r="O355" s="2" t="e">
        <f t="shared" si="65"/>
        <v>#N/A</v>
      </c>
      <c r="P355" s="2">
        <v>1891550.4497071505</v>
      </c>
      <c r="Q355" s="2">
        <f t="shared" si="66"/>
        <v>500000</v>
      </c>
      <c r="R355" s="2">
        <f t="shared" si="73"/>
        <v>160377343.18372804</v>
      </c>
      <c r="S355" s="2">
        <f t="shared" si="54"/>
        <v>491500.42857143283</v>
      </c>
      <c r="T355" s="2">
        <f t="shared" si="55"/>
        <v>8499.571428571362</v>
      </c>
      <c r="U355" s="2">
        <f t="shared" si="56"/>
        <v>500000</v>
      </c>
      <c r="V355" s="2">
        <f t="shared" si="33"/>
        <v>116092708.90052859</v>
      </c>
      <c r="W355" s="2">
        <f t="shared" si="57"/>
        <v>491500.42857143283</v>
      </c>
      <c r="X355" s="2">
        <f t="shared" si="47"/>
        <v>8499.5714285671711</v>
      </c>
      <c r="Y355" s="2">
        <f t="shared" si="70"/>
        <v>44284634.283199348</v>
      </c>
      <c r="Z355" s="2" t="str">
        <f t="shared" si="48"/>
        <v>MEEP</v>
      </c>
      <c r="AA355" s="2">
        <f>IF(Z355="HERE",Y355,AA354+Graph!$G$1*1000)</f>
        <v>139868198.14034247</v>
      </c>
      <c r="AB355" s="2">
        <f t="shared" si="59"/>
        <v>650000</v>
      </c>
      <c r="AC355" s="2">
        <f t="shared" si="71"/>
        <v>42367644.614814043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ht="15" x14ac:dyDescent="0.25">
      <c r="A356" s="1">
        <v>44532</v>
      </c>
      <c r="B356" s="2">
        <f t="shared" si="45"/>
        <v>287</v>
      </c>
      <c r="C356" s="7"/>
      <c r="D356" s="2" t="e">
        <f t="shared" si="51"/>
        <v>#N/A</v>
      </c>
      <c r="E356" s="2" t="e">
        <f t="shared" si="63"/>
        <v>#N/A</v>
      </c>
      <c r="F356" s="2">
        <v>1878760.2860644162</v>
      </c>
      <c r="G356" s="2">
        <f t="shared" si="67"/>
        <v>491500.42857142858</v>
      </c>
      <c r="H356" s="2">
        <f t="shared" si="72"/>
        <v>157870245.32910037</v>
      </c>
      <c r="I356" s="7"/>
      <c r="J356" s="2" t="e">
        <f t="shared" si="52"/>
        <v>#N/A</v>
      </c>
      <c r="K356" s="2" t="e">
        <f t="shared" si="64"/>
        <v>#N/A</v>
      </c>
      <c r="L356" s="2">
        <f t="array" ref="L356">IF(COUNT($C357)=0,IF(COUNT($C356)=1,I356,SUM(L355+LOOKUP(2,1/(ISNUMBER($K$1:$K$194)),$K$1:$K$194))),I356)</f>
        <v>3028967.9999999874</v>
      </c>
      <c r="M356" s="8" t="e">
        <f t="shared" si="69"/>
        <v>#N/A</v>
      </c>
      <c r="N356" s="2" t="e">
        <f t="shared" si="53"/>
        <v>#N/A</v>
      </c>
      <c r="O356" s="2" t="e">
        <f t="shared" si="65"/>
        <v>#N/A</v>
      </c>
      <c r="P356" s="2">
        <v>1896528.0818691254</v>
      </c>
      <c r="Q356" s="2">
        <f t="shared" si="66"/>
        <v>500000</v>
      </c>
      <c r="R356" s="2">
        <f t="shared" si="73"/>
        <v>160877343.18372804</v>
      </c>
      <c r="S356" s="2">
        <f t="shared" si="54"/>
        <v>491500.42857143283</v>
      </c>
      <c r="T356" s="2">
        <f t="shared" si="55"/>
        <v>8499.571428571362</v>
      </c>
      <c r="U356" s="2">
        <f t="shared" si="56"/>
        <v>500000</v>
      </c>
      <c r="V356" s="2">
        <f t="shared" ref="V356:V385" si="74">H272</f>
        <v>116584209.32910003</v>
      </c>
      <c r="W356" s="2">
        <f t="shared" si="57"/>
        <v>491500.42857143283</v>
      </c>
      <c r="X356" s="2">
        <f t="shared" si="47"/>
        <v>8499.5714285671711</v>
      </c>
      <c r="Y356" s="2">
        <f t="shared" si="70"/>
        <v>44293133.854627915</v>
      </c>
      <c r="Z356" s="2" t="str">
        <f t="shared" si="48"/>
        <v>MEEP</v>
      </c>
      <c r="AA356" s="2">
        <f>IF(Z356="HERE",Y356,AA355+Graph!$G$1*1000)</f>
        <v>140518198.14034247</v>
      </c>
      <c r="AB356" s="2">
        <f t="shared" si="59"/>
        <v>650000</v>
      </c>
      <c r="AC356" s="2">
        <f t="shared" si="71"/>
        <v>42367644.614814043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ht="15" x14ac:dyDescent="0.25">
      <c r="A357" s="1">
        <v>44533</v>
      </c>
      <c r="B357" s="2">
        <f t="shared" si="45"/>
        <v>288</v>
      </c>
      <c r="C357" s="7"/>
      <c r="D357" s="2" t="e">
        <f t="shared" si="51"/>
        <v>#N/A</v>
      </c>
      <c r="E357" s="2" t="e">
        <f t="shared" si="63"/>
        <v>#N/A</v>
      </c>
      <c r="F357" s="2">
        <v>1883691.4219506085</v>
      </c>
      <c r="G357" s="2">
        <f t="shared" si="67"/>
        <v>491500.42857142858</v>
      </c>
      <c r="H357" s="2">
        <f t="shared" si="72"/>
        <v>158361745.7576718</v>
      </c>
      <c r="I357" s="7"/>
      <c r="J357" s="2" t="e">
        <f t="shared" si="52"/>
        <v>#N/A</v>
      </c>
      <c r="K357" s="2" t="e">
        <f t="shared" si="64"/>
        <v>#N/A</v>
      </c>
      <c r="L357" s="2">
        <f t="array" ref="L357">IF(COUNT($C358)=0,IF(COUNT($C357)=1,I357,SUM(L356+LOOKUP(2,1/(ISNUMBER($K$1:$K$194)),$K$1:$K$194))),I357)</f>
        <v>3037467.5714285588</v>
      </c>
      <c r="M357" s="8" t="e">
        <f t="shared" si="69"/>
        <v>#N/A</v>
      </c>
      <c r="N357" s="2" t="e">
        <f t="shared" si="53"/>
        <v>#N/A</v>
      </c>
      <c r="O357" s="2" t="e">
        <f t="shared" si="65"/>
        <v>#N/A</v>
      </c>
      <c r="P357" s="2">
        <v>1901505.7140310705</v>
      </c>
      <c r="Q357" s="2">
        <f t="shared" si="66"/>
        <v>500000</v>
      </c>
      <c r="R357" s="2">
        <f t="shared" si="73"/>
        <v>161377343.18372804</v>
      </c>
      <c r="S357" s="2">
        <f t="shared" si="54"/>
        <v>491500.42857143283</v>
      </c>
      <c r="T357" s="2">
        <f t="shared" si="55"/>
        <v>8499.571428571362</v>
      </c>
      <c r="U357" s="2">
        <f t="shared" si="56"/>
        <v>500000</v>
      </c>
      <c r="V357" s="2">
        <f t="shared" si="74"/>
        <v>117075709.75767146</v>
      </c>
      <c r="W357" s="2">
        <f t="shared" si="57"/>
        <v>491500.42857143283</v>
      </c>
      <c r="X357" s="2">
        <f t="shared" si="47"/>
        <v>8499.5714285671711</v>
      </c>
      <c r="Y357" s="2">
        <f t="shared" si="70"/>
        <v>44301633.426056482</v>
      </c>
      <c r="Z357" s="2" t="str">
        <f t="shared" si="48"/>
        <v>MEEP</v>
      </c>
      <c r="AA357" s="2">
        <f>IF(Z357="HERE",Y357,AA356+Graph!$G$1*1000)</f>
        <v>141168198.14034247</v>
      </c>
      <c r="AB357" s="2">
        <f t="shared" si="59"/>
        <v>650000</v>
      </c>
      <c r="AC357" s="2">
        <f t="shared" si="71"/>
        <v>42367644.614814043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ht="15" x14ac:dyDescent="0.25">
      <c r="A358" s="1">
        <v>44534</v>
      </c>
      <c r="B358" s="2">
        <f t="shared" si="45"/>
        <v>289</v>
      </c>
      <c r="C358" s="7"/>
      <c r="D358" s="2" t="e">
        <f t="shared" si="51"/>
        <v>#N/A</v>
      </c>
      <c r="E358" s="2" t="e">
        <f t="shared" si="63"/>
        <v>#N/A</v>
      </c>
      <c r="F358" s="2">
        <v>1888622.557836771</v>
      </c>
      <c r="G358" s="2">
        <f t="shared" si="67"/>
        <v>491500.42857142858</v>
      </c>
      <c r="H358" s="2">
        <f t="shared" si="72"/>
        <v>158853246.18624324</v>
      </c>
      <c r="I358" s="7"/>
      <c r="J358" s="2" t="e">
        <f t="shared" si="52"/>
        <v>#N/A</v>
      </c>
      <c r="K358" s="2" t="e">
        <f t="shared" si="64"/>
        <v>#N/A</v>
      </c>
      <c r="L358" s="2">
        <f t="array" ref="L358">IF(COUNT($C359)=0,IF(COUNT($C358)=1,I358,SUM(L357+LOOKUP(2,1/(ISNUMBER($K$1:$K$194)),$K$1:$K$194))),I358)</f>
        <v>3045967.1428571302</v>
      </c>
      <c r="M358" s="8" t="e">
        <f t="shared" si="69"/>
        <v>#N/A</v>
      </c>
      <c r="N358" s="2" t="e">
        <f t="shared" si="53"/>
        <v>#N/A</v>
      </c>
      <c r="O358" s="2" t="e">
        <f t="shared" si="65"/>
        <v>#N/A</v>
      </c>
      <c r="P358" s="2">
        <v>1906483.3461930156</v>
      </c>
      <c r="Q358" s="2">
        <f t="shared" ref="Q358:Q385" si="75">IF(P358&gt;500000,500000,P358)</f>
        <v>500000</v>
      </c>
      <c r="R358" s="2">
        <f t="shared" si="73"/>
        <v>161877343.18372804</v>
      </c>
      <c r="S358" s="2">
        <f t="shared" si="54"/>
        <v>491500.42857143283</v>
      </c>
      <c r="T358" s="2">
        <f t="shared" si="55"/>
        <v>8499.571428571362</v>
      </c>
      <c r="U358" s="2">
        <f t="shared" si="56"/>
        <v>500000</v>
      </c>
      <c r="V358" s="2">
        <f t="shared" si="74"/>
        <v>117567210.18624289</v>
      </c>
      <c r="W358" s="2">
        <f t="shared" si="57"/>
        <v>491500.42857143283</v>
      </c>
      <c r="X358" s="2">
        <f t="shared" si="47"/>
        <v>8499.5714285671711</v>
      </c>
      <c r="Y358" s="2">
        <f t="shared" si="70"/>
        <v>44310132.997485049</v>
      </c>
      <c r="Z358" s="2" t="str">
        <f t="shared" si="48"/>
        <v>MEEP</v>
      </c>
      <c r="AA358" s="2">
        <f>IF(Z358="HERE",Y358,AA357+Graph!$G$1*1000)</f>
        <v>141818198.14034247</v>
      </c>
      <c r="AB358" s="2">
        <f t="shared" si="59"/>
        <v>650000</v>
      </c>
      <c r="AC358" s="2">
        <f t="shared" si="71"/>
        <v>42367644.614814043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ht="15" x14ac:dyDescent="0.25">
      <c r="A359" s="1">
        <v>44535</v>
      </c>
      <c r="B359" s="2">
        <f t="shared" si="45"/>
        <v>290</v>
      </c>
      <c r="C359" s="7"/>
      <c r="D359" s="2" t="e">
        <f t="shared" si="51"/>
        <v>#N/A</v>
      </c>
      <c r="E359" s="2" t="e">
        <f t="shared" si="63"/>
        <v>#N/A</v>
      </c>
      <c r="F359" s="2">
        <v>1893553.6937229335</v>
      </c>
      <c r="G359" s="2">
        <f t="shared" si="67"/>
        <v>491500.42857142858</v>
      </c>
      <c r="H359" s="2">
        <f t="shared" si="72"/>
        <v>159344746.61481467</v>
      </c>
      <c r="I359" s="7"/>
      <c r="J359" s="2" t="e">
        <f t="shared" si="52"/>
        <v>#N/A</v>
      </c>
      <c r="K359" s="2" t="e">
        <f t="shared" si="64"/>
        <v>#N/A</v>
      </c>
      <c r="L359" s="2">
        <f t="array" ref="L359">IF(COUNT($C360)=0,IF(COUNT($C359)=1,I359,SUM(L358+LOOKUP(2,1/(ISNUMBER($K$1:$K$194)),$K$1:$K$194))),I359)</f>
        <v>3054466.7142857015</v>
      </c>
      <c r="M359" s="8" t="e">
        <f t="shared" si="69"/>
        <v>#N/A</v>
      </c>
      <c r="N359" s="2" t="e">
        <f t="shared" si="53"/>
        <v>#N/A</v>
      </c>
      <c r="O359" s="2" t="e">
        <f t="shared" si="65"/>
        <v>#N/A</v>
      </c>
      <c r="P359" s="2">
        <v>1911460.9783549905</v>
      </c>
      <c r="Q359" s="2">
        <f t="shared" si="75"/>
        <v>500000</v>
      </c>
      <c r="R359" s="2">
        <f t="shared" si="73"/>
        <v>162377343.18372804</v>
      </c>
      <c r="S359" s="2">
        <f t="shared" si="54"/>
        <v>491500.42857143283</v>
      </c>
      <c r="T359" s="2">
        <f t="shared" si="55"/>
        <v>8499.571428571362</v>
      </c>
      <c r="U359" s="2">
        <f t="shared" si="56"/>
        <v>500000</v>
      </c>
      <c r="V359" s="2">
        <f t="shared" si="74"/>
        <v>118058710.61481433</v>
      </c>
      <c r="W359" s="2">
        <f t="shared" si="57"/>
        <v>491500.42857143283</v>
      </c>
      <c r="X359" s="2">
        <f t="shared" si="47"/>
        <v>8499.5714285671711</v>
      </c>
      <c r="Y359" s="2">
        <f t="shared" si="70"/>
        <v>44318632.568913616</v>
      </c>
      <c r="Z359" s="2" t="str">
        <f t="shared" si="48"/>
        <v>MEEP</v>
      </c>
      <c r="AA359" s="2">
        <f>IF(Z359="HERE",Y359,AA358+Graph!$G$1*1000)</f>
        <v>142468198.14034247</v>
      </c>
      <c r="AB359" s="2">
        <f t="shared" si="59"/>
        <v>650000</v>
      </c>
      <c r="AC359" s="2">
        <f t="shared" si="71"/>
        <v>42367644.614814043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ht="15" x14ac:dyDescent="0.25">
      <c r="A360" s="1">
        <v>44536</v>
      </c>
      <c r="B360" s="2">
        <f t="shared" si="45"/>
        <v>291</v>
      </c>
      <c r="C360" s="7"/>
      <c r="D360" s="2" t="e">
        <f t="shared" si="51"/>
        <v>#N/A</v>
      </c>
      <c r="E360" s="2" t="e">
        <f t="shared" si="63"/>
        <v>#N/A</v>
      </c>
      <c r="F360" s="2">
        <v>1898484.8296091259</v>
      </c>
      <c r="G360" s="2">
        <f t="shared" si="67"/>
        <v>491500.42857142858</v>
      </c>
      <c r="H360" s="2">
        <f t="shared" si="72"/>
        <v>159836247.0433861</v>
      </c>
      <c r="I360" s="7"/>
      <c r="J360" s="2" t="e">
        <f t="shared" si="52"/>
        <v>#N/A</v>
      </c>
      <c r="K360" s="2" t="e">
        <f t="shared" si="64"/>
        <v>#N/A</v>
      </c>
      <c r="L360" s="2">
        <f t="array" ref="L360">IF(COUNT($C361)=0,IF(COUNT($C360)=1,I360,SUM(L359+LOOKUP(2,1/(ISNUMBER($K$1:$K$194)),$K$1:$K$194))),I360)</f>
        <v>3062966.2857142729</v>
      </c>
      <c r="M360" s="8" t="e">
        <f t="shared" si="69"/>
        <v>#N/A</v>
      </c>
      <c r="N360" s="2" t="e">
        <f t="shared" si="53"/>
        <v>#N/A</v>
      </c>
      <c r="O360" s="2" t="e">
        <f t="shared" si="65"/>
        <v>#N/A</v>
      </c>
      <c r="P360" s="2">
        <v>1916438.6105169356</v>
      </c>
      <c r="Q360" s="2">
        <f t="shared" si="75"/>
        <v>500000</v>
      </c>
      <c r="R360" s="2">
        <f t="shared" si="73"/>
        <v>162877343.18372804</v>
      </c>
      <c r="S360" s="2">
        <f t="shared" si="54"/>
        <v>491500.42857143283</v>
      </c>
      <c r="T360" s="2">
        <f t="shared" si="55"/>
        <v>8499.571428571362</v>
      </c>
      <c r="U360" s="2">
        <f t="shared" si="56"/>
        <v>500000</v>
      </c>
      <c r="V360" s="2">
        <f t="shared" si="74"/>
        <v>118550211.04338576</v>
      </c>
      <c r="W360" s="2">
        <f t="shared" si="57"/>
        <v>491500.42857143283</v>
      </c>
      <c r="X360" s="2">
        <f t="shared" si="47"/>
        <v>8499.5714285671711</v>
      </c>
      <c r="Y360" s="2">
        <f t="shared" si="70"/>
        <v>44327132.140342183</v>
      </c>
      <c r="Z360" s="2" t="str">
        <f t="shared" si="48"/>
        <v>MEEP</v>
      </c>
      <c r="AA360" s="2">
        <f>IF(Z360="HERE",Y360,AA359+Graph!$G$1*1000)</f>
        <v>143118198.14034247</v>
      </c>
      <c r="AB360" s="2">
        <f t="shared" si="59"/>
        <v>650000</v>
      </c>
      <c r="AC360" s="2">
        <f t="shared" si="71"/>
        <v>42367644.614814043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ht="15" x14ac:dyDescent="0.25">
      <c r="A361" s="1">
        <v>44537</v>
      </c>
      <c r="B361" s="2">
        <f t="shared" si="45"/>
        <v>292</v>
      </c>
      <c r="C361" s="7"/>
      <c r="D361" s="2" t="e">
        <f t="shared" si="51"/>
        <v>#N/A</v>
      </c>
      <c r="E361" s="2" t="e">
        <f t="shared" si="63"/>
        <v>#N/A</v>
      </c>
      <c r="F361" s="2">
        <v>1903415.9654952884</v>
      </c>
      <c r="G361" s="2">
        <f t="shared" si="67"/>
        <v>491500.42857142858</v>
      </c>
      <c r="H361" s="2">
        <f t="shared" si="72"/>
        <v>160327747.47195753</v>
      </c>
      <c r="I361" s="7"/>
      <c r="J361" s="2" t="e">
        <f t="shared" si="52"/>
        <v>#N/A</v>
      </c>
      <c r="K361" s="2" t="e">
        <f t="shared" si="64"/>
        <v>#N/A</v>
      </c>
      <c r="L361" s="2">
        <f t="array" ref="L361">IF(COUNT($C362)=0,IF(COUNT($C361)=1,I361,SUM(L360+LOOKUP(2,1/(ISNUMBER($K$1:$K$194)),$K$1:$K$194))),I361)</f>
        <v>3071465.8571428442</v>
      </c>
      <c r="M361" s="8" t="e">
        <f t="shared" si="69"/>
        <v>#N/A</v>
      </c>
      <c r="N361" s="2" t="e">
        <f t="shared" si="53"/>
        <v>#N/A</v>
      </c>
      <c r="O361" s="2" t="e">
        <f t="shared" si="65"/>
        <v>#N/A</v>
      </c>
      <c r="P361" s="2">
        <v>1921416.2426788807</v>
      </c>
      <c r="Q361" s="2">
        <f t="shared" si="75"/>
        <v>500000</v>
      </c>
      <c r="R361" s="2">
        <f t="shared" si="73"/>
        <v>163377343.18372804</v>
      </c>
      <c r="S361" s="2">
        <f t="shared" si="54"/>
        <v>491500.42857143283</v>
      </c>
      <c r="T361" s="2">
        <f t="shared" si="55"/>
        <v>8499.571428571362</v>
      </c>
      <c r="U361" s="2">
        <f t="shared" si="56"/>
        <v>500000</v>
      </c>
      <c r="V361" s="2">
        <f t="shared" si="74"/>
        <v>119041711.47195719</v>
      </c>
      <c r="W361" s="2">
        <f t="shared" si="57"/>
        <v>491500.42857143283</v>
      </c>
      <c r="X361" s="2">
        <f t="shared" si="47"/>
        <v>8499.5714285671711</v>
      </c>
      <c r="Y361" s="2">
        <f t="shared" si="70"/>
        <v>44335631.711770751</v>
      </c>
      <c r="Z361" s="2" t="str">
        <f t="shared" si="48"/>
        <v>MEEP</v>
      </c>
      <c r="AA361" s="2">
        <f>IF(Z361="HERE",Y361,AA360+Graph!$G$1*1000)</f>
        <v>143768198.14034247</v>
      </c>
      <c r="AB361" s="2">
        <f t="shared" si="59"/>
        <v>650000</v>
      </c>
      <c r="AC361" s="2">
        <f t="shared" si="71"/>
        <v>42367644.614814043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ht="15" x14ac:dyDescent="0.25">
      <c r="A362" s="1">
        <v>44538</v>
      </c>
      <c r="B362" s="2">
        <f t="shared" si="45"/>
        <v>293</v>
      </c>
      <c r="C362" s="7"/>
      <c r="D362" s="2" t="e">
        <f t="shared" si="51"/>
        <v>#N/A</v>
      </c>
      <c r="E362" s="2" t="e">
        <f t="shared" si="63"/>
        <v>#N/A</v>
      </c>
      <c r="F362" s="2">
        <v>1908347.1013814509</v>
      </c>
      <c r="G362" s="2">
        <f t="shared" si="67"/>
        <v>491500.42857142858</v>
      </c>
      <c r="H362" s="2">
        <f t="shared" si="72"/>
        <v>160819247.90052897</v>
      </c>
      <c r="I362" s="7"/>
      <c r="J362" s="2" t="e">
        <f t="shared" si="52"/>
        <v>#N/A</v>
      </c>
      <c r="K362" s="2" t="e">
        <f t="shared" si="64"/>
        <v>#N/A</v>
      </c>
      <c r="L362" s="2">
        <f t="array" ref="L362">IF(COUNT($C363)=0,IF(COUNT($C362)=1,I362,SUM(L361+LOOKUP(2,1/(ISNUMBER($K$1:$K$194)),$K$1:$K$194))),I362)</f>
        <v>3079965.4285714156</v>
      </c>
      <c r="M362" s="8" t="e">
        <f t="shared" si="69"/>
        <v>#N/A</v>
      </c>
      <c r="N362" s="2" t="e">
        <f t="shared" si="53"/>
        <v>#N/A</v>
      </c>
      <c r="O362" s="2" t="e">
        <f t="shared" si="65"/>
        <v>#N/A</v>
      </c>
      <c r="P362" s="2">
        <v>1926393.8748408556</v>
      </c>
      <c r="Q362" s="2">
        <f t="shared" si="75"/>
        <v>500000</v>
      </c>
      <c r="R362" s="2">
        <f t="shared" si="73"/>
        <v>163877343.18372804</v>
      </c>
      <c r="S362" s="2">
        <f t="shared" si="54"/>
        <v>491500.42857143283</v>
      </c>
      <c r="T362" s="2">
        <f t="shared" si="55"/>
        <v>8499.571428571362</v>
      </c>
      <c r="U362" s="2">
        <f t="shared" si="56"/>
        <v>500000</v>
      </c>
      <c r="V362" s="2">
        <f t="shared" si="74"/>
        <v>119533211.90052862</v>
      </c>
      <c r="W362" s="2">
        <f t="shared" si="57"/>
        <v>491500.42857143283</v>
      </c>
      <c r="X362" s="2">
        <f t="shared" si="47"/>
        <v>8499.5714285671711</v>
      </c>
      <c r="Y362" s="2">
        <f t="shared" si="70"/>
        <v>44344131.283199318</v>
      </c>
      <c r="Z362" s="2" t="str">
        <f t="shared" si="48"/>
        <v>MEEP</v>
      </c>
      <c r="AA362" s="2">
        <f>IF(Z362="HERE",Y362,AA361+Graph!$G$1*1000)</f>
        <v>144418198.14034247</v>
      </c>
      <c r="AB362" s="2">
        <f t="shared" si="59"/>
        <v>650000</v>
      </c>
      <c r="AC362" s="2">
        <f t="shared" si="71"/>
        <v>42367644.614814043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ht="15" x14ac:dyDescent="0.25">
      <c r="A363" s="1">
        <v>44539</v>
      </c>
      <c r="B363" s="2">
        <f t="shared" si="45"/>
        <v>294</v>
      </c>
      <c r="C363" s="7"/>
      <c r="D363" s="2" t="e">
        <f t="shared" si="51"/>
        <v>#N/A</v>
      </c>
      <c r="E363" s="2" t="e">
        <f t="shared" si="63"/>
        <v>#N/A</v>
      </c>
      <c r="F363" s="2">
        <v>1913278.2372676432</v>
      </c>
      <c r="G363" s="2">
        <f t="shared" si="67"/>
        <v>491500.42857142858</v>
      </c>
      <c r="H363" s="2">
        <f t="shared" si="72"/>
        <v>161310748.3291004</v>
      </c>
      <c r="I363" s="7"/>
      <c r="J363" s="2" t="e">
        <f t="shared" si="52"/>
        <v>#N/A</v>
      </c>
      <c r="K363" s="2" t="e">
        <f t="shared" si="64"/>
        <v>#N/A</v>
      </c>
      <c r="L363" s="2">
        <f t="array" ref="L363">IF(COUNT($C364)=0,IF(COUNT($C363)=1,I363,SUM(L362+LOOKUP(2,1/(ISNUMBER($K$1:$K$194)),$K$1:$K$194))),I363)</f>
        <v>3088464.999999987</v>
      </c>
      <c r="M363" s="8" t="e">
        <f t="shared" si="69"/>
        <v>#N/A</v>
      </c>
      <c r="N363" s="2" t="e">
        <f t="shared" si="53"/>
        <v>#N/A</v>
      </c>
      <c r="O363" s="2" t="e">
        <f t="shared" si="65"/>
        <v>#N/A</v>
      </c>
      <c r="P363" s="2">
        <v>1931371.5070028007</v>
      </c>
      <c r="Q363" s="2">
        <f t="shared" si="75"/>
        <v>500000</v>
      </c>
      <c r="R363" s="2">
        <f t="shared" si="73"/>
        <v>164377343.18372804</v>
      </c>
      <c r="S363" s="2">
        <f t="shared" si="54"/>
        <v>491500.42857143283</v>
      </c>
      <c r="T363" s="2">
        <f t="shared" si="55"/>
        <v>8499.571428571362</v>
      </c>
      <c r="U363" s="2">
        <f t="shared" si="56"/>
        <v>500000</v>
      </c>
      <c r="V363" s="2">
        <f t="shared" si="74"/>
        <v>120024712.32910006</v>
      </c>
      <c r="W363" s="2">
        <f t="shared" si="57"/>
        <v>491500.42857143283</v>
      </c>
      <c r="X363" s="2">
        <f t="shared" si="47"/>
        <v>8499.5714285671711</v>
      </c>
      <c r="Y363" s="2">
        <f t="shared" si="70"/>
        <v>44352630.854627885</v>
      </c>
      <c r="Z363" s="2" t="str">
        <f t="shared" si="48"/>
        <v>MEEP</v>
      </c>
      <c r="AA363" s="2">
        <f>IF(Z363="HERE",Y363,AA362+Graph!$G$1*1000)</f>
        <v>145068198.14034247</v>
      </c>
      <c r="AB363" s="2">
        <f t="shared" si="59"/>
        <v>650000</v>
      </c>
      <c r="AC363" s="2">
        <f t="shared" si="71"/>
        <v>42367644.614814043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ht="15" x14ac:dyDescent="0.25">
      <c r="A364" s="1">
        <v>44540</v>
      </c>
      <c r="B364" s="2">
        <f t="shared" si="45"/>
        <v>295</v>
      </c>
      <c r="C364" s="7"/>
      <c r="D364" s="2" t="e">
        <f t="shared" si="51"/>
        <v>#N/A</v>
      </c>
      <c r="E364" s="2" t="e">
        <f t="shared" si="63"/>
        <v>#N/A</v>
      </c>
      <c r="F364" s="2">
        <v>1918209.3731538057</v>
      </c>
      <c r="G364" s="2">
        <f t="shared" si="67"/>
        <v>491500.42857142858</v>
      </c>
      <c r="H364" s="2">
        <f t="shared" si="72"/>
        <v>161802248.75767183</v>
      </c>
      <c r="I364" s="7"/>
      <c r="J364" s="2" t="e">
        <f t="shared" si="52"/>
        <v>#N/A</v>
      </c>
      <c r="K364" s="2" t="e">
        <f t="shared" si="64"/>
        <v>#N/A</v>
      </c>
      <c r="L364" s="2">
        <f t="array" ref="L364">IF(COUNT($C365)=0,IF(COUNT($C364)=1,I364,SUM(L363+LOOKUP(2,1/(ISNUMBER($K$1:$K$194)),$K$1:$K$194))),I364)</f>
        <v>3096964.5714285583</v>
      </c>
      <c r="M364" s="8" t="e">
        <f t="shared" si="69"/>
        <v>#N/A</v>
      </c>
      <c r="N364" s="2" t="e">
        <f t="shared" si="53"/>
        <v>#N/A</v>
      </c>
      <c r="O364" s="2" t="e">
        <f t="shared" si="65"/>
        <v>#N/A</v>
      </c>
      <c r="P364" s="2">
        <v>1936349.1391647458</v>
      </c>
      <c r="Q364" s="2">
        <f t="shared" si="75"/>
        <v>500000</v>
      </c>
      <c r="R364" s="2">
        <f t="shared" si="73"/>
        <v>164877343.18372804</v>
      </c>
      <c r="S364" s="2">
        <f t="shared" si="54"/>
        <v>491500.42857143283</v>
      </c>
      <c r="T364" s="2">
        <f t="shared" si="55"/>
        <v>8499.571428571362</v>
      </c>
      <c r="U364" s="2">
        <f t="shared" si="56"/>
        <v>500000</v>
      </c>
      <c r="V364" s="2">
        <f t="shared" si="74"/>
        <v>120516212.75767149</v>
      </c>
      <c r="W364" s="2">
        <f t="shared" si="57"/>
        <v>491500.42857143283</v>
      </c>
      <c r="X364" s="2">
        <f t="shared" si="47"/>
        <v>8499.5714285671711</v>
      </c>
      <c r="Y364" s="2">
        <f t="shared" si="70"/>
        <v>44361130.426056452</v>
      </c>
      <c r="Z364" s="2" t="str">
        <f t="shared" si="48"/>
        <v>MEEP</v>
      </c>
      <c r="AA364" s="2">
        <f>IF(Z364="HERE",Y364,AA363+Graph!$G$1*1000)</f>
        <v>145718198.14034247</v>
      </c>
      <c r="AB364" s="2">
        <f t="shared" si="59"/>
        <v>650000</v>
      </c>
      <c r="AC364" s="2">
        <f t="shared" si="71"/>
        <v>42367644.614814043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ht="15" x14ac:dyDescent="0.25">
      <c r="A365" s="1">
        <v>44541</v>
      </c>
      <c r="B365" s="2">
        <f t="shared" si="45"/>
        <v>296</v>
      </c>
      <c r="C365" s="7"/>
      <c r="D365" s="2" t="e">
        <f t="shared" si="51"/>
        <v>#N/A</v>
      </c>
      <c r="E365" s="2" t="e">
        <f t="shared" si="63"/>
        <v>#N/A</v>
      </c>
      <c r="F365" s="2">
        <v>1923140.5090399683</v>
      </c>
      <c r="G365" s="2">
        <f t="shared" si="67"/>
        <v>491500.42857142858</v>
      </c>
      <c r="H365" s="2">
        <f t="shared" si="72"/>
        <v>162293749.18624327</v>
      </c>
      <c r="I365" s="7"/>
      <c r="J365" s="2" t="e">
        <f t="shared" si="52"/>
        <v>#N/A</v>
      </c>
      <c r="K365" s="2" t="e">
        <f t="shared" si="64"/>
        <v>#N/A</v>
      </c>
      <c r="L365" s="2">
        <f t="array" ref="L365">IF(COUNT($C366)=0,IF(COUNT($C365)=1,I365,SUM(L364+LOOKUP(2,1/(ISNUMBER($K$1:$K$194)),$K$1:$K$194))),I365)</f>
        <v>3105464.1428571297</v>
      </c>
      <c r="M365" s="8" t="e">
        <f t="shared" si="69"/>
        <v>#N/A</v>
      </c>
      <c r="N365" s="2" t="e">
        <f t="shared" si="53"/>
        <v>#N/A</v>
      </c>
      <c r="O365" s="2" t="e">
        <f t="shared" si="65"/>
        <v>#N/A</v>
      </c>
      <c r="P365" s="2">
        <v>1941326.7713267207</v>
      </c>
      <c r="Q365" s="2">
        <f t="shared" si="75"/>
        <v>500000</v>
      </c>
      <c r="R365" s="2">
        <f t="shared" si="73"/>
        <v>165377343.18372804</v>
      </c>
      <c r="S365" s="2">
        <f t="shared" si="54"/>
        <v>491500.42857143283</v>
      </c>
      <c r="T365" s="2">
        <f t="shared" si="55"/>
        <v>8499.571428571362</v>
      </c>
      <c r="U365" s="2">
        <f t="shared" si="56"/>
        <v>500000</v>
      </c>
      <c r="V365" s="2">
        <f t="shared" si="74"/>
        <v>121007713.18624292</v>
      </c>
      <c r="W365" s="2">
        <f t="shared" si="57"/>
        <v>491500.42857143283</v>
      </c>
      <c r="X365" s="2">
        <f t="shared" si="47"/>
        <v>8499.5714285671711</v>
      </c>
      <c r="Y365" s="2">
        <f t="shared" si="70"/>
        <v>44369629.997485019</v>
      </c>
      <c r="Z365" s="2" t="str">
        <f t="shared" si="48"/>
        <v>MEEP</v>
      </c>
      <c r="AA365" s="2">
        <f>IF(Z365="HERE",Y365,AA364+Graph!$G$1*1000)</f>
        <v>146368198.14034247</v>
      </c>
      <c r="AB365" s="2">
        <f t="shared" si="59"/>
        <v>650000</v>
      </c>
      <c r="AC365" s="2">
        <f t="shared" si="71"/>
        <v>42367644.614814043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ht="15" x14ac:dyDescent="0.25">
      <c r="A366" s="1">
        <v>44542</v>
      </c>
      <c r="B366" s="2">
        <f t="shared" si="45"/>
        <v>297</v>
      </c>
      <c r="C366" s="7"/>
      <c r="D366" s="2" t="e">
        <f t="shared" si="51"/>
        <v>#N/A</v>
      </c>
      <c r="E366" s="2" t="e">
        <f t="shared" si="63"/>
        <v>#N/A</v>
      </c>
      <c r="F366" s="2">
        <v>1928071.6449261606</v>
      </c>
      <c r="G366" s="2">
        <f t="shared" si="67"/>
        <v>491500.42857142858</v>
      </c>
      <c r="H366" s="2">
        <f t="shared" si="72"/>
        <v>162785249.6148147</v>
      </c>
      <c r="I366" s="7"/>
      <c r="J366" s="2" t="e">
        <f t="shared" si="52"/>
        <v>#N/A</v>
      </c>
      <c r="K366" s="2" t="e">
        <f t="shared" si="64"/>
        <v>#N/A</v>
      </c>
      <c r="L366" s="2">
        <f t="array" ref="L366">IF(COUNT($C367)=0,IF(COUNT($C366)=1,I366,SUM(L365+LOOKUP(2,1/(ISNUMBER($K$1:$K$194)),$K$1:$K$194))),I366)</f>
        <v>3113963.714285701</v>
      </c>
      <c r="M366" s="8" t="e">
        <f t="shared" si="69"/>
        <v>#N/A</v>
      </c>
      <c r="N366" s="2" t="e">
        <f t="shared" si="53"/>
        <v>#N/A</v>
      </c>
      <c r="O366" s="2" t="e">
        <f t="shared" si="65"/>
        <v>#N/A</v>
      </c>
      <c r="P366" s="2">
        <v>1946304.4034886658</v>
      </c>
      <c r="Q366" s="2">
        <f t="shared" si="75"/>
        <v>500000</v>
      </c>
      <c r="R366" s="2">
        <f t="shared" si="73"/>
        <v>165877343.18372804</v>
      </c>
      <c r="S366" s="2">
        <f t="shared" si="54"/>
        <v>491500.42857143283</v>
      </c>
      <c r="T366" s="2">
        <f t="shared" si="55"/>
        <v>8499.571428571362</v>
      </c>
      <c r="U366" s="2">
        <f t="shared" si="56"/>
        <v>500000</v>
      </c>
      <c r="V366" s="2">
        <f t="shared" si="74"/>
        <v>121499213.61481436</v>
      </c>
      <c r="W366" s="2">
        <f t="shared" si="57"/>
        <v>491500.42857143283</v>
      </c>
      <c r="X366" s="2">
        <f t="shared" si="47"/>
        <v>8499.5714285671711</v>
      </c>
      <c r="Y366" s="2">
        <f t="shared" si="70"/>
        <v>44378129.568913586</v>
      </c>
      <c r="Z366" s="2" t="str">
        <f t="shared" si="48"/>
        <v>MEEP</v>
      </c>
      <c r="AA366" s="2">
        <f>IF(Z366="HERE",Y366,AA365+Graph!$G$1*1000)</f>
        <v>147018198.14034247</v>
      </c>
      <c r="AB366" s="2">
        <f t="shared" si="59"/>
        <v>650000</v>
      </c>
      <c r="AC366" s="2">
        <f t="shared" si="71"/>
        <v>42367644.614814043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ht="15" x14ac:dyDescent="0.25">
      <c r="A367" s="1">
        <v>44543</v>
      </c>
      <c r="B367" s="2">
        <f t="shared" si="45"/>
        <v>298</v>
      </c>
      <c r="C367" s="7"/>
      <c r="D367" s="2" t="e">
        <f t="shared" si="51"/>
        <v>#N/A</v>
      </c>
      <c r="E367" s="2" t="e">
        <f t="shared" si="63"/>
        <v>#N/A</v>
      </c>
      <c r="F367" s="2">
        <v>1933002.7808123231</v>
      </c>
      <c r="G367" s="2">
        <f t="shared" si="67"/>
        <v>491500.42857142858</v>
      </c>
      <c r="H367" s="2">
        <f t="shared" si="72"/>
        <v>163276750.04338613</v>
      </c>
      <c r="I367" s="7"/>
      <c r="J367" s="2" t="e">
        <f t="shared" si="52"/>
        <v>#N/A</v>
      </c>
      <c r="K367" s="2" t="e">
        <f t="shared" si="64"/>
        <v>#N/A</v>
      </c>
      <c r="L367" s="2">
        <f t="array" ref="L367">IF(COUNT($C368)=0,IF(COUNT($C367)=1,I367,SUM(L366+LOOKUP(2,1/(ISNUMBER($K$1:$K$194)),$K$1:$K$194))),I367)</f>
        <v>3122463.2857142724</v>
      </c>
      <c r="M367" s="8" t="e">
        <f t="shared" si="69"/>
        <v>#N/A</v>
      </c>
      <c r="N367" s="2" t="e">
        <f t="shared" si="53"/>
        <v>#N/A</v>
      </c>
      <c r="O367" s="2" t="e">
        <f t="shared" si="65"/>
        <v>#N/A</v>
      </c>
      <c r="P367" s="2">
        <v>1951282.0356506109</v>
      </c>
      <c r="Q367" s="2">
        <f t="shared" si="75"/>
        <v>500000</v>
      </c>
      <c r="R367" s="2">
        <f t="shared" si="73"/>
        <v>166377343.18372804</v>
      </c>
      <c r="S367" s="2">
        <f t="shared" si="54"/>
        <v>491500.42857143283</v>
      </c>
      <c r="T367" s="2">
        <f t="shared" si="55"/>
        <v>8499.571428571362</v>
      </c>
      <c r="U367" s="2">
        <f t="shared" si="56"/>
        <v>500000</v>
      </c>
      <c r="V367" s="2">
        <f t="shared" si="74"/>
        <v>121990714.04338579</v>
      </c>
      <c r="W367" s="2">
        <f t="shared" si="57"/>
        <v>491500.42857143283</v>
      </c>
      <c r="X367" s="2">
        <f t="shared" si="47"/>
        <v>8499.5714285671711</v>
      </c>
      <c r="Y367" s="2">
        <f t="shared" si="70"/>
        <v>44386629.140342154</v>
      </c>
      <c r="Z367" s="2" t="str">
        <f t="shared" si="48"/>
        <v>MEEP</v>
      </c>
      <c r="AA367" s="2">
        <f>IF(Z367="HERE",Y367,AA366+Graph!$G$1*1000)</f>
        <v>147668198.14034247</v>
      </c>
      <c r="AB367" s="2">
        <f t="shared" si="59"/>
        <v>650000</v>
      </c>
      <c r="AC367" s="2">
        <f t="shared" si="71"/>
        <v>42367644.614814043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ht="15" x14ac:dyDescent="0.25">
      <c r="A368" s="1">
        <v>44544</v>
      </c>
      <c r="B368" s="2">
        <f t="shared" si="45"/>
        <v>299</v>
      </c>
      <c r="C368" s="7"/>
      <c r="D368" s="2" t="e">
        <f t="shared" si="51"/>
        <v>#N/A</v>
      </c>
      <c r="E368" s="2" t="e">
        <f t="shared" si="63"/>
        <v>#N/A</v>
      </c>
      <c r="F368" s="2">
        <v>1937933.9166984856</v>
      </c>
      <c r="G368" s="2">
        <f t="shared" si="67"/>
        <v>491500.42857142858</v>
      </c>
      <c r="H368" s="2">
        <f t="shared" si="72"/>
        <v>163768250.47195756</v>
      </c>
      <c r="I368" s="7"/>
      <c r="J368" s="2" t="e">
        <f t="shared" si="52"/>
        <v>#N/A</v>
      </c>
      <c r="K368" s="2" t="e">
        <f t="shared" si="64"/>
        <v>#N/A</v>
      </c>
      <c r="L368" s="2">
        <f t="array" ref="L368">IF(COUNT($C369)=0,IF(COUNT($C368)=1,I368,SUM(L367+LOOKUP(2,1/(ISNUMBER($K$1:$K$194)),$K$1:$K$194))),I368)</f>
        <v>3130962.8571428438</v>
      </c>
      <c r="M368" s="8" t="e">
        <f t="shared" si="69"/>
        <v>#N/A</v>
      </c>
      <c r="N368" s="2" t="e">
        <f t="shared" si="53"/>
        <v>#N/A</v>
      </c>
      <c r="O368" s="2" t="e">
        <f t="shared" si="65"/>
        <v>#N/A</v>
      </c>
      <c r="P368" s="2">
        <v>1956259.6678125858</v>
      </c>
      <c r="Q368" s="2">
        <f t="shared" si="75"/>
        <v>500000</v>
      </c>
      <c r="R368" s="2">
        <f t="shared" si="73"/>
        <v>166877343.18372804</v>
      </c>
      <c r="S368" s="2">
        <f t="shared" si="54"/>
        <v>491500.42857143283</v>
      </c>
      <c r="T368" s="2">
        <f t="shared" si="55"/>
        <v>8499.571428571362</v>
      </c>
      <c r="U368" s="2">
        <f t="shared" si="56"/>
        <v>500000</v>
      </c>
      <c r="V368" s="2">
        <f t="shared" si="74"/>
        <v>122482214.47195722</v>
      </c>
      <c r="W368" s="2">
        <f t="shared" si="57"/>
        <v>491500.42857143283</v>
      </c>
      <c r="X368" s="2">
        <f t="shared" si="47"/>
        <v>8499.5714285671711</v>
      </c>
      <c r="Y368" s="2">
        <f t="shared" si="70"/>
        <v>44395128.711770721</v>
      </c>
      <c r="Z368" s="2" t="str">
        <f t="shared" si="48"/>
        <v>MEEP</v>
      </c>
      <c r="AA368" s="2">
        <f>IF(Z368="HERE",Y368,AA367+Graph!$G$1*1000)</f>
        <v>148318198.14034247</v>
      </c>
      <c r="AB368" s="2">
        <f t="shared" si="59"/>
        <v>650000</v>
      </c>
      <c r="AC368" s="2">
        <f t="shared" si="71"/>
        <v>42367644.614814043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ht="15" x14ac:dyDescent="0.25">
      <c r="A369" s="1">
        <v>44545</v>
      </c>
      <c r="B369" s="2">
        <f t="shared" si="45"/>
        <v>300</v>
      </c>
      <c r="C369" s="7"/>
      <c r="D369" s="2" t="e">
        <f t="shared" si="51"/>
        <v>#N/A</v>
      </c>
      <c r="E369" s="2" t="e">
        <f t="shared" si="63"/>
        <v>#N/A</v>
      </c>
      <c r="F369" s="2">
        <v>1942865.0525846779</v>
      </c>
      <c r="G369" s="2">
        <f t="shared" si="67"/>
        <v>491500.42857142858</v>
      </c>
      <c r="H369" s="2">
        <f t="shared" si="72"/>
        <v>164259750.900529</v>
      </c>
      <c r="I369" s="7"/>
      <c r="J369" s="2" t="e">
        <f t="shared" si="52"/>
        <v>#N/A</v>
      </c>
      <c r="K369" s="2" t="e">
        <f t="shared" si="64"/>
        <v>#N/A</v>
      </c>
      <c r="L369" s="2">
        <f t="array" ref="L369">IF(COUNT($C370)=0,IF(COUNT($C369)=1,I369,SUM(L368+LOOKUP(2,1/(ISNUMBER($K$1:$K$194)),$K$1:$K$194))),I369)</f>
        <v>3139462.4285714151</v>
      </c>
      <c r="M369" s="8" t="e">
        <f t="shared" si="69"/>
        <v>#N/A</v>
      </c>
      <c r="N369" s="2" t="e">
        <f t="shared" si="53"/>
        <v>#N/A</v>
      </c>
      <c r="O369" s="2" t="e">
        <f t="shared" si="65"/>
        <v>#N/A</v>
      </c>
      <c r="P369" s="2">
        <v>1961237.2999745309</v>
      </c>
      <c r="Q369" s="2">
        <f t="shared" si="75"/>
        <v>500000</v>
      </c>
      <c r="R369" s="2">
        <f t="shared" si="73"/>
        <v>167377343.18372804</v>
      </c>
      <c r="S369" s="2">
        <f t="shared" si="54"/>
        <v>491500.42857143283</v>
      </c>
      <c r="T369" s="2">
        <f t="shared" si="55"/>
        <v>8499.571428571362</v>
      </c>
      <c r="U369" s="2">
        <f t="shared" si="56"/>
        <v>500000</v>
      </c>
      <c r="V369" s="2">
        <f t="shared" si="74"/>
        <v>122973714.90052865</v>
      </c>
      <c r="W369" s="2">
        <f t="shared" si="57"/>
        <v>491500.42857143283</v>
      </c>
      <c r="X369" s="2">
        <f t="shared" si="47"/>
        <v>8499.5714285671711</v>
      </c>
      <c r="Y369" s="2">
        <f t="shared" si="70"/>
        <v>44403628.283199288</v>
      </c>
      <c r="Z369" s="2" t="str">
        <f t="shared" si="48"/>
        <v>MEEP</v>
      </c>
      <c r="AA369" s="2">
        <f>IF(Z369="HERE",Y369,AA368+Graph!$G$1*1000)</f>
        <v>148968198.14034247</v>
      </c>
      <c r="AB369" s="2">
        <f t="shared" si="59"/>
        <v>650000</v>
      </c>
      <c r="AC369" s="2">
        <f t="shared" si="71"/>
        <v>42367644.614814043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ht="15" x14ac:dyDescent="0.25">
      <c r="A370" s="1">
        <v>44546</v>
      </c>
      <c r="B370" s="2">
        <f t="shared" si="45"/>
        <v>301</v>
      </c>
      <c r="C370" s="7"/>
      <c r="D370" s="2" t="e">
        <f t="shared" si="51"/>
        <v>#N/A</v>
      </c>
      <c r="E370" s="2" t="e">
        <f t="shared" si="63"/>
        <v>#N/A</v>
      </c>
      <c r="F370" s="2">
        <v>1947796.1884708405</v>
      </c>
      <c r="G370" s="2">
        <f t="shared" si="67"/>
        <v>491500.42857142858</v>
      </c>
      <c r="H370" s="2">
        <f t="shared" si="72"/>
        <v>164751251.32910043</v>
      </c>
      <c r="I370" s="7"/>
      <c r="J370" s="2" t="e">
        <f t="shared" si="52"/>
        <v>#N/A</v>
      </c>
      <c r="K370" s="2" t="e">
        <f t="shared" si="64"/>
        <v>#N/A</v>
      </c>
      <c r="L370" s="2">
        <f t="array" ref="L370">IF(COUNT($C371)=0,IF(COUNT($C370)=1,I370,SUM(L369+LOOKUP(2,1/(ISNUMBER($K$1:$K$194)),$K$1:$K$194))),I370)</f>
        <v>3147961.9999999865</v>
      </c>
      <c r="M370" s="8" t="e">
        <f t="shared" si="69"/>
        <v>#N/A</v>
      </c>
      <c r="N370" s="2" t="e">
        <f t="shared" si="53"/>
        <v>#N/A</v>
      </c>
      <c r="O370" s="2" t="e">
        <f t="shared" si="65"/>
        <v>#N/A</v>
      </c>
      <c r="P370" s="2">
        <v>1966214.932136476</v>
      </c>
      <c r="Q370" s="2">
        <f t="shared" si="75"/>
        <v>500000</v>
      </c>
      <c r="R370" s="2">
        <f t="shared" si="73"/>
        <v>167877343.18372804</v>
      </c>
      <c r="S370" s="2">
        <f t="shared" si="54"/>
        <v>491500.42857143283</v>
      </c>
      <c r="T370" s="2">
        <f t="shared" si="55"/>
        <v>8499.571428571362</v>
      </c>
      <c r="U370" s="2">
        <f t="shared" si="56"/>
        <v>500000</v>
      </c>
      <c r="V370" s="2">
        <f t="shared" si="74"/>
        <v>123465215.32910009</v>
      </c>
      <c r="W370" s="2">
        <f t="shared" si="57"/>
        <v>491500.42857143283</v>
      </c>
      <c r="X370" s="2">
        <f t="shared" si="47"/>
        <v>8499.5714285671711</v>
      </c>
      <c r="Y370" s="2">
        <f t="shared" si="70"/>
        <v>44412127.854627855</v>
      </c>
      <c r="Z370" s="2" t="str">
        <f t="shared" si="48"/>
        <v>MEEP</v>
      </c>
      <c r="AA370" s="2">
        <f>IF(Z370="HERE",Y370,AA369+Graph!$G$1*1000)</f>
        <v>149618198.14034247</v>
      </c>
      <c r="AB370" s="2">
        <f t="shared" si="59"/>
        <v>650000</v>
      </c>
      <c r="AC370" s="2">
        <f t="shared" si="71"/>
        <v>42367644.614814043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ht="15" x14ac:dyDescent="0.25">
      <c r="A371" s="1">
        <v>44547</v>
      </c>
      <c r="B371" s="2">
        <f t="shared" si="45"/>
        <v>302</v>
      </c>
      <c r="C371" s="7"/>
      <c r="D371" s="2" t="e">
        <f t="shared" si="51"/>
        <v>#N/A</v>
      </c>
      <c r="E371" s="2" t="e">
        <f t="shared" si="63"/>
        <v>#N/A</v>
      </c>
      <c r="F371" s="2">
        <v>1952727.324357003</v>
      </c>
      <c r="G371" s="2">
        <f t="shared" si="67"/>
        <v>491500.42857142858</v>
      </c>
      <c r="H371" s="2">
        <f t="shared" si="72"/>
        <v>165242751.75767186</v>
      </c>
      <c r="I371" s="7"/>
      <c r="J371" s="2" t="e">
        <f t="shared" si="52"/>
        <v>#N/A</v>
      </c>
      <c r="K371" s="2" t="e">
        <f t="shared" si="64"/>
        <v>#N/A</v>
      </c>
      <c r="L371" s="2">
        <f t="array" ref="L371">IF(COUNT($C372)=0,IF(COUNT($C371)=1,I371,SUM(L370+LOOKUP(2,1/(ISNUMBER($K$1:$K$194)),$K$1:$K$194))),I371)</f>
        <v>3156461.5714285579</v>
      </c>
      <c r="M371" s="8" t="e">
        <f t="shared" si="69"/>
        <v>#N/A</v>
      </c>
      <c r="N371" s="2" t="e">
        <f t="shared" si="53"/>
        <v>#N/A</v>
      </c>
      <c r="O371" s="2" t="e">
        <f t="shared" si="65"/>
        <v>#N/A</v>
      </c>
      <c r="P371" s="2">
        <v>1971192.5642984509</v>
      </c>
      <c r="Q371" s="2">
        <f t="shared" si="75"/>
        <v>500000</v>
      </c>
      <c r="R371" s="2">
        <f t="shared" si="73"/>
        <v>168377343.18372804</v>
      </c>
      <c r="S371" s="2">
        <f t="shared" si="54"/>
        <v>491500.42857143283</v>
      </c>
      <c r="T371" s="2">
        <f t="shared" si="55"/>
        <v>8499.571428571362</v>
      </c>
      <c r="U371" s="2">
        <f t="shared" si="56"/>
        <v>500000</v>
      </c>
      <c r="V371" s="2">
        <f t="shared" si="74"/>
        <v>123956715.75767152</v>
      </c>
      <c r="W371" s="2">
        <f t="shared" si="57"/>
        <v>491500.42857143283</v>
      </c>
      <c r="X371" s="2">
        <f t="shared" si="47"/>
        <v>8499.5714285671711</v>
      </c>
      <c r="Y371" s="2">
        <f t="shared" si="70"/>
        <v>44420627.426056422</v>
      </c>
      <c r="Z371" s="2" t="str">
        <f t="shared" si="48"/>
        <v>MEEP</v>
      </c>
      <c r="AA371" s="2">
        <f>IF(Z371="HERE",Y371,AA370+Graph!$G$1*1000)</f>
        <v>150268198.14034247</v>
      </c>
      <c r="AB371" s="2">
        <f t="shared" si="59"/>
        <v>650000</v>
      </c>
      <c r="AC371" s="2">
        <f t="shared" si="71"/>
        <v>42367644.614814043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ht="15" x14ac:dyDescent="0.25">
      <c r="A372" s="1">
        <v>44548</v>
      </c>
      <c r="B372" s="2">
        <f t="shared" si="45"/>
        <v>303</v>
      </c>
      <c r="C372" s="7"/>
      <c r="D372" s="2" t="e">
        <f t="shared" si="51"/>
        <v>#N/A</v>
      </c>
      <c r="E372" s="2" t="e">
        <f t="shared" si="63"/>
        <v>#N/A</v>
      </c>
      <c r="F372" s="2">
        <v>1957658.4602431953</v>
      </c>
      <c r="G372" s="2">
        <f t="shared" si="67"/>
        <v>491500.42857142858</v>
      </c>
      <c r="H372" s="2">
        <f t="shared" si="72"/>
        <v>165734252.1862433</v>
      </c>
      <c r="I372" s="7"/>
      <c r="J372" s="2" t="e">
        <f t="shared" si="52"/>
        <v>#N/A</v>
      </c>
      <c r="K372" s="2" t="e">
        <f t="shared" si="64"/>
        <v>#N/A</v>
      </c>
      <c r="L372" s="2">
        <f t="array" ref="L372">IF(COUNT($C373)=0,IF(COUNT($C372)=1,I372,SUM(L371+LOOKUP(2,1/(ISNUMBER($K$1:$K$194)),$K$1:$K$194))),I372)</f>
        <v>3164961.1428571292</v>
      </c>
      <c r="M372" s="8" t="e">
        <f t="shared" si="69"/>
        <v>#N/A</v>
      </c>
      <c r="N372" s="2" t="e">
        <f t="shared" si="53"/>
        <v>#N/A</v>
      </c>
      <c r="O372" s="2" t="e">
        <f t="shared" si="65"/>
        <v>#N/A</v>
      </c>
      <c r="P372" s="2">
        <v>1976170.1964603961</v>
      </c>
      <c r="Q372" s="2">
        <f t="shared" si="75"/>
        <v>500000</v>
      </c>
      <c r="R372" s="2">
        <f t="shared" si="73"/>
        <v>168877343.18372804</v>
      </c>
      <c r="S372" s="2">
        <f t="shared" si="54"/>
        <v>491500.42857143283</v>
      </c>
      <c r="T372" s="2">
        <f t="shared" si="55"/>
        <v>8499.571428571362</v>
      </c>
      <c r="U372" s="2">
        <f t="shared" si="56"/>
        <v>500000</v>
      </c>
      <c r="V372" s="2">
        <f t="shared" si="74"/>
        <v>124448216.18624295</v>
      </c>
      <c r="W372" s="2">
        <f t="shared" si="57"/>
        <v>491500.42857143283</v>
      </c>
      <c r="X372" s="2">
        <f t="shared" si="47"/>
        <v>8499.5714285671711</v>
      </c>
      <c r="Y372" s="2">
        <f t="shared" si="70"/>
        <v>44429126.997484989</v>
      </c>
      <c r="Z372" s="2" t="str">
        <f t="shared" si="48"/>
        <v>MEEP</v>
      </c>
      <c r="AA372" s="2">
        <f>IF(Z372="HERE",Y372,AA371+Graph!$G$1*1000)</f>
        <v>150918198.14034247</v>
      </c>
      <c r="AB372" s="2">
        <f t="shared" si="59"/>
        <v>650000</v>
      </c>
      <c r="AC372" s="2">
        <f t="shared" si="71"/>
        <v>42367644.614814043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ht="15" x14ac:dyDescent="0.25">
      <c r="A373" s="1">
        <v>44549</v>
      </c>
      <c r="B373" s="2">
        <f t="shared" si="45"/>
        <v>304</v>
      </c>
      <c r="C373" s="7"/>
      <c r="D373" s="2" t="e">
        <f t="shared" si="51"/>
        <v>#N/A</v>
      </c>
      <c r="E373" s="2" t="e">
        <f t="shared" si="63"/>
        <v>#N/A</v>
      </c>
      <c r="F373" s="2">
        <v>1962589.5961293578</v>
      </c>
      <c r="G373" s="2">
        <f t="shared" si="67"/>
        <v>491500.42857142858</v>
      </c>
      <c r="H373" s="2">
        <f t="shared" si="72"/>
        <v>166225752.61481473</v>
      </c>
      <c r="I373" s="7"/>
      <c r="J373" s="2" t="e">
        <f t="shared" si="52"/>
        <v>#N/A</v>
      </c>
      <c r="K373" s="2" t="e">
        <f t="shared" si="64"/>
        <v>#N/A</v>
      </c>
      <c r="L373" s="2">
        <f t="array" ref="L373">IF(COUNT($C374)=0,IF(COUNT($C373)=1,I373,SUM(L372+LOOKUP(2,1/(ISNUMBER($K$1:$K$194)),$K$1:$K$194))),I373)</f>
        <v>3173460.7142857006</v>
      </c>
      <c r="M373" s="8" t="e">
        <f t="shared" si="69"/>
        <v>#N/A</v>
      </c>
      <c r="N373" s="2" t="e">
        <f t="shared" si="53"/>
        <v>#N/A</v>
      </c>
      <c r="O373" s="2" t="e">
        <f t="shared" si="65"/>
        <v>#N/A</v>
      </c>
      <c r="P373" s="2">
        <v>1981147.828622371</v>
      </c>
      <c r="Q373" s="2">
        <f t="shared" si="75"/>
        <v>500000</v>
      </c>
      <c r="R373" s="2">
        <f t="shared" si="73"/>
        <v>169377343.18372804</v>
      </c>
      <c r="S373" s="2">
        <f t="shared" si="54"/>
        <v>491500.42857143283</v>
      </c>
      <c r="T373" s="2">
        <f t="shared" si="55"/>
        <v>8499.571428571362</v>
      </c>
      <c r="U373" s="2">
        <f t="shared" si="56"/>
        <v>500000</v>
      </c>
      <c r="V373" s="2">
        <f t="shared" si="74"/>
        <v>124939716.61481439</v>
      </c>
      <c r="W373" s="2">
        <f t="shared" si="57"/>
        <v>491500.42857143283</v>
      </c>
      <c r="X373" s="2">
        <f t="shared" si="47"/>
        <v>8499.5714285671711</v>
      </c>
      <c r="Y373" s="2">
        <f t="shared" si="70"/>
        <v>44437626.568913557</v>
      </c>
      <c r="Z373" s="2" t="str">
        <f t="shared" si="48"/>
        <v>MEEP</v>
      </c>
      <c r="AA373" s="2">
        <f>IF(Z373="HERE",Y373,AA372+Graph!$G$1*1000)</f>
        <v>151568198.14034247</v>
      </c>
      <c r="AB373" s="2">
        <f t="shared" si="59"/>
        <v>650000</v>
      </c>
      <c r="AC373" s="2">
        <f t="shared" si="71"/>
        <v>42367644.614814043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ht="15" x14ac:dyDescent="0.25">
      <c r="A374" s="1">
        <v>44550</v>
      </c>
      <c r="B374" s="2">
        <f t="shared" si="45"/>
        <v>305</v>
      </c>
      <c r="C374" s="7"/>
      <c r="D374" s="2" t="e">
        <f t="shared" si="51"/>
        <v>#N/A</v>
      </c>
      <c r="E374" s="2" t="e">
        <f t="shared" si="63"/>
        <v>#N/A</v>
      </c>
      <c r="F374" s="2">
        <v>1967520.7320155203</v>
      </c>
      <c r="G374" s="2">
        <f t="shared" si="67"/>
        <v>491500.42857142858</v>
      </c>
      <c r="H374" s="2">
        <f t="shared" si="72"/>
        <v>166717253.04338616</v>
      </c>
      <c r="I374" s="7"/>
      <c r="J374" s="2" t="e">
        <f t="shared" si="52"/>
        <v>#N/A</v>
      </c>
      <c r="K374" s="2" t="e">
        <f t="shared" si="64"/>
        <v>#N/A</v>
      </c>
      <c r="L374" s="2">
        <f t="array" ref="L374">IF(COUNT($C375)=0,IF(COUNT($C374)=1,I374,SUM(L373+LOOKUP(2,1/(ISNUMBER($K$1:$K$194)),$K$1:$K$194))),I374)</f>
        <v>3181960.2857142719</v>
      </c>
      <c r="M374" s="8" t="e">
        <f t="shared" si="69"/>
        <v>#N/A</v>
      </c>
      <c r="N374" s="2" t="e">
        <f t="shared" si="53"/>
        <v>#N/A</v>
      </c>
      <c r="O374" s="2" t="e">
        <f t="shared" si="65"/>
        <v>#N/A</v>
      </c>
      <c r="P374" s="2">
        <v>1986125.4607843161</v>
      </c>
      <c r="Q374" s="2">
        <f t="shared" si="75"/>
        <v>500000</v>
      </c>
      <c r="R374" s="2">
        <f t="shared" si="73"/>
        <v>169877343.18372804</v>
      </c>
      <c r="S374" s="2">
        <f t="shared" si="54"/>
        <v>491500.42857143283</v>
      </c>
      <c r="T374" s="2">
        <f t="shared" si="55"/>
        <v>8499.571428571362</v>
      </c>
      <c r="U374" s="2">
        <f t="shared" si="56"/>
        <v>500000</v>
      </c>
      <c r="V374" s="2">
        <f t="shared" si="74"/>
        <v>125431217.04338582</v>
      </c>
      <c r="W374" s="2">
        <f t="shared" si="57"/>
        <v>491500.42857143283</v>
      </c>
      <c r="X374" s="2">
        <f t="shared" si="47"/>
        <v>8499.5714285671711</v>
      </c>
      <c r="Y374" s="2">
        <f t="shared" si="70"/>
        <v>44446126.140342124</v>
      </c>
      <c r="Z374" s="2" t="str">
        <f t="shared" si="48"/>
        <v>MEEP</v>
      </c>
      <c r="AA374" s="2">
        <f>IF(Z374="HERE",Y374,AA373+Graph!$G$1*1000)</f>
        <v>152218198.14034247</v>
      </c>
      <c r="AB374" s="2">
        <f t="shared" si="59"/>
        <v>650000</v>
      </c>
      <c r="AC374" s="2">
        <f t="shared" si="71"/>
        <v>42367644.614814043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ht="15" x14ac:dyDescent="0.25">
      <c r="A375" s="1">
        <v>44551</v>
      </c>
      <c r="B375" s="2">
        <f t="shared" si="45"/>
        <v>306</v>
      </c>
      <c r="C375" s="7"/>
      <c r="D375" s="2" t="e">
        <f t="shared" si="51"/>
        <v>#N/A</v>
      </c>
      <c r="E375" s="2" t="e">
        <f t="shared" si="63"/>
        <v>#N/A</v>
      </c>
      <c r="F375" s="2">
        <v>1972451.8679017127</v>
      </c>
      <c r="G375" s="2">
        <f t="shared" si="67"/>
        <v>491500.42857142858</v>
      </c>
      <c r="H375" s="2">
        <f t="shared" si="72"/>
        <v>167208753.47195759</v>
      </c>
      <c r="I375" s="7"/>
      <c r="J375" s="2" t="e">
        <f t="shared" si="52"/>
        <v>#N/A</v>
      </c>
      <c r="K375" s="2" t="e">
        <f t="shared" si="64"/>
        <v>#N/A</v>
      </c>
      <c r="L375" s="2">
        <f t="array" ref="L375">IF(COUNT($C376)=0,IF(COUNT($C375)=1,I375,SUM(L374+LOOKUP(2,1/(ISNUMBER($K$1:$K$194)),$K$1:$K$194))),I375)</f>
        <v>3190459.8571428433</v>
      </c>
      <c r="M375" s="8" t="e">
        <f t="shared" si="69"/>
        <v>#N/A</v>
      </c>
      <c r="N375" s="2" t="e">
        <f t="shared" si="53"/>
        <v>#N/A</v>
      </c>
      <c r="O375" s="2" t="e">
        <f t="shared" si="65"/>
        <v>#N/A</v>
      </c>
      <c r="P375" s="2">
        <v>1991103.0929462612</v>
      </c>
      <c r="Q375" s="2">
        <f t="shared" si="75"/>
        <v>500000</v>
      </c>
      <c r="R375" s="2">
        <f t="shared" si="73"/>
        <v>170377343.18372804</v>
      </c>
      <c r="S375" s="2">
        <f t="shared" si="54"/>
        <v>491500.42857143283</v>
      </c>
      <c r="T375" s="2">
        <f t="shared" si="55"/>
        <v>8499.571428571362</v>
      </c>
      <c r="U375" s="2">
        <f t="shared" si="56"/>
        <v>500000</v>
      </c>
      <c r="V375" s="2">
        <f t="shared" si="74"/>
        <v>125922717.47195725</v>
      </c>
      <c r="W375" s="2">
        <f t="shared" si="57"/>
        <v>491500.42857143283</v>
      </c>
      <c r="X375" s="2">
        <f t="shared" si="47"/>
        <v>8499.5714285671711</v>
      </c>
      <c r="Y375" s="2">
        <f t="shared" si="70"/>
        <v>44454625.711770691</v>
      </c>
      <c r="Z375" s="2" t="str">
        <f t="shared" si="48"/>
        <v>MEEP</v>
      </c>
      <c r="AA375" s="2">
        <f>IF(Z375="HERE",Y375,AA374+Graph!$G$1*1000)</f>
        <v>152868198.14034247</v>
      </c>
      <c r="AB375" s="2">
        <f t="shared" si="59"/>
        <v>650000</v>
      </c>
      <c r="AC375" s="2">
        <f t="shared" si="71"/>
        <v>42367644.614814043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ht="15" x14ac:dyDescent="0.25">
      <c r="A376" s="1">
        <v>44552</v>
      </c>
      <c r="B376" s="2">
        <f t="shared" si="45"/>
        <v>307</v>
      </c>
      <c r="C376" s="7"/>
      <c r="D376" s="2" t="e">
        <f t="shared" si="51"/>
        <v>#N/A</v>
      </c>
      <c r="E376" s="2" t="e">
        <f t="shared" si="63"/>
        <v>#N/A</v>
      </c>
      <c r="F376" s="2">
        <v>1977383.0037878752</v>
      </c>
      <c r="G376" s="2">
        <f t="shared" si="67"/>
        <v>491500.42857142858</v>
      </c>
      <c r="H376" s="2">
        <f t="shared" si="72"/>
        <v>167700253.90052903</v>
      </c>
      <c r="I376" s="7"/>
      <c r="J376" s="2" t="e">
        <f t="shared" si="52"/>
        <v>#N/A</v>
      </c>
      <c r="K376" s="2" t="e">
        <f t="shared" si="64"/>
        <v>#N/A</v>
      </c>
      <c r="L376" s="2">
        <f t="array" ref="L376">IF(COUNT($C377)=0,IF(COUNT($C376)=1,I376,SUM(L375+LOOKUP(2,1/(ISNUMBER($K$1:$K$194)),$K$1:$K$194))),I376)</f>
        <v>3198959.4285714147</v>
      </c>
      <c r="M376" s="8" t="e">
        <f t="shared" si="69"/>
        <v>#N/A</v>
      </c>
      <c r="N376" s="2" t="e">
        <f t="shared" si="53"/>
        <v>#N/A</v>
      </c>
      <c r="O376" s="2" t="e">
        <f t="shared" si="65"/>
        <v>#N/A</v>
      </c>
      <c r="P376" s="2">
        <v>1996080.7251082361</v>
      </c>
      <c r="Q376" s="2">
        <f t="shared" si="75"/>
        <v>500000</v>
      </c>
      <c r="R376" s="2">
        <f t="shared" si="73"/>
        <v>170877343.18372804</v>
      </c>
      <c r="S376" s="2">
        <f t="shared" si="54"/>
        <v>491500.42857143283</v>
      </c>
      <c r="T376" s="2">
        <f t="shared" si="55"/>
        <v>8499.571428571362</v>
      </c>
      <c r="U376" s="2">
        <f t="shared" si="56"/>
        <v>500000</v>
      </c>
      <c r="V376" s="2">
        <f t="shared" si="74"/>
        <v>126414217.90052868</v>
      </c>
      <c r="W376" s="2">
        <f t="shared" si="57"/>
        <v>491500.42857143283</v>
      </c>
      <c r="X376" s="2">
        <f t="shared" si="47"/>
        <v>8499.5714285671711</v>
      </c>
      <c r="Y376" s="2">
        <f t="shared" si="70"/>
        <v>44463125.283199258</v>
      </c>
      <c r="Z376" s="2" t="str">
        <f t="shared" si="48"/>
        <v>MEEP</v>
      </c>
      <c r="AA376" s="2">
        <f>IF(Z376="HERE",Y376,AA375+Graph!$G$1*1000)</f>
        <v>153518198.14034247</v>
      </c>
      <c r="AB376" s="2">
        <f t="shared" si="59"/>
        <v>650000</v>
      </c>
      <c r="AC376" s="2">
        <f t="shared" si="71"/>
        <v>42367644.614814043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ht="15" x14ac:dyDescent="0.25">
      <c r="A377" s="1">
        <v>44553</v>
      </c>
      <c r="B377" s="2">
        <f t="shared" si="45"/>
        <v>308</v>
      </c>
      <c r="C377" s="7"/>
      <c r="D377" s="2" t="e">
        <f t="shared" si="51"/>
        <v>#N/A</v>
      </c>
      <c r="E377" s="2" t="e">
        <f t="shared" si="63"/>
        <v>#N/A</v>
      </c>
      <c r="F377" s="2">
        <v>1982314.1396740377</v>
      </c>
      <c r="G377" s="2">
        <f t="shared" si="67"/>
        <v>491500.42857142858</v>
      </c>
      <c r="H377" s="2">
        <f t="shared" si="72"/>
        <v>168191754.32910046</v>
      </c>
      <c r="I377" s="7"/>
      <c r="J377" s="2" t="e">
        <f t="shared" si="52"/>
        <v>#N/A</v>
      </c>
      <c r="K377" s="2" t="e">
        <f t="shared" si="64"/>
        <v>#N/A</v>
      </c>
      <c r="L377" s="2">
        <f t="array" ref="L377">IF(COUNT($C378)=0,IF(COUNT($C377)=1,I377,SUM(L376+LOOKUP(2,1/(ISNUMBER($K$1:$K$194)),$K$1:$K$194))),I377)</f>
        <v>3207458.999999986</v>
      </c>
      <c r="M377" s="8" t="e">
        <f t="shared" si="69"/>
        <v>#N/A</v>
      </c>
      <c r="N377" s="2" t="e">
        <f t="shared" si="53"/>
        <v>#N/A</v>
      </c>
      <c r="O377" s="2" t="e">
        <f t="shared" si="65"/>
        <v>#N/A</v>
      </c>
      <c r="P377" s="2">
        <v>2001058.3572701812</v>
      </c>
      <c r="Q377" s="2">
        <f t="shared" si="75"/>
        <v>500000</v>
      </c>
      <c r="R377" s="2">
        <f t="shared" si="73"/>
        <v>171377343.18372804</v>
      </c>
      <c r="S377" s="2">
        <f t="shared" si="54"/>
        <v>491500.42857143283</v>
      </c>
      <c r="T377" s="2">
        <f t="shared" si="55"/>
        <v>8499.571428571362</v>
      </c>
      <c r="U377" s="2">
        <f t="shared" si="56"/>
        <v>500000</v>
      </c>
      <c r="V377" s="2">
        <f t="shared" si="74"/>
        <v>126905718.32910012</v>
      </c>
      <c r="W377" s="2">
        <f t="shared" si="57"/>
        <v>491500.42857143283</v>
      </c>
      <c r="X377" s="2">
        <f t="shared" si="47"/>
        <v>8499.5714285671711</v>
      </c>
      <c r="Y377" s="2">
        <f t="shared" si="70"/>
        <v>44471624.854627825</v>
      </c>
      <c r="Z377" s="2" t="str">
        <f t="shared" si="48"/>
        <v>MEEP</v>
      </c>
      <c r="AA377" s="2">
        <f>IF(Z377="HERE",Y377,AA376+Graph!$G$1*1000)</f>
        <v>154168198.14034247</v>
      </c>
      <c r="AB377" s="2">
        <f t="shared" si="59"/>
        <v>650000</v>
      </c>
      <c r="AC377" s="2">
        <f t="shared" si="71"/>
        <v>42367644.614814043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ht="15" x14ac:dyDescent="0.25">
      <c r="A378" s="1">
        <v>44554</v>
      </c>
      <c r="B378" s="2">
        <f t="shared" si="45"/>
        <v>309</v>
      </c>
      <c r="C378" s="7"/>
      <c r="D378" s="2" t="e">
        <f t="shared" si="51"/>
        <v>#N/A</v>
      </c>
      <c r="E378" s="2" t="e">
        <f t="shared" si="63"/>
        <v>#N/A</v>
      </c>
      <c r="F378" s="2">
        <v>1987245.27556023</v>
      </c>
      <c r="G378" s="2">
        <f t="shared" si="67"/>
        <v>491500.42857142858</v>
      </c>
      <c r="H378" s="2">
        <f t="shared" si="72"/>
        <v>168683254.75767189</v>
      </c>
      <c r="I378" s="7"/>
      <c r="J378" s="2" t="e">
        <f t="shared" si="52"/>
        <v>#N/A</v>
      </c>
      <c r="K378" s="2" t="e">
        <f t="shared" si="64"/>
        <v>#N/A</v>
      </c>
      <c r="L378" s="2">
        <f t="array" ref="L378">IF(COUNT($C379)=0,IF(COUNT($C378)=1,I378,SUM(L377+LOOKUP(2,1/(ISNUMBER($K$1:$K$194)),$K$1:$K$194))),I378)</f>
        <v>3215958.5714285574</v>
      </c>
      <c r="M378" s="8" t="e">
        <f t="shared" si="69"/>
        <v>#N/A</v>
      </c>
      <c r="N378" s="2" t="e">
        <f t="shared" si="53"/>
        <v>#N/A</v>
      </c>
      <c r="O378" s="2" t="e">
        <f t="shared" si="65"/>
        <v>#N/A</v>
      </c>
      <c r="P378" s="2">
        <v>2006035.9894321263</v>
      </c>
      <c r="Q378" s="2">
        <f t="shared" si="75"/>
        <v>500000</v>
      </c>
      <c r="R378" s="2">
        <f t="shared" si="73"/>
        <v>171877343.18372804</v>
      </c>
      <c r="S378" s="2">
        <f t="shared" si="54"/>
        <v>491500.42857143283</v>
      </c>
      <c r="T378" s="2">
        <f t="shared" si="55"/>
        <v>8499.571428571362</v>
      </c>
      <c r="U378" s="2">
        <f t="shared" si="56"/>
        <v>500000</v>
      </c>
      <c r="V378" s="2">
        <f t="shared" si="74"/>
        <v>127397218.75767155</v>
      </c>
      <c r="W378" s="2">
        <f t="shared" si="57"/>
        <v>491500.42857143283</v>
      </c>
      <c r="X378" s="2">
        <f t="shared" si="47"/>
        <v>8499.5714285671711</v>
      </c>
      <c r="Y378" s="2">
        <f t="shared" si="70"/>
        <v>44480124.426056392</v>
      </c>
      <c r="Z378" s="2" t="str">
        <f t="shared" si="48"/>
        <v>MEEP</v>
      </c>
      <c r="AA378" s="2">
        <f>IF(Z378="HERE",Y378,AA377+Graph!$G$1*1000)</f>
        <v>154818198.14034247</v>
      </c>
      <c r="AB378" s="2">
        <f t="shared" si="59"/>
        <v>650000</v>
      </c>
      <c r="AC378" s="2">
        <f t="shared" si="71"/>
        <v>42367644.614814043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ht="15" x14ac:dyDescent="0.25">
      <c r="A379" s="1">
        <v>44555</v>
      </c>
      <c r="B379" s="2">
        <f t="shared" si="45"/>
        <v>310</v>
      </c>
      <c r="C379" s="7"/>
      <c r="D379" s="2" t="e">
        <f t="shared" si="51"/>
        <v>#N/A</v>
      </c>
      <c r="E379" s="2" t="e">
        <f t="shared" si="63"/>
        <v>#N/A</v>
      </c>
      <c r="F379" s="2">
        <v>1992176.4114463925</v>
      </c>
      <c r="G379" s="2">
        <f t="shared" si="67"/>
        <v>491500.42857142858</v>
      </c>
      <c r="H379" s="2">
        <f t="shared" si="72"/>
        <v>169174755.18624333</v>
      </c>
      <c r="I379" s="7"/>
      <c r="J379" s="2" t="e">
        <f t="shared" si="52"/>
        <v>#N/A</v>
      </c>
      <c r="K379" s="2" t="e">
        <f t="shared" si="64"/>
        <v>#N/A</v>
      </c>
      <c r="L379" s="2">
        <f t="array" ref="L379">IF(COUNT($C380)=0,IF(COUNT($C379)=1,I379,SUM(L378+LOOKUP(2,1/(ISNUMBER($K$1:$K$194)),$K$1:$K$194))),I379)</f>
        <v>3224458.1428571288</v>
      </c>
      <c r="M379" s="8" t="e">
        <f t="shared" si="69"/>
        <v>#N/A</v>
      </c>
      <c r="N379" s="2" t="e">
        <f t="shared" si="53"/>
        <v>#N/A</v>
      </c>
      <c r="O379" s="2" t="e">
        <f t="shared" si="65"/>
        <v>#N/A</v>
      </c>
      <c r="P379" s="2">
        <v>2011013.6215941012</v>
      </c>
      <c r="Q379" s="2">
        <f t="shared" si="75"/>
        <v>500000</v>
      </c>
      <c r="R379" s="2">
        <f t="shared" si="73"/>
        <v>172377343.18372804</v>
      </c>
      <c r="S379" s="2">
        <f t="shared" si="54"/>
        <v>491500.42857143283</v>
      </c>
      <c r="T379" s="2">
        <f t="shared" si="55"/>
        <v>8499.571428571362</v>
      </c>
      <c r="U379" s="2">
        <f t="shared" si="56"/>
        <v>500000</v>
      </c>
      <c r="V379" s="2">
        <f t="shared" si="74"/>
        <v>127888719.18624298</v>
      </c>
      <c r="W379" s="2">
        <f t="shared" si="57"/>
        <v>491500.42857143283</v>
      </c>
      <c r="X379" s="2">
        <f t="shared" si="47"/>
        <v>8499.5714285671711</v>
      </c>
      <c r="Y379" s="2">
        <f t="shared" si="70"/>
        <v>44488623.99748496</v>
      </c>
      <c r="Z379" s="2" t="str">
        <f t="shared" si="48"/>
        <v>MEEP</v>
      </c>
      <c r="AA379" s="2">
        <f>IF(Z379="HERE",Y379,AA378+Graph!$G$1*1000)</f>
        <v>155468198.14034247</v>
      </c>
      <c r="AB379" s="2">
        <f t="shared" si="59"/>
        <v>650000</v>
      </c>
      <c r="AC379" s="2">
        <f t="shared" si="71"/>
        <v>42367644.614814043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ht="15" x14ac:dyDescent="0.25">
      <c r="A380" s="1">
        <v>44556</v>
      </c>
      <c r="B380" s="2">
        <f t="shared" si="45"/>
        <v>311</v>
      </c>
      <c r="C380" s="7"/>
      <c r="D380" s="2" t="e">
        <f t="shared" si="51"/>
        <v>#N/A</v>
      </c>
      <c r="E380" s="2" t="e">
        <f t="shared" si="63"/>
        <v>#N/A</v>
      </c>
      <c r="F380" s="2">
        <v>1997107.5473325849</v>
      </c>
      <c r="G380" s="2">
        <f t="shared" si="67"/>
        <v>491500.42857142858</v>
      </c>
      <c r="H380" s="2">
        <f t="shared" si="72"/>
        <v>169666255.61481476</v>
      </c>
      <c r="I380" s="7"/>
      <c r="J380" s="2" t="e">
        <f t="shared" si="52"/>
        <v>#N/A</v>
      </c>
      <c r="K380" s="2" t="e">
        <f t="shared" si="64"/>
        <v>#N/A</v>
      </c>
      <c r="L380" s="2">
        <f t="array" ref="L380">IF(COUNT($C381)=0,IF(COUNT($C380)=1,I380,SUM(L379+LOOKUP(2,1/(ISNUMBER($K$1:$K$194)),$K$1:$K$194))),I380)</f>
        <v>3232957.7142857001</v>
      </c>
      <c r="M380" s="8" t="e">
        <f t="shared" si="69"/>
        <v>#N/A</v>
      </c>
      <c r="N380" s="2" t="e">
        <f t="shared" si="53"/>
        <v>#N/A</v>
      </c>
      <c r="O380" s="2" t="e">
        <f t="shared" si="65"/>
        <v>#N/A</v>
      </c>
      <c r="P380" s="2">
        <v>2015991.2537560463</v>
      </c>
      <c r="Q380" s="2">
        <f t="shared" si="75"/>
        <v>500000</v>
      </c>
      <c r="R380" s="2">
        <f t="shared" si="73"/>
        <v>172877343.18372804</v>
      </c>
      <c r="S380" s="2">
        <f t="shared" si="54"/>
        <v>491500.42857143283</v>
      </c>
      <c r="T380" s="2">
        <f t="shared" si="55"/>
        <v>8499.571428571362</v>
      </c>
      <c r="U380" s="2">
        <f t="shared" si="56"/>
        <v>500000</v>
      </c>
      <c r="V380" s="2">
        <f t="shared" si="74"/>
        <v>128380219.61481442</v>
      </c>
      <c r="W380" s="2">
        <f t="shared" si="57"/>
        <v>491500.42857143283</v>
      </c>
      <c r="X380" s="2">
        <f t="shared" si="47"/>
        <v>8499.5714285671711</v>
      </c>
      <c r="Y380" s="2">
        <f t="shared" si="70"/>
        <v>44497123.568913527</v>
      </c>
      <c r="Z380" s="2" t="str">
        <f t="shared" si="48"/>
        <v>MEEP</v>
      </c>
      <c r="AA380" s="2">
        <f>IF(Z380="HERE",Y380,AA379+Graph!$G$1*1000)</f>
        <v>156118198.14034247</v>
      </c>
      <c r="AB380" s="2">
        <f t="shared" si="59"/>
        <v>650000</v>
      </c>
      <c r="AC380" s="2">
        <f t="shared" si="71"/>
        <v>42367644.614814043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ht="15" x14ac:dyDescent="0.25">
      <c r="A381" s="1">
        <v>44557</v>
      </c>
      <c r="B381" s="2">
        <f t="shared" si="45"/>
        <v>312</v>
      </c>
      <c r="C381" s="7"/>
      <c r="D381" s="2" t="e">
        <f t="shared" si="51"/>
        <v>#N/A</v>
      </c>
      <c r="E381" s="2" t="e">
        <f t="shared" si="63"/>
        <v>#N/A</v>
      </c>
      <c r="F381" s="2">
        <v>2002038.6832187474</v>
      </c>
      <c r="G381" s="2">
        <f t="shared" si="67"/>
        <v>491500.42857142858</v>
      </c>
      <c r="H381" s="2">
        <f t="shared" si="72"/>
        <v>170157756.04338619</v>
      </c>
      <c r="I381" s="7"/>
      <c r="J381" s="2" t="e">
        <f t="shared" si="52"/>
        <v>#N/A</v>
      </c>
      <c r="K381" s="2" t="e">
        <f t="shared" si="64"/>
        <v>#N/A</v>
      </c>
      <c r="L381" s="2">
        <f t="array" ref="L381">IF(COUNT($C382)=0,IF(COUNT($C381)=1,I381,SUM(L380+LOOKUP(2,1/(ISNUMBER($K$1:$K$194)),$K$1:$K$194))),I381)</f>
        <v>3241457.2857142715</v>
      </c>
      <c r="M381" s="8" t="e">
        <f t="shared" si="69"/>
        <v>#N/A</v>
      </c>
      <c r="N381" s="2" t="e">
        <f t="shared" si="53"/>
        <v>#N/A</v>
      </c>
      <c r="O381" s="2" t="e">
        <f t="shared" si="65"/>
        <v>#N/A</v>
      </c>
      <c r="P381" s="2">
        <v>2020968.8859179914</v>
      </c>
      <c r="Q381" s="2">
        <f t="shared" si="75"/>
        <v>500000</v>
      </c>
      <c r="R381" s="2">
        <f t="shared" si="73"/>
        <v>173377343.18372804</v>
      </c>
      <c r="S381" s="2">
        <f t="shared" si="54"/>
        <v>491500.42857143283</v>
      </c>
      <c r="T381" s="2">
        <f t="shared" si="55"/>
        <v>8499.571428571362</v>
      </c>
      <c r="U381" s="2">
        <f t="shared" si="56"/>
        <v>500000</v>
      </c>
      <c r="V381" s="2">
        <f t="shared" si="74"/>
        <v>128871720.04338585</v>
      </c>
      <c r="W381" s="2">
        <f t="shared" si="57"/>
        <v>491500.42857143283</v>
      </c>
      <c r="X381" s="2">
        <f t="shared" si="47"/>
        <v>8499.5714285671711</v>
      </c>
      <c r="Y381" s="2">
        <f t="shared" si="70"/>
        <v>44505623.140342094</v>
      </c>
      <c r="Z381" s="2" t="str">
        <f t="shared" si="48"/>
        <v>MEEP</v>
      </c>
      <c r="AA381" s="2">
        <f>IF(Z381="HERE",Y381,AA380+Graph!$G$1*1000)</f>
        <v>156768198.14034247</v>
      </c>
      <c r="AB381" s="2">
        <f t="shared" si="59"/>
        <v>650000</v>
      </c>
      <c r="AC381" s="2">
        <f t="shared" si="71"/>
        <v>42367644.614814043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ht="15" x14ac:dyDescent="0.25">
      <c r="A382" s="1">
        <v>44558</v>
      </c>
      <c r="B382" s="2">
        <f t="shared" si="45"/>
        <v>313</v>
      </c>
      <c r="C382" s="7"/>
      <c r="D382" s="2" t="e">
        <f t="shared" si="51"/>
        <v>#N/A</v>
      </c>
      <c r="E382" s="2" t="e">
        <f t="shared" si="63"/>
        <v>#N/A</v>
      </c>
      <c r="F382" s="2">
        <v>2006969.8191049099</v>
      </c>
      <c r="G382" s="2">
        <f t="shared" si="67"/>
        <v>491500.42857142858</v>
      </c>
      <c r="H382" s="2">
        <f t="shared" si="72"/>
        <v>170649256.47195762</v>
      </c>
      <c r="I382" s="7"/>
      <c r="J382" s="2" t="e">
        <f t="shared" si="52"/>
        <v>#N/A</v>
      </c>
      <c r="K382" s="2" t="e">
        <f t="shared" si="64"/>
        <v>#N/A</v>
      </c>
      <c r="L382" s="2">
        <f t="array" ref="L382">IF(COUNT($C383)=0,IF(COUNT($C382)=1,I382,SUM(L381+LOOKUP(2,1/(ISNUMBER($K$1:$K$194)),$K$1:$K$194))),I382)</f>
        <v>3249956.8571428428</v>
      </c>
      <c r="M382" s="8" t="e">
        <f t="shared" si="69"/>
        <v>#N/A</v>
      </c>
      <c r="N382" s="2" t="e">
        <f t="shared" si="53"/>
        <v>#N/A</v>
      </c>
      <c r="O382" s="2" t="e">
        <f t="shared" si="65"/>
        <v>#N/A</v>
      </c>
      <c r="P382" s="2">
        <v>2025946.5180799663</v>
      </c>
      <c r="Q382" s="2">
        <f t="shared" si="75"/>
        <v>500000</v>
      </c>
      <c r="R382" s="2">
        <f t="shared" si="73"/>
        <v>173877343.18372804</v>
      </c>
      <c r="S382" s="2">
        <f t="shared" si="54"/>
        <v>491500.42857143283</v>
      </c>
      <c r="T382" s="2">
        <f t="shared" si="55"/>
        <v>8499.571428571362</v>
      </c>
      <c r="U382" s="2">
        <f t="shared" si="56"/>
        <v>500000</v>
      </c>
      <c r="V382" s="2">
        <f t="shared" si="74"/>
        <v>129363220.47195728</v>
      </c>
      <c r="W382" s="2">
        <f t="shared" si="57"/>
        <v>491500.42857143283</v>
      </c>
      <c r="X382" s="2">
        <f t="shared" si="47"/>
        <v>8499.5714285671711</v>
      </c>
      <c r="Y382" s="2">
        <f t="shared" si="70"/>
        <v>44514122.711770661</v>
      </c>
      <c r="Z382" s="2" t="str">
        <f t="shared" si="48"/>
        <v>MEEP</v>
      </c>
      <c r="AA382" s="2">
        <f>IF(Z382="HERE",Y382,AA381+Graph!$G$1*1000)</f>
        <v>157418198.14034247</v>
      </c>
      <c r="AB382" s="2">
        <f t="shared" si="59"/>
        <v>650000</v>
      </c>
      <c r="AC382" s="2">
        <f t="shared" si="71"/>
        <v>42367644.614814043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ht="15" x14ac:dyDescent="0.25">
      <c r="A383" s="1">
        <v>44559</v>
      </c>
      <c r="B383" s="2">
        <f t="shared" si="45"/>
        <v>314</v>
      </c>
      <c r="C383" s="7"/>
      <c r="D383" s="2" t="e">
        <f t="shared" si="51"/>
        <v>#N/A</v>
      </c>
      <c r="E383" s="2" t="e">
        <f t="shared" si="63"/>
        <v>#N/A</v>
      </c>
      <c r="F383" s="2">
        <v>2011900.9549911022</v>
      </c>
      <c r="G383" s="2">
        <f t="shared" si="67"/>
        <v>491500.42857142858</v>
      </c>
      <c r="H383" s="2">
        <f t="shared" si="72"/>
        <v>171140756.90052906</v>
      </c>
      <c r="I383" s="7"/>
      <c r="J383" s="2" t="e">
        <f t="shared" si="52"/>
        <v>#N/A</v>
      </c>
      <c r="K383" s="2" t="e">
        <f t="shared" si="64"/>
        <v>#N/A</v>
      </c>
      <c r="L383" s="2">
        <f t="array" ref="L383">IF(COUNT($C384)=0,IF(COUNT($C383)=1,I383,SUM(L382+LOOKUP(2,1/(ISNUMBER($K$1:$K$194)),$K$1:$K$194))),I383)</f>
        <v>3258456.4285714142</v>
      </c>
      <c r="M383" s="8" t="e">
        <f t="shared" si="69"/>
        <v>#N/A</v>
      </c>
      <c r="N383" s="2" t="e">
        <f t="shared" si="53"/>
        <v>#N/A</v>
      </c>
      <c r="O383" s="2" t="e">
        <f t="shared" si="65"/>
        <v>#N/A</v>
      </c>
      <c r="P383" s="2">
        <v>2030924.1502419114</v>
      </c>
      <c r="Q383" s="2">
        <f t="shared" si="75"/>
        <v>500000</v>
      </c>
      <c r="R383" s="2">
        <f t="shared" si="73"/>
        <v>174377343.18372804</v>
      </c>
      <c r="S383" s="2">
        <f t="shared" si="54"/>
        <v>491500.42857143283</v>
      </c>
      <c r="T383" s="2">
        <f t="shared" si="55"/>
        <v>8499.571428571362</v>
      </c>
      <c r="U383" s="2">
        <f t="shared" si="56"/>
        <v>500000</v>
      </c>
      <c r="V383" s="2">
        <f t="shared" si="74"/>
        <v>129854720.90052871</v>
      </c>
      <c r="W383" s="2">
        <f t="shared" si="57"/>
        <v>491500.42857143283</v>
      </c>
      <c r="X383" s="2">
        <f t="shared" si="47"/>
        <v>8499.5714285671711</v>
      </c>
      <c r="Y383" s="2">
        <f t="shared" si="70"/>
        <v>44522622.283199228</v>
      </c>
      <c r="Z383" s="2" t="str">
        <f t="shared" si="48"/>
        <v>MEEP</v>
      </c>
      <c r="AA383" s="2">
        <f>IF(Z383="HERE",Y383,AA382+Graph!$G$1*1000)</f>
        <v>158068198.14034247</v>
      </c>
      <c r="AB383" s="2">
        <f t="shared" si="59"/>
        <v>650000</v>
      </c>
      <c r="AC383" s="2">
        <f t="shared" si="71"/>
        <v>42367644.614814043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ht="15" x14ac:dyDescent="0.25">
      <c r="A384" s="1">
        <v>44560</v>
      </c>
      <c r="B384" s="2">
        <f t="shared" si="45"/>
        <v>315</v>
      </c>
      <c r="C384" s="7"/>
      <c r="D384" s="2" t="e">
        <f t="shared" si="51"/>
        <v>#N/A</v>
      </c>
      <c r="E384" s="2" t="e">
        <f t="shared" si="63"/>
        <v>#N/A</v>
      </c>
      <c r="F384" s="2">
        <v>2016832.0908772647</v>
      </c>
      <c r="G384" s="2">
        <f t="shared" si="67"/>
        <v>491500.42857142858</v>
      </c>
      <c r="H384" s="2">
        <f t="shared" si="72"/>
        <v>171632257.32910049</v>
      </c>
      <c r="I384" s="7"/>
      <c r="J384" s="2" t="e">
        <f t="shared" si="52"/>
        <v>#N/A</v>
      </c>
      <c r="K384" s="2" t="e">
        <f t="shared" si="64"/>
        <v>#N/A</v>
      </c>
      <c r="L384" s="2">
        <f t="array" ref="L384">IF(COUNT($C385)=0,IF(COUNT($C384)=1,I384,SUM(L383+LOOKUP(2,1/(ISNUMBER($K$1:$K$194)),$K$1:$K$194))),I384)</f>
        <v>3266955.9999999856</v>
      </c>
      <c r="M384" s="8" t="e">
        <f t="shared" si="69"/>
        <v>#N/A</v>
      </c>
      <c r="N384" s="2" t="e">
        <f t="shared" si="53"/>
        <v>#N/A</v>
      </c>
      <c r="O384" s="2" t="e">
        <f t="shared" si="65"/>
        <v>#N/A</v>
      </c>
      <c r="P384" s="2">
        <v>2035901.7824038565</v>
      </c>
      <c r="Q384" s="2">
        <f t="shared" si="75"/>
        <v>500000</v>
      </c>
      <c r="R384" s="2">
        <f t="shared" si="73"/>
        <v>174877343.18372804</v>
      </c>
      <c r="S384" s="2">
        <f t="shared" si="54"/>
        <v>491500.42857143283</v>
      </c>
      <c r="T384" s="2">
        <f t="shared" si="55"/>
        <v>8499.571428571362</v>
      </c>
      <c r="U384" s="2">
        <f t="shared" si="56"/>
        <v>500000</v>
      </c>
      <c r="V384" s="2">
        <f t="shared" si="74"/>
        <v>130346221.32910015</v>
      </c>
      <c r="W384" s="2">
        <f t="shared" si="57"/>
        <v>491500.42857143283</v>
      </c>
      <c r="X384" s="2">
        <f t="shared" si="47"/>
        <v>8499.5714285671711</v>
      </c>
      <c r="Y384" s="2">
        <f t="shared" si="70"/>
        <v>44531121.854627796</v>
      </c>
      <c r="Z384" s="2" t="str">
        <f t="shared" si="48"/>
        <v>MEEP</v>
      </c>
      <c r="AA384" s="2">
        <f>IF(Z384="HERE",Y384,AA383+Graph!$G$1*1000)</f>
        <v>158718198.14034247</v>
      </c>
      <c r="AB384" s="2">
        <f t="shared" si="59"/>
        <v>650000</v>
      </c>
      <c r="AC384" s="2">
        <f t="shared" si="71"/>
        <v>42367644.614814043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ht="15" x14ac:dyDescent="0.25">
      <c r="A385" s="1">
        <v>44561</v>
      </c>
      <c r="B385" s="2">
        <f t="shared" si="45"/>
        <v>316</v>
      </c>
      <c r="C385" s="7"/>
      <c r="D385" s="2" t="e">
        <f t="shared" si="51"/>
        <v>#N/A</v>
      </c>
      <c r="E385" s="2" t="e">
        <f t="shared" si="63"/>
        <v>#N/A</v>
      </c>
      <c r="F385" s="2">
        <v>2021763.2267634273</v>
      </c>
      <c r="G385" s="2">
        <f t="shared" si="67"/>
        <v>491500.42857142858</v>
      </c>
      <c r="H385" s="2">
        <f t="shared" si="72"/>
        <v>172123757.75767192</v>
      </c>
      <c r="I385" s="7"/>
      <c r="J385" s="2" t="e">
        <f t="shared" si="52"/>
        <v>#N/A</v>
      </c>
      <c r="K385" s="2" t="e">
        <f t="shared" si="64"/>
        <v>#N/A</v>
      </c>
      <c r="L385" s="2">
        <f t="array" ref="L385">IF(COUNT($C386)=0,IF(COUNT($C385)=1,I385,SUM(L384+LOOKUP(2,1/(ISNUMBER($K$1:$K$194)),$K$1:$K$194))),I385)</f>
        <v>3275455.5714285569</v>
      </c>
      <c r="M385" s="8" t="e">
        <f t="shared" si="69"/>
        <v>#N/A</v>
      </c>
      <c r="N385" s="2" t="e">
        <f t="shared" si="53"/>
        <v>#N/A</v>
      </c>
      <c r="O385" s="2" t="e">
        <f t="shared" si="65"/>
        <v>#N/A</v>
      </c>
      <c r="P385" s="2">
        <v>2040879.4145658314</v>
      </c>
      <c r="Q385" s="2">
        <f t="shared" si="75"/>
        <v>500000</v>
      </c>
      <c r="R385" s="2">
        <f t="shared" si="73"/>
        <v>175377343.18372804</v>
      </c>
      <c r="S385" s="2">
        <f t="shared" si="54"/>
        <v>491500.42857143283</v>
      </c>
      <c r="T385" s="2">
        <f t="shared" si="55"/>
        <v>8499.571428571362</v>
      </c>
      <c r="U385" s="2">
        <f t="shared" si="56"/>
        <v>500000</v>
      </c>
      <c r="V385" s="2">
        <f t="shared" si="74"/>
        <v>130837721.75767158</v>
      </c>
      <c r="W385" s="2">
        <f t="shared" si="57"/>
        <v>491500.42857143283</v>
      </c>
      <c r="X385" s="2">
        <f t="shared" si="47"/>
        <v>8499.5714285671711</v>
      </c>
      <c r="Y385" s="2">
        <f t="shared" si="70"/>
        <v>44539621.426056363</v>
      </c>
      <c r="Z385" s="2" t="str">
        <f t="shared" si="48"/>
        <v>MEEP</v>
      </c>
      <c r="AA385" s="2">
        <f>IF(Z385="HERE",Y385,AA384+Graph!$G$1*1000)</f>
        <v>159368198.14034247</v>
      </c>
      <c r="AB385" s="2">
        <f t="shared" si="59"/>
        <v>650000</v>
      </c>
      <c r="AC385" s="2">
        <f t="shared" si="71"/>
        <v>42367644.614814043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4 M31:M385 I70:I385">
    <cfRule type="cellIs" dxfId="99" priority="16" operator="greaterThan">
      <formula>0</formula>
    </cfRule>
  </conditionalFormatting>
  <conditionalFormatting sqref="C31:C64 C117:C385 C70:C114">
    <cfRule type="cellIs" dxfId="98" priority="17" operator="greaterThan">
      <formula>0</formula>
    </cfRule>
  </conditionalFormatting>
  <conditionalFormatting sqref="C31:C64 C117:C385 C70:C114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97" priority="19" operator="greaterThan">
      <formula>0</formula>
    </cfRule>
  </conditionalFormatting>
  <conditionalFormatting sqref="C115">
    <cfRule type="cellIs" dxfId="96" priority="20" operator="greaterThan">
      <formula>0</formula>
    </cfRule>
  </conditionalFormatting>
  <conditionalFormatting sqref="C65">
    <cfRule type="cellIs" dxfId="95" priority="14" operator="greaterThan">
      <formula>0</formula>
    </cfRule>
  </conditionalFormatting>
  <conditionalFormatting sqref="C65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94" priority="13" operator="greaterThan">
      <formula>0</formula>
    </cfRule>
  </conditionalFormatting>
  <conditionalFormatting sqref="C66">
    <cfRule type="cellIs" dxfId="93" priority="11" operator="greaterThan">
      <formula>0</formula>
    </cfRule>
  </conditionalFormatting>
  <conditionalFormatting sqref="C6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92" priority="10" operator="greaterThan">
      <formula>0</formula>
    </cfRule>
  </conditionalFormatting>
  <conditionalFormatting sqref="C67">
    <cfRule type="cellIs" dxfId="91" priority="8" operator="greaterThan">
      <formula>0</formula>
    </cfRule>
  </conditionalFormatting>
  <conditionalFormatting sqref="C6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90" priority="7" operator="greaterThan">
      <formula>0</formula>
    </cfRule>
  </conditionalFormatting>
  <conditionalFormatting sqref="C68">
    <cfRule type="cellIs" dxfId="89" priority="5" operator="greaterThan">
      <formula>0</formula>
    </cfRule>
  </conditionalFormatting>
  <conditionalFormatting sqref="C6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88" priority="4" operator="greaterThan">
      <formula>0</formula>
    </cfRule>
  </conditionalFormatting>
  <conditionalFormatting sqref="C69">
    <cfRule type="cellIs" dxfId="14" priority="2" operator="greaterThan">
      <formula>0</formula>
    </cfRule>
  </conditionalFormatting>
  <conditionalFormatting sqref="C6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6" priority="1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74951-5BA9-49A5-8753-BAF1CDA576B1}">
  <dimension ref="A1:AK385"/>
  <sheetViews>
    <sheetView topLeftCell="A64" workbookViewId="0">
      <selection activeCell="I69" sqref="I69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29" width="9" hidden="1" customWidth="1"/>
    <col min="30" max="30" width="10.75" hidden="1" customWidth="1"/>
    <col min="31" max="31" width="9" hidden="1" customWidth="1"/>
    <col min="32" max="32" width="13.25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49</v>
      </c>
      <c r="AE1" s="2" t="s">
        <v>24</v>
      </c>
      <c r="AF1" s="21" t="s">
        <v>45</v>
      </c>
      <c r="AG1" s="21" t="s">
        <v>50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-67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-66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-65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-64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-63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-62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-61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-60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-59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-58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-57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-56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-55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-54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-53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-52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-51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-50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-49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-48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-47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-46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-45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-44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-43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-42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-41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-40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-39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-38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SUM((550000-LOOKUP(2,1/(ISNUMBER($K$1:$K$194)),$K$1:$K$194))/1000)</f>
        <v>541.50042857142853</v>
      </c>
    </row>
    <row r="32" spans="1:37" ht="15" x14ac:dyDescent="0.25">
      <c r="A32" s="1">
        <v>44208</v>
      </c>
      <c r="B32" s="2">
        <f t="shared" si="0"/>
        <v>-37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-36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-35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-34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-33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-32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TREND(E37:INDEX(firstdoses550,1-$B37),$A37:INDEX(dates550,1-$B37),$A37:$A385)</f>
        <v>305727.93837535381</v>
      </c>
      <c r="G37" s="2">
        <f>IF(F37&gt;550000,$AK$31*1000,F37)</f>
        <v>305727.93837535381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TREND(O37:INDEX(bothdoses550,1-$B37),$A37:INDEX(dates550,1-$B37),$A37:$A385)</f>
        <v>308663.42220523953</v>
      </c>
      <c r="Q37" s="2">
        <f>IF(P37&gt;550000,550000,P37)</f>
        <v>308663.42220523953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-31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310659.07426151633</v>
      </c>
      <c r="G38" s="2">
        <f t="shared" ref="G38:G101" si="25">IF(F38&gt;550000,$AK$31*1000,F38)</f>
        <v>310659.07426151633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313641.05436721444</v>
      </c>
      <c r="Q38" s="2">
        <f t="shared" ref="Q38:Q101" si="26">IF(P38&gt;550000,550000,P38)</f>
        <v>313641.05436721444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-30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315590.21014770865</v>
      </c>
      <c r="G39" s="2">
        <f t="shared" si="25"/>
        <v>315590.21014770865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318618.68652915955</v>
      </c>
      <c r="Q39" s="2">
        <f t="shared" si="26"/>
        <v>318618.68652915955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-29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320521.34603387117</v>
      </c>
      <c r="G40" s="2">
        <f t="shared" si="25"/>
        <v>320521.34603387117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323596.31869110465</v>
      </c>
      <c r="Q40" s="2">
        <f t="shared" si="26"/>
        <v>323596.31869110465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-28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325452.48192003369</v>
      </c>
      <c r="G41" s="2">
        <f t="shared" si="25"/>
        <v>325452.48192003369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328573.95085307956</v>
      </c>
      <c r="Q41" s="2">
        <f t="shared" si="26"/>
        <v>328573.95085307956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-27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330383.61780622602</v>
      </c>
      <c r="G42" s="2">
        <f t="shared" si="25"/>
        <v>330383.61780622602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333551.58301502466</v>
      </c>
      <c r="Q42" s="2">
        <f t="shared" si="26"/>
        <v>333551.58301502466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-26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335314.75369238853</v>
      </c>
      <c r="G43" s="2">
        <f t="shared" si="25"/>
        <v>335314.75369238853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338529.21517696977</v>
      </c>
      <c r="Q43" s="2">
        <f t="shared" si="26"/>
        <v>338529.21517696977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-25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340245.88957855105</v>
      </c>
      <c r="G44" s="2">
        <f t="shared" si="25"/>
        <v>340245.88957855105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343506.84733894467</v>
      </c>
      <c r="Q44" s="2">
        <f t="shared" si="26"/>
        <v>343506.84733894467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-24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345177.02546474338</v>
      </c>
      <c r="G45" s="2">
        <f t="shared" si="25"/>
        <v>345177.02546474338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348484.47950088978</v>
      </c>
      <c r="Q45" s="2">
        <f t="shared" si="26"/>
        <v>348484.47950088978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-23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350108.1613509059</v>
      </c>
      <c r="G46" s="2">
        <f t="shared" si="25"/>
        <v>350108.1613509059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353462.11166283488</v>
      </c>
      <c r="Q46" s="2">
        <f t="shared" si="26"/>
        <v>353462.11166283488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-22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355039.29723706841</v>
      </c>
      <c r="G47" s="2">
        <f t="shared" si="25"/>
        <v>355039.29723706841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358439.74382480979</v>
      </c>
      <c r="Q47" s="2">
        <f t="shared" si="26"/>
        <v>358439.74382480979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-21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359970.43312326074</v>
      </c>
      <c r="G48" s="2">
        <f t="shared" si="25"/>
        <v>359970.43312326074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363417.37598675489</v>
      </c>
      <c r="Q48" s="2">
        <f t="shared" si="26"/>
        <v>363417.37598675489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-20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364901.56900942326</v>
      </c>
      <c r="G49" s="2">
        <f t="shared" si="25"/>
        <v>364901.56900942326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368395.0081487</v>
      </c>
      <c r="Q49" s="2">
        <f t="shared" si="26"/>
        <v>368395.0081487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-19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369832.70489558578</v>
      </c>
      <c r="G50" s="2">
        <f t="shared" si="25"/>
        <v>369832.70489558578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373372.64031067491</v>
      </c>
      <c r="Q50" s="2">
        <f t="shared" si="26"/>
        <v>373372.64031067491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-18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374763.8407817781</v>
      </c>
      <c r="G51" s="2">
        <f t="shared" si="25"/>
        <v>374763.8407817781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378350.27247262001</v>
      </c>
      <c r="Q51" s="2">
        <f t="shared" si="26"/>
        <v>378350.27247262001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-17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379694.97666794062</v>
      </c>
      <c r="G52" s="2">
        <f t="shared" si="25"/>
        <v>379694.97666794062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383327.90463459492</v>
      </c>
      <c r="Q52" s="2">
        <f t="shared" si="26"/>
        <v>383327.90463459492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-16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384626.11255410314</v>
      </c>
      <c r="G53" s="2">
        <f t="shared" si="25"/>
        <v>384626.11255410314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388305.53679654002</v>
      </c>
      <c r="Q53" s="2">
        <f t="shared" si="26"/>
        <v>388305.53679654002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-15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389557.24844029546</v>
      </c>
      <c r="G54" s="2">
        <f t="shared" si="25"/>
        <v>389557.24844029546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393283.16895848513</v>
      </c>
      <c r="Q54" s="2">
        <f t="shared" si="26"/>
        <v>393283.16895848513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-14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394488.38432645798</v>
      </c>
      <c r="G55" s="2">
        <f t="shared" si="25"/>
        <v>394488.38432645798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398260.80112046003</v>
      </c>
      <c r="Q55" s="2">
        <f t="shared" si="26"/>
        <v>398260.80112046003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-13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399419.5202126205</v>
      </c>
      <c r="G56" s="2">
        <f t="shared" si="25"/>
        <v>399419.5202126205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403238.43328240514</v>
      </c>
      <c r="Q56" s="2">
        <f t="shared" si="26"/>
        <v>403238.43328240514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-12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404350.65609881282</v>
      </c>
      <c r="G57" s="2">
        <f t="shared" si="25"/>
        <v>404350.65609881282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408216.06544435024</v>
      </c>
      <c r="Q57" s="2">
        <f t="shared" si="26"/>
        <v>408216.06544435024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-11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409281.79198497534</v>
      </c>
      <c r="G58" s="2">
        <f t="shared" si="25"/>
        <v>409281.79198497534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413193.69760632515</v>
      </c>
      <c r="Q58" s="2">
        <f t="shared" si="26"/>
        <v>413193.69760632515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-10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414212.92787113786</v>
      </c>
      <c r="G59" s="2">
        <f t="shared" si="25"/>
        <v>414212.92787113786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418171.32976827025</v>
      </c>
      <c r="Q59" s="2">
        <f t="shared" si="26"/>
        <v>418171.32976827025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-9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419144.06375733018</v>
      </c>
      <c r="G60" s="2">
        <f t="shared" si="25"/>
        <v>419144.06375733018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423148.96193021536</v>
      </c>
      <c r="Q60" s="2">
        <f t="shared" si="26"/>
        <v>423148.96193021536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-8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424075.1996434927</v>
      </c>
      <c r="G61" s="2">
        <f t="shared" si="25"/>
        <v>424075.1996434927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428126.59409219027</v>
      </c>
      <c r="Q61" s="2">
        <f t="shared" si="26"/>
        <v>428126.59409219027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-7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429006.33552965522</v>
      </c>
      <c r="G62" s="2">
        <f t="shared" si="25"/>
        <v>429006.33552965522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433104.22625413537</v>
      </c>
      <c r="Q62" s="2">
        <f t="shared" si="26"/>
        <v>433104.22625413537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-6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433937.47141584754</v>
      </c>
      <c r="G63" s="2">
        <f t="shared" si="25"/>
        <v>433937.47141584754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438081.85841608047</v>
      </c>
      <c r="Q63" s="2">
        <f t="shared" si="26"/>
        <v>438081.85841608047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-5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438868.60730201006</v>
      </c>
      <c r="G64" s="2">
        <f t="shared" si="25"/>
        <v>438868.60730201006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443059.49057805538</v>
      </c>
      <c r="Q64" s="2">
        <f t="shared" si="26"/>
        <v>443059.49057805538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-4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443799.74318817258</v>
      </c>
      <c r="G65" s="2">
        <f t="shared" si="25"/>
        <v>443799.74318817258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448037.12274000049</v>
      </c>
      <c r="Q65" s="2">
        <f t="shared" si="26"/>
        <v>448037.12274000049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-3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448730.8790743649</v>
      </c>
      <c r="G66" s="2">
        <f t="shared" si="25"/>
        <v>448730.8790743649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453014.75490194559</v>
      </c>
      <c r="Q66" s="2">
        <f t="shared" si="26"/>
        <v>453014.75490194559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-2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453662.01496052742</v>
      </c>
      <c r="G67" s="2">
        <f t="shared" si="25"/>
        <v>453662.01496052742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457992.3870639205</v>
      </c>
      <c r="Q67" s="2">
        <f t="shared" si="26"/>
        <v>457992.3870639205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458593.15084668994</v>
      </c>
      <c r="G68" s="2">
        <f t="shared" si="25"/>
        <v>458593.15084668994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462970.0192258656</v>
      </c>
      <c r="Q68" s="2">
        <f t="shared" si="26"/>
        <v>462970.0192258656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0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463524.28673288226</v>
      </c>
      <c r="G69" s="2">
        <f t="shared" si="25"/>
        <v>463524.28673288226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467947.65138784051</v>
      </c>
      <c r="Q69" s="2">
        <f t="shared" si="26"/>
        <v>467947.65138784051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1</v>
      </c>
      <c r="C70" s="7"/>
      <c r="D70" s="2" t="e">
        <f t="shared" si="12"/>
        <v>#N/A</v>
      </c>
      <c r="E70" s="2" t="e">
        <f t="shared" si="22"/>
        <v>#N/A</v>
      </c>
      <c r="F70" s="2">
        <v>468455.42261904478</v>
      </c>
      <c r="G70" s="2">
        <f t="shared" si="25"/>
        <v>468455.42261904478</v>
      </c>
      <c r="H70" s="2">
        <f t="shared" si="13"/>
        <v>17343991.422619045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598090.57142857148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472925.28354978561</v>
      </c>
      <c r="Q70" s="2">
        <f t="shared" si="26"/>
        <v>472925.28354978561</v>
      </c>
      <c r="R70" s="2">
        <f t="shared" si="16"/>
        <v>17938052.283549786</v>
      </c>
      <c r="S70" s="2">
        <f t="shared" si="17"/>
        <v>468455.42261904478</v>
      </c>
      <c r="T70" s="2">
        <f t="shared" si="18"/>
        <v>8499.5714285714785</v>
      </c>
      <c r="U70" s="2">
        <f t="shared" si="19"/>
        <v>472925.28354978561</v>
      </c>
      <c r="V70" s="2">
        <f t="shared" si="5"/>
        <v>602924.51612903224</v>
      </c>
      <c r="W70" s="2">
        <f t="shared" si="20"/>
        <v>13333.516129032243</v>
      </c>
      <c r="X70" s="2">
        <f t="shared" si="6"/>
        <v>459591.76742075337</v>
      </c>
      <c r="Y70" s="2">
        <f t="shared" si="7"/>
        <v>17335127.767420754</v>
      </c>
      <c r="Z70" s="2" t="str">
        <f t="shared" si="8"/>
        <v>HERE</v>
      </c>
      <c r="AA70" s="2">
        <f>IF(Z70="HERE",Y70,AA69+Graph!$G$1*1000)</f>
        <v>17335127.767420754</v>
      </c>
      <c r="AB70" s="2">
        <f t="shared" si="21"/>
        <v>459591.76742075384</v>
      </c>
      <c r="AC70" s="2">
        <f t="shared" si="9"/>
        <v>602924.51612903224</v>
      </c>
      <c r="AD70" s="3">
        <f t="shared" si="10"/>
        <v>17335127.767420754</v>
      </c>
      <c r="AE70" s="2">
        <f>IF(AE68&gt;=52800000,52800000,IF(AB49=Graph!G$1*1000,AE69+Graph!G$1*1000,AC70))</f>
        <v>602924.51612903224</v>
      </c>
      <c r="AF70" s="3">
        <f t="shared" si="11"/>
        <v>602924.51612903224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2</v>
      </c>
      <c r="C71" s="7"/>
      <c r="D71" s="2" t="e">
        <f t="shared" si="12"/>
        <v>#N/A</v>
      </c>
      <c r="E71" s="2" t="e">
        <f t="shared" si="22"/>
        <v>#N/A</v>
      </c>
      <c r="F71" s="2">
        <v>473386.5585052073</v>
      </c>
      <c r="G71" s="2">
        <f t="shared" si="25"/>
        <v>473386.5585052073</v>
      </c>
      <c r="H71" s="2">
        <f t="shared" si="13"/>
        <v>17817377.981124252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606590.14285714296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477902.91571173072</v>
      </c>
      <c r="Q71" s="2">
        <f t="shared" si="26"/>
        <v>477902.91571173072</v>
      </c>
      <c r="R71" s="2">
        <f t="shared" si="16"/>
        <v>18415955.199261516</v>
      </c>
      <c r="S71" s="2">
        <f t="shared" si="17"/>
        <v>473386.5585052073</v>
      </c>
      <c r="T71" s="2">
        <f t="shared" si="18"/>
        <v>8499.5714285714785</v>
      </c>
      <c r="U71" s="2">
        <f t="shared" si="19"/>
        <v>477902.91571173072</v>
      </c>
      <c r="V71" s="2">
        <f t="shared" si="5"/>
        <v>616258.03225806449</v>
      </c>
      <c r="W71" s="2">
        <f t="shared" si="20"/>
        <v>13333.516129032243</v>
      </c>
      <c r="X71" s="2">
        <f t="shared" si="6"/>
        <v>464569.39958269848</v>
      </c>
      <c r="Y71" s="2">
        <f t="shared" si="7"/>
        <v>17799697.167003453</v>
      </c>
      <c r="Z71" s="2" t="str">
        <f t="shared" si="8"/>
        <v>HERE</v>
      </c>
      <c r="AA71" s="2">
        <f>IF(Z71="HERE",Y71,AA70+Graph!$G$1*1000)</f>
        <v>17799697.167003453</v>
      </c>
      <c r="AB71" s="2">
        <f t="shared" si="21"/>
        <v>464569.39958269894</v>
      </c>
      <c r="AC71" s="2">
        <f t="shared" si="9"/>
        <v>616258.03225806449</v>
      </c>
      <c r="AD71" s="3">
        <f t="shared" si="10"/>
        <v>17799697.167003453</v>
      </c>
      <c r="AE71" s="2">
        <f>IF(AE69&gt;=52800000,52800000,IF(AB50=Graph!G$1*1000,AE70+Graph!G$1*1000,AC71))</f>
        <v>616258.03225806449</v>
      </c>
      <c r="AF71" s="3">
        <f t="shared" si="11"/>
        <v>616258.03225806449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3</v>
      </c>
      <c r="C72" s="7"/>
      <c r="D72" s="2" t="e">
        <f t="shared" si="12"/>
        <v>#N/A</v>
      </c>
      <c r="E72" s="2" t="e">
        <f t="shared" si="22"/>
        <v>#N/A</v>
      </c>
      <c r="F72" s="2">
        <v>478317.69439139962</v>
      </c>
      <c r="G72" s="2">
        <f t="shared" si="25"/>
        <v>478317.69439139962</v>
      </c>
      <c r="H72" s="2">
        <f t="shared" si="13"/>
        <v>18295695.675515652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615089.71428571444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482880.54787370563</v>
      </c>
      <c r="Q72" s="2">
        <f t="shared" si="26"/>
        <v>482880.54787370563</v>
      </c>
      <c r="R72" s="2">
        <f t="shared" si="16"/>
        <v>18898835.747135222</v>
      </c>
      <c r="S72" s="2">
        <f t="shared" si="17"/>
        <v>478317.69439139962</v>
      </c>
      <c r="T72" s="2">
        <f t="shared" si="18"/>
        <v>8499.5714285714785</v>
      </c>
      <c r="U72" s="2">
        <f t="shared" si="19"/>
        <v>482880.54787370563</v>
      </c>
      <c r="V72" s="2">
        <f t="shared" si="5"/>
        <v>629591.54838709673</v>
      </c>
      <c r="W72" s="2">
        <f t="shared" si="20"/>
        <v>13333.516129032243</v>
      </c>
      <c r="X72" s="2">
        <f t="shared" si="6"/>
        <v>469547.03174467338</v>
      </c>
      <c r="Y72" s="2">
        <f t="shared" si="7"/>
        <v>18269244.198748127</v>
      </c>
      <c r="Z72" s="2" t="str">
        <f t="shared" si="8"/>
        <v>HERE</v>
      </c>
      <c r="AA72" s="2">
        <f>IF(Z72="HERE",Y72,AA71+Graph!$G$1*1000)</f>
        <v>18269244.198748127</v>
      </c>
      <c r="AB72" s="2">
        <f t="shared" si="21"/>
        <v>469547.03174467385</v>
      </c>
      <c r="AC72" s="2">
        <f t="shared" si="9"/>
        <v>629591.54838709673</v>
      </c>
      <c r="AD72" s="3">
        <f t="shared" si="10"/>
        <v>18269244.198748127</v>
      </c>
      <c r="AE72" s="2">
        <f>IF(AE70&gt;=52800000,52800000,IF(AB51=Graph!G$1*1000,AE71+Graph!G$1*1000,AC72))</f>
        <v>629591.54838709673</v>
      </c>
      <c r="AF72" s="3">
        <f t="shared" si="11"/>
        <v>629591.54838709673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4</v>
      </c>
      <c r="C73" s="7"/>
      <c r="D73" s="2" t="e">
        <f t="shared" si="12"/>
        <v>#N/A</v>
      </c>
      <c r="E73" s="2" t="e">
        <f t="shared" si="22"/>
        <v>#N/A</v>
      </c>
      <c r="F73" s="2">
        <v>483248.83027756214</v>
      </c>
      <c r="G73" s="2">
        <f t="shared" si="25"/>
        <v>483248.83027756214</v>
      </c>
      <c r="H73" s="2">
        <f t="shared" si="13"/>
        <v>18778944.505793214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623589.28571428591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487858.18003565073</v>
      </c>
      <c r="Q73" s="2">
        <f t="shared" si="26"/>
        <v>487858.18003565073</v>
      </c>
      <c r="R73" s="2">
        <f t="shared" si="16"/>
        <v>19386693.927170873</v>
      </c>
      <c r="S73" s="2">
        <f t="shared" si="17"/>
        <v>483248.83027756214</v>
      </c>
      <c r="T73" s="2">
        <f t="shared" si="18"/>
        <v>8499.5714285714785</v>
      </c>
      <c r="U73" s="2">
        <f t="shared" si="19"/>
        <v>487858.18003565073</v>
      </c>
      <c r="V73" s="2">
        <f t="shared" si="5"/>
        <v>642925.06451612897</v>
      </c>
      <c r="W73" s="2">
        <f t="shared" si="20"/>
        <v>13333.516129032243</v>
      </c>
      <c r="X73" s="2">
        <f t="shared" si="6"/>
        <v>474524.66390661849</v>
      </c>
      <c r="Y73" s="2">
        <f t="shared" si="7"/>
        <v>18743768.862654746</v>
      </c>
      <c r="Z73" s="2" t="str">
        <f t="shared" si="8"/>
        <v>HERE</v>
      </c>
      <c r="AA73" s="2">
        <f>IF(Z73="HERE",Y73,AA72+Graph!$G$1*1000)</f>
        <v>18743768.862654746</v>
      </c>
      <c r="AB73" s="2">
        <f t="shared" si="21"/>
        <v>474524.66390661895</v>
      </c>
      <c r="AC73" s="2">
        <f t="shared" si="9"/>
        <v>642925.06451612897</v>
      </c>
      <c r="AD73" s="3">
        <f t="shared" si="10"/>
        <v>18743768.862654746</v>
      </c>
      <c r="AE73" s="2">
        <f>IF(AE71&gt;=52800000,52800000,IF(AB52=Graph!G$1*1000,AE72+Graph!G$1*1000,AC73))</f>
        <v>642925.06451612897</v>
      </c>
      <c r="AF73" s="3">
        <f t="shared" si="11"/>
        <v>642925.06451612897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5</v>
      </c>
      <c r="C74" s="7"/>
      <c r="D74" s="2" t="e">
        <f t="shared" si="12"/>
        <v>#N/A</v>
      </c>
      <c r="E74" s="2" t="e">
        <f t="shared" si="22"/>
        <v>#N/A</v>
      </c>
      <c r="F74" s="2">
        <v>488179.96616372466</v>
      </c>
      <c r="G74" s="2">
        <f t="shared" si="25"/>
        <v>488179.96616372466</v>
      </c>
      <c r="H74" s="2">
        <f t="shared" si="13"/>
        <v>19267124.471956939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632088.85714285739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492835.81219759583</v>
      </c>
      <c r="Q74" s="2">
        <f t="shared" si="26"/>
        <v>492835.81219759583</v>
      </c>
      <c r="R74" s="2">
        <f t="shared" si="16"/>
        <v>19879529.739368469</v>
      </c>
      <c r="S74" s="2">
        <f t="shared" si="17"/>
        <v>488179.96616372466</v>
      </c>
      <c r="T74" s="2">
        <f t="shared" si="18"/>
        <v>8499.5714285714785</v>
      </c>
      <c r="U74" s="2">
        <f t="shared" si="19"/>
        <v>492835.81219759583</v>
      </c>
      <c r="V74" s="2">
        <f t="shared" si="5"/>
        <v>656258.58064516133</v>
      </c>
      <c r="W74" s="2">
        <f t="shared" si="20"/>
        <v>13333.516129032359</v>
      </c>
      <c r="X74" s="2">
        <f t="shared" si="6"/>
        <v>479502.29606856348</v>
      </c>
      <c r="Y74" s="2">
        <f t="shared" si="7"/>
        <v>19223271.15872331</v>
      </c>
      <c r="Z74" s="2" t="str">
        <f t="shared" si="8"/>
        <v>HERE</v>
      </c>
      <c r="AA74" s="2">
        <f>IF(Z74="HERE",Y74,AA73+Graph!$G$1*1000)</f>
        <v>19223271.15872331</v>
      </c>
      <c r="AB74" s="2">
        <f t="shared" si="21"/>
        <v>479502.29606856406</v>
      </c>
      <c r="AC74" s="2">
        <f t="shared" si="9"/>
        <v>656258.58064516133</v>
      </c>
      <c r="AD74" s="3">
        <f t="shared" si="10"/>
        <v>19223271.15872331</v>
      </c>
      <c r="AE74" s="2">
        <f>IF(AE72&gt;=52800000,52800000,IF(AB53=Graph!G$1*1000,AE73+Graph!G$1*1000,AC74))</f>
        <v>656258.58064516133</v>
      </c>
      <c r="AF74" s="3">
        <f t="shared" si="11"/>
        <v>656258.58064516133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6</v>
      </c>
      <c r="C75" s="7"/>
      <c r="D75" s="2" t="e">
        <f t="shared" si="12"/>
        <v>#N/A</v>
      </c>
      <c r="E75" s="2" t="e">
        <f t="shared" si="22"/>
        <v>#N/A</v>
      </c>
      <c r="F75" s="2">
        <v>493111.10204991698</v>
      </c>
      <c r="G75" s="2">
        <f t="shared" si="25"/>
        <v>493111.10204991698</v>
      </c>
      <c r="H75" s="2">
        <f t="shared" si="13"/>
        <v>19760235.574006855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640588.42857142887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497813.44435957074</v>
      </c>
      <c r="Q75" s="2">
        <f t="shared" si="26"/>
        <v>497813.44435957074</v>
      </c>
      <c r="R75" s="2">
        <f t="shared" si="16"/>
        <v>20377343.183728039</v>
      </c>
      <c r="S75" s="2">
        <f t="shared" si="17"/>
        <v>493111.10204991698</v>
      </c>
      <c r="T75" s="2">
        <f t="shared" si="18"/>
        <v>8499.5714285714785</v>
      </c>
      <c r="U75" s="2">
        <f t="shared" si="19"/>
        <v>497813.44435957074</v>
      </c>
      <c r="V75" s="2">
        <f t="shared" si="5"/>
        <v>669592.09677419357</v>
      </c>
      <c r="W75" s="2">
        <f t="shared" si="20"/>
        <v>13333.516129032243</v>
      </c>
      <c r="X75" s="2">
        <f t="shared" si="6"/>
        <v>484479.9282305385</v>
      </c>
      <c r="Y75" s="2">
        <f t="shared" si="7"/>
        <v>19707751.086953849</v>
      </c>
      <c r="Z75" s="2" t="str">
        <f t="shared" si="8"/>
        <v>HERE</v>
      </c>
      <c r="AA75" s="2">
        <f>IF(Z75="HERE",Y75,AA74+Graph!$G$1*1000)</f>
        <v>19707751.086953849</v>
      </c>
      <c r="AB75" s="2">
        <f t="shared" si="21"/>
        <v>484479.92823053896</v>
      </c>
      <c r="AC75" s="2">
        <f t="shared" si="9"/>
        <v>669592.09677419357</v>
      </c>
      <c r="AD75" s="3">
        <f t="shared" si="10"/>
        <v>19707751.086953849</v>
      </c>
      <c r="AE75" s="2">
        <f>IF(AE73&gt;=52800000,52800000,IF(AB54=Graph!G$1*1000,AE74+Graph!G$1*1000,AC75))</f>
        <v>669592.09677419357</v>
      </c>
      <c r="AF75" s="3">
        <f t="shared" si="11"/>
        <v>669592.09677419357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7</v>
      </c>
      <c r="C76" s="7"/>
      <c r="D76" s="2" t="e">
        <f t="shared" si="12"/>
        <v>#N/A</v>
      </c>
      <c r="E76" s="2" t="e">
        <f t="shared" si="22"/>
        <v>#N/A</v>
      </c>
      <c r="F76" s="2">
        <v>498042.2379360795</v>
      </c>
      <c r="G76" s="2">
        <f t="shared" si="25"/>
        <v>498042.2379360795</v>
      </c>
      <c r="H76" s="2">
        <f t="shared" si="13"/>
        <v>20258277.811942935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649088.00000000035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502791.07652151585</v>
      </c>
      <c r="Q76" s="2">
        <f t="shared" si="26"/>
        <v>502791.07652151585</v>
      </c>
      <c r="R76" s="2">
        <f t="shared" si="16"/>
        <v>20880134.260249555</v>
      </c>
      <c r="S76" s="2">
        <f t="shared" si="17"/>
        <v>498042.2379360795</v>
      </c>
      <c r="T76" s="2">
        <f t="shared" si="18"/>
        <v>8499.5714285714785</v>
      </c>
      <c r="U76" s="2">
        <f t="shared" si="19"/>
        <v>502791.07652151585</v>
      </c>
      <c r="V76" s="2">
        <f t="shared" si="5"/>
        <v>682925.61290322582</v>
      </c>
      <c r="W76" s="2">
        <f t="shared" si="20"/>
        <v>13333.516129032243</v>
      </c>
      <c r="X76" s="2">
        <f t="shared" si="6"/>
        <v>489457.5603924836</v>
      </c>
      <c r="Y76" s="2">
        <f t="shared" si="7"/>
        <v>20197208.647346333</v>
      </c>
      <c r="Z76" s="2" t="str">
        <f t="shared" si="8"/>
        <v>HERE</v>
      </c>
      <c r="AA76" s="2">
        <f>IF(Z76="HERE",Y76,AA75+Graph!$G$1*1000)</f>
        <v>20197208.647346333</v>
      </c>
      <c r="AB76" s="2">
        <f t="shared" si="21"/>
        <v>489457.56039248407</v>
      </c>
      <c r="AC76" s="2">
        <f t="shared" si="9"/>
        <v>682925.61290322582</v>
      </c>
      <c r="AD76" s="3">
        <f t="shared" si="10"/>
        <v>20197208.647346333</v>
      </c>
      <c r="AE76" s="2">
        <f>IF(AE74&gt;=52800000,52800000,IF(AB55=Graph!G$1*1000,AE75+Graph!G$1*1000,AC76))</f>
        <v>682925.61290322582</v>
      </c>
      <c r="AF76" s="3">
        <f t="shared" si="11"/>
        <v>682925.61290322582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8</v>
      </c>
      <c r="C77" s="7"/>
      <c r="D77" s="2" t="e">
        <f t="shared" si="12"/>
        <v>#N/A</v>
      </c>
      <c r="E77" s="2" t="e">
        <f t="shared" si="22"/>
        <v>#N/A</v>
      </c>
      <c r="F77" s="2">
        <v>502973.37382227182</v>
      </c>
      <c r="G77" s="2">
        <f t="shared" si="25"/>
        <v>502973.37382227182</v>
      </c>
      <c r="H77" s="2">
        <f t="shared" si="13"/>
        <v>20761251.185765207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657587.57142857183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507768.70868346095</v>
      </c>
      <c r="Q77" s="2">
        <f t="shared" si="26"/>
        <v>507768.70868346095</v>
      </c>
      <c r="R77" s="2">
        <f t="shared" si="16"/>
        <v>21387902.968933016</v>
      </c>
      <c r="S77" s="2">
        <f t="shared" si="17"/>
        <v>502973.37382227182</v>
      </c>
      <c r="T77" s="2">
        <f t="shared" si="18"/>
        <v>8499.5714285714785</v>
      </c>
      <c r="U77" s="2">
        <f t="shared" si="19"/>
        <v>507768.70868346095</v>
      </c>
      <c r="V77" s="2">
        <f t="shared" si="5"/>
        <v>696259.12903225806</v>
      </c>
      <c r="W77" s="2">
        <f t="shared" si="20"/>
        <v>13333.516129032243</v>
      </c>
      <c r="X77" s="2">
        <f t="shared" si="6"/>
        <v>494435.19255442871</v>
      </c>
      <c r="Y77" s="2">
        <f t="shared" si="7"/>
        <v>20691643.839900762</v>
      </c>
      <c r="Z77" s="2" t="str">
        <f t="shared" si="8"/>
        <v>HERE</v>
      </c>
      <c r="AA77" s="2">
        <f>IF(Z77="HERE",Y77,AA76+Graph!$G$1*1000)</f>
        <v>20691643.839900762</v>
      </c>
      <c r="AB77" s="2">
        <f t="shared" si="21"/>
        <v>494435.19255442917</v>
      </c>
      <c r="AC77" s="2">
        <f t="shared" si="9"/>
        <v>696259.12903225806</v>
      </c>
      <c r="AD77" s="3">
        <f t="shared" si="10"/>
        <v>20691643.839900762</v>
      </c>
      <c r="AE77" s="2">
        <f>IF(AE75&gt;=52800000,52800000,IF(AB56=Graph!G$1*1000,AE76+Graph!G$1*1000,AC77))</f>
        <v>696259.12903225806</v>
      </c>
      <c r="AF77" s="3">
        <f t="shared" si="11"/>
        <v>696259.12903225806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9</v>
      </c>
      <c r="C78" s="7"/>
      <c r="D78" s="2" t="e">
        <f t="shared" si="12"/>
        <v>#N/A</v>
      </c>
      <c r="E78" s="2" t="e">
        <f t="shared" si="22"/>
        <v>#N/A</v>
      </c>
      <c r="F78" s="2">
        <v>507904.50970843434</v>
      </c>
      <c r="G78" s="2">
        <f t="shared" si="25"/>
        <v>507904.50970843434</v>
      </c>
      <c r="H78" s="2">
        <f t="shared" si="13"/>
        <v>21269155.695473641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666087.14285714331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512746.34084543586</v>
      </c>
      <c r="Q78" s="2">
        <f t="shared" si="26"/>
        <v>512746.34084543586</v>
      </c>
      <c r="R78" s="2">
        <f t="shared" si="16"/>
        <v>21900649.309778452</v>
      </c>
      <c r="S78" s="2">
        <f t="shared" si="17"/>
        <v>507904.50970843434</v>
      </c>
      <c r="T78" s="2">
        <f t="shared" si="18"/>
        <v>8499.5714285714785</v>
      </c>
      <c r="U78" s="2">
        <f t="shared" si="19"/>
        <v>512746.34084543586</v>
      </c>
      <c r="V78" s="2">
        <f t="shared" si="5"/>
        <v>709592.6451612903</v>
      </c>
      <c r="W78" s="2">
        <f t="shared" si="20"/>
        <v>13333.516129032243</v>
      </c>
      <c r="X78" s="2">
        <f t="shared" si="6"/>
        <v>499412.82471640361</v>
      </c>
      <c r="Y78" s="2">
        <f t="shared" si="7"/>
        <v>21191056.664617166</v>
      </c>
      <c r="Z78" s="2" t="str">
        <f t="shared" si="8"/>
        <v>HERE</v>
      </c>
      <c r="AA78" s="2">
        <f>IF(Z78="HERE",Y78,AA77+Graph!$G$1*1000)</f>
        <v>21191056.664617166</v>
      </c>
      <c r="AB78" s="2">
        <f t="shared" si="21"/>
        <v>499412.82471640408</v>
      </c>
      <c r="AC78" s="2">
        <f t="shared" si="9"/>
        <v>709592.6451612903</v>
      </c>
      <c r="AD78" s="3">
        <f t="shared" si="10"/>
        <v>21191056.664617166</v>
      </c>
      <c r="AE78" s="2">
        <f>IF(AE76&gt;=52800000,52800000,IF(AB57=Graph!G$1*1000,AE77+Graph!G$1*1000,AC78))</f>
        <v>709592.6451612903</v>
      </c>
      <c r="AF78" s="3">
        <f t="shared" si="11"/>
        <v>709592.6451612903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10</v>
      </c>
      <c r="C79" s="7"/>
      <c r="D79" s="2" t="e">
        <f t="shared" si="12"/>
        <v>#N/A</v>
      </c>
      <c r="E79" s="2" t="e">
        <f t="shared" si="22"/>
        <v>#N/A</v>
      </c>
      <c r="F79" s="2">
        <v>512835.64559459686</v>
      </c>
      <c r="G79" s="2">
        <f t="shared" si="25"/>
        <v>512835.64559459686</v>
      </c>
      <c r="H79" s="2">
        <f t="shared" si="13"/>
        <v>21781991.341068238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674586.71428571478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517723.97300738096</v>
      </c>
      <c r="Q79" s="2">
        <f t="shared" si="26"/>
        <v>517723.97300738096</v>
      </c>
      <c r="R79" s="2">
        <f t="shared" si="16"/>
        <v>22418373.282785833</v>
      </c>
      <c r="S79" s="2">
        <f t="shared" si="17"/>
        <v>512835.64559459686</v>
      </c>
      <c r="T79" s="2">
        <f t="shared" si="18"/>
        <v>8499.5714285714785</v>
      </c>
      <c r="U79" s="2">
        <f t="shared" si="19"/>
        <v>517723.97300738096</v>
      </c>
      <c r="V79" s="2">
        <f t="shared" si="5"/>
        <v>722926.16129032255</v>
      </c>
      <c r="W79" s="2">
        <f t="shared" si="20"/>
        <v>13333.516129032243</v>
      </c>
      <c r="X79" s="2">
        <f t="shared" si="6"/>
        <v>504390.45687834872</v>
      </c>
      <c r="Y79" s="2">
        <f t="shared" si="7"/>
        <v>21695447.121495515</v>
      </c>
      <c r="Z79" s="2" t="str">
        <f t="shared" si="8"/>
        <v>HERE</v>
      </c>
      <c r="AA79" s="2">
        <f>IF(Z79="HERE",Y79,AA78+Graph!$G$1*1000)</f>
        <v>21695447.121495515</v>
      </c>
      <c r="AB79" s="2">
        <f t="shared" si="21"/>
        <v>504390.45687834918</v>
      </c>
      <c r="AC79" s="2">
        <f t="shared" si="9"/>
        <v>722926.16129032255</v>
      </c>
      <c r="AD79" s="3">
        <f t="shared" si="10"/>
        <v>21695447.121495515</v>
      </c>
      <c r="AE79" s="2">
        <f>IF(AE77&gt;=52800000,52800000,IF(AB58=Graph!G$1*1000,AE78+Graph!G$1*1000,AC79))</f>
        <v>722926.16129032255</v>
      </c>
      <c r="AF79" s="3">
        <f t="shared" si="11"/>
        <v>722926.16129032255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11</v>
      </c>
      <c r="C80" s="7"/>
      <c r="D80" s="2" t="e">
        <f t="shared" si="12"/>
        <v>#N/A</v>
      </c>
      <c r="E80" s="2" t="e">
        <f t="shared" si="22"/>
        <v>#N/A</v>
      </c>
      <c r="F80" s="2">
        <v>517766.78148078918</v>
      </c>
      <c r="G80" s="2">
        <f t="shared" si="25"/>
        <v>517766.78148078918</v>
      </c>
      <c r="H80" s="2">
        <f t="shared" si="13"/>
        <v>22299758.122549027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683086.28571428626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522701.60516932607</v>
      </c>
      <c r="Q80" s="2">
        <f t="shared" si="26"/>
        <v>522701.60516932607</v>
      </c>
      <c r="R80" s="2">
        <f t="shared" si="16"/>
        <v>22941074.887955159</v>
      </c>
      <c r="S80" s="2">
        <f t="shared" si="17"/>
        <v>517766.78148078918</v>
      </c>
      <c r="T80" s="2">
        <f t="shared" si="18"/>
        <v>8499.5714285714785</v>
      </c>
      <c r="U80" s="2">
        <f t="shared" si="19"/>
        <v>522701.60516932607</v>
      </c>
      <c r="V80" s="2">
        <f t="shared" si="5"/>
        <v>736259.67741935491</v>
      </c>
      <c r="W80" s="2">
        <f t="shared" si="20"/>
        <v>13333.516129032359</v>
      </c>
      <c r="X80" s="2">
        <f t="shared" si="6"/>
        <v>509368.08904029371</v>
      </c>
      <c r="Y80" s="2">
        <f t="shared" si="7"/>
        <v>22204815.210535809</v>
      </c>
      <c r="Z80" s="2" t="str">
        <f t="shared" si="8"/>
        <v>HERE</v>
      </c>
      <c r="AA80" s="2">
        <f>IF(Z80="HERE",Y80,AA79+Graph!$G$1*1000)</f>
        <v>22204815.210535809</v>
      </c>
      <c r="AB80" s="2">
        <f t="shared" si="21"/>
        <v>509368.08904029429</v>
      </c>
      <c r="AC80" s="2">
        <f t="shared" si="9"/>
        <v>736259.67741935491</v>
      </c>
      <c r="AD80" s="3">
        <f t="shared" si="10"/>
        <v>22204815.210535809</v>
      </c>
      <c r="AE80" s="2">
        <f>IF(AE78&gt;=52800000,52800000,IF(AB59=Graph!G$1*1000,AE79+Graph!G$1*1000,AC80))</f>
        <v>736259.67741935491</v>
      </c>
      <c r="AF80" s="3">
        <f t="shared" si="11"/>
        <v>736259.67741935491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12</v>
      </c>
      <c r="C81" s="7"/>
      <c r="D81" s="2" t="e">
        <f t="shared" si="12"/>
        <v>#N/A</v>
      </c>
      <c r="E81" s="2" t="e">
        <f t="shared" si="22"/>
        <v>#N/A</v>
      </c>
      <c r="F81" s="2">
        <v>522697.9173669517</v>
      </c>
      <c r="G81" s="2">
        <f t="shared" si="25"/>
        <v>522697.9173669517</v>
      </c>
      <c r="H81" s="2">
        <f t="shared" si="13"/>
        <v>22822456.039915979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691585.85714285774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527679.23733130097</v>
      </c>
      <c r="Q81" s="2">
        <f t="shared" si="26"/>
        <v>527679.23733130097</v>
      </c>
      <c r="R81" s="2">
        <f t="shared" si="16"/>
        <v>23468754.12528646</v>
      </c>
      <c r="S81" s="2">
        <f t="shared" si="17"/>
        <v>522697.9173669517</v>
      </c>
      <c r="T81" s="2">
        <f t="shared" si="18"/>
        <v>8499.5714285714785</v>
      </c>
      <c r="U81" s="2">
        <f t="shared" si="19"/>
        <v>527679.23733130097</v>
      </c>
      <c r="V81" s="2">
        <f t="shared" si="5"/>
        <v>749593.19354838715</v>
      </c>
      <c r="W81" s="2">
        <f t="shared" si="20"/>
        <v>13333.516129032243</v>
      </c>
      <c r="X81" s="2">
        <f t="shared" si="6"/>
        <v>514345.72120226873</v>
      </c>
      <c r="Y81" s="2">
        <f t="shared" si="7"/>
        <v>22719160.931738079</v>
      </c>
      <c r="Z81" s="2" t="str">
        <f t="shared" si="8"/>
        <v>HERE</v>
      </c>
      <c r="AA81" s="2">
        <f>IF(Z81="HERE",Y81,AA80+Graph!$G$1*1000)</f>
        <v>22719160.931738079</v>
      </c>
      <c r="AB81" s="2">
        <f t="shared" si="21"/>
        <v>514345.7212022692</v>
      </c>
      <c r="AC81" s="2">
        <f t="shared" si="9"/>
        <v>749593.19354838715</v>
      </c>
      <c r="AD81" s="3">
        <f t="shared" si="10"/>
        <v>22719160.931738079</v>
      </c>
      <c r="AE81" s="2">
        <f>IF(AE79&gt;=52800000,52800000,IF(AB60=Graph!G$1*1000,AE80+Graph!G$1*1000,AC81))</f>
        <v>749593.19354838715</v>
      </c>
      <c r="AF81" s="3">
        <f t="shared" si="11"/>
        <v>749593.19354838715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13</v>
      </c>
      <c r="C82" s="7"/>
      <c r="D82" s="2" t="e">
        <f t="shared" si="12"/>
        <v>#N/A</v>
      </c>
      <c r="E82" s="2" t="e">
        <f t="shared" si="22"/>
        <v>#N/A</v>
      </c>
      <c r="F82" s="2">
        <v>527629.05325311422</v>
      </c>
      <c r="G82" s="2">
        <f t="shared" si="25"/>
        <v>527629.05325311422</v>
      </c>
      <c r="H82" s="2">
        <f t="shared" si="13"/>
        <v>23350085.093169093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700085.42857142922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532656.86949324608</v>
      </c>
      <c r="Q82" s="2">
        <f t="shared" si="26"/>
        <v>532656.86949324608</v>
      </c>
      <c r="R82" s="2">
        <f t="shared" si="16"/>
        <v>24001410.994779706</v>
      </c>
      <c r="S82" s="2">
        <f t="shared" si="17"/>
        <v>527629.05325311422</v>
      </c>
      <c r="T82" s="2">
        <f t="shared" si="18"/>
        <v>8499.5714285714785</v>
      </c>
      <c r="U82" s="2">
        <f t="shared" si="19"/>
        <v>532656.86949324608</v>
      </c>
      <c r="V82" s="2">
        <f t="shared" si="5"/>
        <v>762926.70967741939</v>
      </c>
      <c r="W82" s="2">
        <f t="shared" si="20"/>
        <v>13333.516129032243</v>
      </c>
      <c r="X82" s="2">
        <f t="shared" si="6"/>
        <v>519323.35336421384</v>
      </c>
      <c r="Y82" s="2">
        <f t="shared" si="7"/>
        <v>23238484.285102293</v>
      </c>
      <c r="Z82" s="2" t="str">
        <f t="shared" si="8"/>
        <v>HERE</v>
      </c>
      <c r="AA82" s="2">
        <f>IF(Z82="HERE",Y82,AA81+Graph!$G$1*1000)</f>
        <v>23238484.285102293</v>
      </c>
      <c r="AB82" s="2">
        <f t="shared" si="21"/>
        <v>519323.3533642143</v>
      </c>
      <c r="AC82" s="2">
        <f t="shared" si="9"/>
        <v>762926.70967741939</v>
      </c>
      <c r="AD82" s="3">
        <f t="shared" si="10"/>
        <v>23238484.285102293</v>
      </c>
      <c r="AE82" s="2">
        <f>IF(AE80&gt;=52800000,52800000,IF(AB61=Graph!G$1*1000,AE81+Graph!G$1*1000,AC82))</f>
        <v>762926.70967741939</v>
      </c>
      <c r="AF82" s="3">
        <f t="shared" si="11"/>
        <v>762926.70967741939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14</v>
      </c>
      <c r="C83" s="7"/>
      <c r="D83" s="2" t="e">
        <f t="shared" si="12"/>
        <v>#N/A</v>
      </c>
      <c r="E83" s="2" t="e">
        <f t="shared" si="22"/>
        <v>#N/A</v>
      </c>
      <c r="F83" s="2">
        <v>532560.18913930655</v>
      </c>
      <c r="G83" s="2">
        <f t="shared" si="25"/>
        <v>532560.18913930655</v>
      </c>
      <c r="H83" s="2">
        <f t="shared" si="13"/>
        <v>23882645.2823084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708585.0000000007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537634.50165522099</v>
      </c>
      <c r="Q83" s="2">
        <f t="shared" si="26"/>
        <v>537634.50165522099</v>
      </c>
      <c r="R83" s="2">
        <f t="shared" si="16"/>
        <v>24539045.496434927</v>
      </c>
      <c r="S83" s="2">
        <f t="shared" si="17"/>
        <v>532560.18913930655</v>
      </c>
      <c r="T83" s="2">
        <f t="shared" si="18"/>
        <v>8499.5714285714785</v>
      </c>
      <c r="U83" s="2">
        <f t="shared" si="19"/>
        <v>537634.50165522099</v>
      </c>
      <c r="V83" s="2">
        <f t="shared" si="5"/>
        <v>776260.22580645164</v>
      </c>
      <c r="W83" s="2">
        <f t="shared" si="20"/>
        <v>13333.516129032243</v>
      </c>
      <c r="X83" s="2">
        <f t="shared" si="6"/>
        <v>524300.98552618874</v>
      </c>
      <c r="Y83" s="2">
        <f t="shared" si="7"/>
        <v>23762785.270628482</v>
      </c>
      <c r="Z83" s="2" t="str">
        <f t="shared" si="8"/>
        <v>HERE</v>
      </c>
      <c r="AA83" s="2">
        <f>IF(Z83="HERE",Y83,AA82+Graph!$G$1*1000)</f>
        <v>23762785.270628482</v>
      </c>
      <c r="AB83" s="2">
        <f t="shared" si="21"/>
        <v>524300.98552618921</v>
      </c>
      <c r="AC83" s="2">
        <f t="shared" si="9"/>
        <v>776260.22580645164</v>
      </c>
      <c r="AD83" s="3">
        <f t="shared" si="10"/>
        <v>23762785.270628482</v>
      </c>
      <c r="AE83" s="2">
        <f>IF(AE81&gt;=52800000,52800000,IF(AB62=Graph!G$1*1000,AE82+Graph!G$1*1000,AC83))</f>
        <v>776260.22580645164</v>
      </c>
      <c r="AF83" s="3">
        <f t="shared" si="11"/>
        <v>776260.22580645164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15</v>
      </c>
      <c r="C84" s="7"/>
      <c r="D84" s="2" t="e">
        <f t="shared" si="12"/>
        <v>#N/A</v>
      </c>
      <c r="E84" s="2" t="e">
        <f t="shared" si="22"/>
        <v>#N/A</v>
      </c>
      <c r="F84" s="2">
        <v>537491.32502546906</v>
      </c>
      <c r="G84" s="2">
        <f t="shared" si="25"/>
        <v>537491.32502546906</v>
      </c>
      <c r="H84" s="2">
        <f t="shared" si="13"/>
        <v>24420136.607333869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717084.57142857218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542612.13381716609</v>
      </c>
      <c r="Q84" s="2">
        <f t="shared" si="26"/>
        <v>542612.13381716609</v>
      </c>
      <c r="R84" s="2">
        <f t="shared" si="16"/>
        <v>25081657.630252093</v>
      </c>
      <c r="S84" s="2">
        <f t="shared" si="17"/>
        <v>537491.32502546906</v>
      </c>
      <c r="T84" s="2">
        <f t="shared" si="18"/>
        <v>8499.5714285714785</v>
      </c>
      <c r="U84" s="2">
        <f t="shared" si="19"/>
        <v>542612.13381716609</v>
      </c>
      <c r="V84" s="2">
        <f t="shared" si="5"/>
        <v>789593.74193548388</v>
      </c>
      <c r="W84" s="2">
        <f t="shared" si="20"/>
        <v>13333.516129032243</v>
      </c>
      <c r="X84" s="2">
        <f t="shared" si="6"/>
        <v>529278.61768813385</v>
      </c>
      <c r="Y84" s="2">
        <f t="shared" si="7"/>
        <v>24292063.888316616</v>
      </c>
      <c r="Z84" s="2" t="str">
        <f t="shared" si="8"/>
        <v>HERE</v>
      </c>
      <c r="AA84" s="2">
        <f>IF(Z84="HERE",Y84,AA83+Graph!$G$1*1000)</f>
        <v>24292063.888316616</v>
      </c>
      <c r="AB84" s="2">
        <f t="shared" si="21"/>
        <v>529278.61768813431</v>
      </c>
      <c r="AC84" s="2">
        <f t="shared" si="9"/>
        <v>789593.74193548388</v>
      </c>
      <c r="AD84" s="3">
        <f t="shared" si="10"/>
        <v>24292063.888316616</v>
      </c>
      <c r="AE84" s="2">
        <f>IF(AE82&gt;=52800000,52800000,IF(AB63=Graph!G$1*1000,AE83+Graph!G$1*1000,AC84))</f>
        <v>789593.74193548388</v>
      </c>
      <c r="AF84" s="3">
        <f t="shared" si="11"/>
        <v>789593.74193548388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16</v>
      </c>
      <c r="C85" s="7"/>
      <c r="D85" s="2" t="e">
        <f t="shared" si="12"/>
        <v>#N/A</v>
      </c>
      <c r="E85" s="2" t="e">
        <f t="shared" si="22"/>
        <v>#N/A</v>
      </c>
      <c r="F85" s="2">
        <v>542422.46091163158</v>
      </c>
      <c r="G85" s="2">
        <f t="shared" si="25"/>
        <v>542422.46091163158</v>
      </c>
      <c r="H85" s="2">
        <f t="shared" si="13"/>
        <v>24962559.0682455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725584.14285714366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547589.76597911119</v>
      </c>
      <c r="Q85" s="2">
        <f t="shared" si="26"/>
        <v>547589.76597911119</v>
      </c>
      <c r="R85" s="2">
        <f t="shared" si="16"/>
        <v>25629247.396231204</v>
      </c>
      <c r="S85" s="2">
        <f t="shared" si="17"/>
        <v>542422.46091163158</v>
      </c>
      <c r="T85" s="2">
        <f t="shared" si="18"/>
        <v>8499.5714285714785</v>
      </c>
      <c r="U85" s="2">
        <f t="shared" si="19"/>
        <v>547589.76597911119</v>
      </c>
      <c r="V85" s="2">
        <f t="shared" si="5"/>
        <v>802927.25806451612</v>
      </c>
      <c r="W85" s="2">
        <f t="shared" si="20"/>
        <v>13333.516129032243</v>
      </c>
      <c r="X85" s="2">
        <f t="shared" si="6"/>
        <v>534256.24985007895</v>
      </c>
      <c r="Y85" s="2">
        <f t="shared" si="7"/>
        <v>24826320.138166696</v>
      </c>
      <c r="Z85" s="2" t="str">
        <f t="shared" si="8"/>
        <v>HERE</v>
      </c>
      <c r="AA85" s="2">
        <f>IF(Z85="HERE",Y85,AA84+Graph!$G$1*1000)</f>
        <v>24826320.138166696</v>
      </c>
      <c r="AB85" s="2">
        <f t="shared" si="21"/>
        <v>534256.24985007942</v>
      </c>
      <c r="AC85" s="2">
        <f t="shared" si="9"/>
        <v>802927.25806451612</v>
      </c>
      <c r="AD85" s="3">
        <f t="shared" si="10"/>
        <v>24826320.138166696</v>
      </c>
      <c r="AE85" s="2">
        <f>IF(AE83&gt;=52800000,52800000,IF(AB64=Graph!G$1*1000,AE84+Graph!G$1*1000,AC85))</f>
        <v>802927.25806451612</v>
      </c>
      <c r="AF85" s="3">
        <f t="shared" si="11"/>
        <v>802927.25806451612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17</v>
      </c>
      <c r="C86" s="7"/>
      <c r="D86" s="2" t="e">
        <f t="shared" si="12"/>
        <v>#N/A</v>
      </c>
      <c r="E86" s="2" t="e">
        <f t="shared" si="22"/>
        <v>#N/A</v>
      </c>
      <c r="F86" s="2">
        <v>547353.59679782391</v>
      </c>
      <c r="G86" s="2">
        <f t="shared" si="25"/>
        <v>547353.59679782391</v>
      </c>
      <c r="H86" s="2">
        <f t="shared" si="13"/>
        <v>25509912.665043324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734083.71428571513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552567.3981410861</v>
      </c>
      <c r="Q86" s="2">
        <f t="shared" si="26"/>
        <v>550000</v>
      </c>
      <c r="R86" s="2">
        <f t="shared" si="16"/>
        <v>26179247.396231204</v>
      </c>
      <c r="S86" s="2">
        <f t="shared" si="17"/>
        <v>547353.59679782391</v>
      </c>
      <c r="T86" s="2">
        <f t="shared" si="18"/>
        <v>8499.5714285714785</v>
      </c>
      <c r="U86" s="2">
        <f t="shared" si="19"/>
        <v>550000</v>
      </c>
      <c r="V86" s="2">
        <f t="shared" si="5"/>
        <v>816260.77419354836</v>
      </c>
      <c r="W86" s="2">
        <f t="shared" si="20"/>
        <v>13333.516129032243</v>
      </c>
      <c r="X86" s="2">
        <f t="shared" si="6"/>
        <v>536666.48387096776</v>
      </c>
      <c r="Y86" s="2">
        <f t="shared" si="7"/>
        <v>25362986.622037664</v>
      </c>
      <c r="Z86" s="2" t="str">
        <f t="shared" si="8"/>
        <v>HERE</v>
      </c>
      <c r="AA86" s="2">
        <f>IF(Z86="HERE",Y86,AA85+Graph!$G$1*1000)</f>
        <v>25362986.622037664</v>
      </c>
      <c r="AB86" s="2">
        <f t="shared" si="21"/>
        <v>536666.48387096822</v>
      </c>
      <c r="AC86" s="2">
        <f t="shared" si="9"/>
        <v>816260.77419354836</v>
      </c>
      <c r="AD86" s="3">
        <f t="shared" si="10"/>
        <v>25362986.622037664</v>
      </c>
      <c r="AE86" s="2">
        <f>IF(AE84&gt;=52800000,52800000,IF(AB65=Graph!G$1*1000,AE85+Graph!G$1*1000,AC86))</f>
        <v>816260.77419354836</v>
      </c>
      <c r="AF86" s="3">
        <f t="shared" si="11"/>
        <v>816260.77419354836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18</v>
      </c>
      <c r="C87" s="7"/>
      <c r="D87" s="2" t="e">
        <f t="shared" si="12"/>
        <v>#N/A</v>
      </c>
      <c r="E87" s="2" t="e">
        <f t="shared" si="22"/>
        <v>#N/A</v>
      </c>
      <c r="F87" s="2">
        <v>552284.73268398643</v>
      </c>
      <c r="G87" s="2">
        <f t="shared" si="25"/>
        <v>541500.42857142852</v>
      </c>
      <c r="H87" s="2">
        <f t="shared" si="13"/>
        <v>26051413.093614753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742583.28571428661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557545.03030303121</v>
      </c>
      <c r="Q87" s="2">
        <f t="shared" si="26"/>
        <v>550000</v>
      </c>
      <c r="R87" s="2">
        <f t="shared" si="16"/>
        <v>26729247.396231204</v>
      </c>
      <c r="S87" s="2">
        <f t="shared" si="17"/>
        <v>541500.4285714291</v>
      </c>
      <c r="T87" s="2">
        <f t="shared" si="18"/>
        <v>8499.5714285714785</v>
      </c>
      <c r="U87" s="2">
        <f t="shared" si="19"/>
        <v>550000</v>
      </c>
      <c r="V87" s="2">
        <f t="shared" si="5"/>
        <v>829594.29032258061</v>
      </c>
      <c r="W87" s="2">
        <f t="shared" si="20"/>
        <v>13333.516129032243</v>
      </c>
      <c r="X87" s="2">
        <f t="shared" si="6"/>
        <v>536666.48387096776</v>
      </c>
      <c r="Y87" s="2">
        <f t="shared" si="7"/>
        <v>25899653.105908632</v>
      </c>
      <c r="Z87" s="2" t="str">
        <f t="shared" si="8"/>
        <v>HERE</v>
      </c>
      <c r="AA87" s="2">
        <f>IF(Z87="HERE",Y87,AA86+Graph!$G$1*1000)</f>
        <v>25899653.105908632</v>
      </c>
      <c r="AB87" s="2">
        <f t="shared" si="21"/>
        <v>536666.48387096822</v>
      </c>
      <c r="AC87" s="2">
        <f t="shared" si="9"/>
        <v>829594.29032258061</v>
      </c>
      <c r="AD87" s="3">
        <f t="shared" si="10"/>
        <v>25899653.105908632</v>
      </c>
      <c r="AE87" s="2">
        <f>IF(AE85&gt;=52800000,52800000,IF(AB66=Graph!G$1*1000,AE86+Graph!G$1*1000,AC87))</f>
        <v>829594.29032258061</v>
      </c>
      <c r="AF87" s="3">
        <f t="shared" si="11"/>
        <v>829594.29032258061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19</v>
      </c>
      <c r="C88" s="7"/>
      <c r="D88" s="2" t="e">
        <f t="shared" si="12"/>
        <v>#N/A</v>
      </c>
      <c r="E88" s="2" t="e">
        <f t="shared" si="22"/>
        <v>#N/A</v>
      </c>
      <c r="F88" s="2">
        <v>557215.86857014894</v>
      </c>
      <c r="G88" s="2">
        <f t="shared" si="25"/>
        <v>541500.42857142852</v>
      </c>
      <c r="H88" s="2">
        <f t="shared" si="13"/>
        <v>26592913.522186182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751082.85714285809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562522.66246497631</v>
      </c>
      <c r="Q88" s="2">
        <f t="shared" si="26"/>
        <v>550000</v>
      </c>
      <c r="R88" s="2">
        <f t="shared" si="16"/>
        <v>27279247.396231204</v>
      </c>
      <c r="S88" s="2">
        <f t="shared" si="17"/>
        <v>541500.4285714291</v>
      </c>
      <c r="T88" s="2">
        <f t="shared" si="18"/>
        <v>8499.5714285714785</v>
      </c>
      <c r="U88" s="2">
        <f t="shared" si="19"/>
        <v>550000</v>
      </c>
      <c r="V88" s="2">
        <f t="shared" si="5"/>
        <v>842927.80645161285</v>
      </c>
      <c r="W88" s="2">
        <f t="shared" si="20"/>
        <v>13333.516129032243</v>
      </c>
      <c r="X88" s="2">
        <f t="shared" si="6"/>
        <v>536666.48387096776</v>
      </c>
      <c r="Y88" s="2">
        <f t="shared" si="7"/>
        <v>26436319.589779601</v>
      </c>
      <c r="Z88" s="2" t="str">
        <f t="shared" si="8"/>
        <v>HERE</v>
      </c>
      <c r="AA88" s="2">
        <f>IF(Z88="HERE",Y88,AA87+Graph!$G$1*1000)</f>
        <v>26436319.589779601</v>
      </c>
      <c r="AB88" s="2">
        <f t="shared" si="21"/>
        <v>536666.48387096822</v>
      </c>
      <c r="AC88" s="2">
        <f t="shared" si="9"/>
        <v>842927.80645161285</v>
      </c>
      <c r="AD88" s="3">
        <f t="shared" si="10"/>
        <v>26436319.589779601</v>
      </c>
      <c r="AE88" s="2">
        <f>IF(AE86&gt;=52800000,52800000,IF(AB67=Graph!G$1*1000,AE87+Graph!G$1*1000,AC88))</f>
        <v>842927.80645161285</v>
      </c>
      <c r="AF88" s="3">
        <f t="shared" si="11"/>
        <v>842927.80645161285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20</v>
      </c>
      <c r="C89" s="7"/>
      <c r="D89" s="2" t="e">
        <f t="shared" si="12"/>
        <v>#N/A</v>
      </c>
      <c r="E89" s="2" t="e">
        <f t="shared" si="22"/>
        <v>#N/A</v>
      </c>
      <c r="F89" s="2">
        <v>562147.00445634127</v>
      </c>
      <c r="G89" s="2">
        <f t="shared" si="25"/>
        <v>541500.42857142852</v>
      </c>
      <c r="H89" s="2">
        <f t="shared" si="13"/>
        <v>27134413.950757612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759582.42857142957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567500.29462695122</v>
      </c>
      <c r="Q89" s="2">
        <f t="shared" si="26"/>
        <v>550000</v>
      </c>
      <c r="R89" s="2">
        <f t="shared" si="16"/>
        <v>27829247.396231204</v>
      </c>
      <c r="S89" s="2">
        <f t="shared" si="17"/>
        <v>541500.4285714291</v>
      </c>
      <c r="T89" s="2">
        <f t="shared" si="18"/>
        <v>8499.5714285714785</v>
      </c>
      <c r="U89" s="2">
        <f t="shared" si="19"/>
        <v>550000</v>
      </c>
      <c r="V89" s="2">
        <f t="shared" si="5"/>
        <v>856261.32258064509</v>
      </c>
      <c r="W89" s="2">
        <f t="shared" si="20"/>
        <v>13333.516129032243</v>
      </c>
      <c r="X89" s="2">
        <f t="shared" si="6"/>
        <v>536666.48387096776</v>
      </c>
      <c r="Y89" s="2">
        <f t="shared" si="7"/>
        <v>26972986.073650569</v>
      </c>
      <c r="Z89" s="2" t="str">
        <f t="shared" si="8"/>
        <v>HERE</v>
      </c>
      <c r="AA89" s="2">
        <f>IF(Z89="HERE",Y89,AA88+Graph!$G$1*1000)</f>
        <v>26972986.073650569</v>
      </c>
      <c r="AB89" s="2">
        <f t="shared" si="21"/>
        <v>536666.48387096822</v>
      </c>
      <c r="AC89" s="2">
        <f t="shared" si="9"/>
        <v>856261.32258064509</v>
      </c>
      <c r="AD89" s="3">
        <f t="shared" si="10"/>
        <v>26972986.073650569</v>
      </c>
      <c r="AE89" s="2">
        <f>IF(AE87&gt;=52800000,52800000,IF(AB68=Graph!G$1*1000,AE88+Graph!G$1*1000,AC89))</f>
        <v>856261.32258064509</v>
      </c>
      <c r="AF89" s="3">
        <f t="shared" si="11"/>
        <v>856261.32258064509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21</v>
      </c>
      <c r="C90" s="7"/>
      <c r="D90" s="2" t="e">
        <f t="shared" si="12"/>
        <v>#N/A</v>
      </c>
      <c r="E90" s="2" t="e">
        <f t="shared" si="22"/>
        <v>#N/A</v>
      </c>
      <c r="F90" s="2">
        <v>567078.14034250379</v>
      </c>
      <c r="G90" s="2">
        <f t="shared" si="25"/>
        <v>541500.42857142852</v>
      </c>
      <c r="H90" s="2">
        <f t="shared" si="13"/>
        <v>27675914.379329041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768082.00000000105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572477.92678889632</v>
      </c>
      <c r="Q90" s="2">
        <f t="shared" si="26"/>
        <v>550000</v>
      </c>
      <c r="R90" s="2">
        <f t="shared" si="16"/>
        <v>28379247.396231204</v>
      </c>
      <c r="S90" s="2">
        <f t="shared" si="17"/>
        <v>541500.4285714291</v>
      </c>
      <c r="T90" s="2">
        <f t="shared" si="18"/>
        <v>8499.5714285714785</v>
      </c>
      <c r="U90" s="2">
        <f t="shared" si="19"/>
        <v>550000</v>
      </c>
      <c r="V90" s="2">
        <f t="shared" si="5"/>
        <v>869594.83870967734</v>
      </c>
      <c r="W90" s="2">
        <f t="shared" si="20"/>
        <v>13333.516129032243</v>
      </c>
      <c r="X90" s="2">
        <f t="shared" si="6"/>
        <v>536666.48387096776</v>
      </c>
      <c r="Y90" s="2">
        <f t="shared" si="7"/>
        <v>27509652.557521537</v>
      </c>
      <c r="Z90" s="2" t="str">
        <f t="shared" si="8"/>
        <v>HERE</v>
      </c>
      <c r="AA90" s="2">
        <f>IF(Z90="HERE",Y90,AA89+Graph!$G$1*1000)</f>
        <v>27509652.557521537</v>
      </c>
      <c r="AB90" s="2">
        <f t="shared" si="21"/>
        <v>536666.48387096822</v>
      </c>
      <c r="AC90" s="2">
        <f t="shared" si="9"/>
        <v>869594.83870967734</v>
      </c>
      <c r="AD90" s="3">
        <f t="shared" si="10"/>
        <v>27509652.557521537</v>
      </c>
      <c r="AE90" s="2">
        <f>IF(AE88&gt;=52800000,52800000,IF(AB69=Graph!G$1*1000,AE89+Graph!G$1*1000,AC90))</f>
        <v>869594.83870967734</v>
      </c>
      <c r="AF90" s="3">
        <f t="shared" si="11"/>
        <v>869594.83870967734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22</v>
      </c>
      <c r="C91" s="7"/>
      <c r="D91" s="2" t="e">
        <f t="shared" si="12"/>
        <v>#N/A</v>
      </c>
      <c r="E91" s="2" t="e">
        <f t="shared" si="22"/>
        <v>#N/A</v>
      </c>
      <c r="F91" s="2">
        <v>572009.27622866631</v>
      </c>
      <c r="G91" s="2">
        <f t="shared" si="25"/>
        <v>541500.42857142852</v>
      </c>
      <c r="H91" s="2">
        <f t="shared" si="13"/>
        <v>28217414.80790047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776581.57142857253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577455.55895084143</v>
      </c>
      <c r="Q91" s="2">
        <f t="shared" si="26"/>
        <v>550000</v>
      </c>
      <c r="R91" s="2">
        <f t="shared" si="16"/>
        <v>28929247.396231204</v>
      </c>
      <c r="S91" s="2">
        <f t="shared" si="17"/>
        <v>541500.4285714291</v>
      </c>
      <c r="T91" s="2">
        <f t="shared" si="18"/>
        <v>8499.5714285714785</v>
      </c>
      <c r="U91" s="2">
        <f t="shared" si="19"/>
        <v>550000</v>
      </c>
      <c r="V91" s="2">
        <f t="shared" si="5"/>
        <v>882928.3548387097</v>
      </c>
      <c r="W91" s="2">
        <f t="shared" si="20"/>
        <v>13333.516129032359</v>
      </c>
      <c r="X91" s="2">
        <f t="shared" si="6"/>
        <v>536666.48387096764</v>
      </c>
      <c r="Y91" s="2">
        <f t="shared" si="7"/>
        <v>28046319.041392505</v>
      </c>
      <c r="Z91" s="2" t="str">
        <f t="shared" si="8"/>
        <v>HERE</v>
      </c>
      <c r="AA91" s="2">
        <f>IF(Z91="HERE",Y91,AA90+Graph!$G$1*1000)</f>
        <v>28046319.041392505</v>
      </c>
      <c r="AB91" s="2">
        <f t="shared" si="21"/>
        <v>536666.48387096822</v>
      </c>
      <c r="AC91" s="2">
        <f t="shared" si="9"/>
        <v>882928.3548387097</v>
      </c>
      <c r="AD91" s="3">
        <f t="shared" si="10"/>
        <v>28046319.041392505</v>
      </c>
      <c r="AE91" s="2">
        <f>IF(AE89&gt;=52800000,52800000,IF(AB70=Graph!G$1*1000,AE90+Graph!G$1*1000,AC91))</f>
        <v>882928.3548387097</v>
      </c>
      <c r="AF91" s="3">
        <f t="shared" si="11"/>
        <v>882928.3548387097</v>
      </c>
      <c r="AG91" s="3">
        <f t="shared" si="29"/>
        <v>15631761.216485132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23</v>
      </c>
      <c r="C92" s="7"/>
      <c r="D92" s="2" t="e">
        <f t="shared" si="12"/>
        <v>#N/A</v>
      </c>
      <c r="E92" s="2" t="e">
        <f t="shared" si="22"/>
        <v>#N/A</v>
      </c>
      <c r="F92" s="2">
        <v>576940.41211485863</v>
      </c>
      <c r="G92" s="2">
        <f t="shared" si="25"/>
        <v>541500.42857142852</v>
      </c>
      <c r="H92" s="2">
        <f t="shared" si="13"/>
        <v>28758915.236471899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785081.142857144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582433.19111281633</v>
      </c>
      <c r="Q92" s="2">
        <f t="shared" si="26"/>
        <v>550000</v>
      </c>
      <c r="R92" s="2">
        <f t="shared" si="16"/>
        <v>29479247.396231204</v>
      </c>
      <c r="S92" s="2">
        <f t="shared" si="17"/>
        <v>541500.4285714291</v>
      </c>
      <c r="T92" s="2">
        <f t="shared" si="18"/>
        <v>8499.5714285714785</v>
      </c>
      <c r="U92" s="2">
        <f t="shared" si="19"/>
        <v>550000</v>
      </c>
      <c r="V92" s="2">
        <f t="shared" si="5"/>
        <v>896261.87096774194</v>
      </c>
      <c r="W92" s="2">
        <f t="shared" si="20"/>
        <v>13333.516129032243</v>
      </c>
      <c r="X92" s="2">
        <f t="shared" si="6"/>
        <v>536666.48387096776</v>
      </c>
      <c r="Y92" s="2">
        <f t="shared" si="7"/>
        <v>28582985.525263473</v>
      </c>
      <c r="Z92" s="2" t="str">
        <f t="shared" si="8"/>
        <v>HERE</v>
      </c>
      <c r="AA92" s="2">
        <f>IF(Z92="HERE",Y92,AA91+Graph!$G$1*1000)</f>
        <v>28582985.525263473</v>
      </c>
      <c r="AB92" s="2">
        <f t="shared" si="21"/>
        <v>536666.48387096822</v>
      </c>
      <c r="AC92" s="2">
        <f t="shared" si="9"/>
        <v>896261.87096774194</v>
      </c>
      <c r="AD92" s="3">
        <f t="shared" si="10"/>
        <v>28582985.525263473</v>
      </c>
      <c r="AE92" s="2">
        <f>IF(AE90&gt;=52800000,52800000,IF(AB71=Graph!G$1*1000,AE91+Graph!G$1*1000,AC92))</f>
        <v>896261.87096774194</v>
      </c>
      <c r="AF92" s="3">
        <f t="shared" si="11"/>
        <v>896261.87096774194</v>
      </c>
      <c r="AG92" s="3">
        <f t="shared" si="29"/>
        <v>16050540.351916011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24</v>
      </c>
      <c r="C93" s="7"/>
      <c r="D93" s="2" t="e">
        <f t="shared" si="12"/>
        <v>#N/A</v>
      </c>
      <c r="E93" s="2" t="e">
        <f t="shared" si="22"/>
        <v>#N/A</v>
      </c>
      <c r="F93" s="2">
        <v>581871.54800102115</v>
      </c>
      <c r="G93" s="2">
        <f t="shared" si="25"/>
        <v>541500.42857142852</v>
      </c>
      <c r="H93" s="2">
        <f t="shared" si="13"/>
        <v>29300415.665043328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793580.71428571548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587410.82327476144</v>
      </c>
      <c r="Q93" s="2">
        <f t="shared" si="26"/>
        <v>550000</v>
      </c>
      <c r="R93" s="2">
        <f t="shared" si="16"/>
        <v>30029247.396231204</v>
      </c>
      <c r="S93" s="2">
        <f t="shared" si="17"/>
        <v>541500.4285714291</v>
      </c>
      <c r="T93" s="2">
        <f t="shared" si="18"/>
        <v>8499.5714285714785</v>
      </c>
      <c r="U93" s="2">
        <f t="shared" si="19"/>
        <v>550000</v>
      </c>
      <c r="V93" s="2">
        <f t="shared" si="5"/>
        <v>909595.38709677418</v>
      </c>
      <c r="W93" s="2">
        <f t="shared" si="20"/>
        <v>13333.516129032243</v>
      </c>
      <c r="X93" s="2">
        <f t="shared" si="6"/>
        <v>536666.48387096776</v>
      </c>
      <c r="Y93" s="2">
        <f t="shared" si="7"/>
        <v>29119652.009134442</v>
      </c>
      <c r="Z93" s="2" t="str">
        <f t="shared" si="8"/>
        <v>HERE</v>
      </c>
      <c r="AA93" s="2">
        <f>IF(Z93="HERE",Y93,AA92+Graph!$G$1*1000)</f>
        <v>29119652.009134442</v>
      </c>
      <c r="AB93" s="2">
        <f t="shared" si="21"/>
        <v>536666.48387096822</v>
      </c>
      <c r="AC93" s="2">
        <f t="shared" si="9"/>
        <v>909595.38709677418</v>
      </c>
      <c r="AD93" s="3">
        <f t="shared" si="10"/>
        <v>29119652.009134442</v>
      </c>
      <c r="AE93" s="2">
        <f>IF(AE91&gt;=52800000,52800000,IF(AB72=Graph!G$1*1000,AE92+Graph!G$1*1000,AC93))</f>
        <v>909595.38709677418</v>
      </c>
      <c r="AF93" s="3">
        <f t="shared" si="11"/>
        <v>909595.38709677418</v>
      </c>
      <c r="AG93" s="3">
        <f t="shared" si="29"/>
        <v>16473799.356292671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25</v>
      </c>
      <c r="C94" s="7"/>
      <c r="D94" s="2" t="e">
        <f t="shared" si="12"/>
        <v>#N/A</v>
      </c>
      <c r="E94" s="2" t="e">
        <f t="shared" si="22"/>
        <v>#N/A</v>
      </c>
      <c r="F94" s="2">
        <v>586802.68388718367</v>
      </c>
      <c r="G94" s="2">
        <f t="shared" si="25"/>
        <v>541500.42857142852</v>
      </c>
      <c r="H94" s="2">
        <f t="shared" si="13"/>
        <v>29841916.093614757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802080.28571428696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592388.45543670654</v>
      </c>
      <c r="Q94" s="2">
        <f t="shared" si="26"/>
        <v>550000</v>
      </c>
      <c r="R94" s="2">
        <f t="shared" si="16"/>
        <v>30579247.396231204</v>
      </c>
      <c r="S94" s="2">
        <f t="shared" si="17"/>
        <v>541500.4285714291</v>
      </c>
      <c r="T94" s="2">
        <f t="shared" si="18"/>
        <v>8499.5714285714785</v>
      </c>
      <c r="U94" s="2">
        <f t="shared" si="19"/>
        <v>550000</v>
      </c>
      <c r="V94" s="2">
        <f t="shared" si="5"/>
        <v>922928.90322580643</v>
      </c>
      <c r="W94" s="2">
        <f t="shared" si="20"/>
        <v>13333.516129032243</v>
      </c>
      <c r="X94" s="2">
        <f t="shared" si="6"/>
        <v>536666.48387096776</v>
      </c>
      <c r="Y94" s="2">
        <f t="shared" si="7"/>
        <v>29656318.49300541</v>
      </c>
      <c r="Z94" s="2" t="str">
        <f t="shared" si="8"/>
        <v>HERE</v>
      </c>
      <c r="AA94" s="2">
        <f>IF(Z94="HERE",Y94,AA93+Graph!$G$1*1000)</f>
        <v>29656318.49300541</v>
      </c>
      <c r="AB94" s="2">
        <f t="shared" si="21"/>
        <v>536666.48387096822</v>
      </c>
      <c r="AC94" s="2">
        <f t="shared" si="9"/>
        <v>922928.90322580643</v>
      </c>
      <c r="AD94" s="3">
        <f t="shared" si="10"/>
        <v>29656318.49300541</v>
      </c>
      <c r="AE94" s="2">
        <f>IF(AE92&gt;=52800000,52800000,IF(AB73=Graph!G$1*1000,AE93+Graph!G$1*1000,AC94))</f>
        <v>922928.90322580643</v>
      </c>
      <c r="AF94" s="3">
        <f t="shared" si="11"/>
        <v>922928.90322580643</v>
      </c>
      <c r="AG94" s="3">
        <f t="shared" si="29"/>
        <v>16901538.229615077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26</v>
      </c>
      <c r="C95" s="7"/>
      <c r="D95" s="2" t="e">
        <f t="shared" si="12"/>
        <v>#N/A</v>
      </c>
      <c r="E95" s="2" t="e">
        <f t="shared" si="22"/>
        <v>#N/A</v>
      </c>
      <c r="F95" s="2">
        <v>591733.81977337599</v>
      </c>
      <c r="G95" s="2">
        <f t="shared" si="25"/>
        <v>541500.42857142852</v>
      </c>
      <c r="H95" s="2">
        <f t="shared" si="13"/>
        <v>30383416.522186186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810579.85714285844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597366.08759868145</v>
      </c>
      <c r="Q95" s="2">
        <f t="shared" si="26"/>
        <v>550000</v>
      </c>
      <c r="R95" s="2">
        <f t="shared" si="16"/>
        <v>31129247.396231204</v>
      </c>
      <c r="S95" s="2">
        <f t="shared" si="17"/>
        <v>541500.4285714291</v>
      </c>
      <c r="T95" s="2">
        <f t="shared" si="18"/>
        <v>8499.5714285714785</v>
      </c>
      <c r="U95" s="2">
        <f t="shared" si="19"/>
        <v>550000</v>
      </c>
      <c r="V95" s="2">
        <f t="shared" si="5"/>
        <v>936262.41935483867</v>
      </c>
      <c r="W95" s="2">
        <f t="shared" si="20"/>
        <v>13333.516129032243</v>
      </c>
      <c r="X95" s="2">
        <f t="shared" si="6"/>
        <v>536666.48387096776</v>
      </c>
      <c r="Y95" s="2">
        <f t="shared" ref="Y95:Y158" si="30">IF(COUNT($C96)=0,IF(COUNT($C95)=1,C95,SUM(Y94+X95)),C95)</f>
        <v>30192984.976876378</v>
      </c>
      <c r="Z95" s="2" t="str">
        <f t="shared" si="8"/>
        <v>HERE</v>
      </c>
      <c r="AA95" s="2">
        <f>IF(Z95="HERE",Y95,AA94+Graph!$G$1*1000)</f>
        <v>30192984.976876378</v>
      </c>
      <c r="AB95" s="2">
        <f t="shared" si="21"/>
        <v>536666.48387096822</v>
      </c>
      <c r="AC95" s="2">
        <f t="shared" ref="AC95:AC158" si="31">IF(Z96="HERE",V95,AC94)</f>
        <v>936262.41935483867</v>
      </c>
      <c r="AD95" s="3">
        <f t="shared" si="10"/>
        <v>30192984.976876378</v>
      </c>
      <c r="AE95" s="2">
        <f>IF(AE93&gt;=52800000,52800000,IF(AB74=Graph!G$1*1000,AE94+Graph!G$1*1000,AC95))</f>
        <v>936262.41935483867</v>
      </c>
      <c r="AF95" s="3">
        <f t="shared" si="11"/>
        <v>936262.41935483867</v>
      </c>
      <c r="AG95" s="3">
        <f t="shared" si="29"/>
        <v>17333756.971883237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27</v>
      </c>
      <c r="C96" s="7"/>
      <c r="D96" s="2" t="e">
        <f t="shared" si="12"/>
        <v>#N/A</v>
      </c>
      <c r="E96" s="2" t="e">
        <f t="shared" si="22"/>
        <v>#N/A</v>
      </c>
      <c r="F96" s="2">
        <v>596664.95565953851</v>
      </c>
      <c r="G96" s="2">
        <f t="shared" si="25"/>
        <v>541500.42857142852</v>
      </c>
      <c r="H96" s="2">
        <f t="shared" ref="H96:H159" si="32">IF(COUNT($C97)=0,IF(COUNT($C96)=1,C96,SUM(H95+G96)),C96)</f>
        <v>30924916.950757615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819079.42857142992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602343.71976062655</v>
      </c>
      <c r="Q96" s="2">
        <f t="shared" si="26"/>
        <v>550000</v>
      </c>
      <c r="R96" s="2">
        <f t="shared" ref="R96:R159" si="33">IF(COUNT($C97)=0,IF(COUNT($C96)=1,M96,SUM(R95+Q96)),M96)</f>
        <v>31679247.396231204</v>
      </c>
      <c r="S96" s="2">
        <f t="shared" si="17"/>
        <v>541500.4285714291</v>
      </c>
      <c r="T96" s="2">
        <f t="shared" si="18"/>
        <v>8499.5714285714785</v>
      </c>
      <c r="U96" s="2">
        <f t="shared" si="19"/>
        <v>550000</v>
      </c>
      <c r="V96" s="2">
        <f t="shared" si="5"/>
        <v>949595.93548387103</v>
      </c>
      <c r="W96" s="2">
        <f t="shared" si="20"/>
        <v>13333.516129032359</v>
      </c>
      <c r="X96" s="2">
        <f t="shared" si="6"/>
        <v>536666.48387096764</v>
      </c>
      <c r="Y96" s="2">
        <f t="shared" si="30"/>
        <v>30729651.460747346</v>
      </c>
      <c r="Z96" s="2" t="str">
        <f t="shared" si="8"/>
        <v>HERE</v>
      </c>
      <c r="AA96" s="2">
        <f>IF(Z96="HERE",Y96,AA95+Graph!$G$1*1000)</f>
        <v>30729651.460747346</v>
      </c>
      <c r="AB96" s="2">
        <f t="shared" si="21"/>
        <v>536666.48387096822</v>
      </c>
      <c r="AC96" s="2">
        <f t="shared" si="31"/>
        <v>949595.93548387103</v>
      </c>
      <c r="AD96" s="3">
        <f t="shared" si="10"/>
        <v>30729651.460747346</v>
      </c>
      <c r="AE96" s="2">
        <f>IF(AE94&gt;=52800000,52800000,IF(AB75=Graph!G$1*1000,AE95+Graph!G$1*1000,AC96))</f>
        <v>949595.93548387103</v>
      </c>
      <c r="AF96" s="3">
        <f t="shared" si="11"/>
        <v>949595.93548387103</v>
      </c>
      <c r="AG96" s="3">
        <f t="shared" si="29"/>
        <v>17770455.583097175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28</v>
      </c>
      <c r="C97" s="7"/>
      <c r="D97" s="2" t="e">
        <f t="shared" si="12"/>
        <v>#N/A</v>
      </c>
      <c r="E97" s="2" t="e">
        <f t="shared" si="22"/>
        <v>#N/A</v>
      </c>
      <c r="F97" s="2">
        <v>601596.09154570103</v>
      </c>
      <c r="G97" s="2">
        <f t="shared" si="25"/>
        <v>541500.42857142852</v>
      </c>
      <c r="H97" s="2">
        <f t="shared" si="32"/>
        <v>31466417.379329044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827579.0000000014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607321.35192260146</v>
      </c>
      <c r="Q97" s="2">
        <f t="shared" si="26"/>
        <v>550000</v>
      </c>
      <c r="R97" s="2">
        <f t="shared" si="33"/>
        <v>32229247.396231204</v>
      </c>
      <c r="S97" s="2">
        <f t="shared" si="17"/>
        <v>541500.4285714291</v>
      </c>
      <c r="T97" s="2">
        <f t="shared" si="18"/>
        <v>8499.5714285714785</v>
      </c>
      <c r="U97" s="2">
        <f t="shared" si="19"/>
        <v>550000</v>
      </c>
      <c r="V97" s="2">
        <f t="shared" si="5"/>
        <v>962929.45161290327</v>
      </c>
      <c r="W97" s="2">
        <f t="shared" si="20"/>
        <v>13333.516129032243</v>
      </c>
      <c r="X97" s="2">
        <f t="shared" si="6"/>
        <v>536666.48387096776</v>
      </c>
      <c r="Y97" s="2">
        <f t="shared" si="30"/>
        <v>31266317.944618315</v>
      </c>
      <c r="Z97" s="2" t="str">
        <f t="shared" si="8"/>
        <v>HERE</v>
      </c>
      <c r="AA97" s="2">
        <f>IF(Z97="HERE",Y97,AA96+Graph!$G$1*1000)</f>
        <v>31266317.944618315</v>
      </c>
      <c r="AB97" s="2">
        <f t="shared" si="21"/>
        <v>536666.48387096822</v>
      </c>
      <c r="AC97" s="2">
        <f t="shared" si="31"/>
        <v>962929.45161290327</v>
      </c>
      <c r="AD97" s="3">
        <f t="shared" si="10"/>
        <v>31266317.944618315</v>
      </c>
      <c r="AE97" s="2">
        <f>IF(AE95&gt;=52800000,52800000,IF(AB76=Graph!G$1*1000,AE96+Graph!G$1*1000,AC97))</f>
        <v>962929.45161290327</v>
      </c>
      <c r="AF97" s="3">
        <f t="shared" si="11"/>
        <v>962929.45161290327</v>
      </c>
      <c r="AG97" s="3">
        <f t="shared" si="29"/>
        <v>18211634.063256864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29</v>
      </c>
      <c r="C98" s="7"/>
      <c r="D98" s="2" t="e">
        <f t="shared" si="12"/>
        <v>#N/A</v>
      </c>
      <c r="E98" s="2" t="e">
        <f t="shared" si="22"/>
        <v>#N/A</v>
      </c>
      <c r="F98" s="2">
        <v>606527.22743189335</v>
      </c>
      <c r="G98" s="2">
        <f t="shared" si="25"/>
        <v>541500.42857142852</v>
      </c>
      <c r="H98" s="2">
        <f t="shared" si="32"/>
        <v>32007917.807900473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836078.57142857288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612298.98408454657</v>
      </c>
      <c r="Q98" s="2">
        <f t="shared" si="26"/>
        <v>550000</v>
      </c>
      <c r="R98" s="2">
        <f t="shared" si="33"/>
        <v>32779247.396231204</v>
      </c>
      <c r="S98" s="2">
        <f t="shared" si="17"/>
        <v>541500.4285714291</v>
      </c>
      <c r="T98" s="2">
        <f t="shared" si="18"/>
        <v>8499.5714285714785</v>
      </c>
      <c r="U98" s="2">
        <f t="shared" si="19"/>
        <v>550000</v>
      </c>
      <c r="V98" s="2">
        <f t="shared" si="5"/>
        <v>976262.96774193551</v>
      </c>
      <c r="W98" s="2">
        <f t="shared" si="20"/>
        <v>13333.516129032243</v>
      </c>
      <c r="X98" s="2">
        <f t="shared" si="6"/>
        <v>536666.48387096776</v>
      </c>
      <c r="Y98" s="2">
        <f t="shared" si="30"/>
        <v>31802984.428489283</v>
      </c>
      <c r="Z98" s="2" t="str">
        <f t="shared" si="8"/>
        <v>HERE</v>
      </c>
      <c r="AA98" s="2">
        <f>IF(Z98="HERE",Y98,AA97+Graph!$G$1*1000)</f>
        <v>31802984.428489283</v>
      </c>
      <c r="AB98" s="2">
        <f t="shared" si="21"/>
        <v>536666.48387096822</v>
      </c>
      <c r="AC98" s="2">
        <f t="shared" si="31"/>
        <v>976262.96774193551</v>
      </c>
      <c r="AD98" s="3">
        <f t="shared" si="10"/>
        <v>31802984.428489283</v>
      </c>
      <c r="AE98" s="2">
        <f>IF(AE96&gt;=52800000,52800000,IF(AB77=Graph!G$1*1000,AE97+Graph!G$1*1000,AC98))</f>
        <v>976262.96774193551</v>
      </c>
      <c r="AF98" s="3">
        <f t="shared" si="11"/>
        <v>976262.96774193551</v>
      </c>
      <c r="AG98" s="3">
        <f t="shared" si="29"/>
        <v>18657292.4123623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30</v>
      </c>
      <c r="C99" s="7"/>
      <c r="D99" s="2" t="e">
        <f t="shared" si="12"/>
        <v>#N/A</v>
      </c>
      <c r="E99" s="2" t="e">
        <f t="shared" si="22"/>
        <v>#N/A</v>
      </c>
      <c r="F99" s="2">
        <v>611458.36331805587</v>
      </c>
      <c r="G99" s="2">
        <f t="shared" si="25"/>
        <v>541500.42857142852</v>
      </c>
      <c r="H99" s="2">
        <f t="shared" si="32"/>
        <v>32549418.236471903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844578.14285714435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617276.61624649167</v>
      </c>
      <c r="Q99" s="2">
        <f t="shared" si="26"/>
        <v>550000</v>
      </c>
      <c r="R99" s="2">
        <f t="shared" si="33"/>
        <v>33329247.396231204</v>
      </c>
      <c r="S99" s="2">
        <f t="shared" si="17"/>
        <v>541500.4285714291</v>
      </c>
      <c r="T99" s="2">
        <f t="shared" si="18"/>
        <v>8499.5714285714785</v>
      </c>
      <c r="U99" s="2">
        <f t="shared" si="19"/>
        <v>550000</v>
      </c>
      <c r="V99" s="2">
        <f t="shared" si="5"/>
        <v>989596.48387096776</v>
      </c>
      <c r="W99" s="2">
        <f t="shared" si="20"/>
        <v>13333.516129032243</v>
      </c>
      <c r="X99" s="2">
        <f t="shared" si="6"/>
        <v>536666.48387096776</v>
      </c>
      <c r="Y99" s="2">
        <f t="shared" si="30"/>
        <v>32339650.912360251</v>
      </c>
      <c r="Z99" s="2" t="str">
        <f t="shared" si="8"/>
        <v>HERE</v>
      </c>
      <c r="AA99" s="2">
        <f>IF(Z99="HERE",Y99,AA98+Graph!$G$1*1000)</f>
        <v>32339650.912360251</v>
      </c>
      <c r="AB99" s="2">
        <f t="shared" si="21"/>
        <v>536666.48387096822</v>
      </c>
      <c r="AC99" s="2">
        <f t="shared" si="31"/>
        <v>989596.48387096776</v>
      </c>
      <c r="AD99" s="3">
        <f t="shared" si="10"/>
        <v>32339650.912360251</v>
      </c>
      <c r="AE99" s="2">
        <f>IF(AE97&gt;=52800000,52800000,IF(AB78=Graph!G$1*1000,AE98+Graph!G$1*1000,AC99))</f>
        <v>989596.48387096776</v>
      </c>
      <c r="AF99" s="3">
        <f t="shared" si="11"/>
        <v>989596.48387096776</v>
      </c>
      <c r="AG99" s="3">
        <f t="shared" si="29"/>
        <v>19107430.630413514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31</v>
      </c>
      <c r="C100" s="14"/>
      <c r="D100" s="13" t="e">
        <f t="shared" si="12"/>
        <v>#N/A</v>
      </c>
      <c r="E100" s="13" t="e">
        <f t="shared" si="22"/>
        <v>#N/A</v>
      </c>
      <c r="F100" s="13">
        <v>616389.49920421839</v>
      </c>
      <c r="G100" s="2">
        <f t="shared" si="25"/>
        <v>541500.42857142852</v>
      </c>
      <c r="H100" s="13">
        <f t="shared" si="32"/>
        <v>33090918.665043332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853077.71428571583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622254.24840846658</v>
      </c>
      <c r="Q100" s="2">
        <f t="shared" si="26"/>
        <v>550000</v>
      </c>
      <c r="R100" s="13">
        <f t="shared" si="33"/>
        <v>33879247.396231204</v>
      </c>
      <c r="S100" s="13">
        <f t="shared" si="17"/>
        <v>541500.4285714291</v>
      </c>
      <c r="T100" s="13">
        <f t="shared" si="18"/>
        <v>8499.5714285714785</v>
      </c>
      <c r="U100" s="13">
        <f t="shared" si="19"/>
        <v>550000</v>
      </c>
      <c r="V100" s="13">
        <f t="shared" si="5"/>
        <v>1002930</v>
      </c>
      <c r="W100" s="13">
        <f t="shared" si="20"/>
        <v>13333.516129032243</v>
      </c>
      <c r="X100" s="13">
        <f t="shared" si="6"/>
        <v>536666.48387096776</v>
      </c>
      <c r="Y100" s="2">
        <f t="shared" si="30"/>
        <v>32876317.396231219</v>
      </c>
      <c r="Z100" s="2" t="str">
        <f t="shared" si="8"/>
        <v>HERE</v>
      </c>
      <c r="AA100" s="2">
        <f>IF(Z100="HERE",Y100,AA99+Graph!$G$1*1000)</f>
        <v>32876317.396231219</v>
      </c>
      <c r="AB100" s="2">
        <f t="shared" si="21"/>
        <v>536666.48387096822</v>
      </c>
      <c r="AC100" s="2">
        <f t="shared" si="31"/>
        <v>1002930</v>
      </c>
      <c r="AD100" s="3">
        <f t="shared" si="10"/>
        <v>32876317.396231219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19562048.717410482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32</v>
      </c>
      <c r="C101" s="7"/>
      <c r="D101" s="2" t="e">
        <f t="shared" si="12"/>
        <v>#N/A</v>
      </c>
      <c r="E101" s="2" t="e">
        <f t="shared" si="22"/>
        <v>#N/A</v>
      </c>
      <c r="F101" s="2">
        <v>621320.63509041071</v>
      </c>
      <c r="G101" s="2">
        <f t="shared" si="25"/>
        <v>541500.42857142852</v>
      </c>
      <c r="H101" s="2">
        <f t="shared" si="32"/>
        <v>33632419.093614757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861577.28571428731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627231.88057041168</v>
      </c>
      <c r="Q101" s="2">
        <f t="shared" si="26"/>
        <v>550000</v>
      </c>
      <c r="R101" s="2">
        <f t="shared" si="33"/>
        <v>34429247.396231204</v>
      </c>
      <c r="S101" s="2">
        <f t="shared" si="17"/>
        <v>541500.42857142538</v>
      </c>
      <c r="T101" s="2">
        <f t="shared" si="18"/>
        <v>8499.5714285714785</v>
      </c>
      <c r="U101" s="2">
        <f t="shared" si="19"/>
        <v>550000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496562.28571428568</v>
      </c>
      <c r="Y101" s="2">
        <f t="shared" si="30"/>
        <v>33372879.681945506</v>
      </c>
      <c r="Z101" s="2" t="str">
        <f t="shared" si="8"/>
        <v>HERE</v>
      </c>
      <c r="AA101" s="2">
        <f>IF(Z101="HERE",Y101,AA100+Graph!$G$1*1000)</f>
        <v>33372879.681945506</v>
      </c>
      <c r="AB101" s="2">
        <f t="shared" si="21"/>
        <v>496562.28571428731</v>
      </c>
      <c r="AC101" s="2">
        <f t="shared" si="31"/>
        <v>1056367.7142857143</v>
      </c>
      <c r="AD101" s="3">
        <f t="shared" si="10"/>
        <v>33372879.681945506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20021146.673353199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33</v>
      </c>
      <c r="C102" s="7"/>
      <c r="D102" s="2" t="e">
        <f t="shared" si="12"/>
        <v>#N/A</v>
      </c>
      <c r="E102" s="2" t="e">
        <f t="shared" si="22"/>
        <v>#N/A</v>
      </c>
      <c r="F102" s="2">
        <v>626251.77097657323</v>
      </c>
      <c r="G102" s="2">
        <f t="shared" ref="G102:G165" si="35">IF(F102&gt;550000,$AK$31*1000,F102)</f>
        <v>541500.42857142852</v>
      </c>
      <c r="H102" s="2">
        <f t="shared" si="32"/>
        <v>34173919.522186182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870076.85714285879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632209.51273235679</v>
      </c>
      <c r="Q102" s="2">
        <f t="shared" ref="Q102:Q165" si="36">IF(P102&gt;550000,550000,P102)</f>
        <v>550000</v>
      </c>
      <c r="R102" s="2">
        <f t="shared" si="33"/>
        <v>34979247.396231204</v>
      </c>
      <c r="S102" s="2">
        <f t="shared" si="17"/>
        <v>541500.42857142538</v>
      </c>
      <c r="T102" s="2">
        <f t="shared" si="18"/>
        <v>8499.5714285714785</v>
      </c>
      <c r="U102" s="2">
        <f t="shared" si="19"/>
        <v>550000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496562.28571428568</v>
      </c>
      <c r="Y102" s="2">
        <f t="shared" si="30"/>
        <v>33869441.967659794</v>
      </c>
      <c r="Z102" s="2" t="str">
        <f t="shared" si="8"/>
        <v>HERE</v>
      </c>
      <c r="AA102" s="2">
        <f>IF(Z102="HERE",Y102,AA101+Graph!$G$1*1000)</f>
        <v>33869441.967659794</v>
      </c>
      <c r="AB102" s="2">
        <f t="shared" si="21"/>
        <v>496562.28571428731</v>
      </c>
      <c r="AC102" s="2">
        <f t="shared" si="31"/>
        <v>1109805.4285714286</v>
      </c>
      <c r="AD102" s="3">
        <f t="shared" si="10"/>
        <v>33869441.967659794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20484724.498241693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34</v>
      </c>
      <c r="C103" s="7"/>
      <c r="D103" s="2" t="e">
        <f t="shared" si="12"/>
        <v>#N/A</v>
      </c>
      <c r="E103" s="2" t="e">
        <f t="shared" si="22"/>
        <v>#N/A</v>
      </c>
      <c r="F103" s="2">
        <v>631182.90686273575</v>
      </c>
      <c r="G103" s="2">
        <f t="shared" si="35"/>
        <v>541500.42857142852</v>
      </c>
      <c r="H103" s="2">
        <f t="shared" si="32"/>
        <v>34715419.950757608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878576.42857143027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637187.14489433169</v>
      </c>
      <c r="Q103" s="2">
        <f t="shared" si="36"/>
        <v>550000</v>
      </c>
      <c r="R103" s="2">
        <f t="shared" si="33"/>
        <v>35529247.396231204</v>
      </c>
      <c r="S103" s="2">
        <f t="shared" si="17"/>
        <v>541500.42857142538</v>
      </c>
      <c r="T103" s="2">
        <f t="shared" si="18"/>
        <v>8499.5714285714785</v>
      </c>
      <c r="U103" s="2">
        <f t="shared" si="19"/>
        <v>550000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496562.28571428591</v>
      </c>
      <c r="Y103" s="2">
        <f t="shared" si="30"/>
        <v>34366004.253374077</v>
      </c>
      <c r="Z103" s="2" t="str">
        <f t="shared" si="8"/>
        <v>HERE</v>
      </c>
      <c r="AA103" s="2">
        <f>IF(Z103="HERE",Y103,AA102+Graph!$G$1*1000)</f>
        <v>34366004.253374077</v>
      </c>
      <c r="AB103" s="2">
        <f t="shared" si="21"/>
        <v>496562.28571428359</v>
      </c>
      <c r="AC103" s="2">
        <f t="shared" si="31"/>
        <v>1163243.1428571427</v>
      </c>
      <c r="AD103" s="3">
        <f t="shared" si="10"/>
        <v>34366004.253374077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20952782.192075934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35</v>
      </c>
      <c r="C104" s="7"/>
      <c r="D104" s="2" t="e">
        <f t="shared" si="12"/>
        <v>#N/A</v>
      </c>
      <c r="E104" s="2" t="e">
        <f t="shared" si="22"/>
        <v>#N/A</v>
      </c>
      <c r="F104" s="2">
        <v>636114.04274892807</v>
      </c>
      <c r="G104" s="2">
        <f t="shared" si="35"/>
        <v>541500.42857142852</v>
      </c>
      <c r="H104" s="2">
        <f t="shared" si="32"/>
        <v>35256920.379329033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887076.00000000175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642164.7770562768</v>
      </c>
      <c r="Q104" s="2">
        <f t="shared" si="36"/>
        <v>550000</v>
      </c>
      <c r="R104" s="2">
        <f t="shared" si="33"/>
        <v>36079247.396231204</v>
      </c>
      <c r="S104" s="2">
        <f t="shared" si="17"/>
        <v>541500.42857142538</v>
      </c>
      <c r="T104" s="2">
        <f t="shared" si="18"/>
        <v>8499.5714285714785</v>
      </c>
      <c r="U104" s="2">
        <f t="shared" si="19"/>
        <v>550000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496562.28571428568</v>
      </c>
      <c r="Y104" s="2">
        <f t="shared" si="30"/>
        <v>34862566.539088361</v>
      </c>
      <c r="Z104" s="2" t="str">
        <f t="shared" si="8"/>
        <v>HERE</v>
      </c>
      <c r="AA104" s="2">
        <f>IF(Z104="HERE",Y104,AA103+Graph!$G$1*1000)</f>
        <v>34862566.539088361</v>
      </c>
      <c r="AB104" s="2">
        <f t="shared" si="21"/>
        <v>496562.28571428359</v>
      </c>
      <c r="AC104" s="2">
        <f t="shared" si="31"/>
        <v>1216680.857142857</v>
      </c>
      <c r="AD104" s="3">
        <f t="shared" si="10"/>
        <v>34862566.539088361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21425319.754855957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36</v>
      </c>
      <c r="C105" s="7"/>
      <c r="D105" s="2" t="e">
        <f t="shared" si="12"/>
        <v>#N/A</v>
      </c>
      <c r="E105" s="2" t="e">
        <f t="shared" si="22"/>
        <v>#N/A</v>
      </c>
      <c r="F105" s="2">
        <v>641045.17863509059</v>
      </c>
      <c r="G105" s="2">
        <f t="shared" si="35"/>
        <v>541500.42857142852</v>
      </c>
      <c r="H105" s="2">
        <f t="shared" si="32"/>
        <v>35798420.807900459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895575.57142857322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647142.4092182219</v>
      </c>
      <c r="Q105" s="2">
        <f t="shared" si="36"/>
        <v>550000</v>
      </c>
      <c r="R105" s="2">
        <f t="shared" si="33"/>
        <v>36629247.396231204</v>
      </c>
      <c r="S105" s="2">
        <f t="shared" si="17"/>
        <v>541500.42857142538</v>
      </c>
      <c r="T105" s="2">
        <f t="shared" si="18"/>
        <v>8499.5714285714785</v>
      </c>
      <c r="U105" s="2">
        <f t="shared" si="19"/>
        <v>550000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496562.28571428568</v>
      </c>
      <c r="Y105" s="2">
        <f t="shared" si="30"/>
        <v>35359128.824802645</v>
      </c>
      <c r="Z105" s="2" t="str">
        <f t="shared" si="8"/>
        <v>HERE</v>
      </c>
      <c r="AA105" s="2">
        <f>IF(Z105="HERE",Y105,AA104+Graph!$G$1*1000)</f>
        <v>35359128.824802645</v>
      </c>
      <c r="AB105" s="2">
        <f t="shared" si="21"/>
        <v>496562.28571428359</v>
      </c>
      <c r="AC105" s="2">
        <f t="shared" si="31"/>
        <v>1270118.5714285714</v>
      </c>
      <c r="AD105" s="3">
        <f t="shared" si="10"/>
        <v>35359128.824802645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21902337.186581731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37</v>
      </c>
      <c r="C106" s="7"/>
      <c r="D106" s="2" t="e">
        <f t="shared" si="12"/>
        <v>#N/A</v>
      </c>
      <c r="E106" s="2" t="e">
        <f t="shared" si="22"/>
        <v>#N/A</v>
      </c>
      <c r="F106" s="2">
        <v>645976.31452125311</v>
      </c>
      <c r="G106" s="2">
        <f t="shared" si="35"/>
        <v>541500.42857142852</v>
      </c>
      <c r="H106" s="2">
        <f t="shared" si="32"/>
        <v>36339921.236471884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904075.1428571447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652120.04138019681</v>
      </c>
      <c r="Q106" s="2">
        <f t="shared" si="36"/>
        <v>550000</v>
      </c>
      <c r="R106" s="2">
        <f t="shared" si="33"/>
        <v>37179247.396231204</v>
      </c>
      <c r="S106" s="2">
        <f t="shared" si="17"/>
        <v>541500.42857142538</v>
      </c>
      <c r="T106" s="2">
        <f t="shared" si="18"/>
        <v>8499.5714285714785</v>
      </c>
      <c r="U106" s="2">
        <f t="shared" si="19"/>
        <v>550000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496562.28571428568</v>
      </c>
      <c r="Y106" s="2">
        <f t="shared" si="30"/>
        <v>35855691.110516928</v>
      </c>
      <c r="Z106" s="2" t="str">
        <f t="shared" si="8"/>
        <v>HERE</v>
      </c>
      <c r="AA106" s="2">
        <f>IF(Z106="HERE",Y106,AA105+Graph!$G$1*1000)</f>
        <v>35855691.110516928</v>
      </c>
      <c r="AB106" s="2">
        <f t="shared" si="21"/>
        <v>496562.28571428359</v>
      </c>
      <c r="AC106" s="2">
        <f t="shared" si="31"/>
        <v>1323556.2857142857</v>
      </c>
      <c r="AD106" s="3">
        <f t="shared" si="10"/>
        <v>35855691.110516928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22383834.487253252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38</v>
      </c>
      <c r="C107" s="7"/>
      <c r="D107" s="2" t="e">
        <f t="shared" si="12"/>
        <v>#N/A</v>
      </c>
      <c r="E107" s="2" t="e">
        <f t="shared" si="22"/>
        <v>#N/A</v>
      </c>
      <c r="F107" s="2">
        <v>650907.45040744543</v>
      </c>
      <c r="G107" s="2">
        <f t="shared" si="35"/>
        <v>541500.42857142852</v>
      </c>
      <c r="H107" s="2">
        <f t="shared" si="32"/>
        <v>36881421.665043309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912574.71428571618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657097.67354214191</v>
      </c>
      <c r="Q107" s="2">
        <f t="shared" si="36"/>
        <v>550000</v>
      </c>
      <c r="R107" s="2">
        <f t="shared" si="33"/>
        <v>37729247.396231204</v>
      </c>
      <c r="S107" s="2">
        <f t="shared" si="17"/>
        <v>541500.42857142538</v>
      </c>
      <c r="T107" s="2">
        <f t="shared" si="18"/>
        <v>8499.5714285714785</v>
      </c>
      <c r="U107" s="2">
        <f t="shared" si="19"/>
        <v>550000</v>
      </c>
      <c r="V107" s="2">
        <f t="shared" si="34"/>
        <v>1376994</v>
      </c>
      <c r="W107" s="2">
        <f t="shared" si="20"/>
        <v>53437.714285714319</v>
      </c>
      <c r="X107" s="2">
        <f t="shared" si="6"/>
        <v>496562.28571428568</v>
      </c>
      <c r="Y107" s="2">
        <f t="shared" si="30"/>
        <v>36352253.396231212</v>
      </c>
      <c r="Z107" s="2" t="str">
        <f t="shared" si="8"/>
        <v>HERE</v>
      </c>
      <c r="AA107" s="2">
        <f>IF(Z107="HERE",Y107,AA106+Graph!$G$1*1000)</f>
        <v>36352253.396231212</v>
      </c>
      <c r="AB107" s="2">
        <f t="shared" si="21"/>
        <v>496562.28571428359</v>
      </c>
      <c r="AC107" s="2">
        <f t="shared" si="31"/>
        <v>1376994</v>
      </c>
      <c r="AD107" s="3">
        <f t="shared" si="10"/>
        <v>36352253.396231212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22867500.998543575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39</v>
      </c>
      <c r="C108" s="7"/>
      <c r="D108" s="2" t="e">
        <f t="shared" si="12"/>
        <v>#N/A</v>
      </c>
      <c r="E108" s="2" t="e">
        <f t="shared" si="22"/>
        <v>#N/A</v>
      </c>
      <c r="F108" s="2">
        <v>655838.58629360795</v>
      </c>
      <c r="G108" s="2">
        <f t="shared" si="35"/>
        <v>541500.42857142852</v>
      </c>
      <c r="H108" s="2">
        <f t="shared" si="32"/>
        <v>37422922.093614735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921074.28571428766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662075.30570408702</v>
      </c>
      <c r="Q108" s="2">
        <f t="shared" si="36"/>
        <v>550000</v>
      </c>
      <c r="R108" s="2">
        <f t="shared" si="33"/>
        <v>38279247.396231204</v>
      </c>
      <c r="S108" s="2">
        <f t="shared" si="17"/>
        <v>541500.42857142538</v>
      </c>
      <c r="T108" s="2">
        <f t="shared" si="18"/>
        <v>8499.5714285714785</v>
      </c>
      <c r="U108" s="2">
        <f t="shared" si="19"/>
        <v>550000</v>
      </c>
      <c r="V108" s="2">
        <f t="shared" si="34"/>
        <v>1508825.75</v>
      </c>
      <c r="W108" s="2">
        <f t="shared" si="20"/>
        <v>131831.75</v>
      </c>
      <c r="X108" s="2">
        <f t="shared" si="6"/>
        <v>418168.25</v>
      </c>
      <c r="Y108" s="2">
        <f t="shared" si="30"/>
        <v>36770421.646231212</v>
      </c>
      <c r="Z108" s="2" t="str">
        <f t="shared" si="8"/>
        <v>HERE</v>
      </c>
      <c r="AA108" s="2">
        <f>IF(Z108="HERE",Y108,AA107+Graph!$G$1*1000)</f>
        <v>36770421.646231212</v>
      </c>
      <c r="AB108" s="2">
        <f t="shared" si="21"/>
        <v>418168.25</v>
      </c>
      <c r="AC108" s="2">
        <f t="shared" si="31"/>
        <v>1508825.75</v>
      </c>
      <c r="AD108" s="3">
        <f t="shared" si="10"/>
        <v>36770421.646231212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23351167.509833898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40</v>
      </c>
      <c r="C109" s="7"/>
      <c r="D109" s="2" t="e">
        <f t="shared" si="12"/>
        <v>#N/A</v>
      </c>
      <c r="E109" s="2" t="e">
        <f t="shared" si="22"/>
        <v>#N/A</v>
      </c>
      <c r="F109" s="2">
        <v>660769.72217977047</v>
      </c>
      <c r="G109" s="2">
        <f t="shared" si="35"/>
        <v>541500.42857142852</v>
      </c>
      <c r="H109" s="2">
        <f t="shared" si="32"/>
        <v>37964422.52218616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929573.85714285914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667052.93786606193</v>
      </c>
      <c r="Q109" s="2">
        <f t="shared" si="36"/>
        <v>550000</v>
      </c>
      <c r="R109" s="2">
        <f t="shared" si="33"/>
        <v>38829247.396231204</v>
      </c>
      <c r="S109" s="2">
        <f t="shared" si="17"/>
        <v>541500.42857142538</v>
      </c>
      <c r="T109" s="2">
        <f t="shared" si="18"/>
        <v>8499.5714285714785</v>
      </c>
      <c r="U109" s="2">
        <f t="shared" si="19"/>
        <v>550000</v>
      </c>
      <c r="V109" s="2">
        <f t="shared" si="34"/>
        <v>1640657.5</v>
      </c>
      <c r="W109" s="2">
        <f t="shared" si="20"/>
        <v>131831.75</v>
      </c>
      <c r="X109" s="2">
        <f t="shared" si="6"/>
        <v>418168.25</v>
      </c>
      <c r="Y109" s="2">
        <f t="shared" si="30"/>
        <v>37188589.896231212</v>
      </c>
      <c r="Z109" s="2" t="str">
        <f t="shared" si="8"/>
        <v>HERE</v>
      </c>
      <c r="AA109" s="2">
        <f>IF(Z109="HERE",Y109,AA108+Graph!$G$1*1000)</f>
        <v>37188589.896231212</v>
      </c>
      <c r="AB109" s="2">
        <f t="shared" si="21"/>
        <v>418168.25</v>
      </c>
      <c r="AC109" s="2">
        <f t="shared" si="31"/>
        <v>1640657.5</v>
      </c>
      <c r="AD109" s="3">
        <f t="shared" si="10"/>
        <v>37188589.896231212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23834834.021124221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41</v>
      </c>
      <c r="C110" s="7"/>
      <c r="D110" s="2" t="e">
        <f t="shared" si="12"/>
        <v>#N/A</v>
      </c>
      <c r="E110" s="2" t="e">
        <f t="shared" si="22"/>
        <v>#N/A</v>
      </c>
      <c r="F110" s="2">
        <v>665700.85806596279</v>
      </c>
      <c r="G110" s="2">
        <f t="shared" si="35"/>
        <v>541500.42857142852</v>
      </c>
      <c r="H110" s="2">
        <f t="shared" si="32"/>
        <v>38505922.950757585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938073.42857143062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672030.57002800703</v>
      </c>
      <c r="Q110" s="2">
        <f t="shared" si="36"/>
        <v>550000</v>
      </c>
      <c r="R110" s="2">
        <f t="shared" si="33"/>
        <v>39379247.396231204</v>
      </c>
      <c r="S110" s="2">
        <f t="shared" si="17"/>
        <v>541500.42857142538</v>
      </c>
      <c r="T110" s="2">
        <f t="shared" si="18"/>
        <v>8499.5714285714785</v>
      </c>
      <c r="U110" s="2">
        <f t="shared" si="19"/>
        <v>550000</v>
      </c>
      <c r="V110" s="2">
        <f t="shared" si="34"/>
        <v>1772489.25</v>
      </c>
      <c r="W110" s="2">
        <f t="shared" si="20"/>
        <v>131831.75</v>
      </c>
      <c r="X110" s="2">
        <f t="shared" si="6"/>
        <v>418168.25</v>
      </c>
      <c r="Y110" s="2">
        <f t="shared" si="30"/>
        <v>37606758.146231212</v>
      </c>
      <c r="Z110" s="2" t="str">
        <f t="shared" si="8"/>
        <v>HERE</v>
      </c>
      <c r="AA110" s="2">
        <f>IF(Z110="HERE",Y110,AA109+Graph!$G$1*1000)</f>
        <v>37606758.146231212</v>
      </c>
      <c r="AB110" s="2">
        <f t="shared" si="21"/>
        <v>418168.25</v>
      </c>
      <c r="AC110" s="2">
        <f t="shared" si="31"/>
        <v>1772489.25</v>
      </c>
      <c r="AD110" s="3">
        <f t="shared" si="10"/>
        <v>37606758.146231212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24318500.532414544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42</v>
      </c>
      <c r="C111" s="7"/>
      <c r="D111" s="2" t="e">
        <f t="shared" si="12"/>
        <v>#N/A</v>
      </c>
      <c r="E111" s="2" t="e">
        <f t="shared" si="22"/>
        <v>#N/A</v>
      </c>
      <c r="F111" s="2">
        <v>670631.99395212531</v>
      </c>
      <c r="G111" s="2">
        <f t="shared" si="35"/>
        <v>541500.42857142852</v>
      </c>
      <c r="H111" s="2">
        <f t="shared" si="32"/>
        <v>39047423.379329011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946573.0000000021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677008.20218995214</v>
      </c>
      <c r="Q111" s="2">
        <f t="shared" si="36"/>
        <v>550000</v>
      </c>
      <c r="R111" s="2">
        <f t="shared" si="33"/>
        <v>39929247.396231204</v>
      </c>
      <c r="S111" s="2">
        <f t="shared" si="17"/>
        <v>541500.42857142538</v>
      </c>
      <c r="T111" s="2">
        <f t="shared" si="18"/>
        <v>8499.5714285714785</v>
      </c>
      <c r="U111" s="2">
        <f t="shared" si="19"/>
        <v>550000</v>
      </c>
      <c r="V111" s="2">
        <f t="shared" si="34"/>
        <v>1904321</v>
      </c>
      <c r="W111" s="2">
        <f t="shared" si="20"/>
        <v>131831.75</v>
      </c>
      <c r="X111" s="2">
        <f t="shared" si="6"/>
        <v>418168.25</v>
      </c>
      <c r="Y111" s="2">
        <f t="shared" si="30"/>
        <v>38024926.396231212</v>
      </c>
      <c r="Z111" s="2" t="str">
        <f t="shared" si="8"/>
        <v>HERE</v>
      </c>
      <c r="AA111" s="2">
        <f>IF(Z111="HERE",Y111,AA110+Graph!$G$1*1000)</f>
        <v>38024926.396231212</v>
      </c>
      <c r="AB111" s="2">
        <f t="shared" si="21"/>
        <v>418168.25</v>
      </c>
      <c r="AC111" s="2">
        <f t="shared" si="31"/>
        <v>1904321</v>
      </c>
      <c r="AD111" s="3">
        <f t="shared" si="10"/>
        <v>38024926.396231212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24802167.043704867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43</v>
      </c>
      <c r="C112" s="7"/>
      <c r="D112" s="2" t="e">
        <f t="shared" si="12"/>
        <v>#N/A</v>
      </c>
      <c r="E112" s="2" t="e">
        <f t="shared" si="22"/>
        <v>#N/A</v>
      </c>
      <c r="F112" s="2">
        <v>675563.12983828783</v>
      </c>
      <c r="G112" s="2">
        <f t="shared" si="35"/>
        <v>541500.42857142852</v>
      </c>
      <c r="H112" s="2">
        <f t="shared" si="32"/>
        <v>39588923.807900436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955072.57142857357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681985.83435192704</v>
      </c>
      <c r="Q112" s="2">
        <f t="shared" si="36"/>
        <v>550000</v>
      </c>
      <c r="R112" s="2">
        <f t="shared" si="33"/>
        <v>40479247.396231204</v>
      </c>
      <c r="S112" s="2">
        <f t="shared" si="17"/>
        <v>541500.42857142538</v>
      </c>
      <c r="T112" s="2">
        <f t="shared" si="18"/>
        <v>8499.5714285714785</v>
      </c>
      <c r="U112" s="2">
        <f t="shared" si="19"/>
        <v>550000</v>
      </c>
      <c r="V112" s="2">
        <f t="shared" si="34"/>
        <v>2036152.75</v>
      </c>
      <c r="W112" s="2">
        <f t="shared" si="20"/>
        <v>131831.75</v>
      </c>
      <c r="X112" s="2">
        <f t="shared" si="6"/>
        <v>418168.25</v>
      </c>
      <c r="Y112" s="2">
        <f t="shared" si="30"/>
        <v>38443094.646231212</v>
      </c>
      <c r="Z112" s="2" t="str">
        <f t="shared" si="8"/>
        <v>HERE</v>
      </c>
      <c r="AA112" s="2">
        <f>IF(Z112="HERE",Y112,AA111+Graph!$G$1*1000)</f>
        <v>38443094.646231212</v>
      </c>
      <c r="AB112" s="2">
        <f t="shared" si="21"/>
        <v>418168.25</v>
      </c>
      <c r="AC112" s="2">
        <f t="shared" si="31"/>
        <v>2036152.75</v>
      </c>
      <c r="AD112" s="3">
        <f t="shared" si="10"/>
        <v>38443094.646231212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25285833.55499519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44</v>
      </c>
      <c r="C113" s="7"/>
      <c r="D113" s="2" t="e">
        <f t="shared" si="12"/>
        <v>#N/A</v>
      </c>
      <c r="E113" s="2" t="e">
        <f t="shared" si="22"/>
        <v>#N/A</v>
      </c>
      <c r="F113" s="2">
        <v>680494.26572448015</v>
      </c>
      <c r="G113" s="2">
        <f t="shared" si="35"/>
        <v>541500.42857142852</v>
      </c>
      <c r="H113" s="2">
        <f t="shared" si="32"/>
        <v>40130424.236471862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963572.14285714505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686963.46651387215</v>
      </c>
      <c r="Q113" s="2">
        <f t="shared" si="36"/>
        <v>550000</v>
      </c>
      <c r="R113" s="2">
        <f t="shared" si="33"/>
        <v>41029247.396231204</v>
      </c>
      <c r="S113" s="2">
        <f t="shared" si="17"/>
        <v>541500.42857142538</v>
      </c>
      <c r="T113" s="2">
        <f t="shared" si="18"/>
        <v>8499.5714285714785</v>
      </c>
      <c r="U113" s="2">
        <f t="shared" si="19"/>
        <v>550000</v>
      </c>
      <c r="V113" s="2">
        <f t="shared" si="34"/>
        <v>2167984.5</v>
      </c>
      <c r="W113" s="2">
        <f t="shared" si="20"/>
        <v>131831.75</v>
      </c>
      <c r="X113" s="2">
        <f t="shared" si="6"/>
        <v>418168.25</v>
      </c>
      <c r="Y113" s="2">
        <f t="shared" si="30"/>
        <v>38861262.896231212</v>
      </c>
      <c r="Z113" s="2" t="str">
        <f t="shared" si="8"/>
        <v>HERE</v>
      </c>
      <c r="AA113" s="2">
        <f>IF(Z113="HERE",Y113,AA112+Graph!$G$1*1000)</f>
        <v>38861262.896231212</v>
      </c>
      <c r="AB113" s="2">
        <f t="shared" si="21"/>
        <v>418168.25</v>
      </c>
      <c r="AC113" s="2">
        <f t="shared" si="31"/>
        <v>2167984.5</v>
      </c>
      <c r="AD113" s="3">
        <f t="shared" si="10"/>
        <v>38861262.896231212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25769500.066285513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45</v>
      </c>
      <c r="C114" s="7"/>
      <c r="D114" s="2" t="e">
        <f t="shared" si="12"/>
        <v>#N/A</v>
      </c>
      <c r="E114" s="2" t="e">
        <f t="shared" si="22"/>
        <v>#N/A</v>
      </c>
      <c r="F114" s="2">
        <v>685425.40161064267</v>
      </c>
      <c r="G114" s="2">
        <f t="shared" si="35"/>
        <v>541500.42857142852</v>
      </c>
      <c r="H114" s="2">
        <f t="shared" si="32"/>
        <v>40671924.665043287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972071.71428571653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691941.09867584705</v>
      </c>
      <c r="Q114" s="2">
        <f t="shared" si="36"/>
        <v>550000</v>
      </c>
      <c r="R114" s="2">
        <f t="shared" si="33"/>
        <v>41579247.396231204</v>
      </c>
      <c r="S114" s="2">
        <f t="shared" si="17"/>
        <v>541500.42857142538</v>
      </c>
      <c r="T114" s="2">
        <f t="shared" si="18"/>
        <v>8499.5714285714785</v>
      </c>
      <c r="U114" s="2">
        <f t="shared" si="19"/>
        <v>550000</v>
      </c>
      <c r="V114" s="2">
        <f t="shared" si="34"/>
        <v>2299816.25</v>
      </c>
      <c r="W114" s="2">
        <f t="shared" si="20"/>
        <v>131831.75</v>
      </c>
      <c r="X114" s="2">
        <f t="shared" si="6"/>
        <v>418168.25</v>
      </c>
      <c r="Y114" s="2">
        <f t="shared" si="30"/>
        <v>39279431.146231212</v>
      </c>
      <c r="Z114" s="2" t="str">
        <f t="shared" si="8"/>
        <v>HERE</v>
      </c>
      <c r="AA114" s="2">
        <f>IF(Z114="HERE",Y114,AA113+Graph!$G$1*1000)</f>
        <v>39279431.146231212</v>
      </c>
      <c r="AB114" s="2">
        <f t="shared" si="21"/>
        <v>418168.25</v>
      </c>
      <c r="AC114" s="2">
        <f t="shared" si="31"/>
        <v>2299816.25</v>
      </c>
      <c r="AD114" s="3">
        <f t="shared" si="10"/>
        <v>39279431.146231212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26253166.577575836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46</v>
      </c>
      <c r="C115" s="7"/>
      <c r="D115" s="2" t="e">
        <f t="shared" si="12"/>
        <v>#N/A</v>
      </c>
      <c r="E115" s="2" t="e">
        <f t="shared" si="22"/>
        <v>#N/A</v>
      </c>
      <c r="F115" s="2">
        <v>690356.53749680519</v>
      </c>
      <c r="G115" s="2">
        <f t="shared" si="35"/>
        <v>541500.42857142852</v>
      </c>
      <c r="H115" s="2">
        <f t="shared" si="32"/>
        <v>41213425.093614712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980571.28571428801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696918.73083779216</v>
      </c>
      <c r="Q115" s="2">
        <f t="shared" si="36"/>
        <v>550000</v>
      </c>
      <c r="R115" s="2">
        <f t="shared" si="33"/>
        <v>42129247.396231204</v>
      </c>
      <c r="S115" s="2">
        <f t="shared" si="17"/>
        <v>541500.42857142538</v>
      </c>
      <c r="T115" s="2">
        <f t="shared" si="18"/>
        <v>8499.5714285714785</v>
      </c>
      <c r="U115" s="2">
        <f t="shared" si="19"/>
        <v>550000</v>
      </c>
      <c r="V115" s="2">
        <f t="shared" si="34"/>
        <v>2431648</v>
      </c>
      <c r="W115" s="2">
        <f t="shared" si="20"/>
        <v>131831.75</v>
      </c>
      <c r="X115" s="2">
        <f t="shared" si="6"/>
        <v>418168.25</v>
      </c>
      <c r="Y115" s="2">
        <f t="shared" si="30"/>
        <v>39697599.396231212</v>
      </c>
      <c r="Z115" s="2" t="str">
        <f t="shared" si="8"/>
        <v>HERE</v>
      </c>
      <c r="AA115" s="2">
        <f>IF(Z115="HERE",Y115,AA114+Graph!$G$1*1000)</f>
        <v>39697599.396231212</v>
      </c>
      <c r="AB115" s="2">
        <f t="shared" si="21"/>
        <v>418168.25</v>
      </c>
      <c r="AC115" s="2">
        <f t="shared" si="31"/>
        <v>2431648</v>
      </c>
      <c r="AD115" s="3">
        <f t="shared" si="10"/>
        <v>39697599.396231212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26736833.088866159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47</v>
      </c>
      <c r="C116" s="7"/>
      <c r="D116" s="2" t="e">
        <f t="shared" si="12"/>
        <v>#N/A</v>
      </c>
      <c r="E116" s="2" t="e">
        <f t="shared" si="22"/>
        <v>#N/A</v>
      </c>
      <c r="F116" s="2">
        <v>695287.67338299751</v>
      </c>
      <c r="G116" s="2">
        <f t="shared" si="35"/>
        <v>541500.42857142852</v>
      </c>
      <c r="H116" s="2">
        <f t="shared" si="32"/>
        <v>41754925.522186138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989070.85714285949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701896.36299973726</v>
      </c>
      <c r="Q116" s="2">
        <f t="shared" si="36"/>
        <v>550000</v>
      </c>
      <c r="R116" s="2">
        <f t="shared" si="33"/>
        <v>42679247.396231204</v>
      </c>
      <c r="S116" s="2">
        <f t="shared" si="17"/>
        <v>541500.42857142538</v>
      </c>
      <c r="T116" s="2">
        <f t="shared" si="18"/>
        <v>8499.5714285714785</v>
      </c>
      <c r="U116" s="2">
        <f t="shared" si="19"/>
        <v>550000</v>
      </c>
      <c r="V116" s="2">
        <f t="shared" si="34"/>
        <v>2639309</v>
      </c>
      <c r="W116" s="2">
        <f t="shared" si="20"/>
        <v>207661</v>
      </c>
      <c r="X116" s="2">
        <f t="shared" si="6"/>
        <v>342339</v>
      </c>
      <c r="Y116" s="2">
        <f t="shared" si="30"/>
        <v>40039938.396231212</v>
      </c>
      <c r="Z116" s="2" t="str">
        <f t="shared" si="8"/>
        <v>HERE</v>
      </c>
      <c r="AA116" s="2">
        <f>IF(Z116="HERE",Y116,AA115+Graph!$G$1*1000)</f>
        <v>40039938.396231212</v>
      </c>
      <c r="AB116" s="2">
        <f t="shared" si="21"/>
        <v>342339</v>
      </c>
      <c r="AC116" s="2">
        <f t="shared" si="31"/>
        <v>2639309</v>
      </c>
      <c r="AD116" s="3">
        <f t="shared" si="10"/>
        <v>40039938.396231212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27220499.600156482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48</v>
      </c>
      <c r="C117" s="7"/>
      <c r="D117" s="2" t="e">
        <f t="shared" si="12"/>
        <v>#N/A</v>
      </c>
      <c r="E117" s="2" t="e">
        <f t="shared" si="22"/>
        <v>#N/A</v>
      </c>
      <c r="F117" s="2">
        <v>700218.80926916003</v>
      </c>
      <c r="G117" s="2">
        <f t="shared" si="35"/>
        <v>541500.42857142852</v>
      </c>
      <c r="H117" s="2">
        <f t="shared" si="32"/>
        <v>42296425.950757563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997570.42857143097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706873.99516171217</v>
      </c>
      <c r="Q117" s="2">
        <f t="shared" si="36"/>
        <v>550000</v>
      </c>
      <c r="R117" s="2">
        <f t="shared" si="33"/>
        <v>43229247.396231204</v>
      </c>
      <c r="S117" s="2">
        <f t="shared" si="17"/>
        <v>541500.42857142538</v>
      </c>
      <c r="T117" s="2">
        <f t="shared" si="18"/>
        <v>8499.5714285714785</v>
      </c>
      <c r="U117" s="2">
        <f t="shared" si="19"/>
        <v>550000</v>
      </c>
      <c r="V117" s="2">
        <f t="shared" si="34"/>
        <v>2918252</v>
      </c>
      <c r="W117" s="2">
        <f t="shared" si="20"/>
        <v>278943</v>
      </c>
      <c r="X117" s="2">
        <f t="shared" si="6"/>
        <v>271057</v>
      </c>
      <c r="Y117" s="2">
        <f t="shared" si="30"/>
        <v>40310995.396231212</v>
      </c>
      <c r="Z117" s="2" t="str">
        <f t="shared" si="8"/>
        <v>HERE</v>
      </c>
      <c r="AA117" s="2">
        <f>IF(Z117="HERE",Y117,AA116+Graph!$G$1*1000)</f>
        <v>40310995.396231212</v>
      </c>
      <c r="AB117" s="2">
        <f t="shared" si="21"/>
        <v>271057</v>
      </c>
      <c r="AC117" s="2">
        <f t="shared" si="31"/>
        <v>2918252</v>
      </c>
      <c r="AD117" s="3">
        <f t="shared" si="10"/>
        <v>40310995.396231212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27704166.111446805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49</v>
      </c>
      <c r="C118" s="7"/>
      <c r="D118" s="2" t="e">
        <f t="shared" si="12"/>
        <v>#N/A</v>
      </c>
      <c r="E118" s="2" t="e">
        <f t="shared" si="22"/>
        <v>#N/A</v>
      </c>
      <c r="F118" s="2">
        <v>705149.94515532255</v>
      </c>
      <c r="G118" s="2">
        <f t="shared" si="35"/>
        <v>541500.42857142852</v>
      </c>
      <c r="H118" s="2">
        <f t="shared" si="32"/>
        <v>42837926.379328988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1006070.0000000024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711851.62732365727</v>
      </c>
      <c r="Q118" s="2">
        <f t="shared" si="36"/>
        <v>550000</v>
      </c>
      <c r="R118" s="2">
        <f t="shared" si="33"/>
        <v>43779247.396231204</v>
      </c>
      <c r="S118" s="2">
        <f t="shared" si="17"/>
        <v>541500.42857142538</v>
      </c>
      <c r="T118" s="2">
        <f t="shared" si="18"/>
        <v>8499.5714285714785</v>
      </c>
      <c r="U118" s="2">
        <f t="shared" si="19"/>
        <v>550000</v>
      </c>
      <c r="V118" s="2">
        <f t="shared" si="34"/>
        <v>3234946</v>
      </c>
      <c r="W118" s="2">
        <f t="shared" si="20"/>
        <v>316694</v>
      </c>
      <c r="X118" s="2">
        <f t="shared" si="6"/>
        <v>233306</v>
      </c>
      <c r="Y118" s="2">
        <f t="shared" si="30"/>
        <v>40544301.396231212</v>
      </c>
      <c r="Z118" s="2" t="str">
        <f t="shared" si="8"/>
        <v>HERE</v>
      </c>
      <c r="AA118" s="2">
        <f>IF(Z118="HERE",Y118,AA117+Graph!$G$1*1000)</f>
        <v>40544301.396231212</v>
      </c>
      <c r="AB118" s="2">
        <f t="shared" si="21"/>
        <v>233306</v>
      </c>
      <c r="AC118" s="2">
        <f t="shared" si="31"/>
        <v>3234946</v>
      </c>
      <c r="AD118" s="3">
        <f t="shared" si="10"/>
        <v>40544301.396231212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28187832.622737128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50</v>
      </c>
      <c r="C119" s="7"/>
      <c r="D119" s="2" t="e">
        <f t="shared" si="12"/>
        <v>#N/A</v>
      </c>
      <c r="E119" s="2" t="e">
        <f t="shared" si="22"/>
        <v>#N/A</v>
      </c>
      <c r="F119" s="2">
        <v>710081.08104151487</v>
      </c>
      <c r="G119" s="2">
        <f t="shared" si="35"/>
        <v>541500.42857142852</v>
      </c>
      <c r="H119" s="2">
        <f t="shared" si="32"/>
        <v>43379426.807900414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1014569.5714285739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716829.25948560238</v>
      </c>
      <c r="Q119" s="2">
        <f t="shared" si="36"/>
        <v>550000</v>
      </c>
      <c r="R119" s="2">
        <f t="shared" si="33"/>
        <v>44329247.396231204</v>
      </c>
      <c r="S119" s="2">
        <f t="shared" si="17"/>
        <v>541500.42857142538</v>
      </c>
      <c r="T119" s="2">
        <f t="shared" si="18"/>
        <v>8499.5714285714785</v>
      </c>
      <c r="U119" s="2">
        <f t="shared" si="19"/>
        <v>550000</v>
      </c>
      <c r="V119" s="2">
        <f t="shared" si="34"/>
        <v>3559179</v>
      </c>
      <c r="W119" s="2">
        <f t="shared" si="20"/>
        <v>324233</v>
      </c>
      <c r="X119" s="2">
        <f t="shared" si="6"/>
        <v>225767</v>
      </c>
      <c r="Y119" s="2">
        <f t="shared" si="30"/>
        <v>40770068.396231212</v>
      </c>
      <c r="Z119" s="2" t="str">
        <f t="shared" si="8"/>
        <v>HERE</v>
      </c>
      <c r="AA119" s="2">
        <f>IF(Z119="HERE",Y119,AA118+Graph!$G$1*1000)</f>
        <v>40770068.396231212</v>
      </c>
      <c r="AB119" s="2">
        <f t="shared" si="21"/>
        <v>225767</v>
      </c>
      <c r="AC119" s="2">
        <f t="shared" si="31"/>
        <v>3559179</v>
      </c>
      <c r="AD119" s="3">
        <f t="shared" si="10"/>
        <v>40770068.396231212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28671499.134027451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51</v>
      </c>
      <c r="C120" s="7"/>
      <c r="D120" s="2" t="e">
        <f t="shared" si="12"/>
        <v>#N/A</v>
      </c>
      <c r="E120" s="2" t="e">
        <f t="shared" si="22"/>
        <v>#N/A</v>
      </c>
      <c r="F120" s="2">
        <v>715012.21692767739</v>
      </c>
      <c r="G120" s="2">
        <f t="shared" si="35"/>
        <v>541500.42857142852</v>
      </c>
      <c r="H120" s="2">
        <f t="shared" si="32"/>
        <v>43920927.236471839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1023069.1428571454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721806.89164757729</v>
      </c>
      <c r="Q120" s="2">
        <f t="shared" si="36"/>
        <v>550000</v>
      </c>
      <c r="R120" s="2">
        <f t="shared" si="33"/>
        <v>44879247.396231204</v>
      </c>
      <c r="S120" s="2">
        <f t="shared" si="17"/>
        <v>541500.42857142538</v>
      </c>
      <c r="T120" s="2">
        <f t="shared" si="18"/>
        <v>8499.5714285714785</v>
      </c>
      <c r="U120" s="2">
        <f t="shared" si="19"/>
        <v>550000</v>
      </c>
      <c r="V120" s="2">
        <f t="shared" si="34"/>
        <v>3837094</v>
      </c>
      <c r="W120" s="2">
        <f t="shared" si="20"/>
        <v>277915</v>
      </c>
      <c r="X120" s="2">
        <f t="shared" si="6"/>
        <v>272085</v>
      </c>
      <c r="Y120" s="2">
        <f t="shared" si="30"/>
        <v>41042153.396231212</v>
      </c>
      <c r="Z120" s="2" t="str">
        <f t="shared" si="8"/>
        <v>HERE</v>
      </c>
      <c r="AA120" s="2">
        <f>IF(Z120="HERE",Y120,AA119+Graph!$G$1*1000)</f>
        <v>41042153.396231212</v>
      </c>
      <c r="AB120" s="2">
        <f t="shared" si="21"/>
        <v>272085</v>
      </c>
      <c r="AC120" s="2">
        <f t="shared" si="31"/>
        <v>3837094</v>
      </c>
      <c r="AD120" s="3">
        <f t="shared" si="10"/>
        <v>41042153.396231212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29155165.645317774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52</v>
      </c>
      <c r="C121" s="7"/>
      <c r="D121" s="2" t="e">
        <f t="shared" si="12"/>
        <v>#N/A</v>
      </c>
      <c r="E121" s="2" t="e">
        <f t="shared" si="22"/>
        <v>#N/A</v>
      </c>
      <c r="F121" s="2">
        <v>719943.35281383991</v>
      </c>
      <c r="G121" s="2">
        <f t="shared" si="35"/>
        <v>541500.42857142852</v>
      </c>
      <c r="H121" s="2">
        <f t="shared" si="32"/>
        <v>44462427.665043265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1031568.7142857169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726784.52380952239</v>
      </c>
      <c r="Q121" s="2">
        <f t="shared" si="36"/>
        <v>550000</v>
      </c>
      <c r="R121" s="2">
        <f t="shared" si="33"/>
        <v>45429247.396231204</v>
      </c>
      <c r="S121" s="2">
        <f t="shared" si="17"/>
        <v>541500.42857142538</v>
      </c>
      <c r="T121" s="2">
        <f t="shared" si="18"/>
        <v>8499.5714285714785</v>
      </c>
      <c r="U121" s="2">
        <f t="shared" si="19"/>
        <v>550000</v>
      </c>
      <c r="V121" s="2">
        <f t="shared" si="34"/>
        <v>4062501</v>
      </c>
      <c r="W121" s="2">
        <f t="shared" si="20"/>
        <v>225407</v>
      </c>
      <c r="X121" s="2">
        <f t="shared" si="6"/>
        <v>324593</v>
      </c>
      <c r="Y121" s="2">
        <f t="shared" si="30"/>
        <v>41366746.396231212</v>
      </c>
      <c r="Z121" s="2" t="str">
        <f t="shared" si="8"/>
        <v>HERE</v>
      </c>
      <c r="AA121" s="2">
        <f>IF(Z121="HERE",Y121,AA120+Graph!$G$1*1000)</f>
        <v>41366746.396231212</v>
      </c>
      <c r="AB121" s="2">
        <f t="shared" si="21"/>
        <v>324593</v>
      </c>
      <c r="AC121" s="2">
        <f t="shared" si="31"/>
        <v>4062501</v>
      </c>
      <c r="AD121" s="3">
        <f t="shared" si="10"/>
        <v>41366746.396231212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29638832.156608097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53</v>
      </c>
      <c r="C122" s="7"/>
      <c r="D122" s="2" t="e">
        <f t="shared" si="12"/>
        <v>#N/A</v>
      </c>
      <c r="E122" s="2" t="e">
        <f t="shared" si="22"/>
        <v>#N/A</v>
      </c>
      <c r="F122" s="2">
        <v>724874.48870003223</v>
      </c>
      <c r="G122" s="2">
        <f t="shared" si="35"/>
        <v>541500.42857142852</v>
      </c>
      <c r="H122" s="2">
        <f t="shared" si="32"/>
        <v>45003928.09361469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1040068.2857142884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731762.15597146749</v>
      </c>
      <c r="Q122" s="2">
        <f t="shared" si="36"/>
        <v>550000</v>
      </c>
      <c r="R122" s="2">
        <f t="shared" si="33"/>
        <v>45979247.396231204</v>
      </c>
      <c r="S122" s="2">
        <f t="shared" si="17"/>
        <v>541500.42857142538</v>
      </c>
      <c r="T122" s="2">
        <f t="shared" si="18"/>
        <v>8499.5714285714785</v>
      </c>
      <c r="U122" s="2">
        <f t="shared" si="19"/>
        <v>550000</v>
      </c>
      <c r="V122" s="2">
        <f t="shared" si="34"/>
        <v>4266577</v>
      </c>
      <c r="W122" s="2">
        <f t="shared" si="20"/>
        <v>204076</v>
      </c>
      <c r="X122" s="2">
        <f t="shared" si="6"/>
        <v>345924</v>
      </c>
      <c r="Y122" s="2">
        <f t="shared" si="30"/>
        <v>41712670.396231212</v>
      </c>
      <c r="Z122" s="2" t="str">
        <f t="shared" si="8"/>
        <v>HERE</v>
      </c>
      <c r="AA122" s="2">
        <f>IF(Z122="HERE",Y122,AA121+Graph!$G$1*1000)</f>
        <v>41712670.396231212</v>
      </c>
      <c r="AB122" s="2">
        <f t="shared" si="21"/>
        <v>345924</v>
      </c>
      <c r="AC122" s="2">
        <f t="shared" si="31"/>
        <v>4266577</v>
      </c>
      <c r="AD122" s="3">
        <f t="shared" si="10"/>
        <v>41712670.396231212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30088410.09946524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54</v>
      </c>
      <c r="C123" s="7"/>
      <c r="D123" s="2" t="e">
        <f t="shared" si="12"/>
        <v>#N/A</v>
      </c>
      <c r="E123" s="2" t="e">
        <f t="shared" si="22"/>
        <v>#N/A</v>
      </c>
      <c r="F123" s="2">
        <v>729805.62458619475</v>
      </c>
      <c r="G123" s="2">
        <f t="shared" si="35"/>
        <v>541500.42857142852</v>
      </c>
      <c r="H123" s="2">
        <f t="shared" si="32"/>
        <v>45545428.522186115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1048567.8571428598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736739.7881334424</v>
      </c>
      <c r="Q123" s="2">
        <f t="shared" si="36"/>
        <v>550000</v>
      </c>
      <c r="R123" s="2">
        <f t="shared" si="33"/>
        <v>46529247.396231204</v>
      </c>
      <c r="S123" s="2">
        <f t="shared" si="17"/>
        <v>541500.42857142538</v>
      </c>
      <c r="T123" s="2">
        <f t="shared" si="18"/>
        <v>8499.5714285714785</v>
      </c>
      <c r="U123" s="2">
        <f t="shared" si="19"/>
        <v>550000</v>
      </c>
      <c r="V123" s="2">
        <f t="shared" si="34"/>
        <v>4609740</v>
      </c>
      <c r="W123" s="2">
        <f t="shared" si="20"/>
        <v>343163</v>
      </c>
      <c r="X123" s="2">
        <f t="shared" si="6"/>
        <v>206837</v>
      </c>
      <c r="Y123" s="2">
        <f t="shared" si="30"/>
        <v>41919507.396231212</v>
      </c>
      <c r="Z123" s="2" t="str">
        <f t="shared" si="8"/>
        <v>HERE</v>
      </c>
      <c r="AA123" s="2">
        <f>IF(Z123="HERE",Y123,AA122+Graph!$G$1*1000)</f>
        <v>41919507.396231212</v>
      </c>
      <c r="AB123" s="2">
        <f t="shared" si="21"/>
        <v>206837</v>
      </c>
      <c r="AC123" s="2">
        <f t="shared" si="31"/>
        <v>4609740</v>
      </c>
      <c r="AD123" s="3">
        <f t="shared" si="10"/>
        <v>41919507.396231212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30537988.042322386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55</v>
      </c>
      <c r="C124" s="7"/>
      <c r="D124" s="2" t="e">
        <f t="shared" si="12"/>
        <v>#N/A</v>
      </c>
      <c r="E124" s="2" t="e">
        <f t="shared" si="22"/>
        <v>#N/A</v>
      </c>
      <c r="F124" s="2">
        <v>734736.76047235727</v>
      </c>
      <c r="G124" s="2">
        <f t="shared" si="35"/>
        <v>541500.42857142852</v>
      </c>
      <c r="H124" s="2">
        <f t="shared" si="32"/>
        <v>46086928.950757541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1057067.4285714312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741717.42029538751</v>
      </c>
      <c r="Q124" s="2">
        <f t="shared" si="36"/>
        <v>550000</v>
      </c>
      <c r="R124" s="2">
        <f t="shared" si="33"/>
        <v>47079247.396231204</v>
      </c>
      <c r="S124" s="2">
        <f t="shared" si="17"/>
        <v>541500.42857142538</v>
      </c>
      <c r="T124" s="2">
        <f t="shared" si="18"/>
        <v>8499.571428571362</v>
      </c>
      <c r="U124" s="2">
        <f t="shared" si="19"/>
        <v>550000</v>
      </c>
      <c r="V124" s="2">
        <f t="shared" si="34"/>
        <v>4973248</v>
      </c>
      <c r="W124" s="2">
        <f t="shared" si="20"/>
        <v>363508</v>
      </c>
      <c r="X124" s="2">
        <f t="shared" si="6"/>
        <v>186492</v>
      </c>
      <c r="Y124" s="2">
        <f t="shared" si="30"/>
        <v>42105999.396231212</v>
      </c>
      <c r="Z124" s="2" t="str">
        <f t="shared" si="8"/>
        <v>HERE</v>
      </c>
      <c r="AA124" s="2">
        <f>IF(Z124="HERE",Y124,AA123+Graph!$G$1*1000)</f>
        <v>42105999.396231212</v>
      </c>
      <c r="AB124" s="2">
        <f t="shared" si="21"/>
        <v>186492</v>
      </c>
      <c r="AC124" s="2">
        <f t="shared" si="31"/>
        <v>4973248</v>
      </c>
      <c r="AD124" s="3">
        <f t="shared" si="10"/>
        <v>42105999.396231212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30987565.985179529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56</v>
      </c>
      <c r="C125" s="7"/>
      <c r="D125" s="2" t="e">
        <f t="shared" si="12"/>
        <v>#N/A</v>
      </c>
      <c r="E125" s="2" t="e">
        <f t="shared" si="22"/>
        <v>#N/A</v>
      </c>
      <c r="F125" s="2">
        <v>739667.89635854959</v>
      </c>
      <c r="G125" s="2">
        <f t="shared" si="35"/>
        <v>541500.42857142852</v>
      </c>
      <c r="H125" s="2">
        <f t="shared" si="32"/>
        <v>46628429.379328966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1065567.0000000026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746695.05245733261</v>
      </c>
      <c r="Q125" s="2">
        <f t="shared" si="36"/>
        <v>550000</v>
      </c>
      <c r="R125" s="2">
        <f t="shared" si="33"/>
        <v>47629247.396231204</v>
      </c>
      <c r="S125" s="2">
        <f t="shared" si="17"/>
        <v>541500.42857142538</v>
      </c>
      <c r="T125" s="2">
        <f t="shared" si="18"/>
        <v>8499.571428571362</v>
      </c>
      <c r="U125" s="2">
        <f t="shared" si="19"/>
        <v>550000</v>
      </c>
      <c r="V125" s="2">
        <f t="shared" si="34"/>
        <v>5383103</v>
      </c>
      <c r="W125" s="2">
        <f t="shared" si="20"/>
        <v>409855</v>
      </c>
      <c r="X125" s="2">
        <f t="shared" si="6"/>
        <v>140145</v>
      </c>
      <c r="Y125" s="2">
        <f t="shared" si="30"/>
        <v>42246144.396231212</v>
      </c>
      <c r="Z125" s="2" t="str">
        <f t="shared" si="8"/>
        <v>HERE</v>
      </c>
      <c r="AA125" s="2">
        <f>IF(Z125="HERE",Y125,AA124+Graph!$G$1*1000)</f>
        <v>42246144.396231212</v>
      </c>
      <c r="AB125" s="2">
        <f t="shared" si="21"/>
        <v>140145</v>
      </c>
      <c r="AC125" s="2">
        <f t="shared" si="31"/>
        <v>5383103</v>
      </c>
      <c r="AD125" s="3">
        <f t="shared" si="10"/>
        <v>42246144.396231212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31437143.928036671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57</v>
      </c>
      <c r="C126" s="7"/>
      <c r="D126" s="2" t="e">
        <f t="shared" si="12"/>
        <v>#N/A</v>
      </c>
      <c r="E126" s="2" t="e">
        <f t="shared" si="22"/>
        <v>#N/A</v>
      </c>
      <c r="F126" s="2">
        <v>744599.03224471211</v>
      </c>
      <c r="G126" s="2">
        <f t="shared" si="35"/>
        <v>541500.42857142852</v>
      </c>
      <c r="H126" s="2">
        <f t="shared" si="32"/>
        <v>47169929.807900392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1074066.5714285739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751672.68461930752</v>
      </c>
      <c r="Q126" s="2">
        <f t="shared" si="36"/>
        <v>550000</v>
      </c>
      <c r="R126" s="2">
        <f t="shared" si="33"/>
        <v>48179247.396231204</v>
      </c>
      <c r="S126" s="2">
        <f t="shared" si="17"/>
        <v>541500.42857142538</v>
      </c>
      <c r="T126" s="2">
        <f t="shared" si="18"/>
        <v>8499.571428571362</v>
      </c>
      <c r="U126" s="2">
        <f t="shared" si="19"/>
        <v>550000</v>
      </c>
      <c r="V126" s="2">
        <f t="shared" si="34"/>
        <v>5861351</v>
      </c>
      <c r="W126" s="2">
        <f t="shared" si="20"/>
        <v>478248</v>
      </c>
      <c r="X126" s="2">
        <f t="shared" si="6"/>
        <v>71752</v>
      </c>
      <c r="Y126" s="2">
        <f t="shared" si="30"/>
        <v>42317896.396231212</v>
      </c>
      <c r="Z126" s="2" t="str">
        <f t="shared" si="8"/>
        <v>HERE</v>
      </c>
      <c r="AA126" s="2">
        <f>IF(Z126="HERE",Y126,AA125+Graph!$G$1*1000)</f>
        <v>42317896.396231212</v>
      </c>
      <c r="AB126" s="2">
        <f t="shared" si="21"/>
        <v>71752</v>
      </c>
      <c r="AC126" s="2">
        <f t="shared" si="31"/>
        <v>5861351</v>
      </c>
      <c r="AD126" s="3">
        <f t="shared" si="10"/>
        <v>42317896.396231212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31886721.87089381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58</v>
      </c>
      <c r="C127" s="7"/>
      <c r="D127" s="2" t="e">
        <f t="shared" si="12"/>
        <v>#N/A</v>
      </c>
      <c r="E127" s="2" t="e">
        <f t="shared" si="22"/>
        <v>#N/A</v>
      </c>
      <c r="F127" s="2">
        <v>749530.16813090444</v>
      </c>
      <c r="G127" s="2">
        <f t="shared" si="35"/>
        <v>541500.42857142852</v>
      </c>
      <c r="H127" s="2">
        <f t="shared" si="32"/>
        <v>47711430.236471817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1082566.1428571453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756650.31678125262</v>
      </c>
      <c r="Q127" s="2">
        <f t="shared" si="36"/>
        <v>550000</v>
      </c>
      <c r="R127" s="2">
        <f t="shared" si="33"/>
        <v>48729247.396231204</v>
      </c>
      <c r="S127" s="2">
        <f t="shared" si="17"/>
        <v>541500.42857142538</v>
      </c>
      <c r="T127" s="2">
        <f t="shared" si="18"/>
        <v>8499.571428571362</v>
      </c>
      <c r="U127" s="2">
        <f t="shared" si="19"/>
        <v>550000</v>
      </c>
      <c r="V127" s="2">
        <f t="shared" si="34"/>
        <v>6353321</v>
      </c>
      <c r="W127" s="2">
        <f t="shared" si="20"/>
        <v>491970</v>
      </c>
      <c r="X127" s="2">
        <f t="shared" si="6"/>
        <v>58030</v>
      </c>
      <c r="Y127" s="2">
        <f t="shared" si="30"/>
        <v>42375926.396231212</v>
      </c>
      <c r="Z127" s="2" t="str">
        <f t="shared" si="8"/>
        <v>HERE</v>
      </c>
      <c r="AA127" s="2">
        <f>IF(Z127="HERE",Y127,AA126+Graph!$G$1*1000)</f>
        <v>42375926.396231212</v>
      </c>
      <c r="AB127" s="2">
        <f t="shared" si="21"/>
        <v>58030</v>
      </c>
      <c r="AC127" s="2">
        <f t="shared" si="31"/>
        <v>6353321</v>
      </c>
      <c r="AD127" s="3">
        <f t="shared" si="10"/>
        <v>42375926.396231212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32336299.813750949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59</v>
      </c>
      <c r="C128" s="7"/>
      <c r="D128" s="2" t="e">
        <f t="shared" si="12"/>
        <v>#N/A</v>
      </c>
      <c r="E128" s="2" t="e">
        <f t="shared" si="22"/>
        <v>#N/A</v>
      </c>
      <c r="F128" s="2">
        <v>754461.30401706696</v>
      </c>
      <c r="G128" s="2">
        <f t="shared" si="35"/>
        <v>541500.42857142852</v>
      </c>
      <c r="H128" s="2">
        <f t="shared" si="32"/>
        <v>48252930.665043242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1091065.7142857166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761627.94894322753</v>
      </c>
      <c r="Q128" s="2">
        <f t="shared" si="36"/>
        <v>550000</v>
      </c>
      <c r="R128" s="2">
        <f t="shared" si="33"/>
        <v>49279247.396231204</v>
      </c>
      <c r="S128" s="2">
        <f t="shared" si="17"/>
        <v>541500.42857142538</v>
      </c>
      <c r="T128" s="2">
        <f t="shared" si="18"/>
        <v>8499.571428571362</v>
      </c>
      <c r="U128" s="2">
        <f t="shared" si="19"/>
        <v>550000</v>
      </c>
      <c r="V128" s="2">
        <f t="shared" si="34"/>
        <v>6573570</v>
      </c>
      <c r="W128" s="2">
        <f t="shared" si="20"/>
        <v>220249</v>
      </c>
      <c r="X128" s="2">
        <f t="shared" si="6"/>
        <v>329751</v>
      </c>
      <c r="Y128" s="2">
        <f t="shared" si="30"/>
        <v>42705677.396231212</v>
      </c>
      <c r="Z128" s="2" t="str">
        <f t="shared" si="8"/>
        <v>HERE</v>
      </c>
      <c r="AA128" s="2">
        <f>IF(Z128="HERE",Y128,AA127+Graph!$G$1*1000)</f>
        <v>42705677.396231212</v>
      </c>
      <c r="AB128" s="2">
        <f t="shared" si="21"/>
        <v>329751</v>
      </c>
      <c r="AC128" s="2">
        <f t="shared" si="31"/>
        <v>6573570</v>
      </c>
      <c r="AD128" s="3">
        <f t="shared" si="10"/>
        <v>42705677.396231212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32785877.756608091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60</v>
      </c>
      <c r="C129" s="7"/>
      <c r="D129" s="2" t="e">
        <f t="shared" si="12"/>
        <v>#N/A</v>
      </c>
      <c r="E129" s="2" t="e">
        <f t="shared" si="22"/>
        <v>#N/A</v>
      </c>
      <c r="F129" s="2">
        <v>759392.43990322948</v>
      </c>
      <c r="G129" s="2">
        <f t="shared" si="35"/>
        <v>541500.42857142852</v>
      </c>
      <c r="H129" s="2">
        <f t="shared" si="32"/>
        <v>48794431.093614668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1099565.285714288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766605.58110517263</v>
      </c>
      <c r="Q129" s="2">
        <f t="shared" si="36"/>
        <v>550000</v>
      </c>
      <c r="R129" s="2">
        <f t="shared" si="33"/>
        <v>49829247.396231204</v>
      </c>
      <c r="S129" s="2">
        <f t="shared" si="17"/>
        <v>541500.42857142538</v>
      </c>
      <c r="T129" s="2">
        <f t="shared" si="18"/>
        <v>8499.571428571362</v>
      </c>
      <c r="U129" s="2">
        <f t="shared" si="19"/>
        <v>550000</v>
      </c>
      <c r="V129" s="2">
        <f t="shared" si="34"/>
        <v>6853372</v>
      </c>
      <c r="W129" s="2">
        <f t="shared" si="20"/>
        <v>279802</v>
      </c>
      <c r="X129" s="2">
        <f t="shared" si="6"/>
        <v>270198</v>
      </c>
      <c r="Y129" s="2">
        <f t="shared" si="30"/>
        <v>42975875.396231212</v>
      </c>
      <c r="Z129" s="2" t="str">
        <f t="shared" si="8"/>
        <v>HERE</v>
      </c>
      <c r="AA129" s="2">
        <f>IF(Z129="HERE",Y129,AA128+Graph!$G$1*1000)</f>
        <v>42975875.396231212</v>
      </c>
      <c r="AB129" s="2">
        <f t="shared" si="21"/>
        <v>270198</v>
      </c>
      <c r="AC129" s="2">
        <f t="shared" si="31"/>
        <v>6853372</v>
      </c>
      <c r="AD129" s="3">
        <f t="shared" si="10"/>
        <v>42975875.396231212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33168820.769108094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61</v>
      </c>
      <c r="C130" s="7"/>
      <c r="D130" s="2" t="e">
        <f t="shared" si="12"/>
        <v>#N/A</v>
      </c>
      <c r="E130" s="2" t="e">
        <f t="shared" si="22"/>
        <v>#N/A</v>
      </c>
      <c r="F130" s="2">
        <v>764323.5757894218</v>
      </c>
      <c r="G130" s="2">
        <f t="shared" si="35"/>
        <v>541500.42857142852</v>
      </c>
      <c r="H130" s="2">
        <f t="shared" si="32"/>
        <v>49335931.522186093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1108064.8571428594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771583.21326711774</v>
      </c>
      <c r="Q130" s="2">
        <f t="shared" si="36"/>
        <v>550000</v>
      </c>
      <c r="R130" s="2">
        <f t="shared" si="33"/>
        <v>50379247.396231204</v>
      </c>
      <c r="S130" s="2">
        <f t="shared" si="17"/>
        <v>541500.42857142538</v>
      </c>
      <c r="T130" s="2">
        <f t="shared" si="18"/>
        <v>8499.571428571362</v>
      </c>
      <c r="U130" s="2">
        <f t="shared" si="19"/>
        <v>550000</v>
      </c>
      <c r="V130" s="2">
        <f t="shared" si="34"/>
        <v>7164387</v>
      </c>
      <c r="W130" s="2">
        <f t="shared" si="20"/>
        <v>311015</v>
      </c>
      <c r="X130" s="2">
        <f t="shared" si="6"/>
        <v>238985</v>
      </c>
      <c r="Y130" s="2">
        <f t="shared" si="30"/>
        <v>43214860.396231212</v>
      </c>
      <c r="Z130" s="2" t="str">
        <f t="shared" si="8"/>
        <v>HERE</v>
      </c>
      <c r="AA130" s="2">
        <f>IF(Z130="HERE",Y130,AA129+Graph!$G$1*1000)</f>
        <v>43214860.396231212</v>
      </c>
      <c r="AB130" s="2">
        <f t="shared" si="21"/>
        <v>238985</v>
      </c>
      <c r="AC130" s="2">
        <f t="shared" si="31"/>
        <v>7164387</v>
      </c>
      <c r="AD130" s="3">
        <f t="shared" si="10"/>
        <v>43214860.396231212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33551763.78160809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62</v>
      </c>
      <c r="C131" s="7"/>
      <c r="D131" s="2" t="e">
        <f t="shared" si="12"/>
        <v>#N/A</v>
      </c>
      <c r="E131" s="2" t="e">
        <f t="shared" si="22"/>
        <v>#N/A</v>
      </c>
      <c r="F131" s="2">
        <v>769254.71167558432</v>
      </c>
      <c r="G131" s="2">
        <f t="shared" si="35"/>
        <v>541500.42857142852</v>
      </c>
      <c r="H131" s="2">
        <f t="shared" si="32"/>
        <v>49877431.950757518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1116564.4285714307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776560.84542909265</v>
      </c>
      <c r="Q131" s="2">
        <f t="shared" si="36"/>
        <v>550000</v>
      </c>
      <c r="R131" s="2">
        <f t="shared" si="33"/>
        <v>50929247.396231204</v>
      </c>
      <c r="S131" s="2">
        <f t="shared" si="17"/>
        <v>541500.42857142538</v>
      </c>
      <c r="T131" s="2">
        <f t="shared" si="18"/>
        <v>8499.571428571362</v>
      </c>
      <c r="U131" s="2">
        <f t="shared" si="19"/>
        <v>550000</v>
      </c>
      <c r="V131" s="2">
        <f t="shared" si="34"/>
        <v>7447199</v>
      </c>
      <c r="W131" s="2">
        <f t="shared" si="20"/>
        <v>282812</v>
      </c>
      <c r="X131" s="2">
        <f t="shared" si="6"/>
        <v>267188</v>
      </c>
      <c r="Y131" s="2">
        <f t="shared" si="30"/>
        <v>43482048.396231212</v>
      </c>
      <c r="Z131" s="2" t="str">
        <f t="shared" si="8"/>
        <v>HERE</v>
      </c>
      <c r="AA131" s="2">
        <f>IF(Z131="HERE",Y131,AA130+Graph!$G$1*1000)</f>
        <v>43482048.396231212</v>
      </c>
      <c r="AB131" s="2">
        <f t="shared" si="21"/>
        <v>267188</v>
      </c>
      <c r="AC131" s="2">
        <f t="shared" si="31"/>
        <v>7447199</v>
      </c>
      <c r="AD131" s="3">
        <f t="shared" si="10"/>
        <v>43482048.396231212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33934706.794108093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63</v>
      </c>
      <c r="C132" s="7"/>
      <c r="D132" s="2" t="e">
        <f t="shared" si="12"/>
        <v>#N/A</v>
      </c>
      <c r="E132" s="2" t="e">
        <f t="shared" si="22"/>
        <v>#N/A</v>
      </c>
      <c r="F132" s="2">
        <v>774185.84756174684</v>
      </c>
      <c r="G132" s="2">
        <f t="shared" si="35"/>
        <v>541500.42857142852</v>
      </c>
      <c r="H132" s="2">
        <f t="shared" si="32"/>
        <v>50418932.379328944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1125064.0000000021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781538.47759103775</v>
      </c>
      <c r="Q132" s="2">
        <f t="shared" si="36"/>
        <v>550000</v>
      </c>
      <c r="R132" s="2">
        <f t="shared" si="33"/>
        <v>51479247.396231204</v>
      </c>
      <c r="S132" s="2">
        <f t="shared" si="17"/>
        <v>541500.42857142538</v>
      </c>
      <c r="T132" s="2">
        <f t="shared" si="18"/>
        <v>8499.571428571362</v>
      </c>
      <c r="U132" s="2">
        <f t="shared" si="19"/>
        <v>550000</v>
      </c>
      <c r="V132" s="2">
        <f t="shared" si="34"/>
        <v>7891184</v>
      </c>
      <c r="W132" s="2">
        <f t="shared" si="20"/>
        <v>443985</v>
      </c>
      <c r="X132" s="2">
        <f t="shared" si="6"/>
        <v>106015</v>
      </c>
      <c r="Y132" s="2">
        <f t="shared" si="30"/>
        <v>43588063.396231212</v>
      </c>
      <c r="Z132" s="2" t="str">
        <f t="shared" si="8"/>
        <v>HERE</v>
      </c>
      <c r="AA132" s="2">
        <f>IF(Z132="HERE",Y132,AA131+Graph!$G$1*1000)</f>
        <v>43588063.396231212</v>
      </c>
      <c r="AB132" s="2">
        <f t="shared" si="21"/>
        <v>106015</v>
      </c>
      <c r="AC132" s="2">
        <f t="shared" si="31"/>
        <v>7891184</v>
      </c>
      <c r="AD132" s="3">
        <f t="shared" si="10"/>
        <v>43588063.396231212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34317649.806608088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64</v>
      </c>
      <c r="C133" s="7"/>
      <c r="D133" s="2" t="e">
        <f t="shared" si="12"/>
        <v>#N/A</v>
      </c>
      <c r="E133" s="2" t="e">
        <f t="shared" si="22"/>
        <v>#N/A</v>
      </c>
      <c r="F133" s="2">
        <v>779116.98344793916</v>
      </c>
      <c r="G133" s="2">
        <f t="shared" si="35"/>
        <v>541500.42857142852</v>
      </c>
      <c r="H133" s="2">
        <f t="shared" si="32"/>
        <v>50960432.807900369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1133563.5714285735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786516.10975298285</v>
      </c>
      <c r="Q133" s="2">
        <f t="shared" si="36"/>
        <v>550000</v>
      </c>
      <c r="R133" s="2">
        <f t="shared" si="33"/>
        <v>52029247.396231204</v>
      </c>
      <c r="S133" s="2">
        <f t="shared" si="17"/>
        <v>541500.42857142538</v>
      </c>
      <c r="T133" s="2">
        <f t="shared" si="18"/>
        <v>8499.571428571362</v>
      </c>
      <c r="U133" s="2">
        <f t="shared" si="19"/>
        <v>550000</v>
      </c>
      <c r="V133" s="2">
        <f t="shared" si="34"/>
        <v>8378940</v>
      </c>
      <c r="W133" s="2">
        <f t="shared" si="20"/>
        <v>487756</v>
      </c>
      <c r="X133" s="2">
        <f t="shared" si="6"/>
        <v>62244</v>
      </c>
      <c r="Y133" s="2">
        <f t="shared" si="30"/>
        <v>43650307.396231212</v>
      </c>
      <c r="Z133" s="2" t="str">
        <f t="shared" si="8"/>
        <v>HERE</v>
      </c>
      <c r="AA133" s="2">
        <f>IF(Z133="HERE",Y133,AA132+Graph!$G$1*1000)</f>
        <v>43650307.396231212</v>
      </c>
      <c r="AB133" s="2">
        <f t="shared" si="21"/>
        <v>62244</v>
      </c>
      <c r="AC133" s="2">
        <f t="shared" si="31"/>
        <v>8378940</v>
      </c>
      <c r="AD133" s="3">
        <f t="shared" si="10"/>
        <v>43650307.396231212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34700592.819108091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65</v>
      </c>
      <c r="C134" s="7"/>
      <c r="D134" s="2" t="e">
        <f t="shared" si="12"/>
        <v>#N/A</v>
      </c>
      <c r="E134" s="2" t="e">
        <f t="shared" si="22"/>
        <v>#N/A</v>
      </c>
      <c r="F134" s="2">
        <v>784048.11933410168</v>
      </c>
      <c r="G134" s="2">
        <f t="shared" si="35"/>
        <v>541500.42857142852</v>
      </c>
      <c r="H134" s="2">
        <f t="shared" si="32"/>
        <v>51501933.236471795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1142063.1428571448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791493.74191495776</v>
      </c>
      <c r="Q134" s="2">
        <f t="shared" si="36"/>
        <v>550000</v>
      </c>
      <c r="R134" s="2">
        <f t="shared" si="33"/>
        <v>52579247.396231204</v>
      </c>
      <c r="S134" s="2">
        <f t="shared" si="17"/>
        <v>541500.42857142538</v>
      </c>
      <c r="T134" s="2">
        <f t="shared" si="18"/>
        <v>8499.571428571362</v>
      </c>
      <c r="U134" s="2">
        <f t="shared" si="19"/>
        <v>550000</v>
      </c>
      <c r="V134" s="2">
        <f t="shared" si="34"/>
        <v>8977329</v>
      </c>
      <c r="W134" s="2">
        <f t="shared" si="20"/>
        <v>598389</v>
      </c>
      <c r="X134" s="2">
        <f t="shared" si="6"/>
        <v>-48389</v>
      </c>
      <c r="Y134" s="2">
        <f t="shared" si="30"/>
        <v>43601918.396231212</v>
      </c>
      <c r="Z134" s="2" t="str">
        <f t="shared" si="8"/>
        <v>HERE</v>
      </c>
      <c r="AA134" s="2">
        <f>IF(Z134="HERE",Y134,AA133+Graph!$G$1*1000)</f>
        <v>43601918.396231212</v>
      </c>
      <c r="AB134" s="2">
        <f t="shared" si="21"/>
        <v>-48389</v>
      </c>
      <c r="AC134" s="2">
        <f t="shared" si="31"/>
        <v>8977329</v>
      </c>
      <c r="AD134" s="3">
        <f t="shared" si="10"/>
        <v>43601918.396231212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35083535.831608094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66</v>
      </c>
      <c r="C135" s="7"/>
      <c r="D135" s="2" t="e">
        <f t="shared" si="12"/>
        <v>#N/A</v>
      </c>
      <c r="E135" s="2" t="e">
        <f t="shared" si="22"/>
        <v>#N/A</v>
      </c>
      <c r="F135" s="2">
        <v>788979.2552202642</v>
      </c>
      <c r="G135" s="2">
        <f t="shared" si="35"/>
        <v>541500.42857142852</v>
      </c>
      <c r="H135" s="2">
        <f t="shared" si="32"/>
        <v>52043433.66504322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1150562.7142857162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796471.37407690287</v>
      </c>
      <c r="Q135" s="2">
        <f t="shared" si="36"/>
        <v>550000</v>
      </c>
      <c r="R135" s="2">
        <f t="shared" si="33"/>
        <v>53129247.396231204</v>
      </c>
      <c r="S135" s="2">
        <f t="shared" si="17"/>
        <v>541500.42857142538</v>
      </c>
      <c r="T135" s="2">
        <f t="shared" si="18"/>
        <v>8499.571428571362</v>
      </c>
      <c r="U135" s="2">
        <f t="shared" si="19"/>
        <v>550000</v>
      </c>
      <c r="V135" s="2">
        <f t="shared" si="34"/>
        <v>9296367</v>
      </c>
      <c r="W135" s="2">
        <f t="shared" si="20"/>
        <v>319038</v>
      </c>
      <c r="X135" s="2">
        <f t="shared" si="6"/>
        <v>230962</v>
      </c>
      <c r="Y135" s="2">
        <f t="shared" si="30"/>
        <v>43832880.396231212</v>
      </c>
      <c r="Z135" s="2" t="str">
        <f t="shared" si="8"/>
        <v>HERE</v>
      </c>
      <c r="AA135" s="2">
        <f>IF(Z135="HERE",Y135,AA134+Graph!$G$1*1000)</f>
        <v>43832880.396231212</v>
      </c>
      <c r="AB135" s="2">
        <f t="shared" si="21"/>
        <v>230962</v>
      </c>
      <c r="AC135" s="2">
        <f t="shared" si="31"/>
        <v>9296367</v>
      </c>
      <c r="AD135" s="3">
        <f t="shared" si="10"/>
        <v>43832880.396231212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35466478.84410809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67</v>
      </c>
      <c r="C136" s="7"/>
      <c r="D136" s="2" t="e">
        <f t="shared" si="12"/>
        <v>#N/A</v>
      </c>
      <c r="E136" s="2" t="e">
        <f t="shared" si="22"/>
        <v>#N/A</v>
      </c>
      <c r="F136" s="2">
        <v>793910.39110645652</v>
      </c>
      <c r="G136" s="2">
        <f t="shared" si="35"/>
        <v>541500.42857142852</v>
      </c>
      <c r="H136" s="2">
        <f t="shared" si="32"/>
        <v>52584934.093614645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1159062.2857142875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801449.00623884797</v>
      </c>
      <c r="Q136" s="2">
        <f t="shared" si="36"/>
        <v>550000</v>
      </c>
      <c r="R136" s="2">
        <f t="shared" si="33"/>
        <v>53679247.396231204</v>
      </c>
      <c r="S136" s="2">
        <f t="shared" si="17"/>
        <v>541500.42857142538</v>
      </c>
      <c r="T136" s="2">
        <f t="shared" si="18"/>
        <v>8499.571428571362</v>
      </c>
      <c r="U136" s="2">
        <f t="shared" si="19"/>
        <v>550000</v>
      </c>
      <c r="V136" s="2">
        <f t="shared" si="34"/>
        <v>9646715</v>
      </c>
      <c r="W136" s="2">
        <f t="shared" si="20"/>
        <v>350348</v>
      </c>
      <c r="X136" s="2">
        <f t="shared" si="6"/>
        <v>199652</v>
      </c>
      <c r="Y136" s="2">
        <f t="shared" si="30"/>
        <v>44032532.396231212</v>
      </c>
      <c r="Z136" s="2" t="str">
        <f t="shared" si="8"/>
        <v>HERE</v>
      </c>
      <c r="AA136" s="2">
        <f>IF(Z136="HERE",Y136,AA135+Graph!$G$1*1000)</f>
        <v>44032532.396231212</v>
      </c>
      <c r="AB136" s="2">
        <f t="shared" si="21"/>
        <v>199652</v>
      </c>
      <c r="AC136" s="2">
        <f t="shared" si="31"/>
        <v>9646715</v>
      </c>
      <c r="AD136" s="3">
        <f t="shared" si="10"/>
        <v>44032532.396231212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35849421.856608093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68</v>
      </c>
      <c r="C137" s="7"/>
      <c r="D137" s="2" t="e">
        <f t="shared" si="12"/>
        <v>#N/A</v>
      </c>
      <c r="E137" s="2" t="e">
        <f t="shared" si="22"/>
        <v>#N/A</v>
      </c>
      <c r="F137" s="2">
        <v>798841.52699261904</v>
      </c>
      <c r="G137" s="2">
        <f t="shared" si="35"/>
        <v>541500.42857142852</v>
      </c>
      <c r="H137" s="2">
        <f t="shared" si="32"/>
        <v>53126434.522186071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1167561.8571428589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806426.63840082288</v>
      </c>
      <c r="Q137" s="2">
        <f t="shared" si="36"/>
        <v>550000</v>
      </c>
      <c r="R137" s="2">
        <f t="shared" si="33"/>
        <v>54229247.396231204</v>
      </c>
      <c r="S137" s="2">
        <f t="shared" si="17"/>
        <v>541500.42857142538</v>
      </c>
      <c r="T137" s="2">
        <f t="shared" si="18"/>
        <v>8499.571428571362</v>
      </c>
      <c r="U137" s="2">
        <f t="shared" si="19"/>
        <v>550000</v>
      </c>
      <c r="V137" s="2">
        <f t="shared" si="34"/>
        <v>10021471</v>
      </c>
      <c r="W137" s="2">
        <f t="shared" si="20"/>
        <v>374756</v>
      </c>
      <c r="X137" s="2">
        <f t="shared" si="6"/>
        <v>175244</v>
      </c>
      <c r="Y137" s="2">
        <f t="shared" si="30"/>
        <v>44207776.396231212</v>
      </c>
      <c r="Z137" s="2" t="str">
        <f t="shared" si="8"/>
        <v>HERE</v>
      </c>
      <c r="AA137" s="2">
        <f>IF(Z137="HERE",Y137,AA136+Graph!$G$1*1000)</f>
        <v>44207776.396231212</v>
      </c>
      <c r="AB137" s="2">
        <f t="shared" si="21"/>
        <v>175244</v>
      </c>
      <c r="AC137" s="2">
        <f t="shared" si="31"/>
        <v>10021471</v>
      </c>
      <c r="AD137" s="3">
        <f t="shared" si="10"/>
        <v>44207776.396231212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36167910.006608091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69</v>
      </c>
      <c r="C138" s="7"/>
      <c r="D138" s="2" t="e">
        <f t="shared" si="12"/>
        <v>#N/A</v>
      </c>
      <c r="E138" s="2" t="e">
        <f t="shared" si="22"/>
        <v>#N/A</v>
      </c>
      <c r="F138" s="2">
        <v>803772.66287878156</v>
      </c>
      <c r="G138" s="2">
        <f t="shared" si="35"/>
        <v>541500.42857142852</v>
      </c>
      <c r="H138" s="2">
        <f t="shared" si="32"/>
        <v>53667934.950757496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1176061.4285714303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811404.27056276798</v>
      </c>
      <c r="Q138" s="2">
        <f t="shared" si="36"/>
        <v>550000</v>
      </c>
      <c r="R138" s="2">
        <f t="shared" si="33"/>
        <v>54779247.396231204</v>
      </c>
      <c r="S138" s="2">
        <f t="shared" si="17"/>
        <v>541500.42857142538</v>
      </c>
      <c r="T138" s="2">
        <f t="shared" si="18"/>
        <v>8499.571428571362</v>
      </c>
      <c r="U138" s="2">
        <f t="shared" si="19"/>
        <v>550000</v>
      </c>
      <c r="V138" s="2">
        <f t="shared" si="34"/>
        <v>10490487</v>
      </c>
      <c r="W138" s="2">
        <f t="shared" si="20"/>
        <v>469016</v>
      </c>
      <c r="X138" s="2">
        <f t="shared" si="6"/>
        <v>80984</v>
      </c>
      <c r="Y138" s="2">
        <f t="shared" si="30"/>
        <v>44288760.396231212</v>
      </c>
      <c r="Z138" s="2" t="str">
        <f t="shared" si="8"/>
        <v>HERE</v>
      </c>
      <c r="AA138" s="2">
        <f>IF(Z138="HERE",Y138,AA137+Graph!$G$1*1000)</f>
        <v>44288760.396231212</v>
      </c>
      <c r="AB138" s="2">
        <f t="shared" si="21"/>
        <v>80984</v>
      </c>
      <c r="AC138" s="2">
        <f t="shared" si="31"/>
        <v>10490487</v>
      </c>
      <c r="AD138" s="3">
        <f t="shared" si="10"/>
        <v>44288760.396231212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36425808.456608094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70</v>
      </c>
      <c r="C139" s="7"/>
      <c r="D139" s="2" t="e">
        <f t="shared" si="12"/>
        <v>#N/A</v>
      </c>
      <c r="E139" s="2" t="e">
        <f t="shared" si="22"/>
        <v>#N/A</v>
      </c>
      <c r="F139" s="2">
        <v>808703.79876497388</v>
      </c>
      <c r="G139" s="2">
        <f t="shared" si="35"/>
        <v>541500.42857142852</v>
      </c>
      <c r="H139" s="2">
        <f t="shared" si="32"/>
        <v>54209435.379328921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1184561.0000000016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816381.90272471309</v>
      </c>
      <c r="Q139" s="2">
        <f t="shared" si="36"/>
        <v>550000</v>
      </c>
      <c r="R139" s="2">
        <f t="shared" si="33"/>
        <v>55329247.396231204</v>
      </c>
      <c r="S139" s="2">
        <f t="shared" si="17"/>
        <v>541500.42857142538</v>
      </c>
      <c r="T139" s="2">
        <f t="shared" si="18"/>
        <v>8499.571428571362</v>
      </c>
      <c r="U139" s="2">
        <f t="shared" si="19"/>
        <v>550000</v>
      </c>
      <c r="V139" s="2">
        <f t="shared" si="34"/>
        <v>10971047</v>
      </c>
      <c r="W139" s="2">
        <f t="shared" si="20"/>
        <v>480560</v>
      </c>
      <c r="X139" s="2">
        <f t="shared" si="6"/>
        <v>69440</v>
      </c>
      <c r="Y139" s="2">
        <f t="shared" si="30"/>
        <v>44358200.396231212</v>
      </c>
      <c r="Z139" s="2" t="str">
        <f t="shared" si="8"/>
        <v>HERE</v>
      </c>
      <c r="AA139" s="2">
        <f>IF(Z139="HERE",Y139,AA138+Graph!$G$1*1000)</f>
        <v>44358200.396231212</v>
      </c>
      <c r="AB139" s="2">
        <f t="shared" si="21"/>
        <v>69440</v>
      </c>
      <c r="AC139" s="2">
        <f t="shared" si="31"/>
        <v>10971047</v>
      </c>
      <c r="AD139" s="3">
        <f t="shared" si="10"/>
        <v>44358200.396231212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36651618.556608088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71</v>
      </c>
      <c r="C140" s="7"/>
      <c r="D140" s="2" t="e">
        <f t="shared" si="12"/>
        <v>#N/A</v>
      </c>
      <c r="E140" s="2" t="e">
        <f t="shared" si="22"/>
        <v>#N/A</v>
      </c>
      <c r="F140" s="2">
        <v>813634.9346511364</v>
      </c>
      <c r="G140" s="2">
        <f t="shared" si="35"/>
        <v>541500.42857142852</v>
      </c>
      <c r="H140" s="2">
        <f t="shared" si="32"/>
        <v>54750935.807900347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1193060.571428573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821359.53488668799</v>
      </c>
      <c r="Q140" s="2">
        <f t="shared" si="36"/>
        <v>550000</v>
      </c>
      <c r="R140" s="2">
        <f t="shared" si="33"/>
        <v>55879247.396231204</v>
      </c>
      <c r="S140" s="2">
        <f t="shared" si="17"/>
        <v>541500.42857142538</v>
      </c>
      <c r="T140" s="2">
        <f t="shared" si="18"/>
        <v>8499.571428571362</v>
      </c>
      <c r="U140" s="2">
        <f t="shared" si="19"/>
        <v>550000</v>
      </c>
      <c r="V140" s="2">
        <f t="shared" si="34"/>
        <v>11465210</v>
      </c>
      <c r="W140" s="2">
        <f t="shared" si="20"/>
        <v>494163</v>
      </c>
      <c r="X140" s="2">
        <f t="shared" si="6"/>
        <v>55837</v>
      </c>
      <c r="Y140" s="2">
        <f t="shared" si="30"/>
        <v>44414037.396231212</v>
      </c>
      <c r="Z140" s="2" t="str">
        <f t="shared" si="8"/>
        <v>HERE</v>
      </c>
      <c r="AA140" s="2">
        <f>IF(Z140="HERE",Y140,AA139+Graph!$G$1*1000)</f>
        <v>44414037.396231212</v>
      </c>
      <c r="AB140" s="2">
        <f t="shared" si="21"/>
        <v>55837</v>
      </c>
      <c r="AC140" s="2">
        <f t="shared" si="31"/>
        <v>11465210</v>
      </c>
      <c r="AD140" s="3">
        <f t="shared" si="10"/>
        <v>44414037.396231212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36871020.506608091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72</v>
      </c>
      <c r="C141" s="7"/>
      <c r="D141" s="2" t="e">
        <f t="shared" si="12"/>
        <v>#N/A</v>
      </c>
      <c r="E141" s="2" t="e">
        <f t="shared" si="22"/>
        <v>#N/A</v>
      </c>
      <c r="F141" s="2">
        <v>818566.07053729892</v>
      </c>
      <c r="G141" s="2">
        <f t="shared" si="35"/>
        <v>541500.42857142852</v>
      </c>
      <c r="H141" s="2">
        <f t="shared" si="32"/>
        <v>55292436.236471772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1201560.1428571444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826337.1670486331</v>
      </c>
      <c r="Q141" s="2">
        <f t="shared" si="36"/>
        <v>550000</v>
      </c>
      <c r="R141" s="2">
        <f t="shared" si="33"/>
        <v>56429247.396231204</v>
      </c>
      <c r="S141" s="2">
        <f t="shared" si="17"/>
        <v>541500.42857142538</v>
      </c>
      <c r="T141" s="2">
        <f t="shared" si="18"/>
        <v>8499.571428571362</v>
      </c>
      <c r="U141" s="2">
        <f t="shared" si="19"/>
        <v>550000</v>
      </c>
      <c r="V141" s="2">
        <f t="shared" si="34"/>
        <v>12014288</v>
      </c>
      <c r="W141" s="2">
        <f t="shared" si="20"/>
        <v>549078</v>
      </c>
      <c r="X141" s="2">
        <f t="shared" si="6"/>
        <v>922</v>
      </c>
      <c r="Y141" s="2">
        <f t="shared" si="30"/>
        <v>44414959.396231212</v>
      </c>
      <c r="Z141" s="2" t="str">
        <f t="shared" si="8"/>
        <v>HERE</v>
      </c>
      <c r="AA141" s="2">
        <f>IF(Z141="HERE",Y141,AA140+Graph!$G$1*1000)</f>
        <v>44414959.396231212</v>
      </c>
      <c r="AB141" s="2">
        <f t="shared" si="21"/>
        <v>922</v>
      </c>
      <c r="AC141" s="2">
        <f t="shared" si="31"/>
        <v>12014288</v>
      </c>
      <c r="AD141" s="3">
        <f t="shared" si="10"/>
        <v>44414959.396231212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37129792.756608091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73</v>
      </c>
      <c r="C142" s="7"/>
      <c r="D142" s="2" t="e">
        <f t="shared" si="12"/>
        <v>#N/A</v>
      </c>
      <c r="E142" s="2" t="e">
        <f t="shared" si="22"/>
        <v>#N/A</v>
      </c>
      <c r="F142" s="2">
        <v>823497.20642349124</v>
      </c>
      <c r="G142" s="2">
        <f t="shared" si="35"/>
        <v>541500.42857142852</v>
      </c>
      <c r="H142" s="2">
        <f t="shared" si="32"/>
        <v>55833936.665043198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1210059.7142857157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831314.7992105782</v>
      </c>
      <c r="Q142" s="2">
        <f t="shared" si="36"/>
        <v>550000</v>
      </c>
      <c r="R142" s="2">
        <f t="shared" si="33"/>
        <v>56979247.396231204</v>
      </c>
      <c r="S142" s="2">
        <f t="shared" si="17"/>
        <v>541500.42857142538</v>
      </c>
      <c r="T142" s="2">
        <f t="shared" si="18"/>
        <v>8499.571428571362</v>
      </c>
      <c r="U142" s="2">
        <f t="shared" si="19"/>
        <v>550000</v>
      </c>
      <c r="V142" s="2">
        <f t="shared" si="34"/>
        <v>12294006</v>
      </c>
      <c r="W142" s="2">
        <f t="shared" si="20"/>
        <v>279718</v>
      </c>
      <c r="X142" s="2">
        <f t="shared" si="6"/>
        <v>270282</v>
      </c>
      <c r="Y142" s="2">
        <f t="shared" si="30"/>
        <v>44685241.396231212</v>
      </c>
      <c r="Z142" s="2" t="str">
        <f t="shared" si="8"/>
        <v>HERE</v>
      </c>
      <c r="AA142" s="2">
        <f>IF(Z142="HERE",Y142,AA141+Graph!$G$1*1000)</f>
        <v>44685241.396231212</v>
      </c>
      <c r="AB142" s="2">
        <f t="shared" si="21"/>
        <v>270282</v>
      </c>
      <c r="AC142" s="2">
        <f t="shared" si="31"/>
        <v>12294006</v>
      </c>
      <c r="AD142" s="3">
        <f t="shared" si="10"/>
        <v>44685241.396231212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37433196.806608088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74</v>
      </c>
      <c r="C143" s="7"/>
      <c r="D143" s="2" t="e">
        <f t="shared" si="12"/>
        <v>#N/A</v>
      </c>
      <c r="E143" s="2" t="e">
        <f t="shared" si="22"/>
        <v>#N/A</v>
      </c>
      <c r="F143" s="2">
        <v>828428.34230965376</v>
      </c>
      <c r="G143" s="2">
        <f t="shared" si="35"/>
        <v>541500.42857142852</v>
      </c>
      <c r="H143" s="2">
        <f t="shared" si="32"/>
        <v>56375437.093614623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1218559.2857142871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836292.43137255311</v>
      </c>
      <c r="Q143" s="2">
        <f t="shared" si="36"/>
        <v>550000</v>
      </c>
      <c r="R143" s="2">
        <f t="shared" si="33"/>
        <v>57529247.396231204</v>
      </c>
      <c r="S143" s="2">
        <f t="shared" si="17"/>
        <v>541500.42857142538</v>
      </c>
      <c r="T143" s="2">
        <f t="shared" si="18"/>
        <v>8499.571428571362</v>
      </c>
      <c r="U143" s="2">
        <f t="shared" si="19"/>
        <v>550000</v>
      </c>
      <c r="V143" s="2">
        <f t="shared" si="34"/>
        <v>12646486</v>
      </c>
      <c r="W143" s="2">
        <f t="shared" si="20"/>
        <v>352480</v>
      </c>
      <c r="X143" s="2">
        <f t="shared" si="6"/>
        <v>197520</v>
      </c>
      <c r="Y143" s="2">
        <f t="shared" si="30"/>
        <v>44882761.396231212</v>
      </c>
      <c r="Z143" s="2" t="str">
        <f t="shared" si="8"/>
        <v>HERE</v>
      </c>
      <c r="AA143" s="2">
        <f>IF(Z143="HERE",Y143,AA142+Graph!$G$1*1000)</f>
        <v>44882761.396231212</v>
      </c>
      <c r="AB143" s="2">
        <f t="shared" si="21"/>
        <v>197520</v>
      </c>
      <c r="AC143" s="2">
        <f t="shared" si="31"/>
        <v>12646486</v>
      </c>
      <c r="AD143" s="3">
        <f t="shared" si="10"/>
        <v>44882761.396231212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37754732.206608094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75</v>
      </c>
      <c r="C144" s="7"/>
      <c r="D144" s="2" t="e">
        <f t="shared" si="12"/>
        <v>#N/A</v>
      </c>
      <c r="E144" s="2" t="e">
        <f t="shared" si="22"/>
        <v>#N/A</v>
      </c>
      <c r="F144" s="2">
        <v>833359.47819581628</v>
      </c>
      <c r="G144" s="2">
        <f t="shared" si="35"/>
        <v>541500.42857142852</v>
      </c>
      <c r="H144" s="2">
        <f t="shared" si="32"/>
        <v>56916937.522186048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1227058.8571428584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841270.06353449821</v>
      </c>
      <c r="Q144" s="2">
        <f t="shared" si="36"/>
        <v>550000</v>
      </c>
      <c r="R144" s="2">
        <f t="shared" si="33"/>
        <v>58079247.396231204</v>
      </c>
      <c r="S144" s="2">
        <f t="shared" si="17"/>
        <v>541500.42857142538</v>
      </c>
      <c r="T144" s="2">
        <f t="shared" si="18"/>
        <v>8499.571428571362</v>
      </c>
      <c r="U144" s="2">
        <f t="shared" si="19"/>
        <v>550000</v>
      </c>
      <c r="V144" s="2">
        <f t="shared" si="34"/>
        <v>13058298</v>
      </c>
      <c r="W144" s="2">
        <f t="shared" si="20"/>
        <v>411812</v>
      </c>
      <c r="X144" s="2">
        <f t="shared" si="6"/>
        <v>138188</v>
      </c>
      <c r="Y144" s="2">
        <f t="shared" si="30"/>
        <v>45020949.396231212</v>
      </c>
      <c r="Z144" s="2" t="str">
        <f t="shared" si="8"/>
        <v>HERE</v>
      </c>
      <c r="AA144" s="2">
        <f>IF(Z144="HERE",Y144,AA143+Graph!$G$1*1000)</f>
        <v>45020949.396231212</v>
      </c>
      <c r="AB144" s="2">
        <f t="shared" si="21"/>
        <v>138188</v>
      </c>
      <c r="AC144" s="2">
        <f t="shared" si="31"/>
        <v>13058298</v>
      </c>
      <c r="AD144" s="3">
        <f t="shared" si="10"/>
        <v>45020949.396231212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37958043.65660809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76</v>
      </c>
      <c r="C145" s="7"/>
      <c r="D145" s="2" t="e">
        <f t="shared" si="12"/>
        <v>#N/A</v>
      </c>
      <c r="E145" s="2" t="e">
        <f t="shared" si="22"/>
        <v>#N/A</v>
      </c>
      <c r="F145" s="2">
        <v>838290.6140820086</v>
      </c>
      <c r="G145" s="2">
        <f t="shared" si="35"/>
        <v>541500.42857142852</v>
      </c>
      <c r="H145" s="2">
        <f t="shared" si="32"/>
        <v>57458437.950757474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1235558.4285714298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846247.69569647312</v>
      </c>
      <c r="Q145" s="2">
        <f t="shared" si="36"/>
        <v>550000</v>
      </c>
      <c r="R145" s="2">
        <f t="shared" si="33"/>
        <v>58629247.396231204</v>
      </c>
      <c r="S145" s="2">
        <f t="shared" si="17"/>
        <v>541500.42857142538</v>
      </c>
      <c r="T145" s="2">
        <f t="shared" si="18"/>
        <v>8499.571428571362</v>
      </c>
      <c r="U145" s="2">
        <f t="shared" si="19"/>
        <v>550000</v>
      </c>
      <c r="V145" s="2">
        <f t="shared" si="34"/>
        <v>13509108</v>
      </c>
      <c r="W145" s="2">
        <f t="shared" si="20"/>
        <v>450810</v>
      </c>
      <c r="X145" s="2">
        <f t="shared" si="6"/>
        <v>99190</v>
      </c>
      <c r="Y145" s="2">
        <f t="shared" si="30"/>
        <v>45120139.396231212</v>
      </c>
      <c r="Z145" s="2" t="str">
        <f t="shared" si="8"/>
        <v>HERE</v>
      </c>
      <c r="AA145" s="2">
        <f>IF(Z145="HERE",Y145,AA144+Graph!$G$1*1000)</f>
        <v>45120139.396231212</v>
      </c>
      <c r="AB145" s="2">
        <f t="shared" si="21"/>
        <v>99190</v>
      </c>
      <c r="AC145" s="2">
        <f t="shared" si="31"/>
        <v>13509108</v>
      </c>
      <c r="AD145" s="3">
        <f t="shared" si="10"/>
        <v>45120139.396231212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38144061.856608093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77</v>
      </c>
      <c r="C146" s="7"/>
      <c r="D146" s="2" t="e">
        <f t="shared" si="12"/>
        <v>#N/A</v>
      </c>
      <c r="E146" s="2" t="e">
        <f t="shared" si="22"/>
        <v>#N/A</v>
      </c>
      <c r="F146" s="2">
        <v>843221.74996817112</v>
      </c>
      <c r="G146" s="2">
        <f t="shared" si="35"/>
        <v>541500.42857142852</v>
      </c>
      <c r="H146" s="2">
        <f t="shared" si="32"/>
        <v>57999938.379328899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1244058.0000000012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851225.32785841823</v>
      </c>
      <c r="Q146" s="2">
        <f t="shared" si="36"/>
        <v>550000</v>
      </c>
      <c r="R146" s="2">
        <f t="shared" si="33"/>
        <v>59179247.396231204</v>
      </c>
      <c r="S146" s="2">
        <f t="shared" si="17"/>
        <v>541500.42857142538</v>
      </c>
      <c r="T146" s="2">
        <f t="shared" si="18"/>
        <v>8499.571428571362</v>
      </c>
      <c r="U146" s="2">
        <f t="shared" si="19"/>
        <v>550000</v>
      </c>
      <c r="V146" s="2">
        <f t="shared" si="34"/>
        <v>14012224</v>
      </c>
      <c r="W146" s="2">
        <f t="shared" si="20"/>
        <v>503116</v>
      </c>
      <c r="X146" s="2">
        <f t="shared" si="6"/>
        <v>46884</v>
      </c>
      <c r="Y146" s="2">
        <f t="shared" si="30"/>
        <v>45167023.396231212</v>
      </c>
      <c r="Z146" s="2" t="str">
        <f t="shared" si="8"/>
        <v>HERE</v>
      </c>
      <c r="AA146" s="2">
        <f>IF(Z146="HERE",Y146,AA145+Graph!$G$1*1000)</f>
        <v>45167023.396231212</v>
      </c>
      <c r="AB146" s="2">
        <f t="shared" si="21"/>
        <v>46884</v>
      </c>
      <c r="AC146" s="2">
        <f t="shared" si="31"/>
        <v>14012224</v>
      </c>
      <c r="AD146" s="3">
        <f t="shared" si="10"/>
        <v>45167023.396231212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38290685.106608093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78</v>
      </c>
      <c r="C147" s="7"/>
      <c r="D147" s="2" t="e">
        <f t="shared" si="12"/>
        <v>#N/A</v>
      </c>
      <c r="E147" s="2" t="e">
        <f t="shared" si="22"/>
        <v>#N/A</v>
      </c>
      <c r="F147" s="2">
        <v>848152.88585433364</v>
      </c>
      <c r="G147" s="2">
        <f t="shared" si="35"/>
        <v>541500.42857142852</v>
      </c>
      <c r="H147" s="2">
        <f t="shared" si="32"/>
        <v>58541438.807900324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1252557.5714285725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856202.96002036333</v>
      </c>
      <c r="Q147" s="2">
        <f t="shared" si="36"/>
        <v>550000</v>
      </c>
      <c r="R147" s="2">
        <f t="shared" si="33"/>
        <v>59729247.396231204</v>
      </c>
      <c r="S147" s="2">
        <f t="shared" si="17"/>
        <v>541500.42857142538</v>
      </c>
      <c r="T147" s="2">
        <f t="shared" si="18"/>
        <v>8499.571428571362</v>
      </c>
      <c r="U147" s="2">
        <f t="shared" si="19"/>
        <v>550000</v>
      </c>
      <c r="V147" s="2">
        <f t="shared" si="34"/>
        <v>14556827</v>
      </c>
      <c r="W147" s="2">
        <f t="shared" si="20"/>
        <v>544603</v>
      </c>
      <c r="X147" s="2">
        <f t="shared" si="6"/>
        <v>5397</v>
      </c>
      <c r="Y147" s="2">
        <f t="shared" si="30"/>
        <v>45172420.396231212</v>
      </c>
      <c r="Z147" s="2" t="str">
        <f t="shared" si="8"/>
        <v>HERE</v>
      </c>
      <c r="AA147" s="2">
        <f>IF(Z147="HERE",Y147,AA146+Graph!$G$1*1000)</f>
        <v>45172420.396231212</v>
      </c>
      <c r="AB147" s="2">
        <f t="shared" si="21"/>
        <v>5397</v>
      </c>
      <c r="AC147" s="2">
        <f t="shared" si="31"/>
        <v>14556827</v>
      </c>
      <c r="AD147" s="3">
        <f t="shared" si="10"/>
        <v>45172420.396231212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38379174.306608088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79</v>
      </c>
      <c r="C148" s="7"/>
      <c r="D148" s="2" t="e">
        <f t="shared" si="12"/>
        <v>#N/A</v>
      </c>
      <c r="E148" s="2" t="e">
        <f t="shared" si="22"/>
        <v>#N/A</v>
      </c>
      <c r="F148" s="2">
        <v>853084.02174052596</v>
      </c>
      <c r="G148" s="2">
        <f t="shared" si="35"/>
        <v>541500.42857142852</v>
      </c>
      <c r="H148" s="2">
        <f t="shared" si="32"/>
        <v>59082939.23647175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1261057.1428571439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861180.59218233824</v>
      </c>
      <c r="Q148" s="2">
        <f t="shared" si="36"/>
        <v>550000</v>
      </c>
      <c r="R148" s="2">
        <f t="shared" si="33"/>
        <v>60279247.396231204</v>
      </c>
      <c r="S148" s="2">
        <f t="shared" si="17"/>
        <v>541500.42857142538</v>
      </c>
      <c r="T148" s="2">
        <f t="shared" si="18"/>
        <v>8499.571428571362</v>
      </c>
      <c r="U148" s="2">
        <f t="shared" si="19"/>
        <v>550000</v>
      </c>
      <c r="V148" s="2">
        <f t="shared" si="34"/>
        <v>15062189</v>
      </c>
      <c r="W148" s="2">
        <f t="shared" si="20"/>
        <v>505362</v>
      </c>
      <c r="X148" s="2">
        <f t="shared" si="6"/>
        <v>44638</v>
      </c>
      <c r="Y148" s="2">
        <f t="shared" si="30"/>
        <v>45217058.396231212</v>
      </c>
      <c r="Z148" s="2" t="str">
        <f t="shared" si="8"/>
        <v>HERE</v>
      </c>
      <c r="AA148" s="2">
        <f>IF(Z148="HERE",Y148,AA147+Graph!$G$1*1000)</f>
        <v>45217058.396231212</v>
      </c>
      <c r="AB148" s="2">
        <f t="shared" si="21"/>
        <v>44638</v>
      </c>
      <c r="AC148" s="2">
        <f t="shared" si="31"/>
        <v>15062189</v>
      </c>
      <c r="AD148" s="3">
        <f t="shared" si="10"/>
        <v>45217058.396231212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38455999.806608088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80</v>
      </c>
      <c r="C149" s="7"/>
      <c r="D149" s="2" t="e">
        <f t="shared" si="12"/>
        <v>#N/A</v>
      </c>
      <c r="E149" s="2" t="e">
        <f t="shared" si="22"/>
        <v>#N/A</v>
      </c>
      <c r="F149" s="2">
        <v>858015.15762668848</v>
      </c>
      <c r="G149" s="2">
        <f t="shared" si="35"/>
        <v>541500.42857142852</v>
      </c>
      <c r="H149" s="2">
        <f t="shared" si="32"/>
        <v>59624439.665043175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1269556.7142857153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866158.22434428334</v>
      </c>
      <c r="Q149" s="2">
        <f t="shared" si="36"/>
        <v>550000</v>
      </c>
      <c r="R149" s="2">
        <f t="shared" si="33"/>
        <v>60829247.396231204</v>
      </c>
      <c r="S149" s="2">
        <f t="shared" si="17"/>
        <v>541500.42857142538</v>
      </c>
      <c r="T149" s="2">
        <f t="shared" si="18"/>
        <v>8499.571428571362</v>
      </c>
      <c r="U149" s="2">
        <f t="shared" si="19"/>
        <v>550000</v>
      </c>
      <c r="V149" s="2">
        <f t="shared" si="34"/>
        <v>15300151</v>
      </c>
      <c r="W149" s="2">
        <f t="shared" si="20"/>
        <v>237962</v>
      </c>
      <c r="X149" s="2">
        <f t="shared" si="6"/>
        <v>312038</v>
      </c>
      <c r="Y149" s="2">
        <f t="shared" si="30"/>
        <v>45529096.396231212</v>
      </c>
      <c r="Z149" s="2" t="str">
        <f t="shared" si="8"/>
        <v>HERE</v>
      </c>
      <c r="AA149" s="2">
        <f>IF(Z149="HERE",Y149,AA148+Graph!$G$1*1000)</f>
        <v>45529096.396231212</v>
      </c>
      <c r="AB149" s="2">
        <f t="shared" si="21"/>
        <v>312038</v>
      </c>
      <c r="AC149" s="2">
        <f t="shared" si="31"/>
        <v>15300151</v>
      </c>
      <c r="AD149" s="3">
        <f t="shared" si="10"/>
        <v>45529096.396231212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38763788.15660809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81</v>
      </c>
      <c r="C150" s="7"/>
      <c r="D150" s="2" t="e">
        <f t="shared" si="12"/>
        <v>#N/A</v>
      </c>
      <c r="E150" s="2" t="e">
        <f t="shared" si="22"/>
        <v>#N/A</v>
      </c>
      <c r="F150" s="2">
        <v>862946.293512851</v>
      </c>
      <c r="G150" s="2">
        <f t="shared" si="35"/>
        <v>541500.42857142852</v>
      </c>
      <c r="H150" s="2">
        <f t="shared" si="32"/>
        <v>60165940.093614601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1278056.2857142866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871135.85650622845</v>
      </c>
      <c r="Q150" s="2">
        <f t="shared" si="36"/>
        <v>550000</v>
      </c>
      <c r="R150" s="2">
        <f t="shared" si="33"/>
        <v>61379247.396231204</v>
      </c>
      <c r="S150" s="2">
        <f t="shared" si="17"/>
        <v>541500.42857142538</v>
      </c>
      <c r="T150" s="2">
        <f t="shared" si="18"/>
        <v>8499.571428571362</v>
      </c>
      <c r="U150" s="2">
        <f t="shared" si="19"/>
        <v>550000</v>
      </c>
      <c r="V150" s="2">
        <f t="shared" si="34"/>
        <v>15576107</v>
      </c>
      <c r="W150" s="2">
        <f t="shared" si="20"/>
        <v>275956</v>
      </c>
      <c r="X150" s="2">
        <f t="shared" si="6"/>
        <v>274044</v>
      </c>
      <c r="Y150" s="2">
        <f t="shared" si="30"/>
        <v>45803140.396231212</v>
      </c>
      <c r="Z150" s="2" t="str">
        <f t="shared" si="8"/>
        <v>HERE</v>
      </c>
      <c r="AA150" s="2">
        <f>IF(Z150="HERE",Y150,AA149+Graph!$G$1*1000)</f>
        <v>45803140.396231212</v>
      </c>
      <c r="AB150" s="2">
        <f t="shared" si="21"/>
        <v>274044</v>
      </c>
      <c r="AC150" s="2">
        <f t="shared" si="31"/>
        <v>15576107</v>
      </c>
      <c r="AD150" s="3">
        <f t="shared" si="10"/>
        <v>45803140.396231212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39020956.456608094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82</v>
      </c>
      <c r="C151" s="7"/>
      <c r="D151" s="2" t="e">
        <f t="shared" si="12"/>
        <v>#N/A</v>
      </c>
      <c r="E151" s="2" t="e">
        <f t="shared" si="22"/>
        <v>#N/A</v>
      </c>
      <c r="F151" s="2">
        <v>867877.42939904332</v>
      </c>
      <c r="G151" s="2">
        <f t="shared" si="35"/>
        <v>541500.42857142852</v>
      </c>
      <c r="H151" s="2">
        <f t="shared" si="32"/>
        <v>60707440.522186026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1286555.857142858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876113.48866820335</v>
      </c>
      <c r="Q151" s="2">
        <f t="shared" si="36"/>
        <v>550000</v>
      </c>
      <c r="R151" s="2">
        <f t="shared" si="33"/>
        <v>61929247.396231204</v>
      </c>
      <c r="S151" s="2">
        <f t="shared" si="17"/>
        <v>541500.42857142538</v>
      </c>
      <c r="T151" s="2">
        <f t="shared" si="18"/>
        <v>8499.571428571362</v>
      </c>
      <c r="U151" s="2">
        <f t="shared" si="19"/>
        <v>550000</v>
      </c>
      <c r="V151" s="2">
        <f t="shared" si="34"/>
        <v>15940972</v>
      </c>
      <c r="W151" s="2">
        <f t="shared" si="20"/>
        <v>364865</v>
      </c>
      <c r="X151" s="2">
        <f t="shared" si="6"/>
        <v>185135</v>
      </c>
      <c r="Y151" s="2">
        <f t="shared" si="30"/>
        <v>45988275.396231212</v>
      </c>
      <c r="Z151" s="2" t="str">
        <f t="shared" si="8"/>
        <v>HERE</v>
      </c>
      <c r="AA151" s="2">
        <f>IF(Z151="HERE",Y151,AA150+Graph!$G$1*1000)</f>
        <v>45988275.396231212</v>
      </c>
      <c r="AB151" s="2">
        <f t="shared" si="21"/>
        <v>185135</v>
      </c>
      <c r="AC151" s="2">
        <f t="shared" si="31"/>
        <v>15940972</v>
      </c>
      <c r="AD151" s="3">
        <f t="shared" si="10"/>
        <v>45988275.396231212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39251593.706608094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83</v>
      </c>
      <c r="C152" s="7"/>
      <c r="D152" s="2" t="e">
        <f t="shared" si="12"/>
        <v>#N/A</v>
      </c>
      <c r="E152" s="2" t="e">
        <f t="shared" si="22"/>
        <v>#N/A</v>
      </c>
      <c r="F152" s="2">
        <v>872808.56528520584</v>
      </c>
      <c r="G152" s="2">
        <f t="shared" si="35"/>
        <v>541500.42857142852</v>
      </c>
      <c r="H152" s="2">
        <f t="shared" si="32"/>
        <v>61248940.950757451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1295055.4285714293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881091.12083014846</v>
      </c>
      <c r="Q152" s="2">
        <f t="shared" si="36"/>
        <v>550000</v>
      </c>
      <c r="R152" s="2">
        <f t="shared" si="33"/>
        <v>62479247.396231204</v>
      </c>
      <c r="S152" s="2">
        <f t="shared" si="17"/>
        <v>541500.42857142538</v>
      </c>
      <c r="T152" s="2">
        <f t="shared" si="18"/>
        <v>8499.571428571362</v>
      </c>
      <c r="U152" s="2">
        <f t="shared" si="19"/>
        <v>550000</v>
      </c>
      <c r="V152" s="2">
        <f t="shared" si="34"/>
        <v>16423082</v>
      </c>
      <c r="W152" s="2">
        <f t="shared" si="20"/>
        <v>482110</v>
      </c>
      <c r="X152" s="2">
        <f t="shared" si="6"/>
        <v>67890</v>
      </c>
      <c r="Y152" s="2">
        <f t="shared" si="30"/>
        <v>46056165.396231212</v>
      </c>
      <c r="Z152" s="2" t="str">
        <f t="shared" si="8"/>
        <v>HERE</v>
      </c>
      <c r="AA152" s="2">
        <f>IF(Z152="HERE",Y152,AA151+Graph!$G$1*1000)</f>
        <v>46056165.396231212</v>
      </c>
      <c r="AB152" s="2">
        <f t="shared" si="21"/>
        <v>67890</v>
      </c>
      <c r="AC152" s="2">
        <f t="shared" si="31"/>
        <v>16423082</v>
      </c>
      <c r="AD152" s="3">
        <f t="shared" si="10"/>
        <v>46056165.396231212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39506203.506608091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84</v>
      </c>
      <c r="C153" s="7"/>
      <c r="D153" s="2" t="e">
        <f t="shared" si="12"/>
        <v>#N/A</v>
      </c>
      <c r="E153" s="2" t="e">
        <f t="shared" si="22"/>
        <v>#N/A</v>
      </c>
      <c r="F153" s="2">
        <v>877739.70117136836</v>
      </c>
      <c r="G153" s="2">
        <f t="shared" si="35"/>
        <v>541500.42857142852</v>
      </c>
      <c r="H153" s="2">
        <f t="shared" si="32"/>
        <v>61790441.379328877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1303555.0000000007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886068.75299209356</v>
      </c>
      <c r="Q153" s="2">
        <f t="shared" si="36"/>
        <v>550000</v>
      </c>
      <c r="R153" s="2">
        <f t="shared" si="33"/>
        <v>63029247.396231204</v>
      </c>
      <c r="S153" s="2">
        <f t="shared" si="17"/>
        <v>541500.42857142538</v>
      </c>
      <c r="T153" s="2">
        <f t="shared" si="18"/>
        <v>8499.571428571362</v>
      </c>
      <c r="U153" s="2">
        <f t="shared" si="19"/>
        <v>550000</v>
      </c>
      <c r="V153" s="2">
        <f t="shared" si="34"/>
        <v>16875536</v>
      </c>
      <c r="W153" s="2">
        <f t="shared" si="20"/>
        <v>452454</v>
      </c>
      <c r="X153" s="2">
        <f t="shared" si="6"/>
        <v>97546</v>
      </c>
      <c r="Y153" s="2">
        <f t="shared" si="30"/>
        <v>46153711.396231212</v>
      </c>
      <c r="Z153" s="2" t="str">
        <f t="shared" si="8"/>
        <v>HERE</v>
      </c>
      <c r="AA153" s="2">
        <f>IF(Z153="HERE",Y153,AA152+Graph!$G$1*1000)</f>
        <v>46153711.396231212</v>
      </c>
      <c r="AB153" s="2">
        <f t="shared" si="21"/>
        <v>97546</v>
      </c>
      <c r="AC153" s="2">
        <f t="shared" si="31"/>
        <v>16875536</v>
      </c>
      <c r="AD153" s="3">
        <f t="shared" si="10"/>
        <v>46153711.396231212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39623816.256608091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85</v>
      </c>
      <c r="C154" s="7"/>
      <c r="D154" s="2" t="e">
        <f t="shared" si="12"/>
        <v>#N/A</v>
      </c>
      <c r="E154" s="2" t="e">
        <f t="shared" si="22"/>
        <v>#N/A</v>
      </c>
      <c r="F154" s="2">
        <v>882670.83705756068</v>
      </c>
      <c r="G154" s="2">
        <f t="shared" si="35"/>
        <v>541500.42857142852</v>
      </c>
      <c r="H154" s="2">
        <f t="shared" si="32"/>
        <v>62331941.807900302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1312054.5714285721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891046.38515406847</v>
      </c>
      <c r="Q154" s="2">
        <f t="shared" si="36"/>
        <v>550000</v>
      </c>
      <c r="R154" s="2">
        <f t="shared" si="33"/>
        <v>63579247.396231204</v>
      </c>
      <c r="S154" s="2">
        <f t="shared" si="17"/>
        <v>541500.42857142538</v>
      </c>
      <c r="T154" s="2">
        <f t="shared" si="18"/>
        <v>8499.571428571362</v>
      </c>
      <c r="U154" s="2">
        <f t="shared" si="19"/>
        <v>550000</v>
      </c>
      <c r="V154" s="2">
        <f t="shared" si="34"/>
        <v>17343991.422619045</v>
      </c>
      <c r="W154" s="2">
        <f t="shared" si="20"/>
        <v>468455.42261904478</v>
      </c>
      <c r="X154" s="2">
        <f t="shared" si="6"/>
        <v>81544.577380955219</v>
      </c>
      <c r="Y154" s="2">
        <f t="shared" si="30"/>
        <v>46235255.973612167</v>
      </c>
      <c r="Z154" s="2" t="str">
        <f t="shared" si="8"/>
        <v>HERE</v>
      </c>
      <c r="AA154" s="2">
        <f>IF(Z154="HERE",Y154,AA153+Graph!$G$1*1000)</f>
        <v>46235255.973612167</v>
      </c>
      <c r="AB154" s="2">
        <f t="shared" si="21"/>
        <v>81544.577380955219</v>
      </c>
      <c r="AC154" s="2">
        <f t="shared" si="31"/>
        <v>17343991.422619045</v>
      </c>
      <c r="AD154" s="3">
        <f t="shared" si="10"/>
        <v>46235255.973612167</v>
      </c>
      <c r="AE154" s="2">
        <f>IF(AE152&gt;=52800000,52800000,IF(AB133=Graph!G$1*1000,AE153+Graph!G$1*1000,AC154))</f>
        <v>17343991.422619045</v>
      </c>
      <c r="AF154" s="3">
        <f t="shared" si="11"/>
        <v>17343991.422619045</v>
      </c>
      <c r="AG154" s="3">
        <f t="shared" si="29"/>
        <v>39704223.65660809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86</v>
      </c>
      <c r="C155" s="7"/>
      <c r="D155" s="2" t="e">
        <f t="shared" si="12"/>
        <v>#N/A</v>
      </c>
      <c r="E155" s="2" t="e">
        <f t="shared" si="22"/>
        <v>#N/A</v>
      </c>
      <c r="F155" s="2">
        <v>887601.9729437232</v>
      </c>
      <c r="G155" s="2">
        <f t="shared" si="35"/>
        <v>541500.42857142852</v>
      </c>
      <c r="H155" s="2">
        <f t="shared" si="32"/>
        <v>62873442.236471727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1320554.1428571434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896024.01731601357</v>
      </c>
      <c r="Q155" s="2">
        <f t="shared" si="36"/>
        <v>550000</v>
      </c>
      <c r="R155" s="2">
        <f t="shared" si="33"/>
        <v>64129247.396231204</v>
      </c>
      <c r="S155" s="2">
        <f t="shared" si="17"/>
        <v>541500.42857142538</v>
      </c>
      <c r="T155" s="2">
        <f t="shared" si="18"/>
        <v>8499.571428571362</v>
      </c>
      <c r="U155" s="2">
        <f t="shared" si="19"/>
        <v>550000</v>
      </c>
      <c r="V155" s="2">
        <f t="shared" si="34"/>
        <v>17817377.981124252</v>
      </c>
      <c r="W155" s="2">
        <f t="shared" si="20"/>
        <v>473386.5585052073</v>
      </c>
      <c r="X155" s="2">
        <f t="shared" si="6"/>
        <v>76613.4414947927</v>
      </c>
      <c r="Y155" s="2">
        <f t="shared" si="30"/>
        <v>46311869.41510696</v>
      </c>
      <c r="Z155" s="2" t="str">
        <f t="shared" si="8"/>
        <v>HERE</v>
      </c>
      <c r="AA155" s="2">
        <f>IF(Z155="HERE",Y155,AA154+Graph!$G$1*1000)</f>
        <v>46311869.41510696</v>
      </c>
      <c r="AB155" s="2">
        <f t="shared" si="21"/>
        <v>76613.4414947927</v>
      </c>
      <c r="AC155" s="2">
        <f t="shared" si="31"/>
        <v>17817377.981124252</v>
      </c>
      <c r="AD155" s="3">
        <f t="shared" si="10"/>
        <v>46311869.41510696</v>
      </c>
      <c r="AE155" s="2">
        <f>IF(AE153&gt;=52800000,52800000,IF(AB134=Graph!G$1*1000,AE154+Graph!G$1*1000,AC155))</f>
        <v>17817377.981124252</v>
      </c>
      <c r="AF155" s="3">
        <f t="shared" si="11"/>
        <v>17817377.981124252</v>
      </c>
      <c r="AG155" s="3">
        <f t="shared" si="29"/>
        <v>39690593.006608091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87</v>
      </c>
      <c r="C156" s="7"/>
      <c r="D156" s="2" t="e">
        <f t="shared" si="12"/>
        <v>#N/A</v>
      </c>
      <c r="E156" s="2" t="e">
        <f t="shared" si="22"/>
        <v>#N/A</v>
      </c>
      <c r="F156" s="2">
        <v>892533.10882988572</v>
      </c>
      <c r="G156" s="2">
        <f t="shared" si="35"/>
        <v>541500.42857142852</v>
      </c>
      <c r="H156" s="2">
        <f t="shared" si="32"/>
        <v>63414942.665043153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1329053.7142857148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901001.64947795868</v>
      </c>
      <c r="Q156" s="2">
        <f t="shared" si="36"/>
        <v>550000</v>
      </c>
      <c r="R156" s="2">
        <f t="shared" si="33"/>
        <v>64679247.396231204</v>
      </c>
      <c r="S156" s="2">
        <f t="shared" si="17"/>
        <v>541500.42857142538</v>
      </c>
      <c r="T156" s="2">
        <f t="shared" si="18"/>
        <v>8499.571428571362</v>
      </c>
      <c r="U156" s="2">
        <f t="shared" si="19"/>
        <v>550000</v>
      </c>
      <c r="V156" s="2">
        <f t="shared" si="34"/>
        <v>18295695.675515652</v>
      </c>
      <c r="W156" s="2">
        <f t="shared" si="20"/>
        <v>478317.69439139962</v>
      </c>
      <c r="X156" s="2">
        <f t="shared" si="6"/>
        <v>71682.305608600378</v>
      </c>
      <c r="Y156" s="2">
        <f t="shared" si="30"/>
        <v>46383551.72071556</v>
      </c>
      <c r="Z156" s="2" t="str">
        <f t="shared" si="8"/>
        <v>HERE</v>
      </c>
      <c r="AA156" s="2">
        <f>IF(Z156="HERE",Y156,AA155+Graph!$G$1*1000)</f>
        <v>46383551.72071556</v>
      </c>
      <c r="AB156" s="2">
        <f t="shared" si="21"/>
        <v>71682.305608600378</v>
      </c>
      <c r="AC156" s="2">
        <f t="shared" si="31"/>
        <v>18295695.675515652</v>
      </c>
      <c r="AD156" s="3">
        <f t="shared" si="10"/>
        <v>46383551.72071556</v>
      </c>
      <c r="AE156" s="2">
        <f>IF(AE154&gt;=52800000,52800000,IF(AB135=Graph!G$1*1000,AE155+Graph!G$1*1000,AC156))</f>
        <v>18295695.675515652</v>
      </c>
      <c r="AF156" s="3">
        <f t="shared" si="11"/>
        <v>18295695.675515652</v>
      </c>
      <c r="AG156" s="3">
        <f t="shared" si="29"/>
        <v>39914410.706608094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88</v>
      </c>
      <c r="C157" s="7"/>
      <c r="D157" s="2" t="e">
        <f t="shared" si="12"/>
        <v>#N/A</v>
      </c>
      <c r="E157" s="2" t="e">
        <f t="shared" si="22"/>
        <v>#N/A</v>
      </c>
      <c r="F157" s="2">
        <v>897464.24471607804</v>
      </c>
      <c r="G157" s="2">
        <f t="shared" si="35"/>
        <v>541500.42857142852</v>
      </c>
      <c r="H157" s="2">
        <f t="shared" si="32"/>
        <v>63956443.093614578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1337553.2857142861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905979.28163993359</v>
      </c>
      <c r="Q157" s="2">
        <f t="shared" si="36"/>
        <v>550000</v>
      </c>
      <c r="R157" s="2">
        <f t="shared" si="33"/>
        <v>65229247.396231204</v>
      </c>
      <c r="S157" s="2">
        <f t="shared" si="17"/>
        <v>541500.42857142538</v>
      </c>
      <c r="T157" s="2">
        <f t="shared" si="18"/>
        <v>8499.571428571362</v>
      </c>
      <c r="U157" s="2">
        <f t="shared" si="19"/>
        <v>550000</v>
      </c>
      <c r="V157" s="2">
        <f t="shared" si="34"/>
        <v>18778944.505793214</v>
      </c>
      <c r="W157" s="2">
        <f t="shared" si="20"/>
        <v>483248.83027756214</v>
      </c>
      <c r="X157" s="2">
        <f t="shared" si="6"/>
        <v>66751.169722437859</v>
      </c>
      <c r="Y157" s="2">
        <f t="shared" si="30"/>
        <v>46450302.890437998</v>
      </c>
      <c r="Z157" s="2" t="str">
        <f t="shared" si="8"/>
        <v>HERE</v>
      </c>
      <c r="AA157" s="2">
        <f>IF(Z157="HERE",Y157,AA156+Graph!$G$1*1000)</f>
        <v>46450302.890437998</v>
      </c>
      <c r="AB157" s="2">
        <f t="shared" si="21"/>
        <v>66751.169722437859</v>
      </c>
      <c r="AC157" s="2">
        <f t="shared" si="31"/>
        <v>18778944.505793214</v>
      </c>
      <c r="AD157" s="3">
        <f t="shared" si="10"/>
        <v>46450302.890437998</v>
      </c>
      <c r="AE157" s="2">
        <f>IF(AE155&gt;=52800000,52800000,IF(AB136=Graph!G$1*1000,AE156+Graph!G$1*1000,AC157))</f>
        <v>18778944.505793214</v>
      </c>
      <c r="AF157" s="3">
        <f t="shared" si="11"/>
        <v>18778944.505793214</v>
      </c>
      <c r="AG157" s="3">
        <f t="shared" si="29"/>
        <v>40111614.90660809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89</v>
      </c>
      <c r="C158" s="7"/>
      <c r="D158" s="2" t="e">
        <f t="shared" si="12"/>
        <v>#N/A</v>
      </c>
      <c r="E158" s="2" t="e">
        <f t="shared" si="22"/>
        <v>#N/A</v>
      </c>
      <c r="F158" s="2">
        <v>902395.38060224056</v>
      </c>
      <c r="G158" s="2">
        <f t="shared" si="35"/>
        <v>541500.42857142852</v>
      </c>
      <c r="H158" s="2">
        <f t="shared" si="32"/>
        <v>64497943.522186004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1346052.8571428575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910956.91380187869</v>
      </c>
      <c r="Q158" s="2">
        <f t="shared" si="36"/>
        <v>550000</v>
      </c>
      <c r="R158" s="2">
        <f t="shared" si="33"/>
        <v>65779247.396231204</v>
      </c>
      <c r="S158" s="2">
        <f t="shared" si="17"/>
        <v>541500.42857142538</v>
      </c>
      <c r="T158" s="2">
        <f t="shared" si="18"/>
        <v>8499.571428571362</v>
      </c>
      <c r="U158" s="2">
        <f t="shared" si="19"/>
        <v>550000</v>
      </c>
      <c r="V158" s="2">
        <f t="shared" si="34"/>
        <v>19267124.471956939</v>
      </c>
      <c r="W158" s="2">
        <f t="shared" si="20"/>
        <v>488179.96616372466</v>
      </c>
      <c r="X158" s="2">
        <f t="shared" si="6"/>
        <v>61820.033836275339</v>
      </c>
      <c r="Y158" s="2">
        <f t="shared" si="30"/>
        <v>46512122.924274273</v>
      </c>
      <c r="Z158" s="2" t="str">
        <f t="shared" si="8"/>
        <v>HERE</v>
      </c>
      <c r="AA158" s="2">
        <f>IF(Z158="HERE",Y158,AA157+Graph!$G$1*1000)</f>
        <v>46512122.924274273</v>
      </c>
      <c r="AB158" s="2">
        <f t="shared" si="21"/>
        <v>61820.033836275339</v>
      </c>
      <c r="AC158" s="2">
        <f t="shared" si="31"/>
        <v>19267124.471956939</v>
      </c>
      <c r="AD158" s="3">
        <f t="shared" si="10"/>
        <v>46512122.924274273</v>
      </c>
      <c r="AE158" s="2">
        <f>IF(AE156&gt;=52800000,52800000,IF(AB137=Graph!G$1*1000,AE157+Graph!G$1*1000,AC158))</f>
        <v>19267124.471956939</v>
      </c>
      <c r="AF158" s="3">
        <f t="shared" si="11"/>
        <v>19267124.471956939</v>
      </c>
      <c r="AG158" s="3">
        <f t="shared" si="29"/>
        <v>40288072.306608088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90</v>
      </c>
      <c r="C159" s="7"/>
      <c r="D159" s="2" t="e">
        <f t="shared" si="12"/>
        <v>#N/A</v>
      </c>
      <c r="E159" s="2" t="e">
        <f t="shared" si="22"/>
        <v>#N/A</v>
      </c>
      <c r="F159" s="2">
        <v>907326.51648840308</v>
      </c>
      <c r="G159" s="2">
        <f t="shared" si="35"/>
        <v>541500.42857142852</v>
      </c>
      <c r="H159" s="2">
        <f t="shared" si="32"/>
        <v>65039443.950757429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1354552.4285714289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915934.5459638536</v>
      </c>
      <c r="Q159" s="2">
        <f t="shared" si="36"/>
        <v>550000</v>
      </c>
      <c r="R159" s="2">
        <f t="shared" si="33"/>
        <v>66329247.396231204</v>
      </c>
      <c r="S159" s="2">
        <f t="shared" si="17"/>
        <v>541500.42857142538</v>
      </c>
      <c r="T159" s="2">
        <f t="shared" si="18"/>
        <v>8499.571428571362</v>
      </c>
      <c r="U159" s="2">
        <f t="shared" si="19"/>
        <v>550000</v>
      </c>
      <c r="V159" s="2">
        <f t="shared" si="34"/>
        <v>19760235.574006855</v>
      </c>
      <c r="W159" s="2">
        <f t="shared" si="20"/>
        <v>493111.10204991698</v>
      </c>
      <c r="X159" s="2">
        <f t="shared" si="6"/>
        <v>56888.897950083017</v>
      </c>
      <c r="Y159" s="2">
        <f t="shared" ref="Y159:Y222" si="37">IF(COUNT($C160)=0,IF(COUNT($C159)=1,C159,SUM(Y158+X159)),C159)</f>
        <v>46569011.822224356</v>
      </c>
      <c r="Z159" s="2" t="str">
        <f t="shared" si="8"/>
        <v>HERE</v>
      </c>
      <c r="AA159" s="2">
        <f>IF(Z159="HERE",Y159,AA158+Graph!$G$1*1000)</f>
        <v>46569011.822224356</v>
      </c>
      <c r="AB159" s="2">
        <f t="shared" si="21"/>
        <v>56888.897950083017</v>
      </c>
      <c r="AC159" s="2">
        <f t="shared" ref="AC159:AC222" si="38">IF(Z160="HERE",V159,AC158)</f>
        <v>19760235.574006855</v>
      </c>
      <c r="AD159" s="3">
        <f t="shared" si="10"/>
        <v>46569011.822224356</v>
      </c>
      <c r="AE159" s="2">
        <f>IF(AE157&gt;=52800000,52800000,IF(AB138=Graph!G$1*1000,AE158+Graph!G$1*1000,AC159))</f>
        <v>19760235.574006855</v>
      </c>
      <c r="AF159" s="3">
        <f t="shared" si="11"/>
        <v>19760235.574006855</v>
      </c>
      <c r="AG159" s="3">
        <f t="shared" si="29"/>
        <v>40384408.706608094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91</v>
      </c>
      <c r="C160" s="7"/>
      <c r="D160" s="2" t="e">
        <f t="shared" si="12"/>
        <v>#N/A</v>
      </c>
      <c r="E160" s="2" t="e">
        <f t="shared" si="22"/>
        <v>#N/A</v>
      </c>
      <c r="F160" s="2">
        <v>912257.6523745954</v>
      </c>
      <c r="G160" s="2">
        <f t="shared" si="35"/>
        <v>541500.42857142852</v>
      </c>
      <c r="H160" s="2">
        <f t="shared" ref="H160:H223" si="39">IF(COUNT($C161)=0,IF(COUNT($C160)=1,C160,SUM(H159+G160)),C160)</f>
        <v>65580944.379328854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1363052.0000000002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920912.1781257987</v>
      </c>
      <c r="Q160" s="2">
        <f t="shared" si="36"/>
        <v>550000</v>
      </c>
      <c r="R160" s="2">
        <f t="shared" ref="R160:R223" si="40">IF(COUNT($C161)=0,IF(COUNT($C160)=1,M160,SUM(R159+Q160)),M160)</f>
        <v>66879247.396231204</v>
      </c>
      <c r="S160" s="2">
        <f t="shared" si="17"/>
        <v>541500.42857142538</v>
      </c>
      <c r="T160" s="2">
        <f t="shared" si="18"/>
        <v>8499.571428571362</v>
      </c>
      <c r="U160" s="2">
        <f t="shared" si="19"/>
        <v>550000</v>
      </c>
      <c r="V160" s="2">
        <f t="shared" si="34"/>
        <v>20258277.811942935</v>
      </c>
      <c r="W160" s="2">
        <f t="shared" si="20"/>
        <v>498042.2379360795</v>
      </c>
      <c r="X160" s="2">
        <f t="shared" si="6"/>
        <v>51957.762063920498</v>
      </c>
      <c r="Y160" s="2">
        <f t="shared" si="37"/>
        <v>46620969.584288277</v>
      </c>
      <c r="Z160" s="2" t="str">
        <f t="shared" si="8"/>
        <v>HERE</v>
      </c>
      <c r="AA160" s="2">
        <f>IF(Z160="HERE",Y160,AA159+Graph!$G$1*1000)</f>
        <v>46620969.584288277</v>
      </c>
      <c r="AB160" s="2">
        <f t="shared" si="21"/>
        <v>51957.762063920498</v>
      </c>
      <c r="AC160" s="2">
        <f t="shared" si="38"/>
        <v>20258277.811942935</v>
      </c>
      <c r="AD160" s="3">
        <f t="shared" si="10"/>
        <v>46620969.584288277</v>
      </c>
      <c r="AE160" s="2">
        <f>IF(AE158&gt;=52800000,52800000,IF(AB139=Graph!G$1*1000,AE159+Graph!G$1*1000,AC160))</f>
        <v>20258277.811942935</v>
      </c>
      <c r="AF160" s="3">
        <f t="shared" si="11"/>
        <v>20258277.811942935</v>
      </c>
      <c r="AG160" s="3">
        <f t="shared" si="29"/>
        <v>40470932.706608094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92</v>
      </c>
      <c r="C161" s="7"/>
      <c r="D161" s="2" t="e">
        <f t="shared" si="12"/>
        <v>#N/A</v>
      </c>
      <c r="E161" s="2" t="e">
        <f t="shared" si="22"/>
        <v>#N/A</v>
      </c>
      <c r="F161" s="2">
        <v>917188.78826075792</v>
      </c>
      <c r="G161" s="2">
        <f t="shared" si="35"/>
        <v>541500.42857142852</v>
      </c>
      <c r="H161" s="2">
        <f t="shared" si="39"/>
        <v>66122444.80790028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1371551.5714285716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925889.81028774381</v>
      </c>
      <c r="Q161" s="2">
        <f t="shared" si="36"/>
        <v>550000</v>
      </c>
      <c r="R161" s="2">
        <f t="shared" si="40"/>
        <v>67429247.396231204</v>
      </c>
      <c r="S161" s="2">
        <f t="shared" si="17"/>
        <v>541500.42857142538</v>
      </c>
      <c r="T161" s="2">
        <f t="shared" si="18"/>
        <v>8499.571428571362</v>
      </c>
      <c r="U161" s="2">
        <f t="shared" si="19"/>
        <v>550000</v>
      </c>
      <c r="V161" s="2">
        <f t="shared" si="34"/>
        <v>20761251.185765207</v>
      </c>
      <c r="W161" s="2">
        <f t="shared" si="20"/>
        <v>502973.37382227182</v>
      </c>
      <c r="X161" s="2">
        <f t="shared" si="6"/>
        <v>47026.626177728176</v>
      </c>
      <c r="Y161" s="2">
        <f t="shared" si="37"/>
        <v>46667996.210466005</v>
      </c>
      <c r="Z161" s="2" t="str">
        <f t="shared" si="8"/>
        <v>HERE</v>
      </c>
      <c r="AA161" s="2">
        <f>IF(Z161="HERE",Y161,AA160+Graph!$G$1*1000)</f>
        <v>46667996.210466005</v>
      </c>
      <c r="AB161" s="2">
        <f t="shared" si="21"/>
        <v>47026.626177728176</v>
      </c>
      <c r="AC161" s="2">
        <f t="shared" si="38"/>
        <v>20761251.185765207</v>
      </c>
      <c r="AD161" s="3">
        <f t="shared" si="10"/>
        <v>46667996.210466005</v>
      </c>
      <c r="AE161" s="2">
        <f>IF(AE159&gt;=52800000,52800000,IF(AB140=Graph!G$1*1000,AE160+Graph!G$1*1000,AC161))</f>
        <v>20761251.185765207</v>
      </c>
      <c r="AF161" s="3">
        <f t="shared" si="11"/>
        <v>20761251.185765207</v>
      </c>
      <c r="AG161" s="3">
        <f t="shared" si="29"/>
        <v>40545894.15660809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93</v>
      </c>
      <c r="C162" s="7"/>
      <c r="D162" s="2" t="e">
        <f t="shared" si="12"/>
        <v>#N/A</v>
      </c>
      <c r="E162" s="2" t="e">
        <f t="shared" si="22"/>
        <v>#N/A</v>
      </c>
      <c r="F162" s="2">
        <v>922119.92414692044</v>
      </c>
      <c r="G162" s="2">
        <f t="shared" si="35"/>
        <v>541500.42857142852</v>
      </c>
      <c r="H162" s="2">
        <f t="shared" si="39"/>
        <v>66663945.236471705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1380051.142857143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930867.44244971871</v>
      </c>
      <c r="Q162" s="2">
        <f t="shared" si="36"/>
        <v>550000</v>
      </c>
      <c r="R162" s="2">
        <f t="shared" si="40"/>
        <v>67979247.396231204</v>
      </c>
      <c r="S162" s="2">
        <f t="shared" si="17"/>
        <v>541500.42857142538</v>
      </c>
      <c r="T162" s="2">
        <f t="shared" si="18"/>
        <v>8499.571428571362</v>
      </c>
      <c r="U162" s="2">
        <f t="shared" si="19"/>
        <v>550000</v>
      </c>
      <c r="V162" s="2">
        <f t="shared" si="34"/>
        <v>21269155.695473641</v>
      </c>
      <c r="W162" s="2">
        <f t="shared" si="20"/>
        <v>507904.50970843434</v>
      </c>
      <c r="X162" s="2">
        <f t="shared" si="6"/>
        <v>42095.490291565657</v>
      </c>
      <c r="Y162" s="2">
        <f t="shared" si="37"/>
        <v>46710091.700757571</v>
      </c>
      <c r="Z162" s="2" t="str">
        <f t="shared" si="8"/>
        <v>HERE</v>
      </c>
      <c r="AA162" s="2">
        <f>IF(Z162="HERE",Y162,AA161+Graph!$G$1*1000)</f>
        <v>46710091.700757571</v>
      </c>
      <c r="AB162" s="2">
        <f t="shared" si="21"/>
        <v>42095.490291565657</v>
      </c>
      <c r="AC162" s="2">
        <f t="shared" si="38"/>
        <v>21269155.695473641</v>
      </c>
      <c r="AD162" s="3">
        <f t="shared" si="10"/>
        <v>46710091.700757571</v>
      </c>
      <c r="AE162" s="2">
        <f>IF(AE160&gt;=52800000,52800000,IF(AB141=Graph!G$1*1000,AE161+Graph!G$1*1000,AC162))</f>
        <v>21269155.695473641</v>
      </c>
      <c r="AF162" s="3">
        <f t="shared" si="11"/>
        <v>21269155.695473641</v>
      </c>
      <c r="AG162" s="3">
        <f t="shared" si="29"/>
        <v>40574177.856608093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94</v>
      </c>
      <c r="C163" s="7"/>
      <c r="D163" s="2" t="e">
        <f t="shared" si="12"/>
        <v>#N/A</v>
      </c>
      <c r="E163" s="2" t="e">
        <f t="shared" si="22"/>
        <v>#N/A</v>
      </c>
      <c r="F163" s="2">
        <v>927051.06003311276</v>
      </c>
      <c r="G163" s="2">
        <f t="shared" si="35"/>
        <v>541500.42857142852</v>
      </c>
      <c r="H163" s="2">
        <f t="shared" si="39"/>
        <v>67205445.665043131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1388550.7142857143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935845.07461166382</v>
      </c>
      <c r="Q163" s="2">
        <f t="shared" si="36"/>
        <v>550000</v>
      </c>
      <c r="R163" s="2">
        <f t="shared" si="40"/>
        <v>68529247.396231204</v>
      </c>
      <c r="S163" s="2">
        <f t="shared" si="17"/>
        <v>541500.42857142538</v>
      </c>
      <c r="T163" s="2">
        <f t="shared" si="18"/>
        <v>8499.571428571362</v>
      </c>
      <c r="U163" s="2">
        <f t="shared" si="19"/>
        <v>550000</v>
      </c>
      <c r="V163" s="2">
        <f t="shared" si="34"/>
        <v>21781991.341068238</v>
      </c>
      <c r="W163" s="2">
        <f t="shared" si="20"/>
        <v>512835.64559459686</v>
      </c>
      <c r="X163" s="2">
        <f t="shared" si="6"/>
        <v>37164.354405403137</v>
      </c>
      <c r="Y163" s="2">
        <f t="shared" si="37"/>
        <v>46747256.055162974</v>
      </c>
      <c r="Z163" s="2" t="str">
        <f t="shared" si="8"/>
        <v>HERE</v>
      </c>
      <c r="AA163" s="2">
        <f>IF(Z163="HERE",Y163,AA162+Graph!$G$1*1000)</f>
        <v>46747256.055162974</v>
      </c>
      <c r="AB163" s="2">
        <f t="shared" si="21"/>
        <v>37164.354405403137</v>
      </c>
      <c r="AC163" s="2">
        <f t="shared" si="38"/>
        <v>21781991.341068238</v>
      </c>
      <c r="AD163" s="3">
        <f t="shared" si="10"/>
        <v>46747256.055162974</v>
      </c>
      <c r="AE163" s="2">
        <f>IF(AE161&gt;=52800000,52800000,IF(AB142=Graph!G$1*1000,AE162+Graph!G$1*1000,AC163))</f>
        <v>21781991.341068238</v>
      </c>
      <c r="AF163" s="3">
        <f t="shared" si="11"/>
        <v>21781991.341068238</v>
      </c>
      <c r="AG163" s="3">
        <f t="shared" si="29"/>
        <v>40831417.556608088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95</v>
      </c>
      <c r="C164" s="7"/>
      <c r="D164" s="2" t="e">
        <f t="shared" si="12"/>
        <v>#N/A</v>
      </c>
      <c r="E164" s="2" t="e">
        <f t="shared" si="22"/>
        <v>#N/A</v>
      </c>
      <c r="F164" s="2">
        <v>931982.19591927528</v>
      </c>
      <c r="G164" s="2">
        <f t="shared" si="35"/>
        <v>541500.42857142852</v>
      </c>
      <c r="H164" s="2">
        <f t="shared" si="39"/>
        <v>67746946.093614563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1397050.2857142857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940822.70677360892</v>
      </c>
      <c r="Q164" s="2">
        <f t="shared" si="36"/>
        <v>550000</v>
      </c>
      <c r="R164" s="2">
        <f t="shared" si="40"/>
        <v>69079247.396231204</v>
      </c>
      <c r="S164" s="2">
        <f t="shared" si="17"/>
        <v>541500.42857143283</v>
      </c>
      <c r="T164" s="2">
        <f t="shared" si="18"/>
        <v>8499.571428571362</v>
      </c>
      <c r="U164" s="2">
        <f t="shared" si="19"/>
        <v>550000</v>
      </c>
      <c r="V164" s="2">
        <f t="shared" si="34"/>
        <v>22299758.122549027</v>
      </c>
      <c r="W164" s="2">
        <f t="shared" si="20"/>
        <v>517766.78148078918</v>
      </c>
      <c r="X164" s="2">
        <f t="shared" si="6"/>
        <v>32233.218519210815</v>
      </c>
      <c r="Y164" s="2">
        <f t="shared" si="37"/>
        <v>46779489.273682185</v>
      </c>
      <c r="Z164" s="2" t="str">
        <f t="shared" si="8"/>
        <v>HERE</v>
      </c>
      <c r="AA164" s="2">
        <f>IF(Z164="HERE",Y164,AA163+Graph!$G$1*1000)</f>
        <v>46779489.273682185</v>
      </c>
      <c r="AB164" s="2">
        <f t="shared" si="21"/>
        <v>32233.218519210815</v>
      </c>
      <c r="AC164" s="2">
        <f t="shared" si="38"/>
        <v>22299758.122549027</v>
      </c>
      <c r="AD164" s="3">
        <f t="shared" si="10"/>
        <v>46779489.273682185</v>
      </c>
      <c r="AE164" s="2">
        <f>IF(AE162&gt;=52800000,52800000,IF(AB143=Graph!G$1*1000,AE163+Graph!G$1*1000,AC164))</f>
        <v>22299758.122549027</v>
      </c>
      <c r="AF164" s="3">
        <f t="shared" si="11"/>
        <v>22299758.122549027</v>
      </c>
      <c r="AG164" s="3">
        <f t="shared" si="29"/>
        <v>41026809.556608088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96</v>
      </c>
      <c r="C165" s="7"/>
      <c r="D165" s="2" t="e">
        <f t="shared" si="12"/>
        <v>#N/A</v>
      </c>
      <c r="E165" s="2" t="e">
        <f t="shared" si="22"/>
        <v>#N/A</v>
      </c>
      <c r="F165" s="2">
        <v>936913.3318054378</v>
      </c>
      <c r="G165" s="2">
        <f t="shared" si="35"/>
        <v>541500.42857142852</v>
      </c>
      <c r="H165" s="2">
        <f t="shared" si="39"/>
        <v>68288446.522185996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1405549.857142857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945800.33893558383</v>
      </c>
      <c r="Q165" s="2">
        <f t="shared" si="36"/>
        <v>550000</v>
      </c>
      <c r="R165" s="2">
        <f t="shared" si="40"/>
        <v>69629247.396231204</v>
      </c>
      <c r="S165" s="2">
        <f t="shared" si="17"/>
        <v>541500.42857143283</v>
      </c>
      <c r="T165" s="2">
        <f t="shared" si="18"/>
        <v>8499.571428571362</v>
      </c>
      <c r="U165" s="2">
        <f t="shared" si="19"/>
        <v>550000</v>
      </c>
      <c r="V165" s="2">
        <f t="shared" si="34"/>
        <v>22822456.039915979</v>
      </c>
      <c r="W165" s="2">
        <f t="shared" si="20"/>
        <v>522697.9173669517</v>
      </c>
      <c r="X165" s="2">
        <f t="shared" si="6"/>
        <v>27302.082633048296</v>
      </c>
      <c r="Y165" s="2">
        <f t="shared" si="37"/>
        <v>46806791.356315233</v>
      </c>
      <c r="Z165" s="2" t="str">
        <f t="shared" si="8"/>
        <v>HERE</v>
      </c>
      <c r="AA165" s="2">
        <f>IF(Z165="HERE",Y165,AA164+Graph!$G$1*1000)</f>
        <v>46806791.356315233</v>
      </c>
      <c r="AB165" s="2">
        <f t="shared" si="21"/>
        <v>27302.082633048296</v>
      </c>
      <c r="AC165" s="2">
        <f t="shared" si="38"/>
        <v>22822456.039915979</v>
      </c>
      <c r="AD165" s="3">
        <f t="shared" si="10"/>
        <v>46806791.356315233</v>
      </c>
      <c r="AE165" s="2">
        <f>IF(AE163&gt;=52800000,52800000,IF(AB144=Graph!G$1*1000,AE164+Graph!G$1*1000,AC165))</f>
        <v>22822456.039915979</v>
      </c>
      <c r="AF165" s="3">
        <f t="shared" si="11"/>
        <v>22822456.039915979</v>
      </c>
      <c r="AG165" s="3">
        <f t="shared" si="29"/>
        <v>41171769.356608093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97</v>
      </c>
      <c r="C166" s="7"/>
      <c r="D166" s="2" t="e">
        <f t="shared" si="12"/>
        <v>#N/A</v>
      </c>
      <c r="E166" s="2" t="e">
        <f t="shared" si="22"/>
        <v>#N/A</v>
      </c>
      <c r="F166" s="2">
        <v>941844.46769163013</v>
      </c>
      <c r="G166" s="2">
        <f t="shared" ref="G166:G229" si="41">IF(F166&gt;550000,$AK$31*1000,F166)</f>
        <v>541500.42857142852</v>
      </c>
      <c r="H166" s="2">
        <f t="shared" si="39"/>
        <v>68829946.950757429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1414049.4285714284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950777.97109752893</v>
      </c>
      <c r="Q166" s="2">
        <f t="shared" ref="Q166:Q229" si="42">IF(P166&gt;550000,550000,P166)</f>
        <v>550000</v>
      </c>
      <c r="R166" s="2">
        <f t="shared" si="40"/>
        <v>70179247.396231204</v>
      </c>
      <c r="S166" s="2">
        <f t="shared" si="17"/>
        <v>541500.42857143283</v>
      </c>
      <c r="T166" s="2">
        <f t="shared" si="18"/>
        <v>8499.571428571362</v>
      </c>
      <c r="U166" s="2">
        <f t="shared" si="19"/>
        <v>550000</v>
      </c>
      <c r="V166" s="2">
        <f t="shared" si="34"/>
        <v>23350085.093169093</v>
      </c>
      <c r="W166" s="2">
        <f t="shared" si="20"/>
        <v>527629.05325311422</v>
      </c>
      <c r="X166" s="2">
        <f t="shared" si="6"/>
        <v>22370.946746885777</v>
      </c>
      <c r="Y166" s="2">
        <f t="shared" si="37"/>
        <v>46829162.303062119</v>
      </c>
      <c r="Z166" s="2" t="str">
        <f t="shared" si="8"/>
        <v>HERE</v>
      </c>
      <c r="AA166" s="2">
        <f>IF(Z166="HERE",Y166,AA165+Graph!$G$1*1000)</f>
        <v>46829162.303062119</v>
      </c>
      <c r="AB166" s="2">
        <f t="shared" si="21"/>
        <v>22370.946746885777</v>
      </c>
      <c r="AC166" s="2">
        <f t="shared" si="38"/>
        <v>23350085.093169093</v>
      </c>
      <c r="AD166" s="3">
        <f t="shared" si="10"/>
        <v>46829162.303062119</v>
      </c>
      <c r="AE166" s="2">
        <f>IF(AE164&gt;=52800000,52800000,IF(AB145=Graph!G$1*1000,AE165+Graph!G$1*1000,AC166))</f>
        <v>23350085.093169093</v>
      </c>
      <c r="AF166" s="3">
        <f t="shared" si="11"/>
        <v>23350085.093169093</v>
      </c>
      <c r="AG166" s="3">
        <f t="shared" si="29"/>
        <v>41283580.856608093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98</v>
      </c>
      <c r="C167" s="7"/>
      <c r="D167" s="2" t="e">
        <f t="shared" si="12"/>
        <v>#N/A</v>
      </c>
      <c r="E167" s="2" t="e">
        <f t="shared" si="22"/>
        <v>#N/A</v>
      </c>
      <c r="F167" s="2">
        <v>946775.60357779264</v>
      </c>
      <c r="G167" s="2">
        <f t="shared" si="41"/>
        <v>541500.42857142852</v>
      </c>
      <c r="H167" s="2">
        <f t="shared" si="39"/>
        <v>69371447.379328862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1422548.9999999998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955755.60325947404</v>
      </c>
      <c r="Q167" s="2">
        <f t="shared" si="42"/>
        <v>550000</v>
      </c>
      <c r="R167" s="2">
        <f t="shared" si="40"/>
        <v>70729247.396231204</v>
      </c>
      <c r="S167" s="2">
        <f t="shared" si="17"/>
        <v>541500.42857143283</v>
      </c>
      <c r="T167" s="2">
        <f t="shared" si="18"/>
        <v>8499.571428571362</v>
      </c>
      <c r="U167" s="2">
        <f t="shared" si="19"/>
        <v>550000</v>
      </c>
      <c r="V167" s="2">
        <f t="shared" si="34"/>
        <v>23882645.2823084</v>
      </c>
      <c r="W167" s="2">
        <f t="shared" si="20"/>
        <v>532560.18913930655</v>
      </c>
      <c r="X167" s="2">
        <f t="shared" si="6"/>
        <v>17439.810860693455</v>
      </c>
      <c r="Y167" s="2">
        <f t="shared" si="37"/>
        <v>46846602.113922812</v>
      </c>
      <c r="Z167" s="2" t="str">
        <f t="shared" si="8"/>
        <v>HERE</v>
      </c>
      <c r="AA167" s="2">
        <f>IF(Z167="HERE",Y167,AA166+Graph!$G$1*1000)</f>
        <v>46846602.113922812</v>
      </c>
      <c r="AB167" s="2">
        <f t="shared" si="21"/>
        <v>17439.810860693455</v>
      </c>
      <c r="AC167" s="2">
        <f t="shared" si="38"/>
        <v>23882645.2823084</v>
      </c>
      <c r="AD167" s="3">
        <f t="shared" si="10"/>
        <v>46846602.113922812</v>
      </c>
      <c r="AE167" s="2">
        <f>IF(AE165&gt;=52800000,52800000,IF(AB146=Graph!G$1*1000,AE166+Graph!G$1*1000,AC167))</f>
        <v>23882645.2823084</v>
      </c>
      <c r="AF167" s="3">
        <f t="shared" si="11"/>
        <v>23882645.2823084</v>
      </c>
      <c r="AG167" s="3">
        <f t="shared" si="29"/>
        <v>41350932.256608091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99</v>
      </c>
      <c r="C168" s="7"/>
      <c r="D168" s="2" t="e">
        <f t="shared" si="12"/>
        <v>#N/A</v>
      </c>
      <c r="E168" s="2" t="e">
        <f t="shared" si="22"/>
        <v>#N/A</v>
      </c>
      <c r="F168" s="2">
        <v>951706.73946395516</v>
      </c>
      <c r="G168" s="2">
        <f t="shared" si="41"/>
        <v>541500.42857142852</v>
      </c>
      <c r="H168" s="2">
        <f t="shared" si="39"/>
        <v>69912947.807900295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1431048.5714285711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960733.23542144895</v>
      </c>
      <c r="Q168" s="2">
        <f t="shared" si="42"/>
        <v>550000</v>
      </c>
      <c r="R168" s="2">
        <f t="shared" si="40"/>
        <v>71279247.396231204</v>
      </c>
      <c r="S168" s="2">
        <f t="shared" si="17"/>
        <v>541500.42857143283</v>
      </c>
      <c r="T168" s="2">
        <f t="shared" si="18"/>
        <v>8499.571428571362</v>
      </c>
      <c r="U168" s="2">
        <f t="shared" si="19"/>
        <v>550000</v>
      </c>
      <c r="V168" s="2">
        <f t="shared" si="34"/>
        <v>24420136.607333869</v>
      </c>
      <c r="W168" s="2">
        <f t="shared" si="20"/>
        <v>537491.32502546906</v>
      </c>
      <c r="X168" s="2">
        <f t="shared" si="6"/>
        <v>12508.674974530935</v>
      </c>
      <c r="Y168" s="2">
        <f t="shared" si="37"/>
        <v>46859110.788897343</v>
      </c>
      <c r="Z168" s="2" t="str">
        <f t="shared" si="8"/>
        <v>HERE</v>
      </c>
      <c r="AA168" s="2">
        <f>IF(Z168="HERE",Y168,AA167+Graph!$G$1*1000)</f>
        <v>46859110.788897343</v>
      </c>
      <c r="AB168" s="2">
        <f t="shared" si="21"/>
        <v>12508.674974530935</v>
      </c>
      <c r="AC168" s="2">
        <f t="shared" si="38"/>
        <v>24420136.607333869</v>
      </c>
      <c r="AD168" s="3">
        <f t="shared" si="10"/>
        <v>46859110.788897343</v>
      </c>
      <c r="AE168" s="2">
        <f>IF(AE166&gt;=52800000,52800000,IF(AB147=Graph!G$1*1000,AE167+Graph!G$1*1000,AC168))</f>
        <v>24420136.607333869</v>
      </c>
      <c r="AF168" s="3">
        <f t="shared" si="11"/>
        <v>24420136.607333869</v>
      </c>
      <c r="AG168" s="3">
        <f t="shared" si="29"/>
        <v>41383019.706608094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100</v>
      </c>
      <c r="C169" s="7"/>
      <c r="D169" s="2" t="e">
        <f t="shared" si="12"/>
        <v>#N/A</v>
      </c>
      <c r="E169" s="2" t="e">
        <f t="shared" si="22"/>
        <v>#N/A</v>
      </c>
      <c r="F169" s="2">
        <v>956637.87535014749</v>
      </c>
      <c r="G169" s="2">
        <f t="shared" si="41"/>
        <v>541500.42857142852</v>
      </c>
      <c r="H169" s="2">
        <f t="shared" si="39"/>
        <v>70454448.236471727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1439548.1428571425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965710.86758339405</v>
      </c>
      <c r="Q169" s="2">
        <f t="shared" si="42"/>
        <v>550000</v>
      </c>
      <c r="R169" s="2">
        <f t="shared" si="40"/>
        <v>71829247.396231204</v>
      </c>
      <c r="S169" s="2">
        <f t="shared" si="17"/>
        <v>541500.42857143283</v>
      </c>
      <c r="T169" s="2">
        <f t="shared" si="18"/>
        <v>8499.571428571362</v>
      </c>
      <c r="U169" s="2">
        <f t="shared" si="19"/>
        <v>550000</v>
      </c>
      <c r="V169" s="2">
        <f t="shared" si="34"/>
        <v>24962559.0682455</v>
      </c>
      <c r="W169" s="2">
        <f t="shared" si="20"/>
        <v>542422.46091163158</v>
      </c>
      <c r="X169" s="2">
        <f t="shared" si="6"/>
        <v>7577.5390883684158</v>
      </c>
      <c r="Y169" s="2">
        <f t="shared" si="37"/>
        <v>46866688.327985711</v>
      </c>
      <c r="Z169" s="2" t="str">
        <f t="shared" si="8"/>
        <v>HERE</v>
      </c>
      <c r="AA169" s="2">
        <f>IF(Z169="HERE",Y169,AA168+Graph!$G$1*1000)</f>
        <v>46866688.327985711</v>
      </c>
      <c r="AB169" s="2">
        <f t="shared" si="21"/>
        <v>7577.5390883684158</v>
      </c>
      <c r="AC169" s="2">
        <f t="shared" si="38"/>
        <v>24962559.0682455</v>
      </c>
      <c r="AD169" s="3">
        <f t="shared" si="10"/>
        <v>46866688.327985711</v>
      </c>
      <c r="AE169" s="2">
        <f>IF(AE167&gt;=52800000,52800000,IF(AB148=Graph!G$1*1000,AE168+Graph!G$1*1000,AC169))</f>
        <v>24962559.0682455</v>
      </c>
      <c r="AF169" s="3">
        <f t="shared" si="11"/>
        <v>24962559.0682455</v>
      </c>
      <c r="AG169" s="3">
        <f t="shared" si="29"/>
        <v>41448462.006608091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101</v>
      </c>
      <c r="C170" s="7"/>
      <c r="D170" s="2" t="e">
        <f t="shared" si="12"/>
        <v>#N/A</v>
      </c>
      <c r="E170" s="2" t="e">
        <f t="shared" si="22"/>
        <v>#N/A</v>
      </c>
      <c r="F170" s="2">
        <v>961569.01123631001</v>
      </c>
      <c r="G170" s="2">
        <f t="shared" si="41"/>
        <v>541500.42857142852</v>
      </c>
      <c r="H170" s="2">
        <f t="shared" si="39"/>
        <v>70995948.66504316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1448047.7142857139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970688.49974533916</v>
      </c>
      <c r="Q170" s="2">
        <f t="shared" si="42"/>
        <v>550000</v>
      </c>
      <c r="R170" s="2">
        <f t="shared" si="40"/>
        <v>72379247.396231204</v>
      </c>
      <c r="S170" s="2">
        <f t="shared" si="17"/>
        <v>541500.42857143283</v>
      </c>
      <c r="T170" s="2">
        <f t="shared" si="18"/>
        <v>8499.571428571362</v>
      </c>
      <c r="U170" s="2">
        <f t="shared" si="19"/>
        <v>550000</v>
      </c>
      <c r="V170" s="2">
        <f t="shared" si="34"/>
        <v>25509912.665043324</v>
      </c>
      <c r="W170" s="2">
        <f t="shared" si="20"/>
        <v>547353.59679782391</v>
      </c>
      <c r="X170" s="2">
        <f t="shared" si="6"/>
        <v>2646.4032021760941</v>
      </c>
      <c r="Y170" s="2">
        <f t="shared" si="37"/>
        <v>46869334.731187887</v>
      </c>
      <c r="Z170" s="2" t="str">
        <f t="shared" si="8"/>
        <v>HERE</v>
      </c>
      <c r="AA170" s="2">
        <f>IF(Z170="HERE",Y170,AA169+Graph!$G$1*1000)</f>
        <v>46869334.731187887</v>
      </c>
      <c r="AB170" s="2">
        <f t="shared" si="21"/>
        <v>2646.4032021760941</v>
      </c>
      <c r="AC170" s="2">
        <f t="shared" si="38"/>
        <v>25509912.665043324</v>
      </c>
      <c r="AD170" s="3">
        <f t="shared" si="10"/>
        <v>46869334.731187887</v>
      </c>
      <c r="AE170" s="2">
        <f>IF(AE168&gt;=52800000,52800000,IF(AB149=Graph!G$1*1000,AE169+Graph!G$1*1000,AC170))</f>
        <v>25509912.665043324</v>
      </c>
      <c r="AF170" s="3">
        <f t="shared" si="11"/>
        <v>25509912.665043324</v>
      </c>
      <c r="AG170" s="3">
        <f t="shared" si="29"/>
        <v>41741194.306608088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102</v>
      </c>
      <c r="C171" s="7"/>
      <c r="D171" s="2" t="e">
        <f t="shared" si="12"/>
        <v>#N/A</v>
      </c>
      <c r="E171" s="2" t="e">
        <f t="shared" si="22"/>
        <v>#N/A</v>
      </c>
      <c r="F171" s="2">
        <v>966500.14712247252</v>
      </c>
      <c r="G171" s="2">
        <f t="shared" si="41"/>
        <v>541500.42857142852</v>
      </c>
      <c r="H171" s="2">
        <f t="shared" si="39"/>
        <v>71537449.093614593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1456547.2857142852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975666.13190731406</v>
      </c>
      <c r="Q171" s="2">
        <f t="shared" si="42"/>
        <v>550000</v>
      </c>
      <c r="R171" s="2">
        <f t="shared" si="40"/>
        <v>72929247.396231204</v>
      </c>
      <c r="S171" s="2">
        <f t="shared" si="17"/>
        <v>541500.42857143283</v>
      </c>
      <c r="T171" s="2">
        <f t="shared" si="18"/>
        <v>8499.571428571362</v>
      </c>
      <c r="U171" s="2">
        <f t="shared" si="19"/>
        <v>550000</v>
      </c>
      <c r="V171" s="2">
        <f t="shared" si="34"/>
        <v>26051413.093614753</v>
      </c>
      <c r="W171" s="2">
        <f t="shared" si="20"/>
        <v>541500.4285714291</v>
      </c>
      <c r="X171" s="2">
        <f t="shared" si="6"/>
        <v>8499.5714285708964</v>
      </c>
      <c r="Y171" s="2">
        <f t="shared" si="37"/>
        <v>46877834.302616462</v>
      </c>
      <c r="Z171" s="2" t="str">
        <f t="shared" si="8"/>
        <v>HERE</v>
      </c>
      <c r="AA171" s="2">
        <f>IF(Z171="HERE",Y171,AA170+Graph!$G$1*1000)</f>
        <v>46877834.302616462</v>
      </c>
      <c r="AB171" s="2">
        <f t="shared" si="21"/>
        <v>8499.5714285746217</v>
      </c>
      <c r="AC171" s="2">
        <f t="shared" si="38"/>
        <v>26051413.093614753</v>
      </c>
      <c r="AD171" s="3">
        <f t="shared" si="10"/>
        <v>46877834.302616462</v>
      </c>
      <c r="AE171" s="2">
        <f>IF(AE169&gt;=52800000,52800000,IF(AB150=Graph!G$1*1000,AE170+Graph!G$1*1000,AC171))</f>
        <v>26051413.093614753</v>
      </c>
      <c r="AF171" s="3">
        <f t="shared" si="11"/>
        <v>26051413.093614753</v>
      </c>
      <c r="AG171" s="3">
        <f t="shared" si="29"/>
        <v>42001631.706608094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103</v>
      </c>
      <c r="C172" s="7"/>
      <c r="D172" s="2" t="e">
        <f t="shared" si="12"/>
        <v>#N/A</v>
      </c>
      <c r="E172" s="2" t="e">
        <f t="shared" si="22"/>
        <v>#N/A</v>
      </c>
      <c r="F172" s="2">
        <v>971431.28300866485</v>
      </c>
      <c r="G172" s="2">
        <f t="shared" si="41"/>
        <v>541500.42857142852</v>
      </c>
      <c r="H172" s="2">
        <f t="shared" si="39"/>
        <v>72078949.522186026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1465046.8571428566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980643.76406925917</v>
      </c>
      <c r="Q172" s="2">
        <f t="shared" si="42"/>
        <v>550000</v>
      </c>
      <c r="R172" s="2">
        <f t="shared" si="40"/>
        <v>73479247.396231204</v>
      </c>
      <c r="S172" s="2">
        <f t="shared" si="17"/>
        <v>541500.42857143283</v>
      </c>
      <c r="T172" s="2">
        <f t="shared" si="18"/>
        <v>8499.571428571362</v>
      </c>
      <c r="U172" s="2">
        <f t="shared" si="19"/>
        <v>550000</v>
      </c>
      <c r="V172" s="2">
        <f t="shared" si="34"/>
        <v>26592913.522186182</v>
      </c>
      <c r="W172" s="2">
        <f t="shared" si="20"/>
        <v>541500.4285714291</v>
      </c>
      <c r="X172" s="2">
        <f t="shared" si="6"/>
        <v>8499.5714285708964</v>
      </c>
      <c r="Y172" s="2">
        <f t="shared" si="37"/>
        <v>46886333.874045029</v>
      </c>
      <c r="Z172" s="2" t="str">
        <f t="shared" si="8"/>
        <v>HERE</v>
      </c>
      <c r="AA172" s="2">
        <f>IF(Z172="HERE",Y172,AA171+Graph!$G$1*1000)</f>
        <v>46886333.874045029</v>
      </c>
      <c r="AB172" s="2">
        <f t="shared" si="21"/>
        <v>8499.5714285671711</v>
      </c>
      <c r="AC172" s="2">
        <f t="shared" si="38"/>
        <v>26592913.522186182</v>
      </c>
      <c r="AD172" s="3">
        <f t="shared" si="10"/>
        <v>46886333.874045029</v>
      </c>
      <c r="AE172" s="2">
        <f>IF(AE170&gt;=52800000,52800000,IF(AB151=Graph!G$1*1000,AE171+Graph!G$1*1000,AC172))</f>
        <v>26592913.522186182</v>
      </c>
      <c r="AF172" s="3">
        <f t="shared" si="11"/>
        <v>26592913.522186182</v>
      </c>
      <c r="AG172" s="3">
        <f t="shared" si="29"/>
        <v>42186496.456608094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104</v>
      </c>
      <c r="C173" s="7"/>
      <c r="D173" s="2" t="e">
        <f t="shared" si="12"/>
        <v>#N/A</v>
      </c>
      <c r="E173" s="2" t="e">
        <f t="shared" si="22"/>
        <v>#N/A</v>
      </c>
      <c r="F173" s="2">
        <v>976362.41889482737</v>
      </c>
      <c r="G173" s="2">
        <f t="shared" si="41"/>
        <v>541500.42857142852</v>
      </c>
      <c r="H173" s="2">
        <f t="shared" si="39"/>
        <v>72620449.950757459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1473546.4285714279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985621.39623123407</v>
      </c>
      <c r="Q173" s="2">
        <f t="shared" si="42"/>
        <v>550000</v>
      </c>
      <c r="R173" s="2">
        <f t="shared" si="40"/>
        <v>74029247.396231204</v>
      </c>
      <c r="S173" s="2">
        <f t="shared" si="17"/>
        <v>541500.42857143283</v>
      </c>
      <c r="T173" s="2">
        <f t="shared" si="18"/>
        <v>8499.571428571362</v>
      </c>
      <c r="U173" s="2">
        <f t="shared" si="19"/>
        <v>550000</v>
      </c>
      <c r="V173" s="2">
        <f t="shared" si="34"/>
        <v>27134413.950757612</v>
      </c>
      <c r="W173" s="2">
        <f t="shared" si="20"/>
        <v>541500.4285714291</v>
      </c>
      <c r="X173" s="2">
        <f t="shared" si="6"/>
        <v>8499.5714285708964</v>
      </c>
      <c r="Y173" s="2">
        <f t="shared" si="37"/>
        <v>46894833.445473596</v>
      </c>
      <c r="Z173" s="2" t="str">
        <f t="shared" si="8"/>
        <v>HERE</v>
      </c>
      <c r="AA173" s="2">
        <f>IF(Z173="HERE",Y173,AA172+Graph!$G$1*1000)</f>
        <v>46894833.445473596</v>
      </c>
      <c r="AB173" s="2">
        <f t="shared" si="21"/>
        <v>8499.5714285671711</v>
      </c>
      <c r="AC173" s="2">
        <f t="shared" si="38"/>
        <v>27134413.950757612</v>
      </c>
      <c r="AD173" s="3">
        <f t="shared" si="10"/>
        <v>46894833.445473596</v>
      </c>
      <c r="AE173" s="2">
        <f>IF(AE171&gt;=52800000,52800000,IF(AB152=Graph!G$1*1000,AE172+Graph!G$1*1000,AC173))</f>
        <v>27134413.950757612</v>
      </c>
      <c r="AF173" s="3">
        <f t="shared" si="11"/>
        <v>27134413.950757612</v>
      </c>
      <c r="AG173" s="3">
        <f t="shared" si="29"/>
        <v>42271702.956608094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105</v>
      </c>
      <c r="C174" s="7"/>
      <c r="D174" s="2" t="e">
        <f t="shared" si="12"/>
        <v>#N/A</v>
      </c>
      <c r="E174" s="2" t="e">
        <f t="shared" si="22"/>
        <v>#N/A</v>
      </c>
      <c r="F174" s="2">
        <v>981293.55478098989</v>
      </c>
      <c r="G174" s="2">
        <f t="shared" si="41"/>
        <v>541500.42857142852</v>
      </c>
      <c r="H174" s="2">
        <f t="shared" si="39"/>
        <v>73161950.379328892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1482045.9999999993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990599.02839317918</v>
      </c>
      <c r="Q174" s="2">
        <f t="shared" si="42"/>
        <v>550000</v>
      </c>
      <c r="R174" s="2">
        <f t="shared" si="40"/>
        <v>74579247.396231204</v>
      </c>
      <c r="S174" s="2">
        <f t="shared" si="17"/>
        <v>541500.42857143283</v>
      </c>
      <c r="T174" s="2">
        <f t="shared" si="18"/>
        <v>8499.571428571362</v>
      </c>
      <c r="U174" s="2">
        <f t="shared" si="19"/>
        <v>550000</v>
      </c>
      <c r="V174" s="2">
        <f t="shared" si="34"/>
        <v>27675914.379329041</v>
      </c>
      <c r="W174" s="2">
        <f t="shared" si="20"/>
        <v>541500.4285714291</v>
      </c>
      <c r="X174" s="2">
        <f t="shared" si="6"/>
        <v>8499.5714285708964</v>
      </c>
      <c r="Y174" s="2">
        <f t="shared" si="37"/>
        <v>46903333.016902164</v>
      </c>
      <c r="Z174" s="2" t="str">
        <f t="shared" si="8"/>
        <v>HERE</v>
      </c>
      <c r="AA174" s="2">
        <f>IF(Z174="HERE",Y174,AA173+Graph!$G$1*1000)</f>
        <v>46903333.016902164</v>
      </c>
      <c r="AB174" s="2">
        <f t="shared" si="21"/>
        <v>8499.5714285671711</v>
      </c>
      <c r="AC174" s="2">
        <f t="shared" si="38"/>
        <v>27675914.379329041</v>
      </c>
      <c r="AD174" s="3">
        <f t="shared" si="10"/>
        <v>46903333.016902164</v>
      </c>
      <c r="AE174" s="2">
        <f>IF(AE172&gt;=52800000,52800000,IF(AB153=Graph!G$1*1000,AE173+Graph!G$1*1000,AC174))</f>
        <v>27675914.379329041</v>
      </c>
      <c r="AF174" s="3">
        <f t="shared" si="11"/>
        <v>27675914.379329041</v>
      </c>
      <c r="AG174" s="3">
        <f t="shared" si="29"/>
        <v>42382117.056608088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106</v>
      </c>
      <c r="C175" s="7"/>
      <c r="D175" s="2" t="e">
        <f t="shared" si="12"/>
        <v>#N/A</v>
      </c>
      <c r="E175" s="2" t="e">
        <f t="shared" si="22"/>
        <v>#N/A</v>
      </c>
      <c r="F175" s="2">
        <v>986224.69066718221</v>
      </c>
      <c r="G175" s="2">
        <f t="shared" si="41"/>
        <v>541500.42857142852</v>
      </c>
      <c r="H175" s="2">
        <f t="shared" si="39"/>
        <v>73703450.807900324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1490545.5714285707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995576.66055512428</v>
      </c>
      <c r="Q175" s="2">
        <f t="shared" si="42"/>
        <v>550000</v>
      </c>
      <c r="R175" s="2">
        <f t="shared" si="40"/>
        <v>75129247.396231204</v>
      </c>
      <c r="S175" s="2">
        <f t="shared" si="17"/>
        <v>541500.42857143283</v>
      </c>
      <c r="T175" s="2">
        <f t="shared" si="18"/>
        <v>8499.571428571362</v>
      </c>
      <c r="U175" s="2">
        <f t="shared" si="19"/>
        <v>550000</v>
      </c>
      <c r="V175" s="2">
        <f t="shared" si="34"/>
        <v>28217414.80790047</v>
      </c>
      <c r="W175" s="2">
        <f t="shared" si="20"/>
        <v>541500.4285714291</v>
      </c>
      <c r="X175" s="2">
        <f t="shared" si="6"/>
        <v>8499.5714285708964</v>
      </c>
      <c r="Y175" s="2">
        <f t="shared" si="37"/>
        <v>46911832.588330731</v>
      </c>
      <c r="Z175" s="2" t="str">
        <f t="shared" si="8"/>
        <v>HERE</v>
      </c>
      <c r="AA175" s="2">
        <f>IF(Z175="HERE",Y175,AA174+Graph!$G$1*1000)</f>
        <v>46911832.588330731</v>
      </c>
      <c r="AB175" s="2">
        <f t="shared" si="21"/>
        <v>8499.5714285671711</v>
      </c>
      <c r="AC175" s="2">
        <f t="shared" si="38"/>
        <v>28217414.80790047</v>
      </c>
      <c r="AD175" s="3">
        <f t="shared" si="10"/>
        <v>46911832.588330731</v>
      </c>
      <c r="AE175" s="2">
        <f>IF(AE173&gt;=52800000,52800000,IF(AB154=Graph!G$1*1000,AE174+Graph!G$1*1000,AC175))</f>
        <v>28217414.80790047</v>
      </c>
      <c r="AF175" s="3">
        <f t="shared" si="11"/>
        <v>28217414.80790047</v>
      </c>
      <c r="AG175" s="3">
        <f t="shared" si="29"/>
        <v>42478929.947381906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107</v>
      </c>
      <c r="C176" s="7"/>
      <c r="D176" s="2" t="e">
        <f t="shared" si="12"/>
        <v>#N/A</v>
      </c>
      <c r="E176" s="2" t="e">
        <f t="shared" si="22"/>
        <v>#N/A</v>
      </c>
      <c r="F176" s="2">
        <v>991155.82655334473</v>
      </c>
      <c r="G176" s="2">
        <f t="shared" si="41"/>
        <v>541500.42857142852</v>
      </c>
      <c r="H176" s="2">
        <f t="shared" si="39"/>
        <v>74244951.236471757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1499045.142857142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1000554.2927170992</v>
      </c>
      <c r="Q176" s="2">
        <f t="shared" si="42"/>
        <v>550000</v>
      </c>
      <c r="R176" s="2">
        <f t="shared" si="40"/>
        <v>75679247.396231204</v>
      </c>
      <c r="S176" s="2">
        <f t="shared" si="17"/>
        <v>541500.42857143283</v>
      </c>
      <c r="T176" s="2">
        <f t="shared" si="18"/>
        <v>8499.571428571362</v>
      </c>
      <c r="U176" s="2">
        <f t="shared" si="19"/>
        <v>550000</v>
      </c>
      <c r="V176" s="2">
        <f t="shared" si="34"/>
        <v>28758915.236471899</v>
      </c>
      <c r="W176" s="2">
        <f t="shared" si="20"/>
        <v>541500.4285714291</v>
      </c>
      <c r="X176" s="2">
        <f t="shared" si="6"/>
        <v>8499.5714285708964</v>
      </c>
      <c r="Y176" s="2">
        <f t="shared" si="37"/>
        <v>46920332.159759298</v>
      </c>
      <c r="Z176" s="2" t="str">
        <f t="shared" si="8"/>
        <v>HERE</v>
      </c>
      <c r="AA176" s="2">
        <f>IF(Z176="HERE",Y176,AA175+Graph!$G$1*1000)</f>
        <v>46920332.159759298</v>
      </c>
      <c r="AB176" s="2">
        <f t="shared" si="21"/>
        <v>8499.5714285671711</v>
      </c>
      <c r="AC176" s="2">
        <f t="shared" si="38"/>
        <v>28758915.236471899</v>
      </c>
      <c r="AD176" s="3">
        <f t="shared" si="10"/>
        <v>46920332.159759298</v>
      </c>
      <c r="AE176" s="2">
        <f>IF(AE174&gt;=52800000,52800000,IF(AB155=Graph!G$1*1000,AE175+Graph!G$1*1000,AC176))</f>
        <v>28758915.236471899</v>
      </c>
      <c r="AF176" s="3">
        <f t="shared" si="11"/>
        <v>28758915.236471899</v>
      </c>
      <c r="AG176" s="3">
        <f t="shared" si="29"/>
        <v>42571551.372652479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108</v>
      </c>
      <c r="C177" s="7"/>
      <c r="D177" s="2" t="e">
        <f t="shared" si="12"/>
        <v>#N/A</v>
      </c>
      <c r="E177" s="2" t="e">
        <f t="shared" si="22"/>
        <v>#N/A</v>
      </c>
      <c r="F177" s="2">
        <v>996086.96243953705</v>
      </c>
      <c r="G177" s="2">
        <f t="shared" si="41"/>
        <v>541500.42857142852</v>
      </c>
      <c r="H177" s="2">
        <f t="shared" si="39"/>
        <v>74786451.66504319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1507544.7142857134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1005531.9248790443</v>
      </c>
      <c r="Q177" s="2">
        <f t="shared" si="42"/>
        <v>550000</v>
      </c>
      <c r="R177" s="2">
        <f t="shared" si="40"/>
        <v>76229247.396231204</v>
      </c>
      <c r="S177" s="2">
        <f t="shared" si="17"/>
        <v>541500.42857143283</v>
      </c>
      <c r="T177" s="2">
        <f t="shared" si="18"/>
        <v>8499.571428571362</v>
      </c>
      <c r="U177" s="2">
        <f t="shared" si="19"/>
        <v>550000</v>
      </c>
      <c r="V177" s="2">
        <f t="shared" si="34"/>
        <v>29300415.665043328</v>
      </c>
      <c r="W177" s="2">
        <f t="shared" si="20"/>
        <v>541500.4285714291</v>
      </c>
      <c r="X177" s="2">
        <f t="shared" si="6"/>
        <v>8499.5714285708964</v>
      </c>
      <c r="Y177" s="2">
        <f t="shared" si="37"/>
        <v>46928831.731187865</v>
      </c>
      <c r="Z177" s="2" t="str">
        <f t="shared" si="8"/>
        <v>HERE</v>
      </c>
      <c r="AA177" s="2">
        <f>IF(Z177="HERE",Y177,AA176+Graph!$G$1*1000)</f>
        <v>46928831.731187865</v>
      </c>
      <c r="AB177" s="2">
        <f t="shared" si="21"/>
        <v>8499.5714285671711</v>
      </c>
      <c r="AC177" s="2">
        <f t="shared" si="38"/>
        <v>29300415.665043328</v>
      </c>
      <c r="AD177" s="3">
        <f t="shared" si="10"/>
        <v>46928831.731187865</v>
      </c>
      <c r="AE177" s="2">
        <f>IF(AE175&gt;=52800000,52800000,IF(AB156=Graph!G$1*1000,AE176+Graph!G$1*1000,AC177))</f>
        <v>29300415.665043328</v>
      </c>
      <c r="AF177" s="3">
        <f t="shared" si="11"/>
        <v>29300415.665043328</v>
      </c>
      <c r="AG177" s="3">
        <f t="shared" si="29"/>
        <v>42659981.33241979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109</v>
      </c>
      <c r="C178" s="7"/>
      <c r="D178" s="2" t="e">
        <f t="shared" si="12"/>
        <v>#N/A</v>
      </c>
      <c r="E178" s="2" t="e">
        <f t="shared" si="22"/>
        <v>#N/A</v>
      </c>
      <c r="F178" s="2">
        <v>1001018.0983256996</v>
      </c>
      <c r="G178" s="2">
        <f t="shared" si="41"/>
        <v>541500.42857142852</v>
      </c>
      <c r="H178" s="2">
        <f t="shared" si="39"/>
        <v>75327952.093614623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1516044.2857142847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1010509.5570409894</v>
      </c>
      <c r="Q178" s="2">
        <f t="shared" si="42"/>
        <v>550000</v>
      </c>
      <c r="R178" s="2">
        <f t="shared" si="40"/>
        <v>76779247.396231204</v>
      </c>
      <c r="S178" s="2">
        <f t="shared" si="17"/>
        <v>541500.42857143283</v>
      </c>
      <c r="T178" s="2">
        <f t="shared" si="18"/>
        <v>8499.571428571362</v>
      </c>
      <c r="U178" s="2">
        <f t="shared" si="19"/>
        <v>550000</v>
      </c>
      <c r="V178" s="2">
        <f t="shared" si="34"/>
        <v>29841916.093614757</v>
      </c>
      <c r="W178" s="2">
        <f t="shared" si="20"/>
        <v>541500.4285714291</v>
      </c>
      <c r="X178" s="2">
        <f t="shared" si="6"/>
        <v>8499.5714285708964</v>
      </c>
      <c r="Y178" s="2">
        <f t="shared" si="37"/>
        <v>46937331.302616432</v>
      </c>
      <c r="Z178" s="2" t="str">
        <f t="shared" si="8"/>
        <v>HERE</v>
      </c>
      <c r="AA178" s="2">
        <f>IF(Z178="HERE",Y178,AA177+Graph!$G$1*1000)</f>
        <v>46937331.302616432</v>
      </c>
      <c r="AB178" s="2">
        <f t="shared" si="21"/>
        <v>8499.5714285671711</v>
      </c>
      <c r="AC178" s="2">
        <f t="shared" si="38"/>
        <v>29841916.093614757</v>
      </c>
      <c r="AD178" s="3">
        <f t="shared" si="10"/>
        <v>46937331.302616432</v>
      </c>
      <c r="AE178" s="2">
        <f>IF(AE176&gt;=52800000,52800000,IF(AB157=Graph!G$1*1000,AE177+Graph!G$1*1000,AC178))</f>
        <v>29841916.093614757</v>
      </c>
      <c r="AF178" s="3">
        <f t="shared" si="11"/>
        <v>29841916.093614757</v>
      </c>
      <c r="AG178" s="3">
        <f t="shared" si="29"/>
        <v>42744219.826683857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110</v>
      </c>
      <c r="C179" s="7"/>
      <c r="D179" s="2" t="e">
        <f t="shared" si="12"/>
        <v>#N/A</v>
      </c>
      <c r="E179" s="2" t="e">
        <f t="shared" si="22"/>
        <v>#N/A</v>
      </c>
      <c r="F179" s="2">
        <v>1005949.2342118621</v>
      </c>
      <c r="G179" s="2">
        <f t="shared" si="41"/>
        <v>541500.42857142852</v>
      </c>
      <c r="H179" s="2">
        <f t="shared" si="39"/>
        <v>75869452.522186056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1524543.8571428561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1015487.1892029643</v>
      </c>
      <c r="Q179" s="2">
        <f t="shared" si="42"/>
        <v>550000</v>
      </c>
      <c r="R179" s="2">
        <f t="shared" si="40"/>
        <v>77329247.396231204</v>
      </c>
      <c r="S179" s="2">
        <f t="shared" si="17"/>
        <v>541500.42857143283</v>
      </c>
      <c r="T179" s="2">
        <f t="shared" si="18"/>
        <v>8499.571428571362</v>
      </c>
      <c r="U179" s="2">
        <f t="shared" si="19"/>
        <v>550000</v>
      </c>
      <c r="V179" s="2">
        <f t="shared" si="34"/>
        <v>30383416.522186186</v>
      </c>
      <c r="W179" s="2">
        <f t="shared" si="20"/>
        <v>541500.4285714291</v>
      </c>
      <c r="X179" s="2">
        <f t="shared" si="6"/>
        <v>8499.5714285708964</v>
      </c>
      <c r="Y179" s="2">
        <f t="shared" si="37"/>
        <v>46945830.874044999</v>
      </c>
      <c r="Z179" s="2" t="str">
        <f t="shared" si="8"/>
        <v>HERE</v>
      </c>
      <c r="AA179" s="2">
        <f>IF(Z179="HERE",Y179,AA178+Graph!$G$1*1000)</f>
        <v>46945830.874044999</v>
      </c>
      <c r="AB179" s="2">
        <f t="shared" si="21"/>
        <v>8499.5714285671711</v>
      </c>
      <c r="AC179" s="2">
        <f t="shared" si="38"/>
        <v>30383416.522186186</v>
      </c>
      <c r="AD179" s="3">
        <f t="shared" si="10"/>
        <v>46945830.874044999</v>
      </c>
      <c r="AE179" s="2">
        <f>IF(AE177&gt;=52800000,52800000,IF(AB158=Graph!G$1*1000,AE178+Graph!G$1*1000,AC179))</f>
        <v>30383416.522186186</v>
      </c>
      <c r="AF179" s="3">
        <f t="shared" si="11"/>
        <v>30383416.522186186</v>
      </c>
      <c r="AG179" s="3">
        <f t="shared" si="29"/>
        <v>42824266.855444692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111</v>
      </c>
      <c r="C180" s="7"/>
      <c r="D180" s="2" t="e">
        <f t="shared" si="12"/>
        <v>#N/A</v>
      </c>
      <c r="E180" s="2" t="e">
        <f t="shared" si="22"/>
        <v>#N/A</v>
      </c>
      <c r="F180" s="2">
        <v>1010880.3700980544</v>
      </c>
      <c r="G180" s="2">
        <f t="shared" si="41"/>
        <v>541500.42857142852</v>
      </c>
      <c r="H180" s="2">
        <f t="shared" si="39"/>
        <v>76410952.950757489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1533043.4285714275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1020464.8213649094</v>
      </c>
      <c r="Q180" s="2">
        <f t="shared" si="42"/>
        <v>550000</v>
      </c>
      <c r="R180" s="2">
        <f t="shared" si="40"/>
        <v>77879247.396231204</v>
      </c>
      <c r="S180" s="2">
        <f t="shared" si="17"/>
        <v>541500.42857143283</v>
      </c>
      <c r="T180" s="2">
        <f t="shared" si="18"/>
        <v>8499.571428571362</v>
      </c>
      <c r="U180" s="2">
        <f t="shared" si="19"/>
        <v>550000</v>
      </c>
      <c r="V180" s="2">
        <f t="shared" si="34"/>
        <v>30924916.950757615</v>
      </c>
      <c r="W180" s="2">
        <f t="shared" si="20"/>
        <v>541500.4285714291</v>
      </c>
      <c r="X180" s="2">
        <f t="shared" si="6"/>
        <v>8499.5714285708964</v>
      </c>
      <c r="Y180" s="2">
        <f t="shared" si="37"/>
        <v>46954330.445473567</v>
      </c>
      <c r="Z180" s="2" t="str">
        <f t="shared" si="8"/>
        <v>HERE</v>
      </c>
      <c r="AA180" s="2">
        <f>IF(Z180="HERE",Y180,AA179+Graph!$G$1*1000)</f>
        <v>46954330.445473567</v>
      </c>
      <c r="AB180" s="2">
        <f t="shared" si="21"/>
        <v>8499.5714285671711</v>
      </c>
      <c r="AC180" s="2">
        <f t="shared" si="38"/>
        <v>30924916.950757615</v>
      </c>
      <c r="AD180" s="3">
        <f t="shared" si="10"/>
        <v>46954330.445473567</v>
      </c>
      <c r="AE180" s="2">
        <f>IF(AE178&gt;=52800000,52800000,IF(AB159=Graph!G$1*1000,AE179+Graph!G$1*1000,AC180))</f>
        <v>30924916.950757615</v>
      </c>
      <c r="AF180" s="3">
        <f t="shared" si="11"/>
        <v>30924916.950757615</v>
      </c>
      <c r="AG180" s="3">
        <f t="shared" si="29"/>
        <v>42900122.418702267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112</v>
      </c>
      <c r="C181" s="7"/>
      <c r="D181" s="2" t="e">
        <f t="shared" si="12"/>
        <v>#N/A</v>
      </c>
      <c r="E181" s="2" t="e">
        <f t="shared" si="22"/>
        <v>#N/A</v>
      </c>
      <c r="F181" s="2">
        <v>1015811.5059842169</v>
      </c>
      <c r="G181" s="2">
        <f t="shared" si="41"/>
        <v>541500.42857142852</v>
      </c>
      <c r="H181" s="2">
        <f t="shared" si="39"/>
        <v>76952453.379328921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1541542.9999999988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1025442.4535268545</v>
      </c>
      <c r="Q181" s="2">
        <f t="shared" si="42"/>
        <v>550000</v>
      </c>
      <c r="R181" s="2">
        <f t="shared" si="40"/>
        <v>78429247.396231204</v>
      </c>
      <c r="S181" s="2">
        <f t="shared" si="17"/>
        <v>541500.42857143283</v>
      </c>
      <c r="T181" s="2">
        <f t="shared" si="18"/>
        <v>8499.571428571362</v>
      </c>
      <c r="U181" s="2">
        <f t="shared" si="19"/>
        <v>550000</v>
      </c>
      <c r="V181" s="2">
        <f t="shared" si="34"/>
        <v>31466417.379329044</v>
      </c>
      <c r="W181" s="2">
        <f t="shared" si="20"/>
        <v>541500.4285714291</v>
      </c>
      <c r="X181" s="2">
        <f t="shared" si="6"/>
        <v>8499.5714285708964</v>
      </c>
      <c r="Y181" s="2">
        <f t="shared" si="37"/>
        <v>46962830.016902134</v>
      </c>
      <c r="Z181" s="2" t="str">
        <f t="shared" si="8"/>
        <v>HERE</v>
      </c>
      <c r="AA181" s="2">
        <f>IF(Z181="HERE",Y181,AA180+Graph!$G$1*1000)</f>
        <v>46962830.016902134</v>
      </c>
      <c r="AB181" s="2">
        <f t="shared" si="21"/>
        <v>8499.5714285671711</v>
      </c>
      <c r="AC181" s="2">
        <f t="shared" si="38"/>
        <v>31466417.379329044</v>
      </c>
      <c r="AD181" s="3">
        <f t="shared" si="10"/>
        <v>46962830.016902134</v>
      </c>
      <c r="AE181" s="2">
        <f>IF(AE179&gt;=52800000,52800000,IF(AB160=Graph!G$1*1000,AE180+Graph!G$1*1000,AC181))</f>
        <v>31466417.379329044</v>
      </c>
      <c r="AF181" s="3">
        <f t="shared" si="11"/>
        <v>31466417.379329044</v>
      </c>
      <c r="AG181" s="3">
        <f t="shared" si="29"/>
        <v>42971786.516456597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113</v>
      </c>
      <c r="C182" s="7"/>
      <c r="D182" s="2" t="e">
        <f t="shared" si="12"/>
        <v>#N/A</v>
      </c>
      <c r="E182" s="2" t="e">
        <f t="shared" si="22"/>
        <v>#N/A</v>
      </c>
      <c r="F182" s="2">
        <v>1020742.6418703794</v>
      </c>
      <c r="G182" s="2">
        <f t="shared" si="41"/>
        <v>541500.42857142852</v>
      </c>
      <c r="H182" s="2">
        <f t="shared" si="39"/>
        <v>77493953.807900354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1550042.5714285702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1030420.0856888294</v>
      </c>
      <c r="Q182" s="2">
        <f t="shared" si="42"/>
        <v>550000</v>
      </c>
      <c r="R182" s="2">
        <f t="shared" si="40"/>
        <v>78979247.396231204</v>
      </c>
      <c r="S182" s="2">
        <f t="shared" si="17"/>
        <v>541500.42857143283</v>
      </c>
      <c r="T182" s="2">
        <f t="shared" si="18"/>
        <v>8499.571428571362</v>
      </c>
      <c r="U182" s="2">
        <f t="shared" si="19"/>
        <v>550000</v>
      </c>
      <c r="V182" s="2">
        <f t="shared" si="34"/>
        <v>32007917.807900473</v>
      </c>
      <c r="W182" s="2">
        <f t="shared" si="20"/>
        <v>541500.4285714291</v>
      </c>
      <c r="X182" s="2">
        <f t="shared" si="6"/>
        <v>8499.5714285708964</v>
      </c>
      <c r="Y182" s="2">
        <f t="shared" si="37"/>
        <v>46971329.588330701</v>
      </c>
      <c r="Z182" s="2" t="str">
        <f t="shared" si="8"/>
        <v>HERE</v>
      </c>
      <c r="AA182" s="2">
        <f>IF(Z182="HERE",Y182,AA181+Graph!$G$1*1000)</f>
        <v>46971329.588330701</v>
      </c>
      <c r="AB182" s="2">
        <f t="shared" si="21"/>
        <v>8499.5714285671711</v>
      </c>
      <c r="AC182" s="2">
        <f t="shared" si="38"/>
        <v>32007917.807900473</v>
      </c>
      <c r="AD182" s="3">
        <f t="shared" si="10"/>
        <v>46971329.588330701</v>
      </c>
      <c r="AE182" s="2">
        <f>IF(AE180&gt;=52800000,52800000,IF(AB161=Graph!G$1*1000,AE181+Graph!G$1*1000,AC182))</f>
        <v>32007917.807900473</v>
      </c>
      <c r="AF182" s="3">
        <f t="shared" si="11"/>
        <v>32007917.807900473</v>
      </c>
      <c r="AG182" s="3">
        <f t="shared" si="29"/>
        <v>43039259.148707666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114</v>
      </c>
      <c r="C183" s="7"/>
      <c r="D183" s="2" t="e">
        <f t="shared" si="12"/>
        <v>#N/A</v>
      </c>
      <c r="E183" s="2" t="e">
        <f t="shared" si="22"/>
        <v>#N/A</v>
      </c>
      <c r="F183" s="2">
        <v>1025673.7777565718</v>
      </c>
      <c r="G183" s="2">
        <f t="shared" si="41"/>
        <v>541500.42857142852</v>
      </c>
      <c r="H183" s="2">
        <f t="shared" si="39"/>
        <v>78035454.236471787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1558542.1428571416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1035397.7178507745</v>
      </c>
      <c r="Q183" s="2">
        <f t="shared" si="42"/>
        <v>550000</v>
      </c>
      <c r="R183" s="2">
        <f t="shared" si="40"/>
        <v>79529247.396231204</v>
      </c>
      <c r="S183" s="2">
        <f t="shared" si="17"/>
        <v>541500.42857143283</v>
      </c>
      <c r="T183" s="2">
        <f t="shared" si="18"/>
        <v>8499.571428571362</v>
      </c>
      <c r="U183" s="2">
        <f t="shared" si="19"/>
        <v>550000</v>
      </c>
      <c r="V183" s="2">
        <f t="shared" si="34"/>
        <v>32549418.236471903</v>
      </c>
      <c r="W183" s="2">
        <f t="shared" si="20"/>
        <v>541500.4285714291</v>
      </c>
      <c r="X183" s="2">
        <f t="shared" si="6"/>
        <v>8499.5714285708964</v>
      </c>
      <c r="Y183" s="2">
        <f t="shared" si="37"/>
        <v>46979829.159759268</v>
      </c>
      <c r="Z183" s="2" t="str">
        <f t="shared" si="8"/>
        <v>HERE</v>
      </c>
      <c r="AA183" s="2">
        <f>IF(Z183="HERE",Y183,AA182+Graph!$G$1*1000)</f>
        <v>46979829.159759268</v>
      </c>
      <c r="AB183" s="2">
        <f t="shared" si="21"/>
        <v>8499.5714285671711</v>
      </c>
      <c r="AC183" s="2">
        <f t="shared" si="38"/>
        <v>32549418.236471903</v>
      </c>
      <c r="AD183" s="3">
        <f t="shared" si="10"/>
        <v>46979829.159759268</v>
      </c>
      <c r="AE183" s="2">
        <f>IF(AE181&gt;=52800000,52800000,IF(AB162=Graph!G$1*1000,AE182+Graph!G$1*1000,AC183))</f>
        <v>32549418.236471903</v>
      </c>
      <c r="AF183" s="3">
        <f t="shared" si="11"/>
        <v>32549418.236471903</v>
      </c>
      <c r="AG183" s="3">
        <f t="shared" si="29"/>
        <v>43102540.315455496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115</v>
      </c>
      <c r="C184" s="7"/>
      <c r="D184" s="2" t="e">
        <f t="shared" si="12"/>
        <v>#N/A</v>
      </c>
      <c r="E184" s="2" t="e">
        <f t="shared" si="22"/>
        <v>#N/A</v>
      </c>
      <c r="F184" s="2">
        <v>1030604.9136427343</v>
      </c>
      <c r="G184" s="2">
        <f t="shared" si="41"/>
        <v>541500.42857142852</v>
      </c>
      <c r="H184" s="2">
        <f t="shared" si="39"/>
        <v>78576954.66504322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1567041.7142857129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1040375.3500127196</v>
      </c>
      <c r="Q184" s="2">
        <f t="shared" si="42"/>
        <v>550000</v>
      </c>
      <c r="R184" s="2">
        <f t="shared" si="40"/>
        <v>80079247.396231204</v>
      </c>
      <c r="S184" s="2">
        <f t="shared" si="17"/>
        <v>541500.42857143283</v>
      </c>
      <c r="T184" s="2">
        <f t="shared" si="18"/>
        <v>8499.571428571362</v>
      </c>
      <c r="U184" s="2">
        <f t="shared" si="19"/>
        <v>550000</v>
      </c>
      <c r="V184" s="2">
        <f t="shared" si="34"/>
        <v>33090918.665043332</v>
      </c>
      <c r="W184" s="2">
        <f t="shared" si="20"/>
        <v>541500.4285714291</v>
      </c>
      <c r="X184" s="2">
        <f t="shared" si="6"/>
        <v>8499.5714285708964</v>
      </c>
      <c r="Y184" s="2">
        <f t="shared" si="37"/>
        <v>46988328.731187835</v>
      </c>
      <c r="Z184" s="2" t="str">
        <f t="shared" si="8"/>
        <v>HERE</v>
      </c>
      <c r="AA184" s="2">
        <f>IF(Z184="HERE",Y184,AA183+Graph!$G$1*1000)</f>
        <v>46988328.731187835</v>
      </c>
      <c r="AB184" s="2">
        <f t="shared" si="21"/>
        <v>8499.5714285671711</v>
      </c>
      <c r="AC184" s="2">
        <f t="shared" si="38"/>
        <v>33090918.665043332</v>
      </c>
      <c r="AD184" s="3">
        <f t="shared" si="10"/>
        <v>46988328.731187835</v>
      </c>
      <c r="AE184" s="2">
        <f>IF(AE182&gt;=52800000,52800000,IF(AB163=Graph!G$1*1000,AE183+Graph!G$1*1000,AC184))</f>
        <v>33090918.665043332</v>
      </c>
      <c r="AF184" s="3">
        <f t="shared" si="11"/>
        <v>33090918.665043332</v>
      </c>
      <c r="AG184" s="3">
        <f t="shared" si="29"/>
        <v>43161630.016700089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116</v>
      </c>
      <c r="C185" s="7"/>
      <c r="D185" s="2" t="e">
        <f t="shared" si="12"/>
        <v>#N/A</v>
      </c>
      <c r="E185" s="2" t="e">
        <f t="shared" si="22"/>
        <v>#N/A</v>
      </c>
      <c r="F185" s="2">
        <v>1035536.0495288968</v>
      </c>
      <c r="G185" s="2">
        <f t="shared" si="41"/>
        <v>541500.42857142852</v>
      </c>
      <c r="H185" s="2">
        <f t="shared" si="39"/>
        <v>79118455.093614653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1575541.2857142843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1045352.9821746945</v>
      </c>
      <c r="Q185" s="2">
        <f t="shared" si="42"/>
        <v>550000</v>
      </c>
      <c r="R185" s="2">
        <f t="shared" si="40"/>
        <v>80629247.396231204</v>
      </c>
      <c r="S185" s="2">
        <f t="shared" si="17"/>
        <v>541500.42857143283</v>
      </c>
      <c r="T185" s="2">
        <f t="shared" si="18"/>
        <v>8499.571428571362</v>
      </c>
      <c r="U185" s="2">
        <f t="shared" si="19"/>
        <v>550000</v>
      </c>
      <c r="V185" s="2">
        <f t="shared" si="34"/>
        <v>33632419.093614757</v>
      </c>
      <c r="W185" s="2">
        <f t="shared" si="20"/>
        <v>541500.42857142538</v>
      </c>
      <c r="X185" s="2">
        <f t="shared" si="6"/>
        <v>8499.5714285746217</v>
      </c>
      <c r="Y185" s="2">
        <f t="shared" si="37"/>
        <v>46996828.30261641</v>
      </c>
      <c r="Z185" s="2" t="str">
        <f t="shared" si="8"/>
        <v>HERE</v>
      </c>
      <c r="AA185" s="2">
        <f>IF(Z185="HERE",Y185,AA184+Graph!$G$1*1000)</f>
        <v>46996828.30261641</v>
      </c>
      <c r="AB185" s="2">
        <f t="shared" si="21"/>
        <v>8499.5714285746217</v>
      </c>
      <c r="AC185" s="2">
        <f t="shared" si="38"/>
        <v>33632419.093614757</v>
      </c>
      <c r="AD185" s="3">
        <f t="shared" si="10"/>
        <v>46996828.30261641</v>
      </c>
      <c r="AE185" s="2">
        <f>IF(AE183&gt;=52800000,52800000,IF(AB164=Graph!G$1*1000,AE184+Graph!G$1*1000,AC185))</f>
        <v>33632419.093614757</v>
      </c>
      <c r="AF185" s="3">
        <f t="shared" si="11"/>
        <v>33632419.093614757</v>
      </c>
      <c r="AG185" s="3">
        <f t="shared" si="29"/>
        <v>43216528.252441421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117</v>
      </c>
      <c r="C186" s="7"/>
      <c r="D186" s="2" t="e">
        <f t="shared" si="12"/>
        <v>#N/A</v>
      </c>
      <c r="E186" s="2" t="e">
        <f t="shared" si="22"/>
        <v>#N/A</v>
      </c>
      <c r="F186" s="2">
        <v>1040467.1854150891</v>
      </c>
      <c r="G186" s="2">
        <f t="shared" si="41"/>
        <v>541500.42857142852</v>
      </c>
      <c r="H186" s="2">
        <f t="shared" si="39"/>
        <v>79659955.522186086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1584040.8571428556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1050330.6143366396</v>
      </c>
      <c r="Q186" s="2">
        <f t="shared" si="42"/>
        <v>550000</v>
      </c>
      <c r="R186" s="2">
        <f t="shared" si="40"/>
        <v>81179247.396231204</v>
      </c>
      <c r="S186" s="2">
        <f t="shared" si="17"/>
        <v>541500.42857143283</v>
      </c>
      <c r="T186" s="2">
        <f t="shared" si="18"/>
        <v>8499.571428571362</v>
      </c>
      <c r="U186" s="2">
        <f t="shared" si="19"/>
        <v>550000</v>
      </c>
      <c r="V186" s="2">
        <f t="shared" si="34"/>
        <v>34173919.522186182</v>
      </c>
      <c r="W186" s="2">
        <f t="shared" si="20"/>
        <v>541500.42857142538</v>
      </c>
      <c r="X186" s="2">
        <f t="shared" si="6"/>
        <v>8499.5714285746217</v>
      </c>
      <c r="Y186" s="2">
        <f t="shared" si="37"/>
        <v>47005327.874044985</v>
      </c>
      <c r="Z186" s="2" t="str">
        <f t="shared" si="8"/>
        <v>HERE</v>
      </c>
      <c r="AA186" s="2">
        <f>IF(Z186="HERE",Y186,AA185+Graph!$G$1*1000)</f>
        <v>47005327.874044985</v>
      </c>
      <c r="AB186" s="2">
        <f t="shared" si="21"/>
        <v>8499.5714285746217</v>
      </c>
      <c r="AC186" s="2">
        <f t="shared" si="38"/>
        <v>34173919.522186182</v>
      </c>
      <c r="AD186" s="3">
        <f t="shared" si="10"/>
        <v>47005327.874044985</v>
      </c>
      <c r="AE186" s="2">
        <f>IF(AE184&gt;=52800000,52800000,IF(AB165=Graph!G$1*1000,AE185+Graph!G$1*1000,AC186))</f>
        <v>34173919.522186182</v>
      </c>
      <c r="AF186" s="3">
        <f t="shared" si="11"/>
        <v>34173919.522186182</v>
      </c>
      <c r="AG186" s="3">
        <f t="shared" si="29"/>
        <v>43267235.022679508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118</v>
      </c>
      <c r="C187" s="7"/>
      <c r="D187" s="2" t="e">
        <f t="shared" si="12"/>
        <v>#N/A</v>
      </c>
      <c r="E187" s="2" t="e">
        <f t="shared" si="22"/>
        <v>#N/A</v>
      </c>
      <c r="F187" s="2">
        <v>1045398.3213012516</v>
      </c>
      <c r="G187" s="2">
        <f t="shared" si="41"/>
        <v>541500.42857142852</v>
      </c>
      <c r="H187" s="2">
        <f t="shared" si="39"/>
        <v>80201455.950757518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1592540.428571427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1055308.2464985847</v>
      </c>
      <c r="Q187" s="2">
        <f t="shared" si="42"/>
        <v>550000</v>
      </c>
      <c r="R187" s="2">
        <f t="shared" si="40"/>
        <v>81729247.396231204</v>
      </c>
      <c r="S187" s="2">
        <f t="shared" si="17"/>
        <v>541500.42857143283</v>
      </c>
      <c r="T187" s="2">
        <f t="shared" si="18"/>
        <v>8499.571428571362</v>
      </c>
      <c r="U187" s="2">
        <f t="shared" si="19"/>
        <v>550000</v>
      </c>
      <c r="V187" s="2">
        <f t="shared" si="34"/>
        <v>34715419.950757608</v>
      </c>
      <c r="W187" s="2">
        <f t="shared" si="20"/>
        <v>541500.42857142538</v>
      </c>
      <c r="X187" s="2">
        <f t="shared" si="6"/>
        <v>8499.5714285746217</v>
      </c>
      <c r="Y187" s="2">
        <f t="shared" si="37"/>
        <v>47013827.445473559</v>
      </c>
      <c r="Z187" s="2" t="str">
        <f t="shared" si="8"/>
        <v>HERE</v>
      </c>
      <c r="AA187" s="2">
        <f>IF(Z187="HERE",Y187,AA186+Graph!$G$1*1000)</f>
        <v>47013827.445473559</v>
      </c>
      <c r="AB187" s="2">
        <f t="shared" si="21"/>
        <v>8499.5714285746217</v>
      </c>
      <c r="AC187" s="2">
        <f t="shared" si="38"/>
        <v>34715419.950757608</v>
      </c>
      <c r="AD187" s="3">
        <f t="shared" si="10"/>
        <v>47013827.445473559</v>
      </c>
      <c r="AE187" s="2">
        <f>IF(AE185&gt;=52800000,52800000,IF(AB166=Graph!G$1*1000,AE186+Graph!G$1*1000,AC187))</f>
        <v>34715419.950757608</v>
      </c>
      <c r="AF187" s="3">
        <f t="shared" si="11"/>
        <v>34715419.950757608</v>
      </c>
      <c r="AG187" s="3">
        <f t="shared" si="29"/>
        <v>43313750.327414364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119</v>
      </c>
      <c r="C188" s="7"/>
      <c r="D188" s="2" t="e">
        <f t="shared" si="12"/>
        <v>#N/A</v>
      </c>
      <c r="E188" s="2" t="e">
        <f t="shared" si="22"/>
        <v>#N/A</v>
      </c>
      <c r="F188" s="2">
        <v>1050329.4571874142</v>
      </c>
      <c r="G188" s="2">
        <f t="shared" si="41"/>
        <v>541500.42857142852</v>
      </c>
      <c r="H188" s="2">
        <f t="shared" si="39"/>
        <v>80742956.379328951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1601039.9999999984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1060285.8786605597</v>
      </c>
      <c r="Q188" s="2">
        <f t="shared" si="42"/>
        <v>550000</v>
      </c>
      <c r="R188" s="2">
        <f t="shared" si="40"/>
        <v>82279247.396231204</v>
      </c>
      <c r="S188" s="2">
        <f t="shared" si="17"/>
        <v>541500.42857143283</v>
      </c>
      <c r="T188" s="2">
        <f t="shared" si="18"/>
        <v>8499.571428571362</v>
      </c>
      <c r="U188" s="2">
        <f t="shared" si="19"/>
        <v>550000</v>
      </c>
      <c r="V188" s="2">
        <f t="shared" si="34"/>
        <v>35256920.379329033</v>
      </c>
      <c r="W188" s="2">
        <f t="shared" si="20"/>
        <v>541500.42857142538</v>
      </c>
      <c r="X188" s="2">
        <f t="shared" si="6"/>
        <v>8499.5714285746217</v>
      </c>
      <c r="Y188" s="2">
        <f t="shared" si="37"/>
        <v>47022327.016902134</v>
      </c>
      <c r="Z188" s="2" t="str">
        <f t="shared" si="8"/>
        <v>HERE</v>
      </c>
      <c r="AA188" s="2">
        <f>IF(Z188="HERE",Y188,AA187+Graph!$G$1*1000)</f>
        <v>47022327.016902134</v>
      </c>
      <c r="AB188" s="2">
        <f t="shared" si="21"/>
        <v>8499.5714285746217</v>
      </c>
      <c r="AC188" s="2">
        <f t="shared" si="38"/>
        <v>35256920.379329033</v>
      </c>
      <c r="AD188" s="3">
        <f t="shared" si="10"/>
        <v>47022327.016902134</v>
      </c>
      <c r="AE188" s="2">
        <f>IF(AE186&gt;=52800000,52800000,IF(AB167=Graph!G$1*1000,AE187+Graph!G$1*1000,AC188))</f>
        <v>35256920.379329033</v>
      </c>
      <c r="AF188" s="3">
        <f t="shared" si="11"/>
        <v>35256920.379329033</v>
      </c>
      <c r="AG188" s="3">
        <f t="shared" si="29"/>
        <v>43356074.166645952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120</v>
      </c>
      <c r="C189" s="7"/>
      <c r="D189" s="2" t="e">
        <f t="shared" si="12"/>
        <v>#N/A</v>
      </c>
      <c r="E189" s="2" t="e">
        <f t="shared" si="22"/>
        <v>#N/A</v>
      </c>
      <c r="F189" s="2">
        <v>1055260.5930736065</v>
      </c>
      <c r="G189" s="2">
        <f t="shared" si="41"/>
        <v>541500.42857142852</v>
      </c>
      <c r="H189" s="2">
        <f t="shared" si="39"/>
        <v>81284456.807900384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1609539.5714285697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1065263.5108225048</v>
      </c>
      <c r="Q189" s="2">
        <f t="shared" si="42"/>
        <v>550000</v>
      </c>
      <c r="R189" s="2">
        <f t="shared" si="40"/>
        <v>82829247.396231204</v>
      </c>
      <c r="S189" s="2">
        <f t="shared" si="17"/>
        <v>541500.42857143283</v>
      </c>
      <c r="T189" s="2">
        <f t="shared" si="18"/>
        <v>8499.571428571362</v>
      </c>
      <c r="U189" s="2">
        <f t="shared" si="19"/>
        <v>550000</v>
      </c>
      <c r="V189" s="2">
        <f t="shared" si="34"/>
        <v>35798420.807900459</v>
      </c>
      <c r="W189" s="2">
        <f t="shared" si="20"/>
        <v>541500.42857142538</v>
      </c>
      <c r="X189" s="2">
        <f t="shared" si="6"/>
        <v>8499.5714285746217</v>
      </c>
      <c r="Y189" s="2">
        <f t="shared" si="37"/>
        <v>47030826.588330708</v>
      </c>
      <c r="Z189" s="2" t="str">
        <f t="shared" si="8"/>
        <v>HERE</v>
      </c>
      <c r="AA189" s="2">
        <f>IF(Z189="HERE",Y189,AA188+Graph!$G$1*1000)</f>
        <v>47030826.588330708</v>
      </c>
      <c r="AB189" s="2">
        <f t="shared" si="21"/>
        <v>8499.5714285746217</v>
      </c>
      <c r="AC189" s="2">
        <f t="shared" si="38"/>
        <v>35798420.807900459</v>
      </c>
      <c r="AD189" s="3">
        <f t="shared" si="10"/>
        <v>47030826.588330708</v>
      </c>
      <c r="AE189" s="2">
        <f>IF(AE187&gt;=52800000,52800000,IF(AB168=Graph!G$1*1000,AE188+Graph!G$1*1000,AC189))</f>
        <v>35798420.807900459</v>
      </c>
      <c r="AF189" s="3">
        <f t="shared" si="11"/>
        <v>35798420.807900459</v>
      </c>
      <c r="AG189" s="3">
        <f t="shared" si="29"/>
        <v>43394206.540374301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121</v>
      </c>
      <c r="C190" s="7"/>
      <c r="D190" s="2" t="e">
        <f t="shared" si="12"/>
        <v>#N/A</v>
      </c>
      <c r="E190" s="2" t="e">
        <f t="shared" si="22"/>
        <v>#N/A</v>
      </c>
      <c r="F190" s="2">
        <v>1060191.728959769</v>
      </c>
      <c r="G190" s="2">
        <f t="shared" si="41"/>
        <v>541500.42857142852</v>
      </c>
      <c r="H190" s="2">
        <f t="shared" si="39"/>
        <v>81825957.236471817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1618039.1428571411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1070241.1429844797</v>
      </c>
      <c r="Q190" s="2">
        <f t="shared" si="42"/>
        <v>550000</v>
      </c>
      <c r="R190" s="2">
        <f t="shared" si="40"/>
        <v>83379247.396231204</v>
      </c>
      <c r="S190" s="2">
        <f t="shared" si="17"/>
        <v>541500.42857143283</v>
      </c>
      <c r="T190" s="2">
        <f t="shared" si="18"/>
        <v>8499.571428571362</v>
      </c>
      <c r="U190" s="2">
        <f t="shared" si="19"/>
        <v>550000</v>
      </c>
      <c r="V190" s="2">
        <f t="shared" si="34"/>
        <v>36339921.236471884</v>
      </c>
      <c r="W190" s="2">
        <f t="shared" si="20"/>
        <v>541500.42857142538</v>
      </c>
      <c r="X190" s="2">
        <f t="shared" si="6"/>
        <v>8499.5714285746217</v>
      </c>
      <c r="Y190" s="2">
        <f t="shared" si="37"/>
        <v>47039326.159759283</v>
      </c>
      <c r="Z190" s="2" t="str">
        <f t="shared" si="8"/>
        <v>HERE</v>
      </c>
      <c r="AA190" s="2">
        <f>IF(Z190="HERE",Y190,AA189+Graph!$G$1*1000)</f>
        <v>47039326.159759283</v>
      </c>
      <c r="AB190" s="2">
        <f t="shared" si="21"/>
        <v>8499.5714285746217</v>
      </c>
      <c r="AC190" s="2">
        <f t="shared" si="38"/>
        <v>36339921.236471884</v>
      </c>
      <c r="AD190" s="3">
        <f t="shared" si="10"/>
        <v>47039326.159759283</v>
      </c>
      <c r="AE190" s="2">
        <f>IF(AE188&gt;=52800000,52800000,IF(AB169=Graph!G$1*1000,AE189+Graph!G$1*1000,AC190))</f>
        <v>36339921.236471884</v>
      </c>
      <c r="AF190" s="3">
        <f t="shared" si="11"/>
        <v>36339921.236471884</v>
      </c>
      <c r="AG190" s="3">
        <f t="shared" si="29"/>
        <v>43428147.448599413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122</v>
      </c>
      <c r="C191" s="7"/>
      <c r="D191" s="2" t="e">
        <f t="shared" si="12"/>
        <v>#N/A</v>
      </c>
      <c r="E191" s="2" t="e">
        <f t="shared" si="22"/>
        <v>#N/A</v>
      </c>
      <c r="F191" s="2">
        <v>1065122.8648459315</v>
      </c>
      <c r="G191" s="2">
        <f t="shared" si="41"/>
        <v>541500.42857142852</v>
      </c>
      <c r="H191" s="2">
        <f t="shared" si="39"/>
        <v>82367457.66504325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1626538.7142857125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1075218.7751464248</v>
      </c>
      <c r="Q191" s="2">
        <f t="shared" si="42"/>
        <v>550000</v>
      </c>
      <c r="R191" s="2">
        <f t="shared" si="40"/>
        <v>83929247.396231204</v>
      </c>
      <c r="S191" s="2">
        <f t="shared" si="17"/>
        <v>541500.42857143283</v>
      </c>
      <c r="T191" s="2">
        <f t="shared" si="18"/>
        <v>8499.571428571362</v>
      </c>
      <c r="U191" s="2">
        <f t="shared" si="19"/>
        <v>550000</v>
      </c>
      <c r="V191" s="2">
        <f t="shared" si="34"/>
        <v>36881421.665043309</v>
      </c>
      <c r="W191" s="2">
        <f t="shared" si="20"/>
        <v>541500.42857142538</v>
      </c>
      <c r="X191" s="2">
        <f t="shared" si="6"/>
        <v>8499.5714285746217</v>
      </c>
      <c r="Y191" s="2">
        <f t="shared" si="37"/>
        <v>47047825.731187858</v>
      </c>
      <c r="Z191" s="2" t="str">
        <f t="shared" si="8"/>
        <v>HERE</v>
      </c>
      <c r="AA191" s="2">
        <f>IF(Z191="HERE",Y191,AA190+Graph!$G$1*1000)</f>
        <v>47047825.731187858</v>
      </c>
      <c r="AB191" s="2">
        <f t="shared" si="21"/>
        <v>8499.5714285746217</v>
      </c>
      <c r="AC191" s="2">
        <f t="shared" si="38"/>
        <v>36881421.665043309</v>
      </c>
      <c r="AD191" s="3">
        <f t="shared" si="10"/>
        <v>47047825.731187858</v>
      </c>
      <c r="AE191" s="2">
        <f>IF(AE189&gt;=52800000,52800000,IF(AB170=Graph!G$1*1000,AE190+Graph!G$1*1000,AC191))</f>
        <v>36881421.665043309</v>
      </c>
      <c r="AF191" s="3">
        <f t="shared" si="11"/>
        <v>36881421.665043309</v>
      </c>
      <c r="AG191" s="3">
        <f t="shared" si="29"/>
        <v>43457896.891321264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123</v>
      </c>
      <c r="C192" s="7"/>
      <c r="D192" s="2" t="e">
        <f t="shared" si="12"/>
        <v>#N/A</v>
      </c>
      <c r="E192" s="2" t="e">
        <f t="shared" si="22"/>
        <v>#N/A</v>
      </c>
      <c r="F192" s="2">
        <v>1070054.0007321239</v>
      </c>
      <c r="G192" s="2">
        <f t="shared" si="41"/>
        <v>541500.42857142852</v>
      </c>
      <c r="H192" s="2">
        <f t="shared" si="39"/>
        <v>82908958.093614683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1635038.2857142838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1080196.4073083699</v>
      </c>
      <c r="Q192" s="2">
        <f t="shared" si="42"/>
        <v>550000</v>
      </c>
      <c r="R192" s="2">
        <f t="shared" si="40"/>
        <v>84479247.396231204</v>
      </c>
      <c r="S192" s="2">
        <f t="shared" si="17"/>
        <v>541500.42857143283</v>
      </c>
      <c r="T192" s="2">
        <f t="shared" si="18"/>
        <v>8499.571428571362</v>
      </c>
      <c r="U192" s="2">
        <f t="shared" si="19"/>
        <v>550000</v>
      </c>
      <c r="V192" s="2">
        <f t="shared" si="34"/>
        <v>37422922.093614735</v>
      </c>
      <c r="W192" s="2">
        <f t="shared" si="20"/>
        <v>541500.42857142538</v>
      </c>
      <c r="X192" s="2">
        <f t="shared" si="6"/>
        <v>8499.5714285746217</v>
      </c>
      <c r="Y192" s="2">
        <f t="shared" si="37"/>
        <v>47056325.302616432</v>
      </c>
      <c r="Z192" s="2" t="str">
        <f t="shared" si="8"/>
        <v>HERE</v>
      </c>
      <c r="AA192" s="2">
        <f>IF(Z192="HERE",Y192,AA191+Graph!$G$1*1000)</f>
        <v>47056325.302616432</v>
      </c>
      <c r="AB192" s="2">
        <f t="shared" si="21"/>
        <v>8499.5714285746217</v>
      </c>
      <c r="AC192" s="2">
        <f t="shared" si="38"/>
        <v>37422922.093614735</v>
      </c>
      <c r="AD192" s="3">
        <f t="shared" si="10"/>
        <v>47056325.302616432</v>
      </c>
      <c r="AE192" s="2">
        <f>IF(AE190&gt;=52800000,52800000,IF(AB171=Graph!G$1*1000,AE191+Graph!G$1*1000,AC192))</f>
        <v>37422922.093614735</v>
      </c>
      <c r="AF192" s="3">
        <f t="shared" si="11"/>
        <v>37422922.093614735</v>
      </c>
      <c r="AG192" s="3">
        <f t="shared" si="29"/>
        <v>43492621.527035557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124</v>
      </c>
      <c r="C193" s="7"/>
      <c r="D193" s="2" t="e">
        <f t="shared" si="12"/>
        <v>#N/A</v>
      </c>
      <c r="E193" s="2" t="e">
        <f t="shared" si="22"/>
        <v>#N/A</v>
      </c>
      <c r="F193" s="2">
        <v>1074985.1366182864</v>
      </c>
      <c r="G193" s="2">
        <f t="shared" si="41"/>
        <v>541500.42857142852</v>
      </c>
      <c r="H193" s="2">
        <f t="shared" si="39"/>
        <v>83450458.522186115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1643537.8571428552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1085174.0394703448</v>
      </c>
      <c r="Q193" s="2">
        <f t="shared" si="42"/>
        <v>550000</v>
      </c>
      <c r="R193" s="2">
        <f t="shared" si="40"/>
        <v>85029247.396231204</v>
      </c>
      <c r="S193" s="2">
        <f t="shared" si="17"/>
        <v>541500.42857143283</v>
      </c>
      <c r="T193" s="2">
        <f t="shared" si="18"/>
        <v>8499.571428571362</v>
      </c>
      <c r="U193" s="2">
        <f t="shared" si="19"/>
        <v>550000</v>
      </c>
      <c r="V193" s="2">
        <f t="shared" si="34"/>
        <v>37964422.52218616</v>
      </c>
      <c r="W193" s="2">
        <f t="shared" si="20"/>
        <v>541500.42857142538</v>
      </c>
      <c r="X193" s="2">
        <f t="shared" si="6"/>
        <v>8499.5714285746217</v>
      </c>
      <c r="Y193" s="2">
        <f t="shared" si="37"/>
        <v>47064824.874045007</v>
      </c>
      <c r="Z193" s="2" t="str">
        <f t="shared" si="8"/>
        <v>HERE</v>
      </c>
      <c r="AA193" s="2">
        <f>IF(Z193="HERE",Y193,AA192+Graph!$G$1*1000)</f>
        <v>47064824.874045007</v>
      </c>
      <c r="AB193" s="2">
        <f t="shared" si="21"/>
        <v>8499.5714285746217</v>
      </c>
      <c r="AC193" s="2">
        <f t="shared" si="38"/>
        <v>37964422.52218616</v>
      </c>
      <c r="AD193" s="3">
        <f t="shared" si="10"/>
        <v>47064824.874045007</v>
      </c>
      <c r="AE193" s="2">
        <f>IF(AE191&gt;=52800000,52800000,IF(AB172=Graph!G$1*1000,AE192+Graph!G$1*1000,AC193))</f>
        <v>37964422.52218616</v>
      </c>
      <c r="AF193" s="3">
        <f t="shared" si="11"/>
        <v>37964422.52218616</v>
      </c>
      <c r="AG193" s="3">
        <f t="shared" si="29"/>
        <v>43527346.162749834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125</v>
      </c>
      <c r="C194" s="7"/>
      <c r="D194" s="2" t="e">
        <f t="shared" si="12"/>
        <v>#N/A</v>
      </c>
      <c r="E194" s="2" t="e">
        <f t="shared" si="22"/>
        <v>#N/A</v>
      </c>
      <c r="F194" s="2">
        <v>1079916.2725044489</v>
      </c>
      <c r="G194" s="2">
        <f t="shared" si="41"/>
        <v>541500.42857142852</v>
      </c>
      <c r="H194" s="2">
        <f t="shared" si="39"/>
        <v>83991958.950757548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1652037.4285714265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1090151.6716322899</v>
      </c>
      <c r="Q194" s="2">
        <f t="shared" si="42"/>
        <v>550000</v>
      </c>
      <c r="R194" s="2">
        <f t="shared" si="40"/>
        <v>85579247.396231204</v>
      </c>
      <c r="S194" s="2">
        <f t="shared" si="17"/>
        <v>541500.42857143283</v>
      </c>
      <c r="T194" s="2">
        <f t="shared" si="18"/>
        <v>8499.571428571362</v>
      </c>
      <c r="U194" s="2">
        <f t="shared" si="19"/>
        <v>550000</v>
      </c>
      <c r="V194" s="2">
        <f t="shared" si="34"/>
        <v>38505922.950757585</v>
      </c>
      <c r="W194" s="2">
        <f t="shared" si="20"/>
        <v>541500.42857142538</v>
      </c>
      <c r="X194" s="2">
        <f t="shared" si="6"/>
        <v>8499.5714285746217</v>
      </c>
      <c r="Y194" s="2">
        <f t="shared" si="37"/>
        <v>47073324.445473582</v>
      </c>
      <c r="Z194" s="2" t="str">
        <f t="shared" si="8"/>
        <v>HERE</v>
      </c>
      <c r="AA194" s="2">
        <f>IF(Z194="HERE",Y194,AA193+Graph!$G$1*1000)</f>
        <v>47073324.445473582</v>
      </c>
      <c r="AB194" s="2">
        <f t="shared" si="21"/>
        <v>8499.5714285746217</v>
      </c>
      <c r="AC194" s="2">
        <f t="shared" si="38"/>
        <v>38505922.950757585</v>
      </c>
      <c r="AD194" s="3">
        <f t="shared" si="10"/>
        <v>47073324.445473582</v>
      </c>
      <c r="AE194" s="2">
        <f>IF(AE192&gt;=52800000,52800000,IF(AB173=Graph!G$1*1000,AE193+Graph!G$1*1000,AC194))</f>
        <v>38505922.950757585</v>
      </c>
      <c r="AF194" s="3">
        <f t="shared" si="11"/>
        <v>38505922.950757585</v>
      </c>
      <c r="AG194" s="3">
        <f t="shared" si="29"/>
        <v>43562070.798464119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126</v>
      </c>
      <c r="C195" s="7"/>
      <c r="D195" s="2" t="e">
        <f t="shared" si="12"/>
        <v>#N/A</v>
      </c>
      <c r="E195" s="2" t="e">
        <f t="shared" si="22"/>
        <v>#N/A</v>
      </c>
      <c r="F195" s="2">
        <v>1084847.4083906412</v>
      </c>
      <c r="G195" s="2">
        <f t="shared" si="41"/>
        <v>541500.42857142852</v>
      </c>
      <c r="H195" s="2">
        <f t="shared" si="39"/>
        <v>84533459.379328981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1660536.9999999979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1095129.303794235</v>
      </c>
      <c r="Q195" s="2">
        <f t="shared" si="42"/>
        <v>550000</v>
      </c>
      <c r="R195" s="2">
        <f t="shared" si="40"/>
        <v>86129247.396231204</v>
      </c>
      <c r="S195" s="2">
        <f t="shared" si="17"/>
        <v>541500.42857143283</v>
      </c>
      <c r="T195" s="2">
        <f t="shared" si="18"/>
        <v>8499.571428571362</v>
      </c>
      <c r="U195" s="2">
        <f t="shared" si="19"/>
        <v>550000</v>
      </c>
      <c r="V195" s="2">
        <f t="shared" si="34"/>
        <v>39047423.379329011</v>
      </c>
      <c r="W195" s="2">
        <f t="shared" si="20"/>
        <v>541500.42857142538</v>
      </c>
      <c r="X195" s="2">
        <f t="shared" si="6"/>
        <v>8499.5714285746217</v>
      </c>
      <c r="Y195" s="2">
        <f t="shared" si="37"/>
        <v>47081824.016902156</v>
      </c>
      <c r="Z195" s="2" t="str">
        <f t="shared" si="8"/>
        <v>HERE</v>
      </c>
      <c r="AA195" s="2">
        <f>IF(Z195="HERE",Y195,AA194+Graph!$G$1*1000)</f>
        <v>47081824.016902156</v>
      </c>
      <c r="AB195" s="2">
        <f t="shared" si="21"/>
        <v>8499.5714285746217</v>
      </c>
      <c r="AC195" s="2">
        <f t="shared" si="38"/>
        <v>39047423.379329011</v>
      </c>
      <c r="AD195" s="3">
        <f t="shared" si="10"/>
        <v>47081824.016902156</v>
      </c>
      <c r="AE195" s="2">
        <f>IF(AE193&gt;=52800000,52800000,IF(AB174=Graph!G$1*1000,AE194+Graph!G$1*1000,AC195))</f>
        <v>39047423.379329011</v>
      </c>
      <c r="AF195" s="3">
        <f t="shared" si="11"/>
        <v>39047423.379329011</v>
      </c>
      <c r="AG195" s="3">
        <f t="shared" si="29"/>
        <v>43596795.434178405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127</v>
      </c>
      <c r="C196" s="7"/>
      <c r="D196" s="2" t="e">
        <f t="shared" si="12"/>
        <v>#N/A</v>
      </c>
      <c r="E196" s="2" t="e">
        <f t="shared" si="22"/>
        <v>#N/A</v>
      </c>
      <c r="F196" s="2">
        <v>1089778.5442768037</v>
      </c>
      <c r="G196" s="2">
        <f t="shared" si="41"/>
        <v>541500.42857142852</v>
      </c>
      <c r="H196" s="2">
        <f t="shared" si="39"/>
        <v>85074959.807900414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1669036.5714285693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1100106.9359562099</v>
      </c>
      <c r="Q196" s="2">
        <f t="shared" si="42"/>
        <v>550000</v>
      </c>
      <c r="R196" s="2">
        <f t="shared" si="40"/>
        <v>86679247.396231204</v>
      </c>
      <c r="S196" s="2">
        <f t="shared" si="17"/>
        <v>541500.42857143283</v>
      </c>
      <c r="T196" s="2">
        <f t="shared" si="18"/>
        <v>8499.571428571362</v>
      </c>
      <c r="U196" s="2">
        <f t="shared" si="19"/>
        <v>550000</v>
      </c>
      <c r="V196" s="2">
        <f t="shared" si="34"/>
        <v>39588923.807900436</v>
      </c>
      <c r="W196" s="2">
        <f t="shared" si="20"/>
        <v>541500.42857142538</v>
      </c>
      <c r="X196" s="2">
        <f t="shared" si="6"/>
        <v>8499.5714285746217</v>
      </c>
      <c r="Y196" s="2">
        <f t="shared" si="37"/>
        <v>47090323.588330731</v>
      </c>
      <c r="Z196" s="2" t="str">
        <f t="shared" si="8"/>
        <v>HERE</v>
      </c>
      <c r="AA196" s="2">
        <f>IF(Z196="HERE",Y196,AA195+Graph!$G$1*1000)</f>
        <v>47090323.588330731</v>
      </c>
      <c r="AB196" s="2">
        <f t="shared" si="21"/>
        <v>8499.5714285746217</v>
      </c>
      <c r="AC196" s="2">
        <f t="shared" si="38"/>
        <v>39588923.807900436</v>
      </c>
      <c r="AD196" s="3">
        <f t="shared" si="10"/>
        <v>47090323.588330731</v>
      </c>
      <c r="AE196" s="2">
        <f>IF(AE194&gt;=52800000,52800000,IF(AB175=Graph!G$1*1000,AE195+Graph!G$1*1000,AC196))</f>
        <v>39588923.807900436</v>
      </c>
      <c r="AF196" s="3">
        <f t="shared" si="11"/>
        <v>39588923.807900436</v>
      </c>
      <c r="AG196" s="3">
        <f t="shared" si="29"/>
        <v>43631520.069892682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128</v>
      </c>
      <c r="C197" s="7"/>
      <c r="D197" s="2" t="e">
        <f t="shared" si="12"/>
        <v>#N/A</v>
      </c>
      <c r="E197" s="2" t="e">
        <f t="shared" si="22"/>
        <v>#N/A</v>
      </c>
      <c r="F197" s="2">
        <v>1094709.6801629663</v>
      </c>
      <c r="G197" s="2">
        <f t="shared" si="41"/>
        <v>541500.42857142852</v>
      </c>
      <c r="H197" s="2">
        <f t="shared" si="39"/>
        <v>85616460.236471847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1677536.1428571406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1105084.568118155</v>
      </c>
      <c r="Q197" s="2">
        <f t="shared" si="42"/>
        <v>550000</v>
      </c>
      <c r="R197" s="2">
        <f t="shared" si="40"/>
        <v>87229247.396231204</v>
      </c>
      <c r="S197" s="2">
        <f t="shared" si="17"/>
        <v>541500.42857143283</v>
      </c>
      <c r="T197" s="2">
        <f t="shared" si="18"/>
        <v>8499.571428571362</v>
      </c>
      <c r="U197" s="2">
        <f t="shared" si="19"/>
        <v>550000</v>
      </c>
      <c r="V197" s="2">
        <f t="shared" si="34"/>
        <v>40130424.236471862</v>
      </c>
      <c r="W197" s="2">
        <f t="shared" si="20"/>
        <v>541500.42857142538</v>
      </c>
      <c r="X197" s="2">
        <f t="shared" si="6"/>
        <v>8499.5714285746217</v>
      </c>
      <c r="Y197" s="2">
        <f t="shared" si="37"/>
        <v>47098823.159759305</v>
      </c>
      <c r="Z197" s="2" t="str">
        <f t="shared" si="8"/>
        <v>HERE</v>
      </c>
      <c r="AA197" s="2">
        <f>IF(Z197="HERE",Y197,AA196+Graph!$G$1*1000)</f>
        <v>47098823.159759305</v>
      </c>
      <c r="AB197" s="2">
        <f t="shared" si="21"/>
        <v>8499.5714285746217</v>
      </c>
      <c r="AC197" s="2">
        <f t="shared" si="38"/>
        <v>40130424.236471862</v>
      </c>
      <c r="AD197" s="3">
        <f t="shared" si="10"/>
        <v>47098823.159759305</v>
      </c>
      <c r="AE197" s="2">
        <f>IF(AE195&gt;=52800000,52800000,IF(AB176=Graph!G$1*1000,AE196+Graph!G$1*1000,AC197))</f>
        <v>40130424.236471862</v>
      </c>
      <c r="AF197" s="3">
        <f t="shared" si="11"/>
        <v>40130424.236471862</v>
      </c>
      <c r="AG197" s="3">
        <f t="shared" si="29"/>
        <v>43666244.705606967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129</v>
      </c>
      <c r="C198" s="7"/>
      <c r="D198" s="2" t="e">
        <f t="shared" si="12"/>
        <v>#N/A</v>
      </c>
      <c r="E198" s="2" t="e">
        <f t="shared" si="22"/>
        <v>#N/A</v>
      </c>
      <c r="F198" s="2">
        <v>1099640.8160491586</v>
      </c>
      <c r="G198" s="2">
        <f t="shared" si="41"/>
        <v>541500.42857142852</v>
      </c>
      <c r="H198" s="2">
        <f t="shared" si="39"/>
        <v>86157960.66504328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1686035.714285712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1110062.2002801001</v>
      </c>
      <c r="Q198" s="2">
        <f t="shared" si="42"/>
        <v>550000</v>
      </c>
      <c r="R198" s="2">
        <f t="shared" si="40"/>
        <v>87779247.396231204</v>
      </c>
      <c r="S198" s="2">
        <f t="shared" si="17"/>
        <v>541500.42857143283</v>
      </c>
      <c r="T198" s="2">
        <f t="shared" si="18"/>
        <v>8499.571428571362</v>
      </c>
      <c r="U198" s="2">
        <f t="shared" si="19"/>
        <v>550000</v>
      </c>
      <c r="V198" s="2">
        <f t="shared" si="34"/>
        <v>40671924.665043287</v>
      </c>
      <c r="W198" s="2">
        <f t="shared" si="20"/>
        <v>541500.42857142538</v>
      </c>
      <c r="X198" s="2">
        <f t="shared" si="6"/>
        <v>8499.5714285746217</v>
      </c>
      <c r="Y198" s="2">
        <f t="shared" si="37"/>
        <v>47107322.73118788</v>
      </c>
      <c r="Z198" s="2" t="str">
        <f t="shared" si="8"/>
        <v>HERE</v>
      </c>
      <c r="AA198" s="2">
        <f>IF(Z198="HERE",Y198,AA197+Graph!$G$1*1000)</f>
        <v>47107322.73118788</v>
      </c>
      <c r="AB198" s="2">
        <f t="shared" si="21"/>
        <v>8499.5714285746217</v>
      </c>
      <c r="AC198" s="2">
        <f t="shared" si="38"/>
        <v>40671924.665043287</v>
      </c>
      <c r="AD198" s="3">
        <f t="shared" si="10"/>
        <v>47107322.73118788</v>
      </c>
      <c r="AE198" s="2">
        <f>IF(AE196&gt;=52800000,52800000,IF(AB177=Graph!G$1*1000,AE197+Graph!G$1*1000,AC198))</f>
        <v>40671924.665043287</v>
      </c>
      <c r="AF198" s="3">
        <f t="shared" si="11"/>
        <v>40671924.665043287</v>
      </c>
      <c r="AG198" s="3">
        <f t="shared" si="29"/>
        <v>43700969.341321245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130</v>
      </c>
      <c r="C199" s="7"/>
      <c r="D199" s="2" t="e">
        <f t="shared" si="12"/>
        <v>#N/A</v>
      </c>
      <c r="E199" s="2" t="e">
        <f t="shared" si="22"/>
        <v>#N/A</v>
      </c>
      <c r="F199" s="2">
        <v>1104571.9519353211</v>
      </c>
      <c r="G199" s="2">
        <f t="shared" si="41"/>
        <v>541500.42857142852</v>
      </c>
      <c r="H199" s="2">
        <f t="shared" si="39"/>
        <v>86699461.093614712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1694535.2857142834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1115039.832442075</v>
      </c>
      <c r="Q199" s="2">
        <f t="shared" si="42"/>
        <v>550000</v>
      </c>
      <c r="R199" s="2">
        <f t="shared" si="40"/>
        <v>88329247.396231204</v>
      </c>
      <c r="S199" s="2">
        <f t="shared" si="17"/>
        <v>541500.42857143283</v>
      </c>
      <c r="T199" s="2">
        <f t="shared" si="18"/>
        <v>8499.571428571362</v>
      </c>
      <c r="U199" s="2">
        <f t="shared" si="19"/>
        <v>550000</v>
      </c>
      <c r="V199" s="2">
        <f t="shared" si="34"/>
        <v>41213425.093614712</v>
      </c>
      <c r="W199" s="2">
        <f t="shared" si="20"/>
        <v>541500.42857142538</v>
      </c>
      <c r="X199" s="2">
        <f t="shared" si="6"/>
        <v>8499.5714285746217</v>
      </c>
      <c r="Y199" s="2">
        <f t="shared" si="37"/>
        <v>47115822.302616455</v>
      </c>
      <c r="Z199" s="2" t="str">
        <f t="shared" si="8"/>
        <v>HERE</v>
      </c>
      <c r="AA199" s="2">
        <f>IF(Z199="HERE",Y199,AA198+Graph!$G$1*1000)</f>
        <v>47115822.302616455</v>
      </c>
      <c r="AB199" s="2">
        <f t="shared" si="21"/>
        <v>8499.5714285746217</v>
      </c>
      <c r="AC199" s="2">
        <f t="shared" si="38"/>
        <v>41213425.093614712</v>
      </c>
      <c r="AD199" s="3">
        <f t="shared" si="10"/>
        <v>47115822.302616455</v>
      </c>
      <c r="AE199" s="2">
        <f>IF(AE197&gt;=52800000,52800000,IF(AB178=Graph!G$1*1000,AE198+Graph!G$1*1000,AC199))</f>
        <v>41213425.093614712</v>
      </c>
      <c r="AF199" s="3">
        <f t="shared" si="11"/>
        <v>41213425.093614712</v>
      </c>
      <c r="AG199" s="3">
        <f t="shared" si="29"/>
        <v>43735693.977035522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131</v>
      </c>
      <c r="C200" s="7"/>
      <c r="D200" s="2" t="e">
        <f t="shared" si="12"/>
        <v>#N/A</v>
      </c>
      <c r="E200" s="2" t="e">
        <f t="shared" si="22"/>
        <v>#N/A</v>
      </c>
      <c r="F200" s="2">
        <v>1109503.0878214836</v>
      </c>
      <c r="G200" s="2">
        <f t="shared" si="41"/>
        <v>541500.42857142852</v>
      </c>
      <c r="H200" s="2">
        <f t="shared" si="39"/>
        <v>87240961.522186145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1703034.8571428547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1120017.4646040201</v>
      </c>
      <c r="Q200" s="2">
        <f t="shared" si="42"/>
        <v>550000</v>
      </c>
      <c r="R200" s="2">
        <f t="shared" si="40"/>
        <v>88879247.396231204</v>
      </c>
      <c r="S200" s="2">
        <f t="shared" si="17"/>
        <v>541500.42857143283</v>
      </c>
      <c r="T200" s="2">
        <f t="shared" si="18"/>
        <v>8499.571428571362</v>
      </c>
      <c r="U200" s="2">
        <f t="shared" si="19"/>
        <v>550000</v>
      </c>
      <c r="V200" s="2">
        <f t="shared" si="34"/>
        <v>41754925.522186138</v>
      </c>
      <c r="W200" s="2">
        <f t="shared" si="20"/>
        <v>541500.42857142538</v>
      </c>
      <c r="X200" s="2">
        <f t="shared" si="6"/>
        <v>8499.5714285746217</v>
      </c>
      <c r="Y200" s="2">
        <f t="shared" si="37"/>
        <v>47124321.874045029</v>
      </c>
      <c r="Z200" s="2" t="str">
        <f t="shared" si="8"/>
        <v>HERE</v>
      </c>
      <c r="AA200" s="2">
        <f>IF(Z200="HERE",Y200,AA199+Graph!$G$1*1000)</f>
        <v>47124321.874045029</v>
      </c>
      <c r="AB200" s="2">
        <f t="shared" si="21"/>
        <v>8499.5714285746217</v>
      </c>
      <c r="AC200" s="2">
        <f t="shared" si="38"/>
        <v>41754925.522186138</v>
      </c>
      <c r="AD200" s="3">
        <f t="shared" si="10"/>
        <v>47124321.874045029</v>
      </c>
      <c r="AE200" s="2">
        <f>IF(AE198&gt;=52800000,52800000,IF(AB179=Graph!G$1*1000,AE199+Graph!G$1*1000,AC200))</f>
        <v>41754925.522186138</v>
      </c>
      <c r="AF200" s="3">
        <f t="shared" si="11"/>
        <v>41754925.522186138</v>
      </c>
      <c r="AG200" s="3">
        <f t="shared" si="29"/>
        <v>43770418.612749815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132</v>
      </c>
      <c r="C201" s="7"/>
      <c r="D201" s="2" t="e">
        <f t="shared" si="12"/>
        <v>#N/A</v>
      </c>
      <c r="E201" s="2" t="e">
        <f t="shared" si="22"/>
        <v>#N/A</v>
      </c>
      <c r="F201" s="2">
        <v>1114434.2237076759</v>
      </c>
      <c r="G201" s="2">
        <f t="shared" si="41"/>
        <v>541500.42857142852</v>
      </c>
      <c r="H201" s="2">
        <f t="shared" si="39"/>
        <v>87782461.950757578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1711534.4285714261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1124995.0967659652</v>
      </c>
      <c r="Q201" s="2">
        <f t="shared" si="42"/>
        <v>550000</v>
      </c>
      <c r="R201" s="2">
        <f t="shared" si="40"/>
        <v>89429247.396231204</v>
      </c>
      <c r="S201" s="2">
        <f t="shared" si="17"/>
        <v>541500.42857143283</v>
      </c>
      <c r="T201" s="2">
        <f t="shared" si="18"/>
        <v>8499.571428571362</v>
      </c>
      <c r="U201" s="2">
        <f t="shared" si="19"/>
        <v>550000</v>
      </c>
      <c r="V201" s="2">
        <f t="shared" si="34"/>
        <v>42296425.950757563</v>
      </c>
      <c r="W201" s="2">
        <f t="shared" si="20"/>
        <v>541500.42857142538</v>
      </c>
      <c r="X201" s="2">
        <f t="shared" si="6"/>
        <v>8499.5714285746217</v>
      </c>
      <c r="Y201" s="2">
        <f t="shared" si="37"/>
        <v>47132821.445473604</v>
      </c>
      <c r="Z201" s="2" t="str">
        <f t="shared" si="8"/>
        <v>HERE</v>
      </c>
      <c r="AA201" s="2">
        <f>IF(Z201="HERE",Y201,AA200+Graph!$G$1*1000)</f>
        <v>47132821.445473604</v>
      </c>
      <c r="AB201" s="2">
        <f t="shared" si="21"/>
        <v>8499.5714285746217</v>
      </c>
      <c r="AC201" s="2">
        <f t="shared" si="38"/>
        <v>42296425.950757563</v>
      </c>
      <c r="AD201" s="3">
        <f t="shared" si="10"/>
        <v>47132821.445473604</v>
      </c>
      <c r="AE201" s="2">
        <f>IF(AE199&gt;=52800000,52800000,IF(AB180=Graph!G$1*1000,AE200+Graph!G$1*1000,AC201))</f>
        <v>42296425.950757563</v>
      </c>
      <c r="AF201" s="3">
        <f t="shared" si="11"/>
        <v>42296425.950757563</v>
      </c>
      <c r="AG201" s="3">
        <f t="shared" si="29"/>
        <v>43805143.248464093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133</v>
      </c>
      <c r="C202" s="7"/>
      <c r="D202" s="2" t="e">
        <f t="shared" si="12"/>
        <v>#N/A</v>
      </c>
      <c r="E202" s="2" t="e">
        <f t="shared" si="22"/>
        <v>#N/A</v>
      </c>
      <c r="F202" s="2">
        <v>1119365.3595938385</v>
      </c>
      <c r="G202" s="2">
        <f t="shared" si="41"/>
        <v>541500.42857142852</v>
      </c>
      <c r="H202" s="2">
        <f t="shared" si="39"/>
        <v>88323962.379329011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1720033.9999999974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1129972.7289279401</v>
      </c>
      <c r="Q202" s="2">
        <f t="shared" si="42"/>
        <v>550000</v>
      </c>
      <c r="R202" s="2">
        <f t="shared" si="40"/>
        <v>89979247.396231204</v>
      </c>
      <c r="S202" s="2">
        <f t="shared" si="17"/>
        <v>541500.42857143283</v>
      </c>
      <c r="T202" s="2">
        <f t="shared" si="18"/>
        <v>8499.571428571362</v>
      </c>
      <c r="U202" s="2">
        <f t="shared" si="19"/>
        <v>550000</v>
      </c>
      <c r="V202" s="2">
        <f t="shared" si="34"/>
        <v>42837926.379328988</v>
      </c>
      <c r="W202" s="2">
        <f t="shared" si="20"/>
        <v>541500.42857142538</v>
      </c>
      <c r="X202" s="2">
        <f t="shared" si="6"/>
        <v>8499.5714285746217</v>
      </c>
      <c r="Y202" s="2">
        <f t="shared" si="37"/>
        <v>47141321.016902179</v>
      </c>
      <c r="Z202" s="2" t="str">
        <f t="shared" si="8"/>
        <v>HERE</v>
      </c>
      <c r="AA202" s="2">
        <f>IF(Z202="HERE",Y202,AA201+Graph!$G$1*1000)</f>
        <v>47141321.016902179</v>
      </c>
      <c r="AB202" s="2">
        <f t="shared" si="21"/>
        <v>8499.5714285746217</v>
      </c>
      <c r="AC202" s="2">
        <f t="shared" si="38"/>
        <v>42837926.379328988</v>
      </c>
      <c r="AD202" s="3">
        <f t="shared" si="10"/>
        <v>47141321.016902179</v>
      </c>
      <c r="AE202" s="2">
        <f>IF(AE200&gt;=52800000,52800000,IF(AB181=Graph!G$1*1000,AE201+Graph!G$1*1000,AC202))</f>
        <v>42837926.379328988</v>
      </c>
      <c r="AF202" s="3">
        <f t="shared" si="11"/>
        <v>42837926.379328988</v>
      </c>
      <c r="AG202" s="3">
        <f t="shared" si="29"/>
        <v>43839867.884178378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134</v>
      </c>
      <c r="C203" s="7"/>
      <c r="D203" s="2" t="e">
        <f t="shared" si="12"/>
        <v>#N/A</v>
      </c>
      <c r="E203" s="2" t="e">
        <f t="shared" si="22"/>
        <v>#N/A</v>
      </c>
      <c r="F203" s="2">
        <v>1124296.495480001</v>
      </c>
      <c r="G203" s="2">
        <f t="shared" si="41"/>
        <v>541500.42857142852</v>
      </c>
      <c r="H203" s="2">
        <f t="shared" si="39"/>
        <v>88865462.807900444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1728533.5714285688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1134950.3610898852</v>
      </c>
      <c r="Q203" s="2">
        <f t="shared" si="42"/>
        <v>550000</v>
      </c>
      <c r="R203" s="2">
        <f t="shared" si="40"/>
        <v>90529247.396231204</v>
      </c>
      <c r="S203" s="2">
        <f t="shared" si="17"/>
        <v>541500.42857143283</v>
      </c>
      <c r="T203" s="2">
        <f t="shared" si="18"/>
        <v>8499.571428571362</v>
      </c>
      <c r="U203" s="2">
        <f t="shared" si="19"/>
        <v>550000</v>
      </c>
      <c r="V203" s="2">
        <f t="shared" si="34"/>
        <v>43379426.807900414</v>
      </c>
      <c r="W203" s="2">
        <f t="shared" si="20"/>
        <v>541500.42857142538</v>
      </c>
      <c r="X203" s="2">
        <f t="shared" si="6"/>
        <v>8499.5714285746217</v>
      </c>
      <c r="Y203" s="2">
        <f t="shared" si="37"/>
        <v>47149820.588330753</v>
      </c>
      <c r="Z203" s="2" t="str">
        <f t="shared" si="8"/>
        <v>HERE</v>
      </c>
      <c r="AA203" s="2">
        <f>IF(Z203="HERE",Y203,AA202+Graph!$G$1*1000)</f>
        <v>47149820.588330753</v>
      </c>
      <c r="AB203" s="2">
        <f t="shared" si="21"/>
        <v>8499.5714285746217</v>
      </c>
      <c r="AC203" s="2">
        <f t="shared" si="38"/>
        <v>43379426.807900414</v>
      </c>
      <c r="AD203" s="3">
        <f t="shared" si="10"/>
        <v>47149820.588330753</v>
      </c>
      <c r="AE203" s="2">
        <f>IF(AE201&gt;=52800000,52800000,IF(AB182=Graph!G$1*1000,AE202+Graph!G$1*1000,AC203))</f>
        <v>43379426.807900414</v>
      </c>
      <c r="AF203" s="3">
        <f t="shared" si="11"/>
        <v>43379426.807900414</v>
      </c>
      <c r="AG203" s="3">
        <f t="shared" si="29"/>
        <v>43874592.519892655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135</v>
      </c>
      <c r="C204" s="7"/>
      <c r="D204" s="2" t="e">
        <f t="shared" si="12"/>
        <v>#N/A</v>
      </c>
      <c r="E204" s="2" t="e">
        <f t="shared" si="22"/>
        <v>#N/A</v>
      </c>
      <c r="F204" s="2">
        <v>1129227.6313661933</v>
      </c>
      <c r="G204" s="2">
        <f t="shared" si="41"/>
        <v>541500.42857142852</v>
      </c>
      <c r="H204" s="2">
        <f t="shared" si="39"/>
        <v>89406963.236471877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1737033.1428571402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1139927.9932518601</v>
      </c>
      <c r="Q204" s="2">
        <f t="shared" si="42"/>
        <v>550000</v>
      </c>
      <c r="R204" s="2">
        <f t="shared" si="40"/>
        <v>91079247.396231204</v>
      </c>
      <c r="S204" s="2">
        <f t="shared" si="17"/>
        <v>541500.42857143283</v>
      </c>
      <c r="T204" s="2">
        <f t="shared" si="18"/>
        <v>8499.571428571362</v>
      </c>
      <c r="U204" s="2">
        <f t="shared" si="19"/>
        <v>550000</v>
      </c>
      <c r="V204" s="2">
        <f t="shared" si="34"/>
        <v>43920927.236471839</v>
      </c>
      <c r="W204" s="2">
        <f t="shared" si="20"/>
        <v>541500.42857142538</v>
      </c>
      <c r="X204" s="2">
        <f t="shared" si="6"/>
        <v>8499.5714285746217</v>
      </c>
      <c r="Y204" s="2">
        <f t="shared" si="37"/>
        <v>47158320.159759328</v>
      </c>
      <c r="Z204" s="2" t="str">
        <f t="shared" si="8"/>
        <v>HERE</v>
      </c>
      <c r="AA204" s="2">
        <f>IF(Z204="HERE",Y204,AA203+Graph!$G$1*1000)</f>
        <v>47158320.159759328</v>
      </c>
      <c r="AB204" s="2">
        <f t="shared" si="21"/>
        <v>8499.5714285746217</v>
      </c>
      <c r="AC204" s="2">
        <f t="shared" si="38"/>
        <v>43920927.236471839</v>
      </c>
      <c r="AD204" s="3">
        <f t="shared" si="10"/>
        <v>47158320.159759328</v>
      </c>
      <c r="AE204" s="2">
        <f>IF(AE202&gt;=52800000,52800000,IF(AB183=Graph!G$1*1000,AE203+Graph!G$1*1000,AC204))</f>
        <v>43920927.236471839</v>
      </c>
      <c r="AF204" s="3">
        <f t="shared" si="11"/>
        <v>43920927.236471839</v>
      </c>
      <c r="AG204" s="3">
        <f t="shared" si="29"/>
        <v>43909317.155606933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136</v>
      </c>
      <c r="C205" s="7"/>
      <c r="D205" s="2" t="e">
        <f t="shared" si="12"/>
        <v>#N/A</v>
      </c>
      <c r="E205" s="2" t="e">
        <f t="shared" si="22"/>
        <v>#N/A</v>
      </c>
      <c r="F205" s="2">
        <v>1134158.7672523558</v>
      </c>
      <c r="G205" s="2">
        <f t="shared" si="41"/>
        <v>541500.42857142852</v>
      </c>
      <c r="H205" s="2">
        <f t="shared" si="39"/>
        <v>89948463.665043309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1745532.7142857115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1144905.6254138052</v>
      </c>
      <c r="Q205" s="2">
        <f t="shared" si="42"/>
        <v>550000</v>
      </c>
      <c r="R205" s="2">
        <f t="shared" si="40"/>
        <v>91629247.396231204</v>
      </c>
      <c r="S205" s="2">
        <f t="shared" si="17"/>
        <v>541500.42857143283</v>
      </c>
      <c r="T205" s="2">
        <f t="shared" si="18"/>
        <v>8499.571428571362</v>
      </c>
      <c r="U205" s="2">
        <f t="shared" si="19"/>
        <v>550000</v>
      </c>
      <c r="V205" s="2">
        <f t="shared" si="34"/>
        <v>44462427.665043265</v>
      </c>
      <c r="W205" s="2">
        <f t="shared" si="20"/>
        <v>541500.42857142538</v>
      </c>
      <c r="X205" s="2">
        <f t="shared" si="6"/>
        <v>8499.5714285746217</v>
      </c>
      <c r="Y205" s="2">
        <f t="shared" si="37"/>
        <v>47166819.731187902</v>
      </c>
      <c r="Z205" s="2" t="str">
        <f t="shared" si="8"/>
        <v>HERE</v>
      </c>
      <c r="AA205" s="2">
        <f>IF(Z205="HERE",Y205,AA204+Graph!$G$1*1000)</f>
        <v>47166819.731187902</v>
      </c>
      <c r="AB205" s="2">
        <f t="shared" si="21"/>
        <v>8499.5714285746217</v>
      </c>
      <c r="AC205" s="2">
        <f t="shared" si="38"/>
        <v>44462427.665043265</v>
      </c>
      <c r="AD205" s="3">
        <f t="shared" si="10"/>
        <v>47166819.731187902</v>
      </c>
      <c r="AE205" s="2">
        <f>IF(AE203&gt;=52800000,52800000,IF(AB184=Graph!G$1*1000,AE204+Graph!G$1*1000,AC205))</f>
        <v>44462427.665043265</v>
      </c>
      <c r="AF205" s="3">
        <f t="shared" si="11"/>
        <v>44462427.665043265</v>
      </c>
      <c r="AG205" s="3">
        <f t="shared" si="29"/>
        <v>43944041.791321218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137</v>
      </c>
      <c r="C206" s="7"/>
      <c r="D206" s="2" t="e">
        <f t="shared" si="12"/>
        <v>#N/A</v>
      </c>
      <c r="E206" s="2" t="e">
        <f t="shared" si="22"/>
        <v>#N/A</v>
      </c>
      <c r="F206" s="2">
        <v>1139089.9031385183</v>
      </c>
      <c r="G206" s="2">
        <f t="shared" si="41"/>
        <v>541500.42857142852</v>
      </c>
      <c r="H206" s="2">
        <f t="shared" si="39"/>
        <v>90489964.093614742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1754032.2857142829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1149883.2575757504</v>
      </c>
      <c r="Q206" s="2">
        <f t="shared" si="42"/>
        <v>550000</v>
      </c>
      <c r="R206" s="2">
        <f t="shared" si="40"/>
        <v>92179247.396231204</v>
      </c>
      <c r="S206" s="2">
        <f t="shared" si="17"/>
        <v>541500.42857143283</v>
      </c>
      <c r="T206" s="2">
        <f t="shared" si="18"/>
        <v>8499.571428571362</v>
      </c>
      <c r="U206" s="2">
        <f t="shared" si="19"/>
        <v>550000</v>
      </c>
      <c r="V206" s="2">
        <f t="shared" si="34"/>
        <v>45003928.09361469</v>
      </c>
      <c r="W206" s="2">
        <f t="shared" si="20"/>
        <v>541500.42857142538</v>
      </c>
      <c r="X206" s="2">
        <f t="shared" si="6"/>
        <v>8499.5714285746217</v>
      </c>
      <c r="Y206" s="2">
        <f t="shared" si="37"/>
        <v>47175319.302616477</v>
      </c>
      <c r="Z206" s="2" t="str">
        <f t="shared" si="8"/>
        <v>HERE</v>
      </c>
      <c r="AA206" s="2">
        <f>IF(Z206="HERE",Y206,AA205+Graph!$G$1*1000)</f>
        <v>47175319.302616477</v>
      </c>
      <c r="AB206" s="2">
        <f t="shared" si="21"/>
        <v>8499.5714285746217</v>
      </c>
      <c r="AC206" s="2">
        <f t="shared" si="38"/>
        <v>45003928.09361469</v>
      </c>
      <c r="AD206" s="3">
        <f t="shared" si="10"/>
        <v>47175319.302616477</v>
      </c>
      <c r="AE206" s="2">
        <f>IF(AE204&gt;=52800000,52800000,IF(AB185=Graph!G$1*1000,AE205+Graph!G$1*1000,AC206))</f>
        <v>45003928.09361469</v>
      </c>
      <c r="AF206" s="3">
        <f t="shared" si="11"/>
        <v>45003928.09361469</v>
      </c>
      <c r="AG206" s="3">
        <f t="shared" si="29"/>
        <v>43978766.427035511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138</v>
      </c>
      <c r="C207" s="7"/>
      <c r="D207" s="2" t="e">
        <f t="shared" si="12"/>
        <v>#N/A</v>
      </c>
      <c r="E207" s="2" t="e">
        <f t="shared" si="22"/>
        <v>#N/A</v>
      </c>
      <c r="F207" s="2">
        <v>1144021.0390247107</v>
      </c>
      <c r="G207" s="2">
        <f t="shared" si="41"/>
        <v>541500.42857142852</v>
      </c>
      <c r="H207" s="2">
        <f t="shared" si="39"/>
        <v>91031464.522186175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1762531.8571428542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1154860.8897377253</v>
      </c>
      <c r="Q207" s="2">
        <f t="shared" si="42"/>
        <v>550000</v>
      </c>
      <c r="R207" s="2">
        <f t="shared" si="40"/>
        <v>92729247.396231204</v>
      </c>
      <c r="S207" s="2">
        <f t="shared" si="17"/>
        <v>541500.42857143283</v>
      </c>
      <c r="T207" s="2">
        <f t="shared" si="18"/>
        <v>8499.571428571362</v>
      </c>
      <c r="U207" s="2">
        <f t="shared" si="19"/>
        <v>550000</v>
      </c>
      <c r="V207" s="2">
        <f t="shared" si="34"/>
        <v>45545428.522186115</v>
      </c>
      <c r="W207" s="2">
        <f t="shared" si="20"/>
        <v>541500.42857142538</v>
      </c>
      <c r="X207" s="2">
        <f t="shared" si="6"/>
        <v>8499.5714285746217</v>
      </c>
      <c r="Y207" s="2">
        <f t="shared" si="37"/>
        <v>47183818.874045052</v>
      </c>
      <c r="Z207" s="2" t="str">
        <f t="shared" si="8"/>
        <v>HERE</v>
      </c>
      <c r="AA207" s="2">
        <f>IF(Z207="HERE",Y207,AA206+Graph!$G$1*1000)</f>
        <v>47183818.874045052</v>
      </c>
      <c r="AB207" s="2">
        <f t="shared" si="21"/>
        <v>8499.5714285746217</v>
      </c>
      <c r="AC207" s="2">
        <f t="shared" si="38"/>
        <v>45545428.522186115</v>
      </c>
      <c r="AD207" s="3">
        <f t="shared" si="10"/>
        <v>47183818.874045052</v>
      </c>
      <c r="AE207" s="2">
        <f>IF(AE205&gt;=52800000,52800000,IF(AB186=Graph!G$1*1000,AE206+Graph!G$1*1000,AC207))</f>
        <v>45545428.522186115</v>
      </c>
      <c r="AF207" s="3">
        <f t="shared" si="11"/>
        <v>45545428.522186115</v>
      </c>
      <c r="AG207" s="3">
        <f t="shared" si="29"/>
        <v>44013491.062749796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139</v>
      </c>
      <c r="C208" s="7"/>
      <c r="D208" s="2" t="e">
        <f t="shared" si="12"/>
        <v>#N/A</v>
      </c>
      <c r="E208" s="2" t="e">
        <f t="shared" si="22"/>
        <v>#N/A</v>
      </c>
      <c r="F208" s="2">
        <v>1148952.1749108732</v>
      </c>
      <c r="G208" s="2">
        <f t="shared" si="41"/>
        <v>541500.42857142852</v>
      </c>
      <c r="H208" s="2">
        <f t="shared" si="39"/>
        <v>91572964.950757608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1771031.4285714256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1159838.5218996704</v>
      </c>
      <c r="Q208" s="2">
        <f t="shared" si="42"/>
        <v>550000</v>
      </c>
      <c r="R208" s="2">
        <f t="shared" si="40"/>
        <v>93279247.396231204</v>
      </c>
      <c r="S208" s="2">
        <f t="shared" si="17"/>
        <v>541500.42857143283</v>
      </c>
      <c r="T208" s="2">
        <f t="shared" si="18"/>
        <v>8499.571428571362</v>
      </c>
      <c r="U208" s="2">
        <f t="shared" si="19"/>
        <v>550000</v>
      </c>
      <c r="V208" s="2">
        <f t="shared" si="34"/>
        <v>46086928.950757541</v>
      </c>
      <c r="W208" s="2">
        <f t="shared" si="20"/>
        <v>541500.42857142538</v>
      </c>
      <c r="X208" s="2">
        <f t="shared" si="6"/>
        <v>8499.5714285746217</v>
      </c>
      <c r="Y208" s="2">
        <f t="shared" si="37"/>
        <v>47192318.445473626</v>
      </c>
      <c r="Z208" s="2" t="str">
        <f t="shared" si="8"/>
        <v>HERE</v>
      </c>
      <c r="AA208" s="2">
        <f>IF(Z208="HERE",Y208,AA207+Graph!$G$1*1000)</f>
        <v>47192318.445473626</v>
      </c>
      <c r="AB208" s="2">
        <f t="shared" si="21"/>
        <v>8499.5714285746217</v>
      </c>
      <c r="AC208" s="2">
        <f t="shared" si="38"/>
        <v>46086928.950757541</v>
      </c>
      <c r="AD208" s="3">
        <f t="shared" si="10"/>
        <v>47192318.445473626</v>
      </c>
      <c r="AE208" s="2">
        <f>IF(AE206&gt;=52800000,52800000,IF(AB187=Graph!G$1*1000,AE207+Graph!G$1*1000,AC208))</f>
        <v>46086928.950757541</v>
      </c>
      <c r="AF208" s="3">
        <f t="shared" si="11"/>
        <v>46086928.950757541</v>
      </c>
      <c r="AG208" s="3">
        <f t="shared" si="29"/>
        <v>44048215.698464088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140</v>
      </c>
      <c r="C209" s="7"/>
      <c r="D209" s="2" t="e">
        <f t="shared" si="12"/>
        <v>#N/A</v>
      </c>
      <c r="E209" s="2" t="e">
        <f t="shared" si="22"/>
        <v>#N/A</v>
      </c>
      <c r="F209" s="2">
        <v>1153883.3107970357</v>
      </c>
      <c r="G209" s="2">
        <f t="shared" si="41"/>
        <v>541500.42857142852</v>
      </c>
      <c r="H209" s="2">
        <f t="shared" si="39"/>
        <v>92114465.379329041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1779530.999999997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1164816.1540616155</v>
      </c>
      <c r="Q209" s="2">
        <f t="shared" si="42"/>
        <v>550000</v>
      </c>
      <c r="R209" s="2">
        <f t="shared" si="40"/>
        <v>93829247.396231204</v>
      </c>
      <c r="S209" s="2">
        <f t="shared" si="17"/>
        <v>541500.42857143283</v>
      </c>
      <c r="T209" s="2">
        <f t="shared" si="18"/>
        <v>8499.571428571362</v>
      </c>
      <c r="U209" s="2">
        <f t="shared" si="19"/>
        <v>550000</v>
      </c>
      <c r="V209" s="2">
        <f t="shared" si="34"/>
        <v>46628429.379328966</v>
      </c>
      <c r="W209" s="2">
        <f t="shared" si="20"/>
        <v>541500.42857142538</v>
      </c>
      <c r="X209" s="2">
        <f t="shared" si="6"/>
        <v>8499.5714285746217</v>
      </c>
      <c r="Y209" s="2">
        <f t="shared" si="37"/>
        <v>47200818.016902201</v>
      </c>
      <c r="Z209" s="2" t="str">
        <f t="shared" si="8"/>
        <v>HERE</v>
      </c>
      <c r="AA209" s="2">
        <f>IF(Z209="HERE",Y209,AA208+Graph!$G$1*1000)</f>
        <v>47200818.016902201</v>
      </c>
      <c r="AB209" s="2">
        <f t="shared" si="21"/>
        <v>8499.5714285746217</v>
      </c>
      <c r="AC209" s="2">
        <f t="shared" si="38"/>
        <v>46628429.379328966</v>
      </c>
      <c r="AD209" s="3">
        <f t="shared" si="10"/>
        <v>47200818.016902201</v>
      </c>
      <c r="AE209" s="2">
        <f>IF(AE207&gt;=52800000,52800000,IF(AB188=Graph!G$1*1000,AE208+Graph!G$1*1000,AC209))</f>
        <v>46628429.379328966</v>
      </c>
      <c r="AF209" s="3">
        <f t="shared" si="11"/>
        <v>46628429.379328966</v>
      </c>
      <c r="AG209" s="3">
        <f t="shared" si="29"/>
        <v>44082940.334178373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141</v>
      </c>
      <c r="C210" s="7"/>
      <c r="D210" s="2" t="e">
        <f t="shared" si="12"/>
        <v>#N/A</v>
      </c>
      <c r="E210" s="2" t="e">
        <f t="shared" si="22"/>
        <v>#N/A</v>
      </c>
      <c r="F210" s="2">
        <v>1158814.446683228</v>
      </c>
      <c r="G210" s="2">
        <f t="shared" si="41"/>
        <v>541500.42857142852</v>
      </c>
      <c r="H210" s="2">
        <f t="shared" si="39"/>
        <v>92655965.807900473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1788030.5714285683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1169793.7862235904</v>
      </c>
      <c r="Q210" s="2">
        <f t="shared" si="42"/>
        <v>550000</v>
      </c>
      <c r="R210" s="2">
        <f t="shared" si="40"/>
        <v>94379247.396231204</v>
      </c>
      <c r="S210" s="2">
        <f t="shared" si="17"/>
        <v>541500.42857143283</v>
      </c>
      <c r="T210" s="2">
        <f t="shared" si="18"/>
        <v>8499.571428571362</v>
      </c>
      <c r="U210" s="2">
        <f t="shared" si="19"/>
        <v>550000</v>
      </c>
      <c r="V210" s="2">
        <f t="shared" si="34"/>
        <v>47169929.807900392</v>
      </c>
      <c r="W210" s="2">
        <f t="shared" si="20"/>
        <v>541500.42857142538</v>
      </c>
      <c r="X210" s="2">
        <f t="shared" si="6"/>
        <v>8499.5714285746217</v>
      </c>
      <c r="Y210" s="2">
        <f t="shared" si="37"/>
        <v>47209317.588330775</v>
      </c>
      <c r="Z210" s="2" t="str">
        <f t="shared" si="8"/>
        <v>HERE</v>
      </c>
      <c r="AA210" s="2">
        <f>IF(Z210="HERE",Y210,AA209+Graph!$G$1*1000)</f>
        <v>47209317.588330775</v>
      </c>
      <c r="AB210" s="2">
        <f t="shared" si="21"/>
        <v>8499.5714285746217</v>
      </c>
      <c r="AC210" s="2">
        <f t="shared" si="38"/>
        <v>46628429.379328966</v>
      </c>
      <c r="AD210" s="3">
        <f t="shared" si="10"/>
        <v>47209317.588330775</v>
      </c>
      <c r="AE210" s="2">
        <f>IF(AE208&gt;=52800000,52800000,IF(AB189=Graph!G$1*1000,AE209+Graph!G$1*1000,AC210))</f>
        <v>46628429.379328966</v>
      </c>
      <c r="AF210" s="3">
        <f t="shared" si="11"/>
        <v>46628429.379328966</v>
      </c>
      <c r="AG210" s="3">
        <f t="shared" si="29"/>
        <v>44117664.969892658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142</v>
      </c>
      <c r="C211" s="7"/>
      <c r="D211" s="2" t="e">
        <f t="shared" si="12"/>
        <v>#N/A</v>
      </c>
      <c r="E211" s="2" t="e">
        <f t="shared" si="22"/>
        <v>#N/A</v>
      </c>
      <c r="F211" s="2">
        <v>1163745.5825693905</v>
      </c>
      <c r="G211" s="2">
        <f t="shared" si="41"/>
        <v>541500.42857142852</v>
      </c>
      <c r="H211" s="2">
        <f t="shared" si="39"/>
        <v>93197466.236471906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1796530.1428571397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1174771.4183855355</v>
      </c>
      <c r="Q211" s="2">
        <f t="shared" si="42"/>
        <v>550000</v>
      </c>
      <c r="R211" s="2">
        <f t="shared" si="40"/>
        <v>94929247.396231204</v>
      </c>
      <c r="S211" s="2">
        <f t="shared" si="17"/>
        <v>541500.42857143283</v>
      </c>
      <c r="T211" s="2">
        <f t="shared" si="18"/>
        <v>8499.571428571362</v>
      </c>
      <c r="U211" s="2">
        <f t="shared" si="19"/>
        <v>550000</v>
      </c>
      <c r="V211" s="2">
        <f t="shared" si="34"/>
        <v>47711430.236471817</v>
      </c>
      <c r="W211" s="2">
        <f t="shared" si="20"/>
        <v>541500.42857142538</v>
      </c>
      <c r="X211" s="2">
        <f t="shared" si="6"/>
        <v>8499.5714285746217</v>
      </c>
      <c r="Y211" s="2">
        <f t="shared" si="37"/>
        <v>47217817.15975935</v>
      </c>
      <c r="Z211" s="2" t="str">
        <f t="shared" si="8"/>
        <v>MEEP</v>
      </c>
      <c r="AA211" s="2">
        <f>IF(Z211="HERE",Y211,AA210+Graph!$G$1*1000)</f>
        <v>47859317.588330775</v>
      </c>
      <c r="AB211" s="2">
        <f t="shared" si="21"/>
        <v>650000</v>
      </c>
      <c r="AC211" s="2">
        <f t="shared" si="38"/>
        <v>46628429.379328966</v>
      </c>
      <c r="AD211" s="3">
        <f t="shared" si="10"/>
        <v>47859317.588330775</v>
      </c>
      <c r="AE211" s="2">
        <f>IF(AE209&gt;=52800000,52800000,IF(AB190=Graph!G$1*1000,AE210+Graph!G$1*1000,AC211))</f>
        <v>46628429.379328966</v>
      </c>
      <c r="AF211" s="3">
        <f t="shared" si="11"/>
        <v>46628429.379328966</v>
      </c>
      <c r="AG211" s="3">
        <f t="shared" si="29"/>
        <v>44152389.605606951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143</v>
      </c>
      <c r="C212" s="7"/>
      <c r="D212" s="2" t="e">
        <f t="shared" si="12"/>
        <v>#N/A</v>
      </c>
      <c r="E212" s="2" t="e">
        <f t="shared" si="22"/>
        <v>#N/A</v>
      </c>
      <c r="F212" s="2">
        <v>1168676.7184555531</v>
      </c>
      <c r="G212" s="2">
        <f t="shared" si="41"/>
        <v>541500.42857142852</v>
      </c>
      <c r="H212" s="2">
        <f t="shared" si="39"/>
        <v>93738966.665043339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1805029.7142857111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1179749.0505474806</v>
      </c>
      <c r="Q212" s="2">
        <f t="shared" si="42"/>
        <v>550000</v>
      </c>
      <c r="R212" s="2">
        <f t="shared" si="40"/>
        <v>95479247.396231204</v>
      </c>
      <c r="S212" s="2">
        <f t="shared" si="17"/>
        <v>541500.42857143283</v>
      </c>
      <c r="T212" s="2">
        <f t="shared" si="18"/>
        <v>8499.571428571362</v>
      </c>
      <c r="U212" s="2">
        <f t="shared" si="19"/>
        <v>550000</v>
      </c>
      <c r="V212" s="2">
        <f t="shared" si="34"/>
        <v>48252930.665043242</v>
      </c>
      <c r="W212" s="2">
        <f t="shared" si="20"/>
        <v>541500.42857142538</v>
      </c>
      <c r="X212" s="2">
        <f t="shared" si="6"/>
        <v>8499.5714285746217</v>
      </c>
      <c r="Y212" s="2">
        <f t="shared" si="37"/>
        <v>47226316.731187925</v>
      </c>
      <c r="Z212" s="2" t="str">
        <f t="shared" si="8"/>
        <v>MEEP</v>
      </c>
      <c r="AA212" s="2">
        <f>IF(Z212="HERE",Y212,AA211+Graph!$G$1*1000)</f>
        <v>48509317.588330775</v>
      </c>
      <c r="AB212" s="2">
        <f t="shared" si="21"/>
        <v>650000</v>
      </c>
      <c r="AC212" s="2">
        <f t="shared" si="38"/>
        <v>46628429.379328966</v>
      </c>
      <c r="AD212" s="3">
        <f t="shared" si="10"/>
        <v>48509317.588330775</v>
      </c>
      <c r="AE212" s="2">
        <f>IF(AE210&gt;=52800000,52800000,IF(AB191=Graph!G$1*1000,AE211+Graph!G$1*1000,AC212))</f>
        <v>46628429.379328966</v>
      </c>
      <c r="AF212" s="3">
        <f t="shared" si="11"/>
        <v>46628429.379328966</v>
      </c>
      <c r="AG212" s="3">
        <f t="shared" si="29"/>
        <v>44187114.241321236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144</v>
      </c>
      <c r="C213" s="7"/>
      <c r="D213" s="2" t="e">
        <f t="shared" si="12"/>
        <v>#N/A</v>
      </c>
      <c r="E213" s="2" t="e">
        <f t="shared" si="22"/>
        <v>#N/A</v>
      </c>
      <c r="F213" s="2">
        <v>1173607.8543417454</v>
      </c>
      <c r="G213" s="2">
        <f t="shared" si="41"/>
        <v>541500.42857142852</v>
      </c>
      <c r="H213" s="2">
        <f t="shared" si="39"/>
        <v>94280467.093614772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1813529.2857142824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1184726.6827094555</v>
      </c>
      <c r="Q213" s="2">
        <f t="shared" si="42"/>
        <v>550000</v>
      </c>
      <c r="R213" s="2">
        <f t="shared" si="40"/>
        <v>96029247.396231204</v>
      </c>
      <c r="S213" s="2">
        <f t="shared" si="17"/>
        <v>541500.42857143283</v>
      </c>
      <c r="T213" s="2">
        <f t="shared" si="18"/>
        <v>8499.571428571362</v>
      </c>
      <c r="U213" s="2">
        <f t="shared" si="19"/>
        <v>550000</v>
      </c>
      <c r="V213" s="2">
        <f t="shared" si="34"/>
        <v>48794431.093614668</v>
      </c>
      <c r="W213" s="2">
        <f t="shared" si="20"/>
        <v>541500.42857142538</v>
      </c>
      <c r="X213" s="2">
        <f t="shared" si="6"/>
        <v>8499.5714285746217</v>
      </c>
      <c r="Y213" s="2">
        <f t="shared" si="37"/>
        <v>47234816.302616499</v>
      </c>
      <c r="Z213" s="2" t="str">
        <f t="shared" si="8"/>
        <v>MEEP</v>
      </c>
      <c r="AA213" s="2">
        <f>IF(Z213="HERE",Y213,AA212+Graph!$G$1*1000)</f>
        <v>49159317.588330775</v>
      </c>
      <c r="AB213" s="2">
        <f t="shared" si="21"/>
        <v>650000</v>
      </c>
      <c r="AC213" s="2">
        <f t="shared" si="38"/>
        <v>46628429.379328966</v>
      </c>
      <c r="AD213" s="3">
        <f t="shared" si="10"/>
        <v>49159317.588330775</v>
      </c>
      <c r="AE213" s="2">
        <f>IF(AE211&gt;=52800000,52800000,IF(AB192=Graph!G$1*1000,AE212+Graph!G$1*1000,AC213))</f>
        <v>46628429.379328966</v>
      </c>
      <c r="AF213" s="3">
        <f t="shared" si="11"/>
        <v>46628429.379328966</v>
      </c>
      <c r="AG213" s="3">
        <f t="shared" si="29"/>
        <v>44221838.877035528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145</v>
      </c>
      <c r="C214" s="7"/>
      <c r="D214" s="2" t="e">
        <f t="shared" si="12"/>
        <v>#N/A</v>
      </c>
      <c r="E214" s="2" t="e">
        <f t="shared" si="22"/>
        <v>#N/A</v>
      </c>
      <c r="F214" s="2">
        <v>1178538.9902279079</v>
      </c>
      <c r="G214" s="2">
        <f t="shared" si="41"/>
        <v>541500.42857142852</v>
      </c>
      <c r="H214" s="2">
        <f t="shared" si="39"/>
        <v>94821967.522186205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1822028.8571428538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1189704.3148714006</v>
      </c>
      <c r="Q214" s="2">
        <f t="shared" si="42"/>
        <v>550000</v>
      </c>
      <c r="R214" s="2">
        <f t="shared" si="40"/>
        <v>96579247.396231204</v>
      </c>
      <c r="S214" s="2">
        <f t="shared" si="17"/>
        <v>541500.42857143283</v>
      </c>
      <c r="T214" s="2">
        <f t="shared" si="18"/>
        <v>8499.571428571362</v>
      </c>
      <c r="U214" s="2">
        <f t="shared" si="19"/>
        <v>550000</v>
      </c>
      <c r="V214" s="2">
        <f t="shared" si="34"/>
        <v>49335931.522186093</v>
      </c>
      <c r="W214" s="2">
        <f t="shared" si="20"/>
        <v>541500.42857142538</v>
      </c>
      <c r="X214" s="2">
        <f t="shared" si="6"/>
        <v>8499.5714285746217</v>
      </c>
      <c r="Y214" s="2">
        <f t="shared" si="37"/>
        <v>47243315.874045074</v>
      </c>
      <c r="Z214" s="2" t="str">
        <f t="shared" si="8"/>
        <v>MEEP</v>
      </c>
      <c r="AA214" s="2">
        <f>IF(Z214="HERE",Y214,AA213+Graph!$G$1*1000)</f>
        <v>49809317.588330775</v>
      </c>
      <c r="AB214" s="2">
        <f t="shared" si="21"/>
        <v>650000</v>
      </c>
      <c r="AC214" s="2">
        <f t="shared" si="38"/>
        <v>46628429.379328966</v>
      </c>
      <c r="AD214" s="3">
        <f t="shared" si="10"/>
        <v>49809317.588330775</v>
      </c>
      <c r="AE214" s="2">
        <f>IF(AE212&gt;=52800000,52800000,IF(AB193=Graph!G$1*1000,AE213+Graph!G$1*1000,AC214))</f>
        <v>46628429.379328966</v>
      </c>
      <c r="AF214" s="3">
        <f t="shared" si="11"/>
        <v>46628429.379328966</v>
      </c>
      <c r="AG214" s="3">
        <f t="shared" si="29"/>
        <v>44256563.512749813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146</v>
      </c>
      <c r="C215" s="7"/>
      <c r="D215" s="2" t="e">
        <f t="shared" si="12"/>
        <v>#N/A</v>
      </c>
      <c r="E215" s="2" t="e">
        <f t="shared" si="22"/>
        <v>#N/A</v>
      </c>
      <c r="F215" s="2">
        <v>1183470.1261140704</v>
      </c>
      <c r="G215" s="2">
        <f t="shared" si="41"/>
        <v>541500.42857142852</v>
      </c>
      <c r="H215" s="2">
        <f t="shared" si="39"/>
        <v>95363467.950757638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1830528.4285714251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1194681.9470333457</v>
      </c>
      <c r="Q215" s="2">
        <f t="shared" si="42"/>
        <v>550000</v>
      </c>
      <c r="R215" s="2">
        <f t="shared" si="40"/>
        <v>97129247.396231204</v>
      </c>
      <c r="S215" s="2">
        <f t="shared" si="17"/>
        <v>541500.42857143283</v>
      </c>
      <c r="T215" s="2">
        <f t="shared" si="18"/>
        <v>8499.571428571362</v>
      </c>
      <c r="U215" s="2">
        <f t="shared" si="19"/>
        <v>550000</v>
      </c>
      <c r="V215" s="2">
        <f t="shared" si="34"/>
        <v>49877431.950757518</v>
      </c>
      <c r="W215" s="2">
        <f t="shared" si="20"/>
        <v>541500.42857142538</v>
      </c>
      <c r="X215" s="2">
        <f t="shared" si="6"/>
        <v>8499.5714285746217</v>
      </c>
      <c r="Y215" s="2">
        <f t="shared" si="37"/>
        <v>47251815.445473649</v>
      </c>
      <c r="Z215" s="2" t="str">
        <f t="shared" si="8"/>
        <v>MEEP</v>
      </c>
      <c r="AA215" s="2">
        <f>IF(Z215="HERE",Y215,AA214+Graph!$G$1*1000)</f>
        <v>50459317.588330775</v>
      </c>
      <c r="AB215" s="2">
        <f t="shared" si="21"/>
        <v>650000</v>
      </c>
      <c r="AC215" s="2">
        <f t="shared" si="38"/>
        <v>46628429.379328966</v>
      </c>
      <c r="AD215" s="3">
        <f t="shared" si="10"/>
        <v>50459317.588330775</v>
      </c>
      <c r="AE215" s="2">
        <f>IF(AE213&gt;=52800000,52800000,IF(AB194=Graph!G$1*1000,AE214+Graph!G$1*1000,AC215))</f>
        <v>46628429.379328966</v>
      </c>
      <c r="AF215" s="3">
        <f t="shared" si="11"/>
        <v>46628429.379328966</v>
      </c>
      <c r="AG215" s="3">
        <f t="shared" si="29"/>
        <v>44291288.148464106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147</v>
      </c>
      <c r="C216" s="7"/>
      <c r="D216" s="2" t="e">
        <f t="shared" si="12"/>
        <v>#N/A</v>
      </c>
      <c r="E216" s="2" t="e">
        <f t="shared" si="22"/>
        <v>#N/A</v>
      </c>
      <c r="F216" s="2">
        <v>1188401.2620002627</v>
      </c>
      <c r="G216" s="2">
        <f t="shared" si="41"/>
        <v>541500.42857142852</v>
      </c>
      <c r="H216" s="2">
        <f t="shared" si="39"/>
        <v>95904968.37932907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1839027.9999999965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1199659.5791953206</v>
      </c>
      <c r="Q216" s="2">
        <f t="shared" si="42"/>
        <v>550000</v>
      </c>
      <c r="R216" s="2">
        <f t="shared" si="40"/>
        <v>97679247.396231204</v>
      </c>
      <c r="S216" s="2">
        <f t="shared" si="17"/>
        <v>541500.42857143283</v>
      </c>
      <c r="T216" s="2">
        <f t="shared" si="18"/>
        <v>8499.571428571362</v>
      </c>
      <c r="U216" s="2">
        <f t="shared" si="19"/>
        <v>550000</v>
      </c>
      <c r="V216" s="2">
        <f t="shared" si="34"/>
        <v>50418932.379328944</v>
      </c>
      <c r="W216" s="2">
        <f t="shared" si="20"/>
        <v>541500.42857142538</v>
      </c>
      <c r="X216" s="2">
        <f t="shared" si="6"/>
        <v>8499.5714285746217</v>
      </c>
      <c r="Y216" s="2">
        <f t="shared" si="37"/>
        <v>47260315.016902223</v>
      </c>
      <c r="Z216" s="2" t="str">
        <f t="shared" si="8"/>
        <v>MEEP</v>
      </c>
      <c r="AA216" s="2">
        <f>IF(Z216="HERE",Y216,AA215+Graph!$G$1*1000)</f>
        <v>51109317.588330775</v>
      </c>
      <c r="AB216" s="2">
        <f t="shared" si="21"/>
        <v>650000</v>
      </c>
      <c r="AC216" s="2">
        <f t="shared" si="38"/>
        <v>46628429.379328966</v>
      </c>
      <c r="AD216" s="3">
        <f t="shared" si="10"/>
        <v>51109317.588330775</v>
      </c>
      <c r="AE216" s="2">
        <f>IF(AE214&gt;=52800000,52800000,IF(AB195=Graph!G$1*1000,AE215+Graph!G$1*1000,AC216))</f>
        <v>46628429.379328966</v>
      </c>
      <c r="AF216" s="3">
        <f t="shared" si="11"/>
        <v>46628429.379328966</v>
      </c>
      <c r="AG216" s="3">
        <f t="shared" si="29"/>
        <v>44326012.784178391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148</v>
      </c>
      <c r="C217" s="7"/>
      <c r="D217" s="2" t="e">
        <f t="shared" si="12"/>
        <v>#N/A</v>
      </c>
      <c r="E217" s="2" t="e">
        <f t="shared" si="22"/>
        <v>#N/A</v>
      </c>
      <c r="F217" s="2">
        <v>1193332.3978864253</v>
      </c>
      <c r="G217" s="2">
        <f t="shared" si="41"/>
        <v>541500.42857142852</v>
      </c>
      <c r="H217" s="2">
        <f t="shared" si="39"/>
        <v>96446468.807900503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1847527.5714285679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1204637.2113572657</v>
      </c>
      <c r="Q217" s="2">
        <f t="shared" si="42"/>
        <v>550000</v>
      </c>
      <c r="R217" s="2">
        <f t="shared" si="40"/>
        <v>98229247.396231204</v>
      </c>
      <c r="S217" s="2">
        <f t="shared" si="17"/>
        <v>541500.42857143283</v>
      </c>
      <c r="T217" s="2">
        <f t="shared" si="18"/>
        <v>8499.571428571362</v>
      </c>
      <c r="U217" s="2">
        <f t="shared" si="19"/>
        <v>550000</v>
      </c>
      <c r="V217" s="2">
        <f t="shared" si="34"/>
        <v>50960432.807900369</v>
      </c>
      <c r="W217" s="2">
        <f t="shared" si="20"/>
        <v>541500.42857142538</v>
      </c>
      <c r="X217" s="2">
        <f t="shared" si="6"/>
        <v>8499.5714285746217</v>
      </c>
      <c r="Y217" s="2">
        <f t="shared" si="37"/>
        <v>47268814.588330798</v>
      </c>
      <c r="Z217" s="2" t="str">
        <f t="shared" si="8"/>
        <v>MEEP</v>
      </c>
      <c r="AA217" s="2">
        <f>IF(Z217="HERE",Y217,AA216+Graph!$G$1*1000)</f>
        <v>51759317.588330775</v>
      </c>
      <c r="AB217" s="2">
        <f t="shared" si="21"/>
        <v>650000</v>
      </c>
      <c r="AC217" s="2">
        <f t="shared" si="38"/>
        <v>46628429.379328966</v>
      </c>
      <c r="AD217" s="3">
        <f t="shared" si="10"/>
        <v>51759317.588330775</v>
      </c>
      <c r="AE217" s="2">
        <f>IF(AE215&gt;=52800000,52800000,IF(AB196=Graph!G$1*1000,AE216+Graph!G$1*1000,AC217))</f>
        <v>46628429.379328966</v>
      </c>
      <c r="AF217" s="3">
        <f t="shared" si="11"/>
        <v>46628429.379328966</v>
      </c>
      <c r="AG217" s="3">
        <f t="shared" si="29"/>
        <v>44360737.419892676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149</v>
      </c>
      <c r="C218" s="7"/>
      <c r="D218" s="2" t="e">
        <f t="shared" si="12"/>
        <v>#N/A</v>
      </c>
      <c r="E218" s="2" t="e">
        <f t="shared" si="22"/>
        <v>#N/A</v>
      </c>
      <c r="F218" s="2">
        <v>1198263.5337725878</v>
      </c>
      <c r="G218" s="2">
        <f t="shared" si="41"/>
        <v>541500.42857142852</v>
      </c>
      <c r="H218" s="2">
        <f t="shared" si="39"/>
        <v>96987969.236471936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1856027.1428571392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1209614.8435192108</v>
      </c>
      <c r="Q218" s="2">
        <f t="shared" si="42"/>
        <v>550000</v>
      </c>
      <c r="R218" s="2">
        <f t="shared" si="40"/>
        <v>98779247.396231204</v>
      </c>
      <c r="S218" s="2">
        <f t="shared" si="17"/>
        <v>541500.42857143283</v>
      </c>
      <c r="T218" s="2">
        <f t="shared" si="18"/>
        <v>8499.571428571362</v>
      </c>
      <c r="U218" s="2">
        <f t="shared" si="19"/>
        <v>550000</v>
      </c>
      <c r="V218" s="2">
        <f t="shared" si="34"/>
        <v>51501933.236471795</v>
      </c>
      <c r="W218" s="2">
        <f t="shared" si="20"/>
        <v>541500.42857142538</v>
      </c>
      <c r="X218" s="2">
        <f t="shared" si="6"/>
        <v>8499.5714285746217</v>
      </c>
      <c r="Y218" s="2">
        <f t="shared" si="37"/>
        <v>47277314.159759372</v>
      </c>
      <c r="Z218" s="2" t="str">
        <f t="shared" si="8"/>
        <v>MEEP</v>
      </c>
      <c r="AA218" s="2">
        <f>IF(Z218="HERE",Y218,AA217+Graph!$G$1*1000)</f>
        <v>52409317.588330775</v>
      </c>
      <c r="AB218" s="2">
        <f t="shared" si="21"/>
        <v>650000</v>
      </c>
      <c r="AC218" s="2">
        <f t="shared" si="38"/>
        <v>46628429.379328966</v>
      </c>
      <c r="AD218" s="3">
        <f t="shared" si="10"/>
        <v>52409317.588330775</v>
      </c>
      <c r="AE218" s="2">
        <f>IF(AE216&gt;=52800000,52800000,IF(AB197=Graph!G$1*1000,AE217+Graph!G$1*1000,AC218))</f>
        <v>46628429.379328966</v>
      </c>
      <c r="AF218" s="3">
        <f t="shared" si="11"/>
        <v>46628429.379328966</v>
      </c>
      <c r="AG218" s="3">
        <f t="shared" si="29"/>
        <v>44395462.055606969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150</v>
      </c>
      <c r="C219" s="7"/>
      <c r="D219" s="2" t="e">
        <f t="shared" si="12"/>
        <v>#N/A</v>
      </c>
      <c r="E219" s="2" t="e">
        <f t="shared" si="22"/>
        <v>#N/A</v>
      </c>
      <c r="F219" s="2">
        <v>1203194.6696587801</v>
      </c>
      <c r="G219" s="2">
        <f t="shared" si="41"/>
        <v>541500.42857142852</v>
      </c>
      <c r="H219" s="2">
        <f t="shared" si="39"/>
        <v>97529469.665043369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1864526.7142857106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1214592.4756811857</v>
      </c>
      <c r="Q219" s="2">
        <f t="shared" si="42"/>
        <v>550000</v>
      </c>
      <c r="R219" s="2">
        <f t="shared" si="40"/>
        <v>99329247.396231204</v>
      </c>
      <c r="S219" s="2">
        <f t="shared" si="17"/>
        <v>541500.42857143283</v>
      </c>
      <c r="T219" s="2">
        <f t="shared" si="18"/>
        <v>8499.571428571362</v>
      </c>
      <c r="U219" s="2">
        <f t="shared" si="19"/>
        <v>550000</v>
      </c>
      <c r="V219" s="2">
        <f t="shared" si="34"/>
        <v>52043433.66504322</v>
      </c>
      <c r="W219" s="2">
        <f t="shared" si="20"/>
        <v>541500.42857142538</v>
      </c>
      <c r="X219" s="2">
        <f t="shared" si="6"/>
        <v>8499.5714285746217</v>
      </c>
      <c r="Y219" s="2">
        <f t="shared" si="37"/>
        <v>47285813.731187947</v>
      </c>
      <c r="Z219" s="2" t="str">
        <f t="shared" si="8"/>
        <v>MEEP</v>
      </c>
      <c r="AA219" s="2">
        <f>IF(Z219="HERE",Y219,AA218+Graph!$G$1*1000)</f>
        <v>53059317.588330775</v>
      </c>
      <c r="AB219" s="2">
        <f t="shared" si="21"/>
        <v>650000</v>
      </c>
      <c r="AC219" s="2">
        <f t="shared" si="38"/>
        <v>46628429.379328966</v>
      </c>
      <c r="AD219" s="3">
        <f t="shared" si="10"/>
        <v>52800000</v>
      </c>
      <c r="AE219" s="2">
        <f>IF(AE217&gt;=52800000,52800000,IF(AB198=Graph!G$1*1000,AE218+Graph!G$1*1000,AC219))</f>
        <v>46628429.379328966</v>
      </c>
      <c r="AF219" s="3">
        <f t="shared" si="11"/>
        <v>46628429.379328966</v>
      </c>
      <c r="AG219" s="3">
        <f t="shared" si="29"/>
        <v>44430186.691321261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151</v>
      </c>
      <c r="C220" s="7"/>
      <c r="D220" s="2" t="e">
        <f t="shared" si="12"/>
        <v>#N/A</v>
      </c>
      <c r="E220" s="2" t="e">
        <f t="shared" si="22"/>
        <v>#N/A</v>
      </c>
      <c r="F220" s="2">
        <v>1208125.8055449426</v>
      </c>
      <c r="G220" s="2">
        <f t="shared" si="41"/>
        <v>541500.42857142852</v>
      </c>
      <c r="H220" s="2">
        <f t="shared" si="39"/>
        <v>98070970.093614802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1873026.285714282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1219570.1078431308</v>
      </c>
      <c r="Q220" s="2">
        <f t="shared" si="42"/>
        <v>550000</v>
      </c>
      <c r="R220" s="2">
        <f t="shared" si="40"/>
        <v>99879247.396231204</v>
      </c>
      <c r="S220" s="2">
        <f t="shared" si="17"/>
        <v>541500.42857143283</v>
      </c>
      <c r="T220" s="2">
        <f t="shared" si="18"/>
        <v>8499.571428571362</v>
      </c>
      <c r="U220" s="2">
        <f t="shared" si="19"/>
        <v>550000</v>
      </c>
      <c r="V220" s="2">
        <f t="shared" si="34"/>
        <v>52584934.093614645</v>
      </c>
      <c r="W220" s="2">
        <f t="shared" si="20"/>
        <v>541500.42857142538</v>
      </c>
      <c r="X220" s="2">
        <f t="shared" si="6"/>
        <v>8499.5714285746217</v>
      </c>
      <c r="Y220" s="2">
        <f t="shared" si="37"/>
        <v>47294313.302616522</v>
      </c>
      <c r="Z220" s="2" t="str">
        <f t="shared" si="8"/>
        <v>MEEP</v>
      </c>
      <c r="AA220" s="2">
        <f>IF(Z220="HERE",Y220,AA219+Graph!$G$1*1000)</f>
        <v>53709317.588330775</v>
      </c>
      <c r="AB220" s="2">
        <f t="shared" si="21"/>
        <v>650000</v>
      </c>
      <c r="AC220" s="2">
        <f t="shared" si="38"/>
        <v>46628429.379328966</v>
      </c>
      <c r="AD220" s="3">
        <f t="shared" si="10"/>
        <v>52800000</v>
      </c>
      <c r="AE220" s="2">
        <f>IF(AE218&gt;=52800000,52800000,IF(AB199=Graph!G$1*1000,AE219+Graph!G$1*1000,AC220))</f>
        <v>46628429.379328966</v>
      </c>
      <c r="AF220" s="3">
        <f t="shared" si="11"/>
        <v>46628429.379328966</v>
      </c>
      <c r="AG220" s="3">
        <f t="shared" si="29"/>
        <v>44464911.327035546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152</v>
      </c>
      <c r="C221" s="7"/>
      <c r="D221" s="2" t="e">
        <f t="shared" si="12"/>
        <v>#N/A</v>
      </c>
      <c r="E221" s="2" t="e">
        <f t="shared" si="22"/>
        <v>#N/A</v>
      </c>
      <c r="F221" s="2">
        <v>1213056.9414311051</v>
      </c>
      <c r="G221" s="2">
        <f t="shared" si="41"/>
        <v>541500.42857142852</v>
      </c>
      <c r="H221" s="2">
        <f t="shared" si="39"/>
        <v>98612470.522186235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1881525.8571428533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1224547.7400051057</v>
      </c>
      <c r="Q221" s="2">
        <f t="shared" si="42"/>
        <v>550000</v>
      </c>
      <c r="R221" s="2">
        <f t="shared" si="40"/>
        <v>100429247.3962312</v>
      </c>
      <c r="S221" s="2">
        <f t="shared" si="17"/>
        <v>541500.42857143283</v>
      </c>
      <c r="T221" s="2">
        <f t="shared" si="18"/>
        <v>8499.571428571362</v>
      </c>
      <c r="U221" s="2">
        <f t="shared" si="19"/>
        <v>550000</v>
      </c>
      <c r="V221" s="2">
        <f t="shared" si="34"/>
        <v>53126434.522186071</v>
      </c>
      <c r="W221" s="2">
        <f t="shared" si="20"/>
        <v>541500.42857142538</v>
      </c>
      <c r="X221" s="2">
        <f t="shared" si="6"/>
        <v>8499.5714285746217</v>
      </c>
      <c r="Y221" s="2">
        <f t="shared" si="37"/>
        <v>47302812.874045096</v>
      </c>
      <c r="Z221" s="2" t="str">
        <f t="shared" si="8"/>
        <v>MEEP</v>
      </c>
      <c r="AA221" s="2">
        <f>IF(Z221="HERE",Y221,AA220+Graph!$G$1*1000)</f>
        <v>54359317.588330775</v>
      </c>
      <c r="AB221" s="2">
        <f t="shared" si="21"/>
        <v>650000</v>
      </c>
      <c r="AC221" s="2">
        <f t="shared" si="38"/>
        <v>46628429.379328966</v>
      </c>
      <c r="AD221" s="3">
        <f t="shared" si="10"/>
        <v>52800000</v>
      </c>
      <c r="AE221" s="2">
        <f>IF(AE219&gt;=52800000,52800000,IF(AB200=Graph!G$1*1000,AE220+Graph!G$1*1000,AC221))</f>
        <v>46628429.379328966</v>
      </c>
      <c r="AF221" s="3">
        <f t="shared" si="11"/>
        <v>46628429.379328966</v>
      </c>
      <c r="AG221" s="3">
        <f t="shared" si="29"/>
        <v>44499635.962749839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153</v>
      </c>
      <c r="C222" s="7"/>
      <c r="D222" s="2" t="e">
        <f t="shared" si="12"/>
        <v>#N/A</v>
      </c>
      <c r="E222" s="2" t="e">
        <f t="shared" si="22"/>
        <v>#N/A</v>
      </c>
      <c r="F222" s="2">
        <v>1217988.0773172975</v>
      </c>
      <c r="G222" s="2">
        <f t="shared" si="41"/>
        <v>541500.42857142852</v>
      </c>
      <c r="H222" s="2">
        <f t="shared" si="39"/>
        <v>99153970.950757667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1890025.4285714247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1229525.3721670508</v>
      </c>
      <c r="Q222" s="2">
        <f t="shared" si="42"/>
        <v>550000</v>
      </c>
      <c r="R222" s="2">
        <f t="shared" si="40"/>
        <v>100979247.3962312</v>
      </c>
      <c r="S222" s="2">
        <f t="shared" si="17"/>
        <v>541500.42857143283</v>
      </c>
      <c r="T222" s="2">
        <f t="shared" si="18"/>
        <v>8499.571428571362</v>
      </c>
      <c r="U222" s="2">
        <f t="shared" si="19"/>
        <v>550000</v>
      </c>
      <c r="V222" s="2">
        <f t="shared" si="34"/>
        <v>53667934.950757496</v>
      </c>
      <c r="W222" s="2">
        <f t="shared" si="20"/>
        <v>541500.42857142538</v>
      </c>
      <c r="X222" s="2">
        <f t="shared" si="6"/>
        <v>8499.5714285746217</v>
      </c>
      <c r="Y222" s="2">
        <f t="shared" si="37"/>
        <v>47311312.445473671</v>
      </c>
      <c r="Z222" s="2" t="str">
        <f t="shared" si="8"/>
        <v>MEEP</v>
      </c>
      <c r="AA222" s="2">
        <f>IF(Z222="HERE",Y222,AA221+Graph!$G$1*1000)</f>
        <v>55009317.588330775</v>
      </c>
      <c r="AB222" s="2">
        <f t="shared" si="21"/>
        <v>650000</v>
      </c>
      <c r="AC222" s="2">
        <f t="shared" si="38"/>
        <v>46628429.379328966</v>
      </c>
      <c r="AD222" s="3">
        <f t="shared" si="10"/>
        <v>52800000</v>
      </c>
      <c r="AE222" s="2">
        <f>IF(AE220&gt;=52800000,52800000,IF(AB201=Graph!G$1*1000,AE221+Graph!G$1*1000,AC222))</f>
        <v>46628429.379328966</v>
      </c>
      <c r="AF222" s="3">
        <f t="shared" si="11"/>
        <v>46628429.379328966</v>
      </c>
      <c r="AG222" s="3">
        <f t="shared" si="29"/>
        <v>44534360.598464124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154</v>
      </c>
      <c r="C223" s="7"/>
      <c r="D223" s="2" t="e">
        <f t="shared" si="12"/>
        <v>#N/A</v>
      </c>
      <c r="E223" s="2" t="e">
        <f t="shared" si="22"/>
        <v>#N/A</v>
      </c>
      <c r="F223" s="2">
        <v>1222919.21320346</v>
      </c>
      <c r="G223" s="2">
        <f t="shared" si="41"/>
        <v>541500.42857142852</v>
      </c>
      <c r="H223" s="2">
        <f t="shared" si="39"/>
        <v>99695471.3793291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1898524.999999996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1234503.0043289959</v>
      </c>
      <c r="Q223" s="2">
        <f t="shared" si="42"/>
        <v>550000</v>
      </c>
      <c r="R223" s="2">
        <f t="shared" si="40"/>
        <v>101529247.3962312</v>
      </c>
      <c r="S223" s="2">
        <f t="shared" si="17"/>
        <v>541500.42857143283</v>
      </c>
      <c r="T223" s="2">
        <f t="shared" si="18"/>
        <v>8499.571428571362</v>
      </c>
      <c r="U223" s="2">
        <f t="shared" si="19"/>
        <v>550000</v>
      </c>
      <c r="V223" s="2">
        <f t="shared" si="34"/>
        <v>54209435.379328921</v>
      </c>
      <c r="W223" s="2">
        <f t="shared" si="20"/>
        <v>541500.42857142538</v>
      </c>
      <c r="X223" s="2">
        <f t="shared" si="6"/>
        <v>8499.5714285746217</v>
      </c>
      <c r="Y223" s="2">
        <f t="shared" ref="Y223:Y286" si="43">IF(COUNT($C224)=0,IF(COUNT($C223)=1,C223,SUM(Y222+X223)),C223)</f>
        <v>47319812.016902246</v>
      </c>
      <c r="Z223" s="2" t="str">
        <f t="shared" si="8"/>
        <v>MEEP</v>
      </c>
      <c r="AA223" s="2">
        <f>IF(Z223="HERE",Y223,AA222+Graph!$G$1*1000)</f>
        <v>55659317.588330775</v>
      </c>
      <c r="AB223" s="2">
        <f t="shared" si="21"/>
        <v>650000</v>
      </c>
      <c r="AC223" s="2">
        <f t="shared" ref="AC223:AC286" si="44">IF(Z224="HERE",V223,AC222)</f>
        <v>46628429.379328966</v>
      </c>
      <c r="AD223" s="3">
        <f t="shared" si="10"/>
        <v>52800000</v>
      </c>
      <c r="AE223" s="2">
        <f>IF(AE221&gt;=52800000,52800000,IF(AB202=Graph!G$1*1000,AE222+Graph!G$1*1000,AC223))</f>
        <v>46628429.379328966</v>
      </c>
      <c r="AF223" s="3">
        <f t="shared" si="11"/>
        <v>46628429.379328966</v>
      </c>
      <c r="AG223" s="3">
        <f t="shared" si="29"/>
        <v>44569085.234178409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155</v>
      </c>
      <c r="C224" s="7"/>
      <c r="D224" s="2" t="e">
        <f t="shared" si="12"/>
        <v>#N/A</v>
      </c>
      <c r="E224" s="2" t="e">
        <f t="shared" si="22"/>
        <v>#N/A</v>
      </c>
      <c r="F224" s="2">
        <v>1227850.3490896225</v>
      </c>
      <c r="G224" s="2">
        <f t="shared" si="41"/>
        <v>541500.42857142852</v>
      </c>
      <c r="H224" s="2">
        <f t="shared" ref="H224:H287" si="45">IF(COUNT($C225)=0,IF(COUNT($C224)=1,C224,SUM(H223+G224)),C224)</f>
        <v>100236971.80790053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1907024.5714285674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1239480.6364909708</v>
      </c>
      <c r="Q224" s="2">
        <f t="shared" si="42"/>
        <v>550000</v>
      </c>
      <c r="R224" s="2">
        <f t="shared" ref="R224:R287" si="46">IF(COUNT($C225)=0,IF(COUNT($C224)=1,M224,SUM(R223+Q224)),M224)</f>
        <v>102079247.3962312</v>
      </c>
      <c r="S224" s="2">
        <f t="shared" si="17"/>
        <v>541500.42857143283</v>
      </c>
      <c r="T224" s="2">
        <f t="shared" si="18"/>
        <v>8499.571428571362</v>
      </c>
      <c r="U224" s="2">
        <f t="shared" si="19"/>
        <v>550000</v>
      </c>
      <c r="V224" s="2">
        <f t="shared" si="34"/>
        <v>54750935.807900347</v>
      </c>
      <c r="W224" s="2">
        <f t="shared" si="20"/>
        <v>541500.42857142538</v>
      </c>
      <c r="X224" s="2">
        <f t="shared" si="6"/>
        <v>8499.5714285746217</v>
      </c>
      <c r="Y224" s="2">
        <f t="shared" si="43"/>
        <v>47328311.58833082</v>
      </c>
      <c r="Z224" s="2" t="str">
        <f t="shared" si="8"/>
        <v>MEEP</v>
      </c>
      <c r="AA224" s="2">
        <f>IF(Z224="HERE",Y224,AA223+Graph!$G$1*1000)</f>
        <v>56309317.588330775</v>
      </c>
      <c r="AB224" s="2">
        <f t="shared" si="21"/>
        <v>650000</v>
      </c>
      <c r="AC224" s="2">
        <f t="shared" si="44"/>
        <v>46628429.379328966</v>
      </c>
      <c r="AD224" s="3">
        <f t="shared" si="10"/>
        <v>52800000</v>
      </c>
      <c r="AE224" s="2">
        <f>IF(AE222&gt;=52800000,52800000,IF(AB203=Graph!G$1*1000,AE223+Graph!G$1*1000,AC224))</f>
        <v>46628429.379328966</v>
      </c>
      <c r="AF224" s="3">
        <f t="shared" si="11"/>
        <v>46628429.379328966</v>
      </c>
      <c r="AG224" s="3">
        <f t="shared" si="29"/>
        <v>44603809.869892694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156</v>
      </c>
      <c r="C225" s="7"/>
      <c r="D225" s="2" t="e">
        <f t="shared" si="12"/>
        <v>#N/A</v>
      </c>
      <c r="E225" s="2" t="e">
        <f t="shared" si="22"/>
        <v>#N/A</v>
      </c>
      <c r="F225" s="2">
        <v>1232781.4849758148</v>
      </c>
      <c r="G225" s="2">
        <f t="shared" si="41"/>
        <v>541500.42857142852</v>
      </c>
      <c r="H225" s="2">
        <f t="shared" si="45"/>
        <v>100778472.23647197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1915524.1428571388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1244458.268652916</v>
      </c>
      <c r="Q225" s="2">
        <f t="shared" si="42"/>
        <v>550000</v>
      </c>
      <c r="R225" s="2">
        <f t="shared" si="46"/>
        <v>102629247.3962312</v>
      </c>
      <c r="S225" s="2">
        <f t="shared" si="17"/>
        <v>541500.42857143283</v>
      </c>
      <c r="T225" s="2">
        <f t="shared" si="18"/>
        <v>8499.571428571362</v>
      </c>
      <c r="U225" s="2">
        <f t="shared" si="19"/>
        <v>550000</v>
      </c>
      <c r="V225" s="2">
        <f t="shared" si="34"/>
        <v>55292436.236471772</v>
      </c>
      <c r="W225" s="2">
        <f t="shared" si="20"/>
        <v>541500.42857142538</v>
      </c>
      <c r="X225" s="2">
        <f t="shared" si="6"/>
        <v>8499.5714285746217</v>
      </c>
      <c r="Y225" s="2">
        <f t="shared" si="43"/>
        <v>47336811.159759395</v>
      </c>
      <c r="Z225" s="2" t="str">
        <f t="shared" si="8"/>
        <v>MEEP</v>
      </c>
      <c r="AA225" s="2">
        <f>IF(Z225="HERE",Y225,AA224+Graph!$G$1*1000)</f>
        <v>56959317.588330775</v>
      </c>
      <c r="AB225" s="2">
        <f t="shared" si="21"/>
        <v>650000</v>
      </c>
      <c r="AC225" s="2">
        <f t="shared" si="44"/>
        <v>46628429.379328966</v>
      </c>
      <c r="AD225" s="3">
        <f t="shared" si="10"/>
        <v>52800000</v>
      </c>
      <c r="AE225" s="2">
        <f>IF(AE223&gt;=52800000,52800000,IF(AB204=Graph!G$1*1000,AE224+Graph!G$1*1000,AC225))</f>
        <v>46628429.379328966</v>
      </c>
      <c r="AF225" s="3">
        <f t="shared" si="11"/>
        <v>46628429.379328966</v>
      </c>
      <c r="AG225" s="3">
        <f t="shared" si="29"/>
        <v>44638534.505606987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157</v>
      </c>
      <c r="C226" s="7"/>
      <c r="D226" s="2" t="e">
        <f t="shared" si="12"/>
        <v>#N/A</v>
      </c>
      <c r="E226" s="2" t="e">
        <f t="shared" si="22"/>
        <v>#N/A</v>
      </c>
      <c r="F226" s="2">
        <v>1237712.6208619773</v>
      </c>
      <c r="G226" s="2">
        <f t="shared" si="41"/>
        <v>541500.42857142852</v>
      </c>
      <c r="H226" s="2">
        <f t="shared" si="45"/>
        <v>101319972.6650434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1924023.7142857101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1249435.9008148611</v>
      </c>
      <c r="Q226" s="2">
        <f t="shared" si="42"/>
        <v>550000</v>
      </c>
      <c r="R226" s="2">
        <f t="shared" si="46"/>
        <v>103179247.3962312</v>
      </c>
      <c r="S226" s="2">
        <f t="shared" si="17"/>
        <v>541500.42857143283</v>
      </c>
      <c r="T226" s="2">
        <f t="shared" si="18"/>
        <v>8499.571428571362</v>
      </c>
      <c r="U226" s="2">
        <f t="shared" si="19"/>
        <v>550000</v>
      </c>
      <c r="V226" s="2">
        <f t="shared" si="34"/>
        <v>55833936.665043198</v>
      </c>
      <c r="W226" s="2">
        <f t="shared" si="20"/>
        <v>541500.42857142538</v>
      </c>
      <c r="X226" s="2">
        <f t="shared" si="6"/>
        <v>8499.5714285746217</v>
      </c>
      <c r="Y226" s="2">
        <f t="shared" si="43"/>
        <v>47345310.731187969</v>
      </c>
      <c r="Z226" s="2" t="str">
        <f t="shared" si="8"/>
        <v>MEEP</v>
      </c>
      <c r="AA226" s="2">
        <f>IF(Z226="HERE",Y226,AA225+Graph!$G$1*1000)</f>
        <v>57609317.588330775</v>
      </c>
      <c r="AB226" s="2">
        <f t="shared" si="21"/>
        <v>650000</v>
      </c>
      <c r="AC226" s="2">
        <f t="shared" si="44"/>
        <v>46628429.379328966</v>
      </c>
      <c r="AD226" s="3">
        <f t="shared" si="10"/>
        <v>52800000</v>
      </c>
      <c r="AE226" s="2">
        <f>IF(AE224&gt;=52800000,52800000,IF(AB205=Graph!G$1*1000,AE225+Graph!G$1*1000,AC226))</f>
        <v>46628429.379328966</v>
      </c>
      <c r="AF226" s="3">
        <f t="shared" si="11"/>
        <v>46628429.379328966</v>
      </c>
      <c r="AG226" s="3">
        <f t="shared" si="29"/>
        <v>44673259.141321279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158</v>
      </c>
      <c r="C227" s="7"/>
      <c r="D227" s="2" t="e">
        <f t="shared" si="12"/>
        <v>#N/A</v>
      </c>
      <c r="E227" s="2" t="e">
        <f t="shared" si="22"/>
        <v>#N/A</v>
      </c>
      <c r="F227" s="2">
        <v>1242643.7567481697</v>
      </c>
      <c r="G227" s="2">
        <f t="shared" si="41"/>
        <v>541500.42857142852</v>
      </c>
      <c r="H227" s="2">
        <f t="shared" si="45"/>
        <v>101861473.09361483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1932523.2857142815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1254413.532976836</v>
      </c>
      <c r="Q227" s="2">
        <f t="shared" si="42"/>
        <v>550000</v>
      </c>
      <c r="R227" s="2">
        <f t="shared" si="46"/>
        <v>103729247.3962312</v>
      </c>
      <c r="S227" s="2">
        <f t="shared" si="17"/>
        <v>541500.42857143283</v>
      </c>
      <c r="T227" s="2">
        <f t="shared" si="18"/>
        <v>8499.571428571362</v>
      </c>
      <c r="U227" s="2">
        <f t="shared" si="19"/>
        <v>550000</v>
      </c>
      <c r="V227" s="2">
        <f t="shared" si="34"/>
        <v>56375437.093614623</v>
      </c>
      <c r="W227" s="2">
        <f t="shared" si="20"/>
        <v>541500.42857142538</v>
      </c>
      <c r="X227" s="2">
        <f t="shared" si="6"/>
        <v>8499.5714285746217</v>
      </c>
      <c r="Y227" s="2">
        <f t="shared" si="43"/>
        <v>47353810.302616544</v>
      </c>
      <c r="Z227" s="2" t="str">
        <f t="shared" si="8"/>
        <v>MEEP</v>
      </c>
      <c r="AA227" s="2">
        <f>IF(Z227="HERE",Y227,AA226+Graph!$G$1*1000)</f>
        <v>58259317.588330775</v>
      </c>
      <c r="AB227" s="2">
        <f t="shared" si="21"/>
        <v>650000</v>
      </c>
      <c r="AC227" s="2">
        <f t="shared" si="44"/>
        <v>46628429.379328966</v>
      </c>
      <c r="AD227" s="3">
        <f t="shared" si="10"/>
        <v>52800000</v>
      </c>
      <c r="AE227" s="2">
        <f>IF(AE225&gt;=52800000,52800000,IF(AB206=Graph!G$1*1000,AE226+Graph!G$1*1000,AC227))</f>
        <v>46628429.379328966</v>
      </c>
      <c r="AF227" s="3">
        <f t="shared" si="11"/>
        <v>46628429.379328966</v>
      </c>
      <c r="AG227" s="3">
        <f t="shared" si="29"/>
        <v>44707983.777035564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159</v>
      </c>
      <c r="C228" s="7"/>
      <c r="D228" s="2" t="e">
        <f t="shared" si="12"/>
        <v>#N/A</v>
      </c>
      <c r="E228" s="2" t="e">
        <f t="shared" si="22"/>
        <v>#N/A</v>
      </c>
      <c r="F228" s="2">
        <v>1247574.8926343322</v>
      </c>
      <c r="G228" s="2">
        <f t="shared" si="41"/>
        <v>541500.42857142852</v>
      </c>
      <c r="H228" s="2">
        <f t="shared" si="45"/>
        <v>102402973.52218626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1941022.8571428529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1259391.1651387811</v>
      </c>
      <c r="Q228" s="2">
        <f t="shared" si="42"/>
        <v>550000</v>
      </c>
      <c r="R228" s="2">
        <f t="shared" si="46"/>
        <v>104279247.3962312</v>
      </c>
      <c r="S228" s="2">
        <f t="shared" si="17"/>
        <v>541500.42857143283</v>
      </c>
      <c r="T228" s="2">
        <f t="shared" si="18"/>
        <v>8499.571428571362</v>
      </c>
      <c r="U228" s="2">
        <f t="shared" si="19"/>
        <v>550000</v>
      </c>
      <c r="V228" s="2">
        <f t="shared" si="34"/>
        <v>56916937.522186048</v>
      </c>
      <c r="W228" s="2">
        <f t="shared" si="20"/>
        <v>541500.42857142538</v>
      </c>
      <c r="X228" s="2">
        <f t="shared" si="6"/>
        <v>8499.5714285746217</v>
      </c>
      <c r="Y228" s="2">
        <f t="shared" si="43"/>
        <v>47362309.874045119</v>
      </c>
      <c r="Z228" s="2" t="str">
        <f t="shared" si="8"/>
        <v>MEEP</v>
      </c>
      <c r="AA228" s="2">
        <f>IF(Z228="HERE",Y228,AA227+Graph!$G$1*1000)</f>
        <v>58909317.588330775</v>
      </c>
      <c r="AB228" s="2">
        <f t="shared" si="21"/>
        <v>650000</v>
      </c>
      <c r="AC228" s="2">
        <f t="shared" si="44"/>
        <v>46628429.379328966</v>
      </c>
      <c r="AD228" s="3">
        <f t="shared" si="10"/>
        <v>52800000</v>
      </c>
      <c r="AE228" s="2">
        <f>IF(AE226&gt;=52800000,52800000,IF(AB207=Graph!G$1*1000,AE227+Graph!G$1*1000,AC228))</f>
        <v>46628429.379328966</v>
      </c>
      <c r="AF228" s="3">
        <f t="shared" si="11"/>
        <v>46628429.379328966</v>
      </c>
      <c r="AG228" s="3">
        <f t="shared" si="29"/>
        <v>44742708.412749857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160</v>
      </c>
      <c r="C229" s="7"/>
      <c r="D229" s="2" t="e">
        <f t="shared" si="12"/>
        <v>#N/A</v>
      </c>
      <c r="E229" s="2" t="e">
        <f t="shared" si="22"/>
        <v>#N/A</v>
      </c>
      <c r="F229" s="2">
        <v>1252506.0285204947</v>
      </c>
      <c r="G229" s="2">
        <f t="shared" si="41"/>
        <v>541500.42857142852</v>
      </c>
      <c r="H229" s="2">
        <f t="shared" si="45"/>
        <v>102944473.9507577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1949522.4285714242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1264368.7973007262</v>
      </c>
      <c r="Q229" s="2">
        <f t="shared" si="42"/>
        <v>550000</v>
      </c>
      <c r="R229" s="2">
        <f t="shared" si="46"/>
        <v>104829247.3962312</v>
      </c>
      <c r="S229" s="2">
        <f t="shared" si="17"/>
        <v>541500.42857143283</v>
      </c>
      <c r="T229" s="2">
        <f t="shared" si="18"/>
        <v>8499.571428571362</v>
      </c>
      <c r="U229" s="2">
        <f t="shared" si="19"/>
        <v>550000</v>
      </c>
      <c r="V229" s="2">
        <f t="shared" si="34"/>
        <v>57458437.950757474</v>
      </c>
      <c r="W229" s="2">
        <f t="shared" si="20"/>
        <v>541500.42857142538</v>
      </c>
      <c r="X229" s="2">
        <f t="shared" si="6"/>
        <v>8499.5714285746217</v>
      </c>
      <c r="Y229" s="2">
        <f t="shared" si="43"/>
        <v>47370809.445473693</v>
      </c>
      <c r="Z229" s="2" t="str">
        <f t="shared" si="8"/>
        <v>MEEP</v>
      </c>
      <c r="AA229" s="2">
        <f>IF(Z229="HERE",Y229,AA228+Graph!$G$1*1000)</f>
        <v>59559317.588330775</v>
      </c>
      <c r="AB229" s="2">
        <f t="shared" si="21"/>
        <v>650000</v>
      </c>
      <c r="AC229" s="2">
        <f t="shared" si="44"/>
        <v>46628429.379328966</v>
      </c>
      <c r="AD229" s="3">
        <f t="shared" si="10"/>
        <v>52800000</v>
      </c>
      <c r="AE229" s="2">
        <f>IF(AE227&gt;=52800000,52800000,IF(AB208=Graph!G$1*1000,AE228+Graph!G$1*1000,AC229))</f>
        <v>46628429.379328966</v>
      </c>
      <c r="AF229" s="3">
        <f t="shared" si="11"/>
        <v>46628429.379328966</v>
      </c>
      <c r="AG229" s="3">
        <f t="shared" si="29"/>
        <v>44777433.048464142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161</v>
      </c>
      <c r="C230" s="7"/>
      <c r="D230" s="2" t="e">
        <f t="shared" si="12"/>
        <v>#N/A</v>
      </c>
      <c r="E230" s="2" t="e">
        <f t="shared" si="22"/>
        <v>#N/A</v>
      </c>
      <c r="F230" s="2">
        <v>1257437.164406687</v>
      </c>
      <c r="G230" s="2">
        <f t="shared" ref="G230:G293" si="47">IF(F230&gt;550000,$AK$31*1000,F230)</f>
        <v>541500.42857142852</v>
      </c>
      <c r="H230" s="2">
        <f t="shared" si="45"/>
        <v>103485974.37932913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1958021.9999999956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1269346.4294627011</v>
      </c>
      <c r="Q230" s="2">
        <f t="shared" ref="Q230:Q293" si="48">IF(P230&gt;550000,550000,P230)</f>
        <v>550000</v>
      </c>
      <c r="R230" s="2">
        <f t="shared" si="46"/>
        <v>105379247.3962312</v>
      </c>
      <c r="S230" s="2">
        <f t="shared" si="17"/>
        <v>541500.42857143283</v>
      </c>
      <c r="T230" s="2">
        <f t="shared" si="18"/>
        <v>8499.571428571362</v>
      </c>
      <c r="U230" s="2">
        <f t="shared" si="19"/>
        <v>550000</v>
      </c>
      <c r="V230" s="2">
        <f t="shared" si="34"/>
        <v>57999938.379328899</v>
      </c>
      <c r="W230" s="2">
        <f t="shared" si="20"/>
        <v>541500.42857142538</v>
      </c>
      <c r="X230" s="2">
        <f t="shared" si="6"/>
        <v>8499.5714285746217</v>
      </c>
      <c r="Y230" s="2">
        <f t="shared" si="43"/>
        <v>47379309.016902268</v>
      </c>
      <c r="Z230" s="2" t="str">
        <f t="shared" si="8"/>
        <v>MEEP</v>
      </c>
      <c r="AA230" s="2">
        <f>IF(Z230="HERE",Y230,AA229+Graph!$G$1*1000)</f>
        <v>60209317.588330775</v>
      </c>
      <c r="AB230" s="2">
        <f t="shared" si="21"/>
        <v>650000</v>
      </c>
      <c r="AC230" s="2">
        <f t="shared" si="44"/>
        <v>46628429.379328966</v>
      </c>
      <c r="AD230" s="3">
        <f t="shared" si="10"/>
        <v>52800000</v>
      </c>
      <c r="AE230" s="2">
        <f>IF(AE228&gt;=52800000,52800000,IF(AB209=Graph!G$1*1000,AE229+Graph!G$1*1000,AC230))</f>
        <v>46628429.379328966</v>
      </c>
      <c r="AF230" s="3">
        <f t="shared" si="11"/>
        <v>46628429.379328966</v>
      </c>
      <c r="AG230" s="3">
        <f t="shared" si="29"/>
        <v>44812157.684178427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162</v>
      </c>
      <c r="C231" s="7"/>
      <c r="D231" s="2" t="e">
        <f t="shared" si="12"/>
        <v>#N/A</v>
      </c>
      <c r="E231" s="2" t="e">
        <f t="shared" si="22"/>
        <v>#N/A</v>
      </c>
      <c r="F231" s="2">
        <v>1262368.3002928495</v>
      </c>
      <c r="G231" s="2">
        <f t="shared" si="47"/>
        <v>541500.42857142852</v>
      </c>
      <c r="H231" s="2">
        <f t="shared" si="45"/>
        <v>104027474.80790056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1966521.5714285669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1274324.0616246462</v>
      </c>
      <c r="Q231" s="2">
        <f t="shared" si="48"/>
        <v>550000</v>
      </c>
      <c r="R231" s="2">
        <f t="shared" si="46"/>
        <v>105929247.3962312</v>
      </c>
      <c r="S231" s="2">
        <f t="shared" si="17"/>
        <v>541500.42857143283</v>
      </c>
      <c r="T231" s="2">
        <f t="shared" si="18"/>
        <v>8499.571428571362</v>
      </c>
      <c r="U231" s="2">
        <f t="shared" si="19"/>
        <v>550000</v>
      </c>
      <c r="V231" s="2">
        <f t="shared" si="34"/>
        <v>58541438.807900324</v>
      </c>
      <c r="W231" s="2">
        <f t="shared" si="20"/>
        <v>541500.42857142538</v>
      </c>
      <c r="X231" s="2">
        <f t="shared" si="6"/>
        <v>8499.5714285746217</v>
      </c>
      <c r="Y231" s="2">
        <f t="shared" si="43"/>
        <v>47387808.588330843</v>
      </c>
      <c r="Z231" s="2" t="str">
        <f t="shared" si="8"/>
        <v>MEEP</v>
      </c>
      <c r="AA231" s="2">
        <f>IF(Z231="HERE",Y231,AA230+Graph!$G$1*1000)</f>
        <v>60859317.588330775</v>
      </c>
      <c r="AB231" s="2">
        <f t="shared" si="21"/>
        <v>650000</v>
      </c>
      <c r="AC231" s="2">
        <f t="shared" si="44"/>
        <v>46628429.379328966</v>
      </c>
      <c r="AD231" s="3">
        <f t="shared" si="10"/>
        <v>52800000</v>
      </c>
      <c r="AE231" s="2">
        <f>IF(AE229&gt;=52800000,52800000,IF(AB210=Graph!G$1*1000,AE230+Graph!G$1*1000,AC231))</f>
        <v>46628429.379328966</v>
      </c>
      <c r="AF231" s="3">
        <f t="shared" si="11"/>
        <v>46628429.379328966</v>
      </c>
      <c r="AG231" s="3">
        <f t="shared" si="29"/>
        <v>44819807.298464149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163</v>
      </c>
      <c r="C232" s="7"/>
      <c r="D232" s="2" t="e">
        <f t="shared" si="12"/>
        <v>#N/A</v>
      </c>
      <c r="E232" s="2" t="e">
        <f t="shared" si="22"/>
        <v>#N/A</v>
      </c>
      <c r="F232" s="2">
        <v>1267299.4361790121</v>
      </c>
      <c r="G232" s="2">
        <f t="shared" si="47"/>
        <v>541500.42857142852</v>
      </c>
      <c r="H232" s="2">
        <f t="shared" si="45"/>
        <v>104568975.236472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1975021.1428571383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1279301.6937865913</v>
      </c>
      <c r="Q232" s="2">
        <f t="shared" si="48"/>
        <v>550000</v>
      </c>
      <c r="R232" s="2">
        <f t="shared" si="46"/>
        <v>106479247.3962312</v>
      </c>
      <c r="S232" s="2">
        <f t="shared" si="17"/>
        <v>541500.42857143283</v>
      </c>
      <c r="T232" s="2">
        <f t="shared" si="18"/>
        <v>8499.571428571362</v>
      </c>
      <c r="U232" s="2">
        <f t="shared" si="19"/>
        <v>550000</v>
      </c>
      <c r="V232" s="2">
        <f t="shared" si="34"/>
        <v>59082939.23647175</v>
      </c>
      <c r="W232" s="2">
        <f t="shared" si="20"/>
        <v>541500.42857142538</v>
      </c>
      <c r="X232" s="2">
        <f t="shared" si="6"/>
        <v>8499.5714285746217</v>
      </c>
      <c r="Y232" s="2">
        <f t="shared" si="43"/>
        <v>47396308.159759417</v>
      </c>
      <c r="Z232" s="2" t="str">
        <f t="shared" si="8"/>
        <v>MEEP</v>
      </c>
      <c r="AA232" s="2">
        <f>IF(Z232="HERE",Y232,AA231+Graph!$G$1*1000)</f>
        <v>61509317.588330775</v>
      </c>
      <c r="AB232" s="2">
        <f t="shared" si="21"/>
        <v>650000</v>
      </c>
      <c r="AC232" s="2">
        <f t="shared" si="44"/>
        <v>46628429.379328966</v>
      </c>
      <c r="AD232" s="3">
        <f t="shared" si="10"/>
        <v>52800000</v>
      </c>
      <c r="AE232" s="2">
        <f>IF(AE230&gt;=52800000,52800000,IF(AB211=Graph!G$1*1000,AE231+Graph!G$1*1000,AC232))</f>
        <v>47278429.379328966</v>
      </c>
      <c r="AF232" s="3">
        <f t="shared" si="11"/>
        <v>47278429.379328966</v>
      </c>
      <c r="AG232" s="3">
        <f t="shared" si="29"/>
        <v>45404807.298464149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164</v>
      </c>
      <c r="C233" s="7"/>
      <c r="D233" s="2" t="e">
        <f t="shared" si="12"/>
        <v>#N/A</v>
      </c>
      <c r="E233" s="2" t="e">
        <f t="shared" si="22"/>
        <v>#N/A</v>
      </c>
      <c r="F233" s="2">
        <v>1272230.5720652044</v>
      </c>
      <c r="G233" s="2">
        <f t="shared" si="47"/>
        <v>541500.42857142852</v>
      </c>
      <c r="H233" s="2">
        <f t="shared" si="45"/>
        <v>105110475.66504343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1983520.7142857097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1284279.3259485662</v>
      </c>
      <c r="Q233" s="2">
        <f t="shared" si="48"/>
        <v>550000</v>
      </c>
      <c r="R233" s="2">
        <f t="shared" si="46"/>
        <v>107029247.3962312</v>
      </c>
      <c r="S233" s="2">
        <f t="shared" si="17"/>
        <v>541500.42857143283</v>
      </c>
      <c r="T233" s="2">
        <f t="shared" si="18"/>
        <v>8499.571428571362</v>
      </c>
      <c r="U233" s="2">
        <f t="shared" si="19"/>
        <v>550000</v>
      </c>
      <c r="V233" s="2">
        <f t="shared" si="34"/>
        <v>59624439.665043175</v>
      </c>
      <c r="W233" s="2">
        <f t="shared" si="20"/>
        <v>541500.42857142538</v>
      </c>
      <c r="X233" s="2">
        <f t="shared" si="6"/>
        <v>8499.5714285746217</v>
      </c>
      <c r="Y233" s="2">
        <f t="shared" si="43"/>
        <v>47404807.731187992</v>
      </c>
      <c r="Z233" s="2" t="str">
        <f t="shared" si="8"/>
        <v>MEEP</v>
      </c>
      <c r="AA233" s="2">
        <f>IF(Z233="HERE",Y233,AA232+Graph!$G$1*1000)</f>
        <v>62159317.588330775</v>
      </c>
      <c r="AB233" s="2">
        <f t="shared" si="21"/>
        <v>650000</v>
      </c>
      <c r="AC233" s="2">
        <f t="shared" si="44"/>
        <v>46628429.379328966</v>
      </c>
      <c r="AD233" s="3">
        <f t="shared" si="10"/>
        <v>52800000</v>
      </c>
      <c r="AE233" s="2">
        <f>IF(AE231&gt;=52800000,52800000,IF(AB212=Graph!G$1*1000,AE232+Graph!G$1*1000,AC233))</f>
        <v>47928429.379328966</v>
      </c>
      <c r="AF233" s="3">
        <f t="shared" si="11"/>
        <v>47928429.379328966</v>
      </c>
      <c r="AG233" s="3">
        <f t="shared" si="29"/>
        <v>45989807.298464149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165</v>
      </c>
      <c r="C234" s="7"/>
      <c r="D234" s="2" t="e">
        <f t="shared" si="12"/>
        <v>#N/A</v>
      </c>
      <c r="E234" s="2" t="e">
        <f t="shared" si="22"/>
        <v>#N/A</v>
      </c>
      <c r="F234" s="2">
        <v>1277161.7079513669</v>
      </c>
      <c r="G234" s="2">
        <f t="shared" si="47"/>
        <v>541500.42857142852</v>
      </c>
      <c r="H234" s="2">
        <f t="shared" si="45"/>
        <v>105651976.09361486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1992020.285714281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1289256.9581105113</v>
      </c>
      <c r="Q234" s="2">
        <f t="shared" si="48"/>
        <v>550000</v>
      </c>
      <c r="R234" s="2">
        <f t="shared" si="46"/>
        <v>107579247.3962312</v>
      </c>
      <c r="S234" s="2">
        <f t="shared" si="17"/>
        <v>541500.42857143283</v>
      </c>
      <c r="T234" s="2">
        <f t="shared" si="18"/>
        <v>8499.571428571362</v>
      </c>
      <c r="U234" s="2">
        <f t="shared" si="19"/>
        <v>550000</v>
      </c>
      <c r="V234" s="2">
        <f t="shared" si="34"/>
        <v>60165940.093614601</v>
      </c>
      <c r="W234" s="2">
        <f t="shared" si="20"/>
        <v>541500.42857142538</v>
      </c>
      <c r="X234" s="2">
        <f t="shared" si="6"/>
        <v>8499.5714285746217</v>
      </c>
      <c r="Y234" s="2">
        <f t="shared" si="43"/>
        <v>47413307.302616566</v>
      </c>
      <c r="Z234" s="2" t="str">
        <f t="shared" si="8"/>
        <v>MEEP</v>
      </c>
      <c r="AA234" s="2">
        <f>IF(Z234="HERE",Y234,AA233+Graph!$G$1*1000)</f>
        <v>62809317.588330775</v>
      </c>
      <c r="AB234" s="2">
        <f t="shared" si="21"/>
        <v>650000</v>
      </c>
      <c r="AC234" s="2">
        <f t="shared" si="44"/>
        <v>46628429.379328966</v>
      </c>
      <c r="AD234" s="3">
        <f t="shared" si="10"/>
        <v>52800000</v>
      </c>
      <c r="AE234" s="2">
        <f>IF(AE232&gt;=52800000,52800000,IF(AB213=Graph!G$1*1000,AE233+Graph!G$1*1000,AC234))</f>
        <v>48578429.379328966</v>
      </c>
      <c r="AF234" s="3">
        <f t="shared" si="11"/>
        <v>48578429.379328966</v>
      </c>
      <c r="AG234" s="3">
        <f t="shared" si="29"/>
        <v>46574807.298464149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166</v>
      </c>
      <c r="C235" s="7"/>
      <c r="D235" s="2" t="e">
        <f t="shared" si="12"/>
        <v>#N/A</v>
      </c>
      <c r="E235" s="2" t="e">
        <f t="shared" si="22"/>
        <v>#N/A</v>
      </c>
      <c r="F235" s="2">
        <v>1282092.8438375294</v>
      </c>
      <c r="G235" s="2">
        <f t="shared" si="47"/>
        <v>541500.42857142852</v>
      </c>
      <c r="H235" s="2">
        <f t="shared" si="45"/>
        <v>106193476.52218629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2000519.8571428524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1294234.5902724862</v>
      </c>
      <c r="Q235" s="2">
        <f t="shared" si="48"/>
        <v>550000</v>
      </c>
      <c r="R235" s="2">
        <f t="shared" si="46"/>
        <v>108129247.3962312</v>
      </c>
      <c r="S235" s="2">
        <f t="shared" si="17"/>
        <v>541500.42857143283</v>
      </c>
      <c r="T235" s="2">
        <f t="shared" si="18"/>
        <v>8499.571428571362</v>
      </c>
      <c r="U235" s="2">
        <f t="shared" si="19"/>
        <v>550000</v>
      </c>
      <c r="V235" s="2">
        <f t="shared" si="34"/>
        <v>60707440.522186026</v>
      </c>
      <c r="W235" s="2">
        <f t="shared" si="20"/>
        <v>541500.42857142538</v>
      </c>
      <c r="X235" s="2">
        <f t="shared" si="6"/>
        <v>8499.5714285746217</v>
      </c>
      <c r="Y235" s="2">
        <f t="shared" si="43"/>
        <v>47421806.874045141</v>
      </c>
      <c r="Z235" s="2" t="str">
        <f t="shared" si="8"/>
        <v>MEEP</v>
      </c>
      <c r="AA235" s="2">
        <f>IF(Z235="HERE",Y235,AA234+Graph!$G$1*1000)</f>
        <v>63459317.588330775</v>
      </c>
      <c r="AB235" s="2">
        <f t="shared" si="21"/>
        <v>650000</v>
      </c>
      <c r="AC235" s="2">
        <f t="shared" si="44"/>
        <v>46628429.379328966</v>
      </c>
      <c r="AD235" s="3">
        <f t="shared" si="10"/>
        <v>52800000</v>
      </c>
      <c r="AE235" s="2">
        <f>IF(AE233&gt;=52800000,52800000,IF(AB214=Graph!G$1*1000,AE234+Graph!G$1*1000,AC235))</f>
        <v>49228429.379328966</v>
      </c>
      <c r="AF235" s="3">
        <f t="shared" si="11"/>
        <v>49228429.379328966</v>
      </c>
      <c r="AG235" s="3">
        <f t="shared" si="29"/>
        <v>47159807.298464149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167</v>
      </c>
      <c r="C236" s="7"/>
      <c r="D236" s="2" t="e">
        <f t="shared" si="12"/>
        <v>#N/A</v>
      </c>
      <c r="E236" s="2" t="e">
        <f t="shared" si="22"/>
        <v>#N/A</v>
      </c>
      <c r="F236" s="2">
        <v>1287023.9797237217</v>
      </c>
      <c r="G236" s="2">
        <f t="shared" si="47"/>
        <v>541500.42857142852</v>
      </c>
      <c r="H236" s="2">
        <f t="shared" si="45"/>
        <v>106734976.95075773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2009019.4285714237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1299212.2224344313</v>
      </c>
      <c r="Q236" s="2">
        <f t="shared" si="48"/>
        <v>550000</v>
      </c>
      <c r="R236" s="2">
        <f t="shared" si="46"/>
        <v>108679247.3962312</v>
      </c>
      <c r="S236" s="2">
        <f t="shared" si="17"/>
        <v>541500.42857143283</v>
      </c>
      <c r="T236" s="2">
        <f t="shared" si="18"/>
        <v>8499.571428571362</v>
      </c>
      <c r="U236" s="2">
        <f t="shared" si="19"/>
        <v>550000</v>
      </c>
      <c r="V236" s="2">
        <f t="shared" si="34"/>
        <v>61248940.950757451</v>
      </c>
      <c r="W236" s="2">
        <f t="shared" si="20"/>
        <v>541500.42857142538</v>
      </c>
      <c r="X236" s="2">
        <f t="shared" si="6"/>
        <v>8499.5714285746217</v>
      </c>
      <c r="Y236" s="2">
        <f t="shared" si="43"/>
        <v>47430306.445473716</v>
      </c>
      <c r="Z236" s="2" t="str">
        <f t="shared" si="8"/>
        <v>MEEP</v>
      </c>
      <c r="AA236" s="2">
        <f>IF(Z236="HERE",Y236,AA235+Graph!$G$1*1000)</f>
        <v>64109317.588330775</v>
      </c>
      <c r="AB236" s="2">
        <f t="shared" si="21"/>
        <v>650000</v>
      </c>
      <c r="AC236" s="2">
        <f t="shared" si="44"/>
        <v>46628429.379328966</v>
      </c>
      <c r="AD236" s="3">
        <f t="shared" si="10"/>
        <v>52800000</v>
      </c>
      <c r="AE236" s="2">
        <f>IF(AE234&gt;=52800000,52800000,IF(AB215=Graph!G$1*1000,AE235+Graph!G$1*1000,AC236))</f>
        <v>49878429.379328966</v>
      </c>
      <c r="AF236" s="3">
        <f t="shared" si="11"/>
        <v>49878429.379328966</v>
      </c>
      <c r="AG236" s="3">
        <f t="shared" si="29"/>
        <v>47744807.298464149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168</v>
      </c>
      <c r="C237" s="7"/>
      <c r="D237" s="2" t="e">
        <f t="shared" si="12"/>
        <v>#N/A</v>
      </c>
      <c r="E237" s="2" t="e">
        <f t="shared" si="22"/>
        <v>#N/A</v>
      </c>
      <c r="F237" s="2">
        <v>1291955.1156098843</v>
      </c>
      <c r="G237" s="2">
        <f t="shared" si="47"/>
        <v>541500.42857142852</v>
      </c>
      <c r="H237" s="2">
        <f t="shared" si="45"/>
        <v>107276477.37932916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2017518.9999999951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1304189.8545963764</v>
      </c>
      <c r="Q237" s="2">
        <f t="shared" si="48"/>
        <v>550000</v>
      </c>
      <c r="R237" s="2">
        <f t="shared" si="46"/>
        <v>109229247.3962312</v>
      </c>
      <c r="S237" s="2">
        <f t="shared" si="17"/>
        <v>541500.42857143283</v>
      </c>
      <c r="T237" s="2">
        <f t="shared" si="18"/>
        <v>8499.571428571362</v>
      </c>
      <c r="U237" s="2">
        <f t="shared" si="19"/>
        <v>550000</v>
      </c>
      <c r="V237" s="2">
        <f t="shared" si="34"/>
        <v>61790441.379328877</v>
      </c>
      <c r="W237" s="2">
        <f t="shared" si="20"/>
        <v>541500.42857142538</v>
      </c>
      <c r="X237" s="2">
        <f t="shared" si="6"/>
        <v>8499.5714285746217</v>
      </c>
      <c r="Y237" s="2">
        <f t="shared" si="43"/>
        <v>47438806.01690229</v>
      </c>
      <c r="Z237" s="2" t="str">
        <f t="shared" si="8"/>
        <v>MEEP</v>
      </c>
      <c r="AA237" s="2">
        <f>IF(Z237="HERE",Y237,AA236+Graph!$G$1*1000)</f>
        <v>64759317.588330775</v>
      </c>
      <c r="AB237" s="2">
        <f t="shared" si="21"/>
        <v>650000</v>
      </c>
      <c r="AC237" s="2">
        <f t="shared" si="44"/>
        <v>46628429.379328966</v>
      </c>
      <c r="AD237" s="3">
        <f t="shared" si="10"/>
        <v>52800000</v>
      </c>
      <c r="AE237" s="2">
        <f>IF(AE235&gt;=52800000,52800000,IF(AB216=Graph!G$1*1000,AE236+Graph!G$1*1000,AC237))</f>
        <v>50528429.379328966</v>
      </c>
      <c r="AF237" s="3">
        <f t="shared" si="11"/>
        <v>50528429.379328966</v>
      </c>
      <c r="AG237" s="3">
        <f t="shared" si="29"/>
        <v>48329807.298464149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169</v>
      </c>
      <c r="C238" s="7"/>
      <c r="D238" s="2" t="e">
        <f t="shared" si="12"/>
        <v>#N/A</v>
      </c>
      <c r="E238" s="2" t="e">
        <f t="shared" si="22"/>
        <v>#N/A</v>
      </c>
      <c r="F238" s="2">
        <v>1296886.2514960468</v>
      </c>
      <c r="G238" s="2">
        <f t="shared" si="47"/>
        <v>541500.42857142852</v>
      </c>
      <c r="H238" s="2">
        <f t="shared" si="45"/>
        <v>107817977.80790059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2026018.5714285665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1309167.4867583513</v>
      </c>
      <c r="Q238" s="2">
        <f t="shared" si="48"/>
        <v>550000</v>
      </c>
      <c r="R238" s="2">
        <f t="shared" si="46"/>
        <v>109779247.3962312</v>
      </c>
      <c r="S238" s="2">
        <f t="shared" si="17"/>
        <v>541500.42857143283</v>
      </c>
      <c r="T238" s="2">
        <f t="shared" si="18"/>
        <v>8499.571428571362</v>
      </c>
      <c r="U238" s="2">
        <f t="shared" si="19"/>
        <v>550000</v>
      </c>
      <c r="V238" s="2">
        <f t="shared" si="34"/>
        <v>62331941.807900302</v>
      </c>
      <c r="W238" s="2">
        <f t="shared" si="20"/>
        <v>541500.42857142538</v>
      </c>
      <c r="X238" s="2">
        <f t="shared" si="6"/>
        <v>8499.5714285746217</v>
      </c>
      <c r="Y238" s="2">
        <f t="shared" si="43"/>
        <v>47447305.588330865</v>
      </c>
      <c r="Z238" s="2" t="str">
        <f t="shared" si="8"/>
        <v>MEEP</v>
      </c>
      <c r="AA238" s="2">
        <f>IF(Z238="HERE",Y238,AA237+Graph!$G$1*1000)</f>
        <v>65409317.588330775</v>
      </c>
      <c r="AB238" s="2">
        <f t="shared" si="21"/>
        <v>650000</v>
      </c>
      <c r="AC238" s="2">
        <f t="shared" si="44"/>
        <v>46628429.379328966</v>
      </c>
      <c r="AD238" s="3">
        <f t="shared" si="10"/>
        <v>52800000</v>
      </c>
      <c r="AE238" s="2">
        <f>IF(AE236&gt;=52800000,52800000,IF(AB217=Graph!G$1*1000,AE237+Graph!G$1*1000,AC238))</f>
        <v>51178429.379328966</v>
      </c>
      <c r="AF238" s="3">
        <f t="shared" si="11"/>
        <v>51178429.379328966</v>
      </c>
      <c r="AG238" s="3">
        <f t="shared" si="29"/>
        <v>48914807.298464149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170</v>
      </c>
      <c r="C239" s="7"/>
      <c r="D239" s="2" t="e">
        <f t="shared" si="12"/>
        <v>#N/A</v>
      </c>
      <c r="E239" s="2" t="e">
        <f t="shared" si="22"/>
        <v>#N/A</v>
      </c>
      <c r="F239" s="2">
        <v>1301817.3873822391</v>
      </c>
      <c r="G239" s="2">
        <f t="shared" si="47"/>
        <v>541500.42857142852</v>
      </c>
      <c r="H239" s="2">
        <f t="shared" si="45"/>
        <v>108359478.23647203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2034518.1428571378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1314145.1189202964</v>
      </c>
      <c r="Q239" s="2">
        <f t="shared" si="48"/>
        <v>550000</v>
      </c>
      <c r="R239" s="2">
        <f t="shared" si="46"/>
        <v>110329247.3962312</v>
      </c>
      <c r="S239" s="2">
        <f t="shared" si="17"/>
        <v>541500.42857143283</v>
      </c>
      <c r="T239" s="2">
        <f t="shared" si="18"/>
        <v>8499.571428571362</v>
      </c>
      <c r="U239" s="2">
        <f t="shared" si="19"/>
        <v>550000</v>
      </c>
      <c r="V239" s="2">
        <f t="shared" si="34"/>
        <v>62873442.236471727</v>
      </c>
      <c r="W239" s="2">
        <f t="shared" si="20"/>
        <v>541500.42857142538</v>
      </c>
      <c r="X239" s="2">
        <f t="shared" si="6"/>
        <v>8499.5714285746217</v>
      </c>
      <c r="Y239" s="2">
        <f t="shared" si="43"/>
        <v>47455805.15975944</v>
      </c>
      <c r="Z239" s="2" t="str">
        <f t="shared" si="8"/>
        <v>MEEP</v>
      </c>
      <c r="AA239" s="2">
        <f>IF(Z239="HERE",Y239,AA238+Graph!$G$1*1000)</f>
        <v>66059317.588330775</v>
      </c>
      <c r="AB239" s="2">
        <f t="shared" si="21"/>
        <v>650000</v>
      </c>
      <c r="AC239" s="2">
        <f t="shared" si="44"/>
        <v>46628429.379328966</v>
      </c>
      <c r="AD239" s="3">
        <f t="shared" si="10"/>
        <v>52800000</v>
      </c>
      <c r="AE239" s="2">
        <f>IF(AE237&gt;=52800000,52800000,IF(AB218=Graph!G$1*1000,AE238+Graph!G$1*1000,AC239))</f>
        <v>51828429.379328966</v>
      </c>
      <c r="AF239" s="3">
        <f t="shared" si="11"/>
        <v>51828429.379328966</v>
      </c>
      <c r="AG239" s="3">
        <f t="shared" si="29"/>
        <v>49499807.298464149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171</v>
      </c>
      <c r="C240" s="7"/>
      <c r="D240" s="2" t="e">
        <f t="shared" si="12"/>
        <v>#N/A</v>
      </c>
      <c r="E240" s="2" t="e">
        <f t="shared" si="22"/>
        <v>#N/A</v>
      </c>
      <c r="F240" s="2">
        <v>1306748.5232684016</v>
      </c>
      <c r="G240" s="2">
        <f t="shared" si="47"/>
        <v>541500.42857142852</v>
      </c>
      <c r="H240" s="2">
        <f t="shared" si="45"/>
        <v>108900978.66504346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2043017.7142857092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1319122.7510822415</v>
      </c>
      <c r="Q240" s="2">
        <f t="shared" si="48"/>
        <v>550000</v>
      </c>
      <c r="R240" s="2">
        <f t="shared" si="46"/>
        <v>110879247.3962312</v>
      </c>
      <c r="S240" s="2">
        <f t="shared" si="17"/>
        <v>541500.42857143283</v>
      </c>
      <c r="T240" s="2">
        <f t="shared" si="18"/>
        <v>8499.571428571362</v>
      </c>
      <c r="U240" s="2">
        <f t="shared" si="19"/>
        <v>550000</v>
      </c>
      <c r="V240" s="2">
        <f t="shared" si="34"/>
        <v>63414942.665043153</v>
      </c>
      <c r="W240" s="2">
        <f t="shared" si="20"/>
        <v>541500.42857142538</v>
      </c>
      <c r="X240" s="2">
        <f t="shared" si="6"/>
        <v>8499.5714285746217</v>
      </c>
      <c r="Y240" s="2">
        <f t="shared" si="43"/>
        <v>47464304.731188014</v>
      </c>
      <c r="Z240" s="2" t="str">
        <f t="shared" si="8"/>
        <v>MEEP</v>
      </c>
      <c r="AA240" s="2">
        <f>IF(Z240="HERE",Y240,AA239+Graph!$G$1*1000)</f>
        <v>66709317.588330775</v>
      </c>
      <c r="AB240" s="2">
        <f t="shared" si="21"/>
        <v>650000</v>
      </c>
      <c r="AC240" s="2">
        <f t="shared" si="44"/>
        <v>46628429.379328966</v>
      </c>
      <c r="AD240" s="3">
        <f t="shared" si="10"/>
        <v>52800000</v>
      </c>
      <c r="AE240" s="2">
        <f>IF(AE238&gt;=52800000,52800000,IF(AB219=Graph!G$1*1000,AE239+Graph!G$1*1000,AC240))</f>
        <v>52478429.379328966</v>
      </c>
      <c r="AF240" s="3">
        <f t="shared" si="11"/>
        <v>52478429.379328966</v>
      </c>
      <c r="AG240" s="3">
        <f t="shared" si="29"/>
        <v>49851421.468966447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172</v>
      </c>
      <c r="C241" s="7"/>
      <c r="D241" s="2" t="e">
        <f t="shared" si="12"/>
        <v>#N/A</v>
      </c>
      <c r="E241" s="2" t="e">
        <f t="shared" si="22"/>
        <v>#N/A</v>
      </c>
      <c r="F241" s="2">
        <v>1311679.6591545641</v>
      </c>
      <c r="G241" s="2">
        <f t="shared" si="47"/>
        <v>541500.42857142852</v>
      </c>
      <c r="H241" s="2">
        <f t="shared" si="45"/>
        <v>109442479.09361489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2051517.2857142806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1324100.3832442164</v>
      </c>
      <c r="Q241" s="2">
        <f t="shared" si="48"/>
        <v>550000</v>
      </c>
      <c r="R241" s="2">
        <f t="shared" si="46"/>
        <v>111429247.3962312</v>
      </c>
      <c r="S241" s="2">
        <f t="shared" si="17"/>
        <v>541500.42857143283</v>
      </c>
      <c r="T241" s="2">
        <f t="shared" si="18"/>
        <v>8499.571428571362</v>
      </c>
      <c r="U241" s="2">
        <f t="shared" si="19"/>
        <v>550000</v>
      </c>
      <c r="V241" s="2">
        <f t="shared" si="34"/>
        <v>63956443.093614578</v>
      </c>
      <c r="W241" s="2">
        <f t="shared" si="20"/>
        <v>541500.42857142538</v>
      </c>
      <c r="X241" s="2">
        <f t="shared" si="6"/>
        <v>8499.5714285746217</v>
      </c>
      <c r="Y241" s="2">
        <f t="shared" si="43"/>
        <v>47472804.302616589</v>
      </c>
      <c r="Z241" s="2" t="str">
        <f t="shared" si="8"/>
        <v>MEEP</v>
      </c>
      <c r="AA241" s="2">
        <f>IF(Z241="HERE",Y241,AA240+Graph!$G$1*1000)</f>
        <v>67359317.588330775</v>
      </c>
      <c r="AB241" s="2">
        <f t="shared" si="21"/>
        <v>650000</v>
      </c>
      <c r="AC241" s="2">
        <f t="shared" si="44"/>
        <v>46628429.379328966</v>
      </c>
      <c r="AD241" s="3">
        <f t="shared" si="10"/>
        <v>52800000</v>
      </c>
      <c r="AE241" s="2">
        <f>IF(AE239&gt;=52800000,52800000,IF(AB220=Graph!G$1*1000,AE240+Graph!G$1*1000,AC241))</f>
        <v>53128429.379328966</v>
      </c>
      <c r="AF241" s="3">
        <f t="shared" si="11"/>
        <v>52800000</v>
      </c>
      <c r="AG241" s="3">
        <f t="shared" si="29"/>
        <v>49851421.468966447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173</v>
      </c>
      <c r="C242" s="7"/>
      <c r="D242" s="2" t="e">
        <f t="shared" si="12"/>
        <v>#N/A</v>
      </c>
      <c r="E242" s="2" t="e">
        <f t="shared" si="22"/>
        <v>#N/A</v>
      </c>
      <c r="F242" s="2">
        <v>1316610.7950407565</v>
      </c>
      <c r="G242" s="2">
        <f t="shared" si="47"/>
        <v>541500.42857142852</v>
      </c>
      <c r="H242" s="2">
        <f t="shared" si="45"/>
        <v>109983979.52218632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2060016.8571428519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1329078.0154061615</v>
      </c>
      <c r="Q242" s="2">
        <f t="shared" si="48"/>
        <v>550000</v>
      </c>
      <c r="R242" s="2">
        <f t="shared" si="46"/>
        <v>111979247.3962312</v>
      </c>
      <c r="S242" s="2">
        <f t="shared" si="17"/>
        <v>541500.42857143283</v>
      </c>
      <c r="T242" s="2">
        <f t="shared" si="18"/>
        <v>8499.571428571362</v>
      </c>
      <c r="U242" s="2">
        <f t="shared" si="19"/>
        <v>550000</v>
      </c>
      <c r="V242" s="2">
        <f t="shared" si="34"/>
        <v>64497943.522186004</v>
      </c>
      <c r="W242" s="2">
        <f t="shared" si="20"/>
        <v>541500.42857142538</v>
      </c>
      <c r="X242" s="2">
        <f t="shared" si="6"/>
        <v>8499.5714285746217</v>
      </c>
      <c r="Y242" s="2">
        <f t="shared" si="43"/>
        <v>47481303.874045163</v>
      </c>
      <c r="Z242" s="2" t="str">
        <f t="shared" si="8"/>
        <v>MEEP</v>
      </c>
      <c r="AA242" s="2">
        <f>IF(Z242="HERE",Y242,AA241+Graph!$G$1*1000)</f>
        <v>68009317.588330775</v>
      </c>
      <c r="AB242" s="2">
        <f t="shared" si="21"/>
        <v>650000</v>
      </c>
      <c r="AC242" s="2">
        <f t="shared" si="44"/>
        <v>46628429.379328966</v>
      </c>
      <c r="AD242" s="3">
        <f t="shared" si="10"/>
        <v>52800000</v>
      </c>
      <c r="AE242" s="2">
        <f>IF(AE240&gt;=52800000,52800000,IF(AB221=Graph!G$1*1000,AE241+Graph!G$1*1000,AC242))</f>
        <v>53778429.379328966</v>
      </c>
      <c r="AF242" s="3">
        <f t="shared" si="11"/>
        <v>52800000</v>
      </c>
      <c r="AG242" s="3">
        <f t="shared" si="29"/>
        <v>49851421.468966447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174</v>
      </c>
      <c r="C243" s="7"/>
      <c r="D243" s="2" t="e">
        <f t="shared" si="12"/>
        <v>#N/A</v>
      </c>
      <c r="E243" s="2" t="e">
        <f t="shared" si="22"/>
        <v>#N/A</v>
      </c>
      <c r="F243" s="2">
        <v>1321541.930926919</v>
      </c>
      <c r="G243" s="2">
        <f t="shared" si="47"/>
        <v>541500.42857142852</v>
      </c>
      <c r="H243" s="2">
        <f t="shared" si="45"/>
        <v>110525479.95075776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2068516.4285714233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1334055.6475681067</v>
      </c>
      <c r="Q243" s="2">
        <f t="shared" si="48"/>
        <v>550000</v>
      </c>
      <c r="R243" s="2">
        <f t="shared" si="46"/>
        <v>112529247.3962312</v>
      </c>
      <c r="S243" s="2">
        <f t="shared" si="17"/>
        <v>541500.42857143283</v>
      </c>
      <c r="T243" s="2">
        <f t="shared" si="18"/>
        <v>8499.571428571362</v>
      </c>
      <c r="U243" s="2">
        <f t="shared" si="19"/>
        <v>550000</v>
      </c>
      <c r="V243" s="2">
        <f t="shared" si="34"/>
        <v>65039443.950757429</v>
      </c>
      <c r="W243" s="2">
        <f t="shared" si="20"/>
        <v>541500.42857142538</v>
      </c>
      <c r="X243" s="2">
        <f t="shared" si="6"/>
        <v>8499.5714285746217</v>
      </c>
      <c r="Y243" s="2">
        <f t="shared" si="43"/>
        <v>47489803.445473738</v>
      </c>
      <c r="Z243" s="2" t="str">
        <f t="shared" si="8"/>
        <v>MEEP</v>
      </c>
      <c r="AA243" s="2">
        <f>IF(Z243="HERE",Y243,AA242+Graph!$G$1*1000)</f>
        <v>68659317.588330775</v>
      </c>
      <c r="AB243" s="2">
        <f t="shared" si="21"/>
        <v>650000</v>
      </c>
      <c r="AC243" s="2">
        <f t="shared" si="44"/>
        <v>46628429.379328966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49851421.468966447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175</v>
      </c>
      <c r="C244" s="7"/>
      <c r="D244" s="2" t="e">
        <f t="shared" si="12"/>
        <v>#N/A</v>
      </c>
      <c r="E244" s="2" t="e">
        <f t="shared" si="22"/>
        <v>#N/A</v>
      </c>
      <c r="F244" s="2">
        <v>1326473.0668130815</v>
      </c>
      <c r="G244" s="2">
        <f t="shared" si="47"/>
        <v>541500.42857142852</v>
      </c>
      <c r="H244" s="2">
        <f t="shared" si="45"/>
        <v>111066980.37932919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2077015.9999999946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1339033.2797300816</v>
      </c>
      <c r="Q244" s="2">
        <f t="shared" si="48"/>
        <v>550000</v>
      </c>
      <c r="R244" s="2">
        <f t="shared" si="46"/>
        <v>113079247.3962312</v>
      </c>
      <c r="S244" s="2">
        <f t="shared" si="17"/>
        <v>541500.42857143283</v>
      </c>
      <c r="T244" s="2">
        <f t="shared" si="18"/>
        <v>8499.571428571362</v>
      </c>
      <c r="U244" s="2">
        <f t="shared" si="19"/>
        <v>550000</v>
      </c>
      <c r="V244" s="2">
        <f t="shared" si="34"/>
        <v>65580944.379328854</v>
      </c>
      <c r="W244" s="2">
        <f t="shared" si="20"/>
        <v>541500.42857142538</v>
      </c>
      <c r="X244" s="2">
        <f t="shared" si="6"/>
        <v>8499.5714285746217</v>
      </c>
      <c r="Y244" s="2">
        <f t="shared" si="43"/>
        <v>47498303.016902313</v>
      </c>
      <c r="Z244" s="2" t="str">
        <f t="shared" si="8"/>
        <v>MEEP</v>
      </c>
      <c r="AA244" s="2">
        <f>IF(Z244="HERE",Y244,AA243+Graph!$G$1*1000)</f>
        <v>69309317.588330775</v>
      </c>
      <c r="AB244" s="2">
        <f t="shared" si="21"/>
        <v>650000</v>
      </c>
      <c r="AC244" s="2">
        <f t="shared" si="44"/>
        <v>46628429.379328966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49851421.468966447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176</v>
      </c>
      <c r="C245" s="7"/>
      <c r="D245" s="2" t="e">
        <f t="shared" si="12"/>
        <v>#N/A</v>
      </c>
      <c r="E245" s="2" t="e">
        <f t="shared" si="22"/>
        <v>#N/A</v>
      </c>
      <c r="F245" s="2">
        <v>1331404.2026992738</v>
      </c>
      <c r="G245" s="2">
        <f t="shared" si="47"/>
        <v>541500.42857142852</v>
      </c>
      <c r="H245" s="2">
        <f t="shared" si="45"/>
        <v>111608480.80790062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2085515.571428566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1344010.9118920267</v>
      </c>
      <c r="Q245" s="2">
        <f t="shared" si="48"/>
        <v>550000</v>
      </c>
      <c r="R245" s="2">
        <f t="shared" si="46"/>
        <v>113629247.3962312</v>
      </c>
      <c r="S245" s="2">
        <f t="shared" si="17"/>
        <v>541500.42857143283</v>
      </c>
      <c r="T245" s="2">
        <f t="shared" si="18"/>
        <v>8499.571428571362</v>
      </c>
      <c r="U245" s="2">
        <f t="shared" si="19"/>
        <v>550000</v>
      </c>
      <c r="V245" s="2">
        <f t="shared" si="34"/>
        <v>66122444.80790028</v>
      </c>
      <c r="W245" s="2">
        <f t="shared" si="20"/>
        <v>541500.42857142538</v>
      </c>
      <c r="X245" s="2">
        <f t="shared" si="6"/>
        <v>8499.5714285746217</v>
      </c>
      <c r="Y245" s="2">
        <f t="shared" si="43"/>
        <v>47506802.588330887</v>
      </c>
      <c r="Z245" s="2" t="str">
        <f t="shared" si="8"/>
        <v>MEEP</v>
      </c>
      <c r="AA245" s="2">
        <f>IF(Z245="HERE",Y245,AA244+Graph!$G$1*1000)</f>
        <v>69959317.588330775</v>
      </c>
      <c r="AB245" s="2">
        <f t="shared" si="21"/>
        <v>650000</v>
      </c>
      <c r="AC245" s="2">
        <f t="shared" si="44"/>
        <v>46628429.379328966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49851421.468966447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177</v>
      </c>
      <c r="C246" s="7"/>
      <c r="D246" s="2" t="e">
        <f t="shared" si="12"/>
        <v>#N/A</v>
      </c>
      <c r="E246" s="2" t="e">
        <f t="shared" si="22"/>
        <v>#N/A</v>
      </c>
      <c r="F246" s="2">
        <v>1336335.3385854363</v>
      </c>
      <c r="G246" s="2">
        <f t="shared" si="47"/>
        <v>541500.42857142852</v>
      </c>
      <c r="H246" s="2">
        <f t="shared" si="45"/>
        <v>112149981.23647206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2094015.1428571374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1348988.5440539718</v>
      </c>
      <c r="Q246" s="2">
        <f t="shared" si="48"/>
        <v>550000</v>
      </c>
      <c r="R246" s="2">
        <f t="shared" si="46"/>
        <v>114179247.3962312</v>
      </c>
      <c r="S246" s="2">
        <f t="shared" si="17"/>
        <v>541500.42857143283</v>
      </c>
      <c r="T246" s="2">
        <f t="shared" si="18"/>
        <v>8499.571428571362</v>
      </c>
      <c r="U246" s="2">
        <f t="shared" si="19"/>
        <v>550000</v>
      </c>
      <c r="V246" s="2">
        <f t="shared" si="34"/>
        <v>66663945.236471705</v>
      </c>
      <c r="W246" s="2">
        <f t="shared" si="20"/>
        <v>541500.42857142538</v>
      </c>
      <c r="X246" s="2">
        <f t="shared" si="6"/>
        <v>8499.5714285746217</v>
      </c>
      <c r="Y246" s="2">
        <f t="shared" si="43"/>
        <v>47515302.159759462</v>
      </c>
      <c r="Z246" s="2" t="str">
        <f t="shared" si="8"/>
        <v>MEEP</v>
      </c>
      <c r="AA246" s="2">
        <f>IF(Z246="HERE",Y246,AA245+Graph!$G$1*1000)</f>
        <v>70609317.588330775</v>
      </c>
      <c r="AB246" s="2">
        <f t="shared" si="21"/>
        <v>650000</v>
      </c>
      <c r="AC246" s="2">
        <f t="shared" si="44"/>
        <v>46628429.379328966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49851421.468966447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178</v>
      </c>
      <c r="C247" s="7"/>
      <c r="D247" s="2" t="e">
        <f t="shared" si="12"/>
        <v>#N/A</v>
      </c>
      <c r="E247" s="2" t="e">
        <f t="shared" si="22"/>
        <v>#N/A</v>
      </c>
      <c r="F247" s="2">
        <v>1341266.4744715989</v>
      </c>
      <c r="G247" s="2">
        <f t="shared" si="47"/>
        <v>541500.42857142852</v>
      </c>
      <c r="H247" s="2">
        <f t="shared" si="45"/>
        <v>112691481.66504349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2102514.714285709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1353966.1762159467</v>
      </c>
      <c r="Q247" s="2">
        <f t="shared" si="48"/>
        <v>550000</v>
      </c>
      <c r="R247" s="2">
        <f t="shared" si="46"/>
        <v>114729247.3962312</v>
      </c>
      <c r="S247" s="2">
        <f t="shared" si="17"/>
        <v>541500.42857143283</v>
      </c>
      <c r="T247" s="2">
        <f t="shared" si="18"/>
        <v>8499.5714285715949</v>
      </c>
      <c r="U247" s="2">
        <f t="shared" si="19"/>
        <v>550000</v>
      </c>
      <c r="V247" s="2">
        <f t="shared" si="34"/>
        <v>67205445.665043131</v>
      </c>
      <c r="W247" s="2">
        <f t="shared" si="20"/>
        <v>541500.42857142538</v>
      </c>
      <c r="X247" s="2">
        <f t="shared" si="6"/>
        <v>8499.5714285746217</v>
      </c>
      <c r="Y247" s="2">
        <f t="shared" si="43"/>
        <v>47523801.731188037</v>
      </c>
      <c r="Z247" s="2" t="str">
        <f t="shared" si="8"/>
        <v>MEEP</v>
      </c>
      <c r="AA247" s="2">
        <f>IF(Z247="HERE",Y247,AA246+Graph!$G$1*1000)</f>
        <v>71259317.588330775</v>
      </c>
      <c r="AB247" s="2">
        <f t="shared" si="21"/>
        <v>650000</v>
      </c>
      <c r="AC247" s="2">
        <f t="shared" si="44"/>
        <v>46628429.379328966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49851421.468966447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179</v>
      </c>
      <c r="C248" s="7"/>
      <c r="D248" s="2" t="e">
        <f t="shared" si="12"/>
        <v>#N/A</v>
      </c>
      <c r="E248" s="2" t="e">
        <f t="shared" si="22"/>
        <v>#N/A</v>
      </c>
      <c r="F248" s="2">
        <v>1346197.6103577912</v>
      </c>
      <c r="G248" s="2">
        <f t="shared" si="47"/>
        <v>541500.42857142852</v>
      </c>
      <c r="H248" s="2">
        <f t="shared" si="45"/>
        <v>113232982.09361492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2111014.2857142803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1358943.8083778918</v>
      </c>
      <c r="Q248" s="2">
        <f t="shared" si="48"/>
        <v>550000</v>
      </c>
      <c r="R248" s="2">
        <f t="shared" si="46"/>
        <v>115279247.3962312</v>
      </c>
      <c r="S248" s="2">
        <f t="shared" si="17"/>
        <v>541500.42857143283</v>
      </c>
      <c r="T248" s="2">
        <f t="shared" si="18"/>
        <v>8499.571428571362</v>
      </c>
      <c r="U248" s="2">
        <f t="shared" si="19"/>
        <v>550000</v>
      </c>
      <c r="V248" s="2">
        <f t="shared" si="34"/>
        <v>67746946.093614563</v>
      </c>
      <c r="W248" s="2">
        <f t="shared" si="20"/>
        <v>541500.42857143283</v>
      </c>
      <c r="X248" s="2">
        <f t="shared" si="6"/>
        <v>8499.5714285671711</v>
      </c>
      <c r="Y248" s="2">
        <f t="shared" si="43"/>
        <v>47532301.302616604</v>
      </c>
      <c r="Z248" s="2" t="str">
        <f t="shared" si="8"/>
        <v>MEEP</v>
      </c>
      <c r="AA248" s="2">
        <f>IF(Z248="HERE",Y248,AA247+Graph!$G$1*1000)</f>
        <v>71909317.588330775</v>
      </c>
      <c r="AB248" s="2">
        <f t="shared" si="21"/>
        <v>650000</v>
      </c>
      <c r="AC248" s="2">
        <f t="shared" si="44"/>
        <v>46628429.379328966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49851421.468966447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180</v>
      </c>
      <c r="C249" s="7"/>
      <c r="D249" s="2" t="e">
        <f t="shared" si="12"/>
        <v>#N/A</v>
      </c>
      <c r="E249" s="2" t="e">
        <f t="shared" si="22"/>
        <v>#N/A</v>
      </c>
      <c r="F249" s="2">
        <v>1351128.7462439537</v>
      </c>
      <c r="G249" s="2">
        <f t="shared" si="47"/>
        <v>541500.42857142852</v>
      </c>
      <c r="H249" s="2">
        <f t="shared" si="45"/>
        <v>113774482.52218635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2119513.8571428517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1363921.4405398369</v>
      </c>
      <c r="Q249" s="2">
        <f t="shared" si="48"/>
        <v>550000</v>
      </c>
      <c r="R249" s="2">
        <f t="shared" si="46"/>
        <v>115829247.3962312</v>
      </c>
      <c r="S249" s="2">
        <f t="shared" si="17"/>
        <v>541500.42857143283</v>
      </c>
      <c r="T249" s="2">
        <f t="shared" si="18"/>
        <v>8499.571428571362</v>
      </c>
      <c r="U249" s="2">
        <f t="shared" si="19"/>
        <v>550000</v>
      </c>
      <c r="V249" s="2">
        <f t="shared" si="34"/>
        <v>68288446.522185996</v>
      </c>
      <c r="W249" s="2">
        <f t="shared" si="20"/>
        <v>541500.42857143283</v>
      </c>
      <c r="X249" s="2">
        <f t="shared" si="6"/>
        <v>8499.5714285671711</v>
      </c>
      <c r="Y249" s="2">
        <f t="shared" si="43"/>
        <v>47540800.874045171</v>
      </c>
      <c r="Z249" s="2" t="str">
        <f t="shared" si="8"/>
        <v>MEEP</v>
      </c>
      <c r="AA249" s="2">
        <f>IF(Z249="HERE",Y249,AA248+Graph!$G$1*1000)</f>
        <v>72559317.588330775</v>
      </c>
      <c r="AB249" s="2">
        <f t="shared" si="21"/>
        <v>650000</v>
      </c>
      <c r="AC249" s="2">
        <f t="shared" si="44"/>
        <v>46628429.379328966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49851421.468966447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181</v>
      </c>
      <c r="C250" s="7"/>
      <c r="D250" s="2" t="e">
        <f t="shared" si="12"/>
        <v>#N/A</v>
      </c>
      <c r="E250" s="2" t="e">
        <f t="shared" si="22"/>
        <v>#N/A</v>
      </c>
      <c r="F250" s="2">
        <v>1356059.8821301162</v>
      </c>
      <c r="G250" s="2">
        <f t="shared" si="47"/>
        <v>541500.42857142852</v>
      </c>
      <c r="H250" s="2">
        <f t="shared" si="45"/>
        <v>114315982.95075779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2128013.4285714231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1368899.0727018118</v>
      </c>
      <c r="Q250" s="2">
        <f t="shared" si="48"/>
        <v>550000</v>
      </c>
      <c r="R250" s="2">
        <f t="shared" si="46"/>
        <v>116379247.3962312</v>
      </c>
      <c r="S250" s="2">
        <f t="shared" si="17"/>
        <v>541500.42857143283</v>
      </c>
      <c r="T250" s="2">
        <f t="shared" si="18"/>
        <v>8499.571428571362</v>
      </c>
      <c r="U250" s="2">
        <f t="shared" si="19"/>
        <v>550000</v>
      </c>
      <c r="V250" s="2">
        <f t="shared" si="34"/>
        <v>68829946.950757429</v>
      </c>
      <c r="W250" s="2">
        <f t="shared" si="20"/>
        <v>541500.42857143283</v>
      </c>
      <c r="X250" s="2">
        <f t="shared" si="6"/>
        <v>8499.5714285671711</v>
      </c>
      <c r="Y250" s="2">
        <f t="shared" si="43"/>
        <v>47549300.445473738</v>
      </c>
      <c r="Z250" s="2" t="str">
        <f t="shared" si="8"/>
        <v>MEEP</v>
      </c>
      <c r="AA250" s="2">
        <f>IF(Z250="HERE",Y250,AA249+Graph!$G$1*1000)</f>
        <v>73209317.588330775</v>
      </c>
      <c r="AB250" s="2">
        <f t="shared" si="21"/>
        <v>650000</v>
      </c>
      <c r="AC250" s="2">
        <f t="shared" si="44"/>
        <v>46628429.379328966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49851421.468966447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182</v>
      </c>
      <c r="C251" s="7"/>
      <c r="D251" s="2" t="e">
        <f t="shared" si="12"/>
        <v>#N/A</v>
      </c>
      <c r="E251" s="2" t="e">
        <f t="shared" si="22"/>
        <v>#N/A</v>
      </c>
      <c r="F251" s="2">
        <v>1360991.0180163085</v>
      </c>
      <c r="G251" s="2">
        <f t="shared" si="47"/>
        <v>541500.42857142852</v>
      </c>
      <c r="H251" s="2">
        <f t="shared" si="45"/>
        <v>114857483.37932922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2136512.9999999944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1373876.7048637569</v>
      </c>
      <c r="Q251" s="2">
        <f t="shared" si="48"/>
        <v>550000</v>
      </c>
      <c r="R251" s="2">
        <f t="shared" si="46"/>
        <v>116929247.3962312</v>
      </c>
      <c r="S251" s="2">
        <f t="shared" si="17"/>
        <v>541500.42857143283</v>
      </c>
      <c r="T251" s="2">
        <f t="shared" si="18"/>
        <v>8499.571428571362</v>
      </c>
      <c r="U251" s="2">
        <f t="shared" si="19"/>
        <v>550000</v>
      </c>
      <c r="V251" s="2">
        <f t="shared" si="34"/>
        <v>69371447.379328862</v>
      </c>
      <c r="W251" s="2">
        <f t="shared" si="20"/>
        <v>541500.42857143283</v>
      </c>
      <c r="X251" s="2">
        <f t="shared" si="6"/>
        <v>8499.5714285671711</v>
      </c>
      <c r="Y251" s="2">
        <f t="shared" si="43"/>
        <v>47557800.016902305</v>
      </c>
      <c r="Z251" s="2" t="str">
        <f t="shared" si="8"/>
        <v>MEEP</v>
      </c>
      <c r="AA251" s="2">
        <f>IF(Z251="HERE",Y251,AA250+Graph!$G$1*1000)</f>
        <v>73859317.588330775</v>
      </c>
      <c r="AB251" s="2">
        <f t="shared" si="21"/>
        <v>650000</v>
      </c>
      <c r="AC251" s="2">
        <f t="shared" si="44"/>
        <v>46628429.379328966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49851421.468966447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183</v>
      </c>
      <c r="C252" s="7"/>
      <c r="D252" s="2" t="e">
        <f t="shared" si="12"/>
        <v>#N/A</v>
      </c>
      <c r="E252" s="2" t="e">
        <f t="shared" si="22"/>
        <v>#N/A</v>
      </c>
      <c r="F252" s="2">
        <v>1365922.1539024711</v>
      </c>
      <c r="G252" s="2">
        <f t="shared" si="47"/>
        <v>541500.42857142852</v>
      </c>
      <c r="H252" s="2">
        <f t="shared" si="45"/>
        <v>115398983.80790065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2145012.5714285658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1378854.3370257318</v>
      </c>
      <c r="Q252" s="2">
        <f t="shared" si="48"/>
        <v>550000</v>
      </c>
      <c r="R252" s="2">
        <f t="shared" si="46"/>
        <v>117479247.3962312</v>
      </c>
      <c r="S252" s="2">
        <f t="shared" si="17"/>
        <v>541500.42857143283</v>
      </c>
      <c r="T252" s="2">
        <f t="shared" si="18"/>
        <v>8499.571428571362</v>
      </c>
      <c r="U252" s="2">
        <f t="shared" si="19"/>
        <v>550000</v>
      </c>
      <c r="V252" s="2">
        <f t="shared" si="34"/>
        <v>69912947.807900295</v>
      </c>
      <c r="W252" s="2">
        <f t="shared" si="20"/>
        <v>541500.42857143283</v>
      </c>
      <c r="X252" s="2">
        <f t="shared" si="6"/>
        <v>8499.5714285671711</v>
      </c>
      <c r="Y252" s="2">
        <f t="shared" si="43"/>
        <v>47566299.588330872</v>
      </c>
      <c r="Z252" s="2" t="str">
        <f t="shared" si="8"/>
        <v>MEEP</v>
      </c>
      <c r="AA252" s="2">
        <f>IF(Z252="HERE",Y252,AA251+Graph!$G$1*1000)</f>
        <v>74509317.588330775</v>
      </c>
      <c r="AB252" s="2">
        <f t="shared" si="21"/>
        <v>650000</v>
      </c>
      <c r="AC252" s="2">
        <f t="shared" si="44"/>
        <v>46628429.379328966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49851421.468966447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184</v>
      </c>
      <c r="C253" s="7"/>
      <c r="D253" s="2" t="e">
        <f t="shared" si="12"/>
        <v>#N/A</v>
      </c>
      <c r="E253" s="2" t="e">
        <f t="shared" si="22"/>
        <v>#N/A</v>
      </c>
      <c r="F253" s="2">
        <v>1370853.2897886336</v>
      </c>
      <c r="G253" s="2">
        <f t="shared" si="47"/>
        <v>541500.42857142852</v>
      </c>
      <c r="H253" s="2">
        <f t="shared" si="45"/>
        <v>115940484.23647209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2153512.1428571371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1383831.9691876769</v>
      </c>
      <c r="Q253" s="2">
        <f t="shared" si="48"/>
        <v>550000</v>
      </c>
      <c r="R253" s="2">
        <f t="shared" si="46"/>
        <v>118029247.3962312</v>
      </c>
      <c r="S253" s="2">
        <f t="shared" si="17"/>
        <v>541500.42857143283</v>
      </c>
      <c r="T253" s="2">
        <f t="shared" si="18"/>
        <v>8499.571428571362</v>
      </c>
      <c r="U253" s="2">
        <f t="shared" si="19"/>
        <v>550000</v>
      </c>
      <c r="V253" s="2">
        <f t="shared" si="34"/>
        <v>70454448.236471727</v>
      </c>
      <c r="W253" s="2">
        <f t="shared" si="20"/>
        <v>541500.42857143283</v>
      </c>
      <c r="X253" s="2">
        <f t="shared" si="6"/>
        <v>8499.5714285671711</v>
      </c>
      <c r="Y253" s="2">
        <f t="shared" si="43"/>
        <v>47574799.15975944</v>
      </c>
      <c r="Z253" s="2" t="str">
        <f t="shared" si="8"/>
        <v>MEEP</v>
      </c>
      <c r="AA253" s="2">
        <f>IF(Z253="HERE",Y253,AA252+Graph!$G$1*1000)</f>
        <v>75159317.588330775</v>
      </c>
      <c r="AB253" s="2">
        <f t="shared" si="21"/>
        <v>650000</v>
      </c>
      <c r="AC253" s="2">
        <f t="shared" si="44"/>
        <v>46628429.379328966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49883921.468966447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185</v>
      </c>
      <c r="C254" s="7"/>
      <c r="D254" s="2" t="e">
        <f t="shared" si="12"/>
        <v>#N/A</v>
      </c>
      <c r="E254" s="2" t="e">
        <f t="shared" si="22"/>
        <v>#N/A</v>
      </c>
      <c r="F254" s="2">
        <v>1375784.4256748259</v>
      </c>
      <c r="G254" s="2">
        <f t="shared" si="47"/>
        <v>541500.42857142852</v>
      </c>
      <c r="H254" s="2">
        <f t="shared" si="45"/>
        <v>116481984.66504352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2162011.7142857085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1388809.601349622</v>
      </c>
      <c r="Q254" s="2">
        <f t="shared" si="48"/>
        <v>550000</v>
      </c>
      <c r="R254" s="2">
        <f t="shared" si="46"/>
        <v>118579247.3962312</v>
      </c>
      <c r="S254" s="2">
        <f t="shared" si="17"/>
        <v>541500.42857143283</v>
      </c>
      <c r="T254" s="2">
        <f t="shared" si="18"/>
        <v>8499.571428571362</v>
      </c>
      <c r="U254" s="2">
        <f t="shared" si="19"/>
        <v>550000</v>
      </c>
      <c r="V254" s="2">
        <f t="shared" si="34"/>
        <v>70995948.66504316</v>
      </c>
      <c r="W254" s="2">
        <f t="shared" si="20"/>
        <v>541500.42857143283</v>
      </c>
      <c r="X254" s="2">
        <f t="shared" si="6"/>
        <v>8499.5714285671711</v>
      </c>
      <c r="Y254" s="2">
        <f t="shared" si="43"/>
        <v>47583298.731188007</v>
      </c>
      <c r="Z254" s="2" t="str">
        <f t="shared" si="8"/>
        <v>MEEP</v>
      </c>
      <c r="AA254" s="2">
        <f>IF(Z254="HERE",Y254,AA253+Graph!$G$1*1000)</f>
        <v>75809317.588330775</v>
      </c>
      <c r="AB254" s="2">
        <f t="shared" si="21"/>
        <v>650000</v>
      </c>
      <c r="AC254" s="2">
        <f t="shared" si="44"/>
        <v>46628429.379328966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49916421.468966447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186</v>
      </c>
      <c r="C255" s="7"/>
      <c r="D255" s="2" t="e">
        <f t="shared" si="12"/>
        <v>#N/A</v>
      </c>
      <c r="E255" s="2" t="e">
        <f t="shared" si="22"/>
        <v>#N/A</v>
      </c>
      <c r="F255" s="2">
        <v>1380715.5615609884</v>
      </c>
      <c r="G255" s="2">
        <f t="shared" si="47"/>
        <v>541500.42857142852</v>
      </c>
      <c r="H255" s="2">
        <f t="shared" si="45"/>
        <v>117023485.09361495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2170511.2857142799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1393787.2335115969</v>
      </c>
      <c r="Q255" s="2">
        <f t="shared" si="48"/>
        <v>550000</v>
      </c>
      <c r="R255" s="2">
        <f t="shared" si="46"/>
        <v>119129247.3962312</v>
      </c>
      <c r="S255" s="2">
        <f t="shared" si="17"/>
        <v>541500.42857143283</v>
      </c>
      <c r="T255" s="2">
        <f t="shared" si="18"/>
        <v>8499.571428571362</v>
      </c>
      <c r="U255" s="2">
        <f t="shared" si="19"/>
        <v>550000</v>
      </c>
      <c r="V255" s="2">
        <f t="shared" si="34"/>
        <v>71537449.093614593</v>
      </c>
      <c r="W255" s="2">
        <f t="shared" si="20"/>
        <v>541500.42857143283</v>
      </c>
      <c r="X255" s="2">
        <f t="shared" si="6"/>
        <v>8499.5714285671711</v>
      </c>
      <c r="Y255" s="2">
        <f t="shared" si="43"/>
        <v>47591798.302616574</v>
      </c>
      <c r="Z255" s="2" t="str">
        <f t="shared" si="8"/>
        <v>MEEP</v>
      </c>
      <c r="AA255" s="2">
        <f>IF(Z255="HERE",Y255,AA254+Graph!$G$1*1000)</f>
        <v>76459317.588330775</v>
      </c>
      <c r="AB255" s="2">
        <f t="shared" si="21"/>
        <v>650000</v>
      </c>
      <c r="AC255" s="2">
        <f t="shared" si="44"/>
        <v>46628429.379328966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49948921.468966447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187</v>
      </c>
      <c r="C256" s="7"/>
      <c r="D256" s="2" t="e">
        <f t="shared" si="12"/>
        <v>#N/A</v>
      </c>
      <c r="E256" s="2" t="e">
        <f t="shared" si="22"/>
        <v>#N/A</v>
      </c>
      <c r="F256" s="2">
        <v>1385646.6974471509</v>
      </c>
      <c r="G256" s="2">
        <f t="shared" si="47"/>
        <v>541500.42857142852</v>
      </c>
      <c r="H256" s="2">
        <f t="shared" si="45"/>
        <v>117564985.52218638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2179010.8571428512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1398764.865673542</v>
      </c>
      <c r="Q256" s="2">
        <f t="shared" si="48"/>
        <v>550000</v>
      </c>
      <c r="R256" s="2">
        <f t="shared" si="46"/>
        <v>119679247.3962312</v>
      </c>
      <c r="S256" s="2">
        <f t="shared" si="17"/>
        <v>541500.42857143283</v>
      </c>
      <c r="T256" s="2">
        <f t="shared" si="18"/>
        <v>8499.571428571362</v>
      </c>
      <c r="U256" s="2">
        <f t="shared" si="19"/>
        <v>550000</v>
      </c>
      <c r="V256" s="2">
        <f t="shared" si="34"/>
        <v>72078949.522186026</v>
      </c>
      <c r="W256" s="2">
        <f t="shared" si="20"/>
        <v>541500.42857143283</v>
      </c>
      <c r="X256" s="2">
        <f t="shared" si="6"/>
        <v>8499.5714285671711</v>
      </c>
      <c r="Y256" s="2">
        <f t="shared" si="43"/>
        <v>47600297.874045141</v>
      </c>
      <c r="Z256" s="2" t="str">
        <f t="shared" si="8"/>
        <v>MEEP</v>
      </c>
      <c r="AA256" s="2">
        <f>IF(Z256="HERE",Y256,AA255+Graph!$G$1*1000)</f>
        <v>77109317.588330775</v>
      </c>
      <c r="AB256" s="2">
        <f t="shared" si="21"/>
        <v>650000</v>
      </c>
      <c r="AC256" s="2">
        <f t="shared" si="44"/>
        <v>46628429.379328966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49981421.468966447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188</v>
      </c>
      <c r="C257" s="7"/>
      <c r="D257" s="2" t="e">
        <f t="shared" si="12"/>
        <v>#N/A</v>
      </c>
      <c r="E257" s="2" t="e">
        <f t="shared" si="22"/>
        <v>#N/A</v>
      </c>
      <c r="F257" s="2">
        <v>1390577.8333333433</v>
      </c>
      <c r="G257" s="2">
        <f t="shared" si="47"/>
        <v>541500.42857142852</v>
      </c>
      <c r="H257" s="2">
        <f t="shared" si="45"/>
        <v>118106485.95075782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2187510.4285714226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1403742.4978354871</v>
      </c>
      <c r="Q257" s="2">
        <f t="shared" si="48"/>
        <v>550000</v>
      </c>
      <c r="R257" s="2">
        <f t="shared" si="46"/>
        <v>120229247.3962312</v>
      </c>
      <c r="S257" s="2">
        <f t="shared" si="17"/>
        <v>541500.42857143283</v>
      </c>
      <c r="T257" s="2">
        <f t="shared" si="18"/>
        <v>8499.571428571362</v>
      </c>
      <c r="U257" s="2">
        <f t="shared" si="19"/>
        <v>550000</v>
      </c>
      <c r="V257" s="2">
        <f t="shared" si="34"/>
        <v>72620449.950757459</v>
      </c>
      <c r="W257" s="2">
        <f t="shared" si="20"/>
        <v>541500.42857143283</v>
      </c>
      <c r="X257" s="2">
        <f t="shared" si="6"/>
        <v>8499.5714285671711</v>
      </c>
      <c r="Y257" s="2">
        <f t="shared" si="43"/>
        <v>47608797.445473708</v>
      </c>
      <c r="Z257" s="2" t="str">
        <f t="shared" si="8"/>
        <v>MEEP</v>
      </c>
      <c r="AA257" s="2">
        <f>IF(Z257="HERE",Y257,AA256+Graph!$G$1*1000)</f>
        <v>77759317.588330775</v>
      </c>
      <c r="AB257" s="2">
        <f t="shared" si="21"/>
        <v>650000</v>
      </c>
      <c r="AC257" s="2">
        <f t="shared" si="44"/>
        <v>46628429.379328966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50013921.468966447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189</v>
      </c>
      <c r="C258" s="7"/>
      <c r="D258" s="2" t="e">
        <f t="shared" si="12"/>
        <v>#N/A</v>
      </c>
      <c r="E258" s="2" t="e">
        <f t="shared" si="22"/>
        <v>#N/A</v>
      </c>
      <c r="F258" s="2">
        <v>1395508.9692195058</v>
      </c>
      <c r="G258" s="2">
        <f t="shared" si="47"/>
        <v>541500.42857142852</v>
      </c>
      <c r="H258" s="2">
        <f t="shared" si="45"/>
        <v>118647986.37932925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2196009.9999999939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1408720.129997462</v>
      </c>
      <c r="Q258" s="2">
        <f t="shared" si="48"/>
        <v>550000</v>
      </c>
      <c r="R258" s="2">
        <f t="shared" si="46"/>
        <v>120779247.3962312</v>
      </c>
      <c r="S258" s="2">
        <f t="shared" si="17"/>
        <v>541500.42857143283</v>
      </c>
      <c r="T258" s="2">
        <f t="shared" si="18"/>
        <v>8499.571428571362</v>
      </c>
      <c r="U258" s="2">
        <f t="shared" si="19"/>
        <v>550000</v>
      </c>
      <c r="V258" s="2">
        <f t="shared" si="34"/>
        <v>73161950.379328892</v>
      </c>
      <c r="W258" s="2">
        <f t="shared" si="20"/>
        <v>541500.42857143283</v>
      </c>
      <c r="X258" s="2">
        <f t="shared" si="6"/>
        <v>8499.5714285671711</v>
      </c>
      <c r="Y258" s="2">
        <f t="shared" si="43"/>
        <v>47617297.016902275</v>
      </c>
      <c r="Z258" s="2" t="str">
        <f t="shared" si="8"/>
        <v>MEEP</v>
      </c>
      <c r="AA258" s="2">
        <f>IF(Z258="HERE",Y258,AA257+Graph!$G$1*1000)</f>
        <v>78409317.588330775</v>
      </c>
      <c r="AB258" s="2">
        <f t="shared" si="21"/>
        <v>650000</v>
      </c>
      <c r="AC258" s="2">
        <f t="shared" si="44"/>
        <v>46628429.379328966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50046421.468966447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190</v>
      </c>
      <c r="C259" s="7"/>
      <c r="D259" s="2" t="e">
        <f t="shared" si="12"/>
        <v>#N/A</v>
      </c>
      <c r="E259" s="2" t="e">
        <f t="shared" si="22"/>
        <v>#N/A</v>
      </c>
      <c r="F259" s="2">
        <v>1400440.1051056683</v>
      </c>
      <c r="G259" s="2">
        <f t="shared" si="47"/>
        <v>541500.42857142852</v>
      </c>
      <c r="H259" s="2">
        <f t="shared" si="45"/>
        <v>119189486.80790068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2204509.5714285653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1413697.7621594071</v>
      </c>
      <c r="Q259" s="2">
        <f t="shared" si="48"/>
        <v>550000</v>
      </c>
      <c r="R259" s="2">
        <f t="shared" si="46"/>
        <v>121329247.3962312</v>
      </c>
      <c r="S259" s="2">
        <f t="shared" si="17"/>
        <v>541500.42857143283</v>
      </c>
      <c r="T259" s="2">
        <f t="shared" si="18"/>
        <v>8499.571428571362</v>
      </c>
      <c r="U259" s="2">
        <f t="shared" si="19"/>
        <v>550000</v>
      </c>
      <c r="V259" s="2">
        <f t="shared" si="34"/>
        <v>73703450.807900324</v>
      </c>
      <c r="W259" s="2">
        <f t="shared" si="20"/>
        <v>541500.42857143283</v>
      </c>
      <c r="X259" s="2">
        <f t="shared" si="6"/>
        <v>8499.5714285671711</v>
      </c>
      <c r="Y259" s="2">
        <f t="shared" si="43"/>
        <v>47625796.588330843</v>
      </c>
      <c r="Z259" s="2" t="str">
        <f t="shared" si="8"/>
        <v>MEEP</v>
      </c>
      <c r="AA259" s="2">
        <f>IF(Z259="HERE",Y259,AA258+Graph!$G$1*1000)</f>
        <v>79059317.588330775</v>
      </c>
      <c r="AB259" s="2">
        <f t="shared" si="21"/>
        <v>650000</v>
      </c>
      <c r="AC259" s="2">
        <f t="shared" si="44"/>
        <v>46628429.379328966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50078921.468966447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191</v>
      </c>
      <c r="C260" s="7"/>
      <c r="D260" s="2" t="e">
        <f t="shared" si="12"/>
        <v>#N/A</v>
      </c>
      <c r="E260" s="2" t="e">
        <f t="shared" si="22"/>
        <v>#N/A</v>
      </c>
      <c r="F260" s="2">
        <v>1405371.2409918606</v>
      </c>
      <c r="G260" s="2">
        <f t="shared" si="47"/>
        <v>541500.42857142852</v>
      </c>
      <c r="H260" s="2">
        <f t="shared" si="45"/>
        <v>119730987.23647211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2213009.1428571367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1418675.3943213522</v>
      </c>
      <c r="Q260" s="2">
        <f t="shared" si="48"/>
        <v>550000</v>
      </c>
      <c r="R260" s="2">
        <f t="shared" si="46"/>
        <v>121879247.3962312</v>
      </c>
      <c r="S260" s="2">
        <f t="shared" si="17"/>
        <v>541500.42857143283</v>
      </c>
      <c r="T260" s="2">
        <f t="shared" si="18"/>
        <v>8499.571428571362</v>
      </c>
      <c r="U260" s="2">
        <f t="shared" si="19"/>
        <v>550000</v>
      </c>
      <c r="V260" s="2">
        <f t="shared" si="34"/>
        <v>74244951.236471757</v>
      </c>
      <c r="W260" s="2">
        <f t="shared" si="20"/>
        <v>541500.42857143283</v>
      </c>
      <c r="X260" s="2">
        <f t="shared" si="6"/>
        <v>8499.5714285671711</v>
      </c>
      <c r="Y260" s="2">
        <f t="shared" si="43"/>
        <v>47634296.15975941</v>
      </c>
      <c r="Z260" s="2" t="str">
        <f t="shared" si="8"/>
        <v>MEEP</v>
      </c>
      <c r="AA260" s="2">
        <f>IF(Z260="HERE",Y260,AA259+Graph!$G$1*1000)</f>
        <v>79709317.588330775</v>
      </c>
      <c r="AB260" s="2">
        <f t="shared" si="21"/>
        <v>650000</v>
      </c>
      <c r="AC260" s="2">
        <f t="shared" si="44"/>
        <v>46628429.379328966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50111421.468966447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192</v>
      </c>
      <c r="C261" s="7"/>
      <c r="D261" s="2" t="e">
        <f t="shared" si="12"/>
        <v>#N/A</v>
      </c>
      <c r="E261" s="2" t="e">
        <f t="shared" si="22"/>
        <v>#N/A</v>
      </c>
      <c r="F261" s="2">
        <v>1410302.3768780231</v>
      </c>
      <c r="G261" s="2">
        <f t="shared" si="47"/>
        <v>541500.42857142852</v>
      </c>
      <c r="H261" s="2">
        <f t="shared" si="45"/>
        <v>120272487.66504355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2221508.714285708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1423653.0264833272</v>
      </c>
      <c r="Q261" s="2">
        <f t="shared" si="48"/>
        <v>550000</v>
      </c>
      <c r="R261" s="2">
        <f t="shared" si="46"/>
        <v>122429247.3962312</v>
      </c>
      <c r="S261" s="2">
        <f t="shared" si="17"/>
        <v>541500.42857143283</v>
      </c>
      <c r="T261" s="2">
        <f t="shared" si="18"/>
        <v>8499.571428571362</v>
      </c>
      <c r="U261" s="2">
        <f t="shared" si="19"/>
        <v>550000</v>
      </c>
      <c r="V261" s="2">
        <f t="shared" si="34"/>
        <v>74786451.66504319</v>
      </c>
      <c r="W261" s="2">
        <f t="shared" si="20"/>
        <v>541500.42857143283</v>
      </c>
      <c r="X261" s="2">
        <f t="shared" si="6"/>
        <v>8499.5714285671711</v>
      </c>
      <c r="Y261" s="2">
        <f t="shared" si="43"/>
        <v>47642795.731187977</v>
      </c>
      <c r="Z261" s="2" t="str">
        <f t="shared" si="8"/>
        <v>MEEP</v>
      </c>
      <c r="AA261" s="2">
        <f>IF(Z261="HERE",Y261,AA260+Graph!$G$1*1000)</f>
        <v>80359317.588330775</v>
      </c>
      <c r="AB261" s="2">
        <f t="shared" si="21"/>
        <v>650000</v>
      </c>
      <c r="AC261" s="2">
        <f t="shared" si="44"/>
        <v>46628429.379328966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50143921.468966447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193</v>
      </c>
      <c r="C262" s="7"/>
      <c r="D262" s="2" t="e">
        <f t="shared" si="12"/>
        <v>#N/A</v>
      </c>
      <c r="E262" s="2" t="e">
        <f t="shared" si="22"/>
        <v>#N/A</v>
      </c>
      <c r="F262" s="2">
        <v>1415233.5127641857</v>
      </c>
      <c r="G262" s="2">
        <f t="shared" si="47"/>
        <v>541500.42857142852</v>
      </c>
      <c r="H262" s="2">
        <f t="shared" si="45"/>
        <v>120813988.09361498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2230008.2857142794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1428630.6586452723</v>
      </c>
      <c r="Q262" s="2">
        <f t="shared" si="48"/>
        <v>550000</v>
      </c>
      <c r="R262" s="2">
        <f t="shared" si="46"/>
        <v>122979247.3962312</v>
      </c>
      <c r="S262" s="2">
        <f t="shared" si="17"/>
        <v>541500.42857143283</v>
      </c>
      <c r="T262" s="2">
        <f t="shared" si="18"/>
        <v>8499.571428571362</v>
      </c>
      <c r="U262" s="2">
        <f t="shared" si="19"/>
        <v>550000</v>
      </c>
      <c r="V262" s="2">
        <f t="shared" si="34"/>
        <v>75327952.093614623</v>
      </c>
      <c r="W262" s="2">
        <f t="shared" si="20"/>
        <v>541500.42857143283</v>
      </c>
      <c r="X262" s="2">
        <f t="shared" si="6"/>
        <v>8499.5714285671711</v>
      </c>
      <c r="Y262" s="2">
        <f t="shared" si="43"/>
        <v>47651295.302616544</v>
      </c>
      <c r="Z262" s="2" t="str">
        <f t="shared" si="8"/>
        <v>MEEP</v>
      </c>
      <c r="AA262" s="2">
        <f>IF(Z262="HERE",Y262,AA261+Graph!$G$1*1000)</f>
        <v>81009317.588330775</v>
      </c>
      <c r="AB262" s="2">
        <f t="shared" si="21"/>
        <v>650000</v>
      </c>
      <c r="AC262" s="2">
        <f t="shared" si="44"/>
        <v>46628429.379328966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194</v>
      </c>
      <c r="C263" s="7"/>
      <c r="D263" s="2" t="e">
        <f t="shared" si="12"/>
        <v>#N/A</v>
      </c>
      <c r="E263" s="2" t="e">
        <f t="shared" si="22"/>
        <v>#N/A</v>
      </c>
      <c r="F263" s="2">
        <v>1420164.648650378</v>
      </c>
      <c r="G263" s="2">
        <f t="shared" si="47"/>
        <v>541500.42857142852</v>
      </c>
      <c r="H263" s="2">
        <f t="shared" si="45"/>
        <v>121355488.52218641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2238507.8571428508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1433608.2908072174</v>
      </c>
      <c r="Q263" s="2">
        <f t="shared" si="48"/>
        <v>550000</v>
      </c>
      <c r="R263" s="2">
        <f t="shared" si="46"/>
        <v>123529247.3962312</v>
      </c>
      <c r="S263" s="2">
        <f t="shared" si="17"/>
        <v>541500.42857143283</v>
      </c>
      <c r="T263" s="2">
        <f t="shared" si="18"/>
        <v>8499.571428571362</v>
      </c>
      <c r="U263" s="2">
        <f t="shared" si="19"/>
        <v>550000</v>
      </c>
      <c r="V263" s="2">
        <f t="shared" si="34"/>
        <v>75869452.522186056</v>
      </c>
      <c r="W263" s="2">
        <f t="shared" si="20"/>
        <v>541500.42857143283</v>
      </c>
      <c r="X263" s="2">
        <f t="shared" si="6"/>
        <v>8499.5714285671711</v>
      </c>
      <c r="Y263" s="2">
        <f t="shared" si="43"/>
        <v>47659794.874045111</v>
      </c>
      <c r="Z263" s="2" t="str">
        <f t="shared" si="8"/>
        <v>MEEP</v>
      </c>
      <c r="AA263" s="2">
        <f>IF(Z263="HERE",Y263,AA262+Graph!$G$1*1000)</f>
        <v>81659317.588330775</v>
      </c>
      <c r="AB263" s="2">
        <f t="shared" si="21"/>
        <v>650000</v>
      </c>
      <c r="AC263" s="2">
        <f t="shared" si="44"/>
        <v>46628429.379328966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195</v>
      </c>
      <c r="C264" s="7"/>
      <c r="D264" s="2" t="e">
        <f t="shared" si="12"/>
        <v>#N/A</v>
      </c>
      <c r="E264" s="2" t="e">
        <f t="shared" si="22"/>
        <v>#N/A</v>
      </c>
      <c r="F264" s="2">
        <v>1425095.7845365405</v>
      </c>
      <c r="G264" s="2">
        <f t="shared" si="47"/>
        <v>541500.42857142852</v>
      </c>
      <c r="H264" s="2">
        <f t="shared" si="45"/>
        <v>121896988.95075785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2247007.4285714221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1438585.9229691923</v>
      </c>
      <c r="Q264" s="2">
        <f t="shared" si="48"/>
        <v>550000</v>
      </c>
      <c r="R264" s="2">
        <f t="shared" si="46"/>
        <v>124079247.3962312</v>
      </c>
      <c r="S264" s="2">
        <f t="shared" si="17"/>
        <v>541500.42857143283</v>
      </c>
      <c r="T264" s="2">
        <f t="shared" si="18"/>
        <v>8499.571428571362</v>
      </c>
      <c r="U264" s="2">
        <f t="shared" si="19"/>
        <v>550000</v>
      </c>
      <c r="V264" s="2">
        <f t="shared" si="34"/>
        <v>76410952.950757489</v>
      </c>
      <c r="W264" s="2">
        <f t="shared" si="20"/>
        <v>541500.42857143283</v>
      </c>
      <c r="X264" s="2">
        <f t="shared" si="6"/>
        <v>8499.5714285671711</v>
      </c>
      <c r="Y264" s="2">
        <f t="shared" si="43"/>
        <v>47668294.445473678</v>
      </c>
      <c r="Z264" s="2" t="str">
        <f t="shared" si="8"/>
        <v>MEEP</v>
      </c>
      <c r="AA264" s="2">
        <f>IF(Z264="HERE",Y264,AA263+Graph!$G$1*1000)</f>
        <v>82309317.588330775</v>
      </c>
      <c r="AB264" s="2">
        <f t="shared" si="21"/>
        <v>650000</v>
      </c>
      <c r="AC264" s="2">
        <f t="shared" si="44"/>
        <v>46628429.379328966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196</v>
      </c>
      <c r="C265" s="7"/>
      <c r="D265" s="2" t="e">
        <f t="shared" si="12"/>
        <v>#N/A</v>
      </c>
      <c r="E265" s="2" t="e">
        <f t="shared" si="22"/>
        <v>#N/A</v>
      </c>
      <c r="F265" s="2">
        <v>1430026.920422703</v>
      </c>
      <c r="G265" s="2">
        <f t="shared" si="47"/>
        <v>541500.42857142852</v>
      </c>
      <c r="H265" s="2">
        <f t="shared" si="45"/>
        <v>122438489.37932928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2255506.9999999935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1443563.5551311374</v>
      </c>
      <c r="Q265" s="2">
        <f t="shared" si="48"/>
        <v>550000</v>
      </c>
      <c r="R265" s="2">
        <f t="shared" si="46"/>
        <v>124629247.3962312</v>
      </c>
      <c r="S265" s="2">
        <f t="shared" si="17"/>
        <v>541500.42857143283</v>
      </c>
      <c r="T265" s="2">
        <f t="shared" si="18"/>
        <v>8499.571428571362</v>
      </c>
      <c r="U265" s="2">
        <f t="shared" si="19"/>
        <v>550000</v>
      </c>
      <c r="V265" s="2">
        <f t="shared" si="34"/>
        <v>76952453.379328921</v>
      </c>
      <c r="W265" s="2">
        <f t="shared" si="20"/>
        <v>541500.42857143283</v>
      </c>
      <c r="X265" s="2">
        <f t="shared" si="6"/>
        <v>8499.5714285671711</v>
      </c>
      <c r="Y265" s="2">
        <f t="shared" si="43"/>
        <v>47676794.016902246</v>
      </c>
      <c r="Z265" s="2" t="str">
        <f t="shared" si="8"/>
        <v>MEEP</v>
      </c>
      <c r="AA265" s="2">
        <f>IF(Z265="HERE",Y265,AA264+Graph!$G$1*1000)</f>
        <v>82959317.588330775</v>
      </c>
      <c r="AB265" s="2">
        <f t="shared" si="21"/>
        <v>650000</v>
      </c>
      <c r="AC265" s="2">
        <f t="shared" si="44"/>
        <v>46628429.379328966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197</v>
      </c>
      <c r="C266" s="7"/>
      <c r="D266" s="2" t="e">
        <f t="shared" si="12"/>
        <v>#N/A</v>
      </c>
      <c r="E266" s="2" t="e">
        <f t="shared" si="22"/>
        <v>#N/A</v>
      </c>
      <c r="F266" s="2">
        <v>1434958.0563088953</v>
      </c>
      <c r="G266" s="2">
        <f t="shared" si="47"/>
        <v>541500.42857142852</v>
      </c>
      <c r="H266" s="2">
        <f t="shared" si="45"/>
        <v>122979989.80790071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2264006.5714285648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1448541.1872931123</v>
      </c>
      <c r="Q266" s="2">
        <f t="shared" si="48"/>
        <v>550000</v>
      </c>
      <c r="R266" s="2">
        <f t="shared" si="46"/>
        <v>125179247.3962312</v>
      </c>
      <c r="S266" s="2">
        <f t="shared" si="17"/>
        <v>541500.42857143283</v>
      </c>
      <c r="T266" s="2">
        <f t="shared" si="18"/>
        <v>8499.571428571362</v>
      </c>
      <c r="U266" s="2">
        <f t="shared" si="19"/>
        <v>550000</v>
      </c>
      <c r="V266" s="2">
        <f t="shared" si="34"/>
        <v>77493953.807900354</v>
      </c>
      <c r="W266" s="2">
        <f t="shared" si="20"/>
        <v>541500.42857143283</v>
      </c>
      <c r="X266" s="2">
        <f t="shared" si="6"/>
        <v>8499.5714285671711</v>
      </c>
      <c r="Y266" s="2">
        <f t="shared" si="43"/>
        <v>47685293.588330813</v>
      </c>
      <c r="Z266" s="2" t="str">
        <f t="shared" si="8"/>
        <v>MEEP</v>
      </c>
      <c r="AA266" s="2">
        <f>IF(Z266="HERE",Y266,AA265+Graph!$G$1*1000)</f>
        <v>83609317.588330775</v>
      </c>
      <c r="AB266" s="2">
        <f t="shared" si="21"/>
        <v>650000</v>
      </c>
      <c r="AC266" s="2">
        <f t="shared" si="44"/>
        <v>46628429.379328966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198</v>
      </c>
      <c r="C267" s="7"/>
      <c r="D267" s="2" t="e">
        <f t="shared" si="12"/>
        <v>#N/A</v>
      </c>
      <c r="E267" s="2" t="e">
        <f t="shared" si="22"/>
        <v>#N/A</v>
      </c>
      <c r="F267" s="2">
        <v>1439889.1921950579</v>
      </c>
      <c r="G267" s="2">
        <f t="shared" si="47"/>
        <v>541500.42857142852</v>
      </c>
      <c r="H267" s="2">
        <f t="shared" si="45"/>
        <v>123521490.23647214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2272506.1428571362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1453518.8194550574</v>
      </c>
      <c r="Q267" s="2">
        <f t="shared" si="48"/>
        <v>550000</v>
      </c>
      <c r="R267" s="2">
        <f t="shared" si="46"/>
        <v>125729247.3962312</v>
      </c>
      <c r="S267" s="2">
        <f t="shared" si="17"/>
        <v>541500.42857143283</v>
      </c>
      <c r="T267" s="2">
        <f t="shared" si="18"/>
        <v>8499.571428571362</v>
      </c>
      <c r="U267" s="2">
        <f t="shared" si="19"/>
        <v>550000</v>
      </c>
      <c r="V267" s="2">
        <f t="shared" si="34"/>
        <v>78035454.236471787</v>
      </c>
      <c r="W267" s="2">
        <f t="shared" si="20"/>
        <v>541500.42857143283</v>
      </c>
      <c r="X267" s="2">
        <f t="shared" si="6"/>
        <v>8499.5714285671711</v>
      </c>
      <c r="Y267" s="2">
        <f t="shared" si="43"/>
        <v>47693793.15975938</v>
      </c>
      <c r="Z267" s="2" t="str">
        <f t="shared" si="8"/>
        <v>MEEP</v>
      </c>
      <c r="AA267" s="2">
        <f>IF(Z267="HERE",Y267,AA266+Graph!$G$1*1000)</f>
        <v>84259317.588330775</v>
      </c>
      <c r="AB267" s="2">
        <f t="shared" si="21"/>
        <v>650000</v>
      </c>
      <c r="AC267" s="2">
        <f t="shared" si="44"/>
        <v>46628429.379328966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199</v>
      </c>
      <c r="C268" s="7"/>
      <c r="D268" s="2" t="e">
        <f t="shared" si="12"/>
        <v>#N/A</v>
      </c>
      <c r="E268" s="2" t="e">
        <f t="shared" si="22"/>
        <v>#N/A</v>
      </c>
      <c r="F268" s="2">
        <v>1444820.3280812204</v>
      </c>
      <c r="G268" s="2">
        <f t="shared" si="47"/>
        <v>541500.42857142852</v>
      </c>
      <c r="H268" s="2">
        <f t="shared" si="45"/>
        <v>124062990.66504358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2281005.7142857076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1458496.4516170025</v>
      </c>
      <c r="Q268" s="2">
        <f t="shared" si="48"/>
        <v>550000</v>
      </c>
      <c r="R268" s="2">
        <f t="shared" si="46"/>
        <v>126279247.3962312</v>
      </c>
      <c r="S268" s="2">
        <f t="shared" si="17"/>
        <v>541500.42857143283</v>
      </c>
      <c r="T268" s="2">
        <f t="shared" si="18"/>
        <v>8499.571428571362</v>
      </c>
      <c r="U268" s="2">
        <f t="shared" si="19"/>
        <v>550000</v>
      </c>
      <c r="V268" s="2">
        <f t="shared" si="34"/>
        <v>78576954.66504322</v>
      </c>
      <c r="W268" s="2">
        <f t="shared" si="20"/>
        <v>541500.42857143283</v>
      </c>
      <c r="X268" s="2">
        <f t="shared" si="6"/>
        <v>8499.5714285671711</v>
      </c>
      <c r="Y268" s="2">
        <f t="shared" si="43"/>
        <v>47702292.731187947</v>
      </c>
      <c r="Z268" s="2" t="str">
        <f t="shared" si="8"/>
        <v>MEEP</v>
      </c>
      <c r="AA268" s="2">
        <f>IF(Z268="HERE",Y268,AA267+Graph!$G$1*1000)</f>
        <v>84909317.588330775</v>
      </c>
      <c r="AB268" s="2">
        <f t="shared" si="21"/>
        <v>650000</v>
      </c>
      <c r="AC268" s="2">
        <f t="shared" si="44"/>
        <v>46628429.379328966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200</v>
      </c>
      <c r="C269" s="7"/>
      <c r="D269" s="2" t="e">
        <f t="shared" si="12"/>
        <v>#N/A</v>
      </c>
      <c r="E269" s="2" t="e">
        <f t="shared" si="22"/>
        <v>#N/A</v>
      </c>
      <c r="F269" s="2">
        <v>1449751.4639674127</v>
      </c>
      <c r="G269" s="2">
        <f t="shared" si="47"/>
        <v>541500.42857142852</v>
      </c>
      <c r="H269" s="2">
        <f t="shared" si="45"/>
        <v>124604491.09361501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2289505.2857142789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1463474.0837789774</v>
      </c>
      <c r="Q269" s="2">
        <f t="shared" si="48"/>
        <v>550000</v>
      </c>
      <c r="R269" s="2">
        <f t="shared" si="46"/>
        <v>126829247.3962312</v>
      </c>
      <c r="S269" s="2">
        <f t="shared" si="17"/>
        <v>541500.42857143283</v>
      </c>
      <c r="T269" s="2">
        <f t="shared" si="18"/>
        <v>8499.571428571362</v>
      </c>
      <c r="U269" s="2">
        <f t="shared" si="19"/>
        <v>550000</v>
      </c>
      <c r="V269" s="2">
        <f t="shared" si="34"/>
        <v>79118455.093614653</v>
      </c>
      <c r="W269" s="2">
        <f t="shared" si="20"/>
        <v>541500.42857143283</v>
      </c>
      <c r="X269" s="2">
        <f t="shared" si="6"/>
        <v>8499.5714285671711</v>
      </c>
      <c r="Y269" s="2">
        <f t="shared" si="43"/>
        <v>47710792.302616514</v>
      </c>
      <c r="Z269" s="2" t="str">
        <f t="shared" si="8"/>
        <v>MEEP</v>
      </c>
      <c r="AA269" s="2">
        <f>IF(Z269="HERE",Y269,AA268+Graph!$G$1*1000)</f>
        <v>85559317.588330775</v>
      </c>
      <c r="AB269" s="2">
        <f t="shared" si="21"/>
        <v>650000</v>
      </c>
      <c r="AC269" s="2">
        <f t="shared" si="44"/>
        <v>46628429.379328966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201</v>
      </c>
      <c r="C270" s="7"/>
      <c r="D270" s="2" t="e">
        <f t="shared" si="12"/>
        <v>#N/A</v>
      </c>
      <c r="E270" s="2" t="e">
        <f t="shared" si="22"/>
        <v>#N/A</v>
      </c>
      <c r="F270" s="2">
        <v>1454682.5998535752</v>
      </c>
      <c r="G270" s="2">
        <f t="shared" si="47"/>
        <v>541500.42857142852</v>
      </c>
      <c r="H270" s="2">
        <f t="shared" si="45"/>
        <v>125145991.52218644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2298004.8571428503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1468451.7159409225</v>
      </c>
      <c r="Q270" s="2">
        <f t="shared" si="48"/>
        <v>550000</v>
      </c>
      <c r="R270" s="2">
        <f t="shared" si="46"/>
        <v>127379247.3962312</v>
      </c>
      <c r="S270" s="2">
        <f t="shared" si="17"/>
        <v>541500.42857143283</v>
      </c>
      <c r="T270" s="2">
        <f t="shared" si="18"/>
        <v>8499.571428571362</v>
      </c>
      <c r="U270" s="2">
        <f t="shared" si="19"/>
        <v>550000</v>
      </c>
      <c r="V270" s="2">
        <f t="shared" si="34"/>
        <v>79659955.522186086</v>
      </c>
      <c r="W270" s="2">
        <f t="shared" si="20"/>
        <v>541500.42857143283</v>
      </c>
      <c r="X270" s="2">
        <f t="shared" si="6"/>
        <v>8499.5714285671711</v>
      </c>
      <c r="Y270" s="2">
        <f t="shared" si="43"/>
        <v>47719291.874045081</v>
      </c>
      <c r="Z270" s="2" t="str">
        <f t="shared" si="8"/>
        <v>MEEP</v>
      </c>
      <c r="AA270" s="2">
        <f>IF(Z270="HERE",Y270,AA269+Graph!$G$1*1000)</f>
        <v>86209317.588330775</v>
      </c>
      <c r="AB270" s="2">
        <f t="shared" si="21"/>
        <v>650000</v>
      </c>
      <c r="AC270" s="2">
        <f t="shared" si="44"/>
        <v>46628429.379328966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202</v>
      </c>
      <c r="C271" s="7"/>
      <c r="D271" s="2" t="e">
        <f t="shared" si="12"/>
        <v>#N/A</v>
      </c>
      <c r="E271" s="2" t="e">
        <f t="shared" si="22"/>
        <v>#N/A</v>
      </c>
      <c r="F271" s="2">
        <v>1459613.7357397377</v>
      </c>
      <c r="G271" s="2">
        <f t="shared" si="47"/>
        <v>541500.42857142852</v>
      </c>
      <c r="H271" s="2">
        <f t="shared" si="45"/>
        <v>125687491.95075788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2306504.4285714217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1473429.3481028676</v>
      </c>
      <c r="Q271" s="2">
        <f t="shared" si="48"/>
        <v>550000</v>
      </c>
      <c r="R271" s="2">
        <f t="shared" si="46"/>
        <v>127929247.3962312</v>
      </c>
      <c r="S271" s="2">
        <f t="shared" si="17"/>
        <v>541500.42857143283</v>
      </c>
      <c r="T271" s="2">
        <f t="shared" si="18"/>
        <v>8499.571428571362</v>
      </c>
      <c r="U271" s="2">
        <f t="shared" si="19"/>
        <v>550000</v>
      </c>
      <c r="V271" s="2">
        <f t="shared" si="34"/>
        <v>80201455.950757518</v>
      </c>
      <c r="W271" s="2">
        <f t="shared" si="20"/>
        <v>541500.42857143283</v>
      </c>
      <c r="X271" s="2">
        <f t="shared" si="6"/>
        <v>8499.5714285671711</v>
      </c>
      <c r="Y271" s="2">
        <f t="shared" si="43"/>
        <v>47727791.445473649</v>
      </c>
      <c r="Z271" s="2" t="str">
        <f t="shared" si="8"/>
        <v>MEEP</v>
      </c>
      <c r="AA271" s="2">
        <f>IF(Z271="HERE",Y271,AA270+Graph!$G$1*1000)</f>
        <v>86859317.588330775</v>
      </c>
      <c r="AB271" s="2">
        <f t="shared" si="21"/>
        <v>650000</v>
      </c>
      <c r="AC271" s="2">
        <f t="shared" si="44"/>
        <v>46628429.379328966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203</v>
      </c>
      <c r="C272" s="7"/>
      <c r="D272" s="2" t="e">
        <f t="shared" si="12"/>
        <v>#N/A</v>
      </c>
      <c r="E272" s="2" t="e">
        <f t="shared" si="22"/>
        <v>#N/A</v>
      </c>
      <c r="F272" s="2">
        <v>1464544.8716259301</v>
      </c>
      <c r="G272" s="2">
        <f t="shared" si="47"/>
        <v>541500.42857142852</v>
      </c>
      <c r="H272" s="2">
        <f t="shared" si="45"/>
        <v>126228992.37932931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2315003.999999993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1478406.9802648425</v>
      </c>
      <c r="Q272" s="2">
        <f t="shared" si="48"/>
        <v>550000</v>
      </c>
      <c r="R272" s="2">
        <f t="shared" si="46"/>
        <v>128479247.3962312</v>
      </c>
      <c r="S272" s="2">
        <f t="shared" si="17"/>
        <v>541500.42857143283</v>
      </c>
      <c r="T272" s="2">
        <f t="shared" si="18"/>
        <v>8499.571428571362</v>
      </c>
      <c r="U272" s="2">
        <f t="shared" si="19"/>
        <v>550000</v>
      </c>
      <c r="V272" s="2">
        <f t="shared" si="34"/>
        <v>80742956.379328951</v>
      </c>
      <c r="W272" s="2">
        <f t="shared" si="20"/>
        <v>541500.42857143283</v>
      </c>
      <c r="X272" s="2">
        <f t="shared" si="6"/>
        <v>8499.5714285671711</v>
      </c>
      <c r="Y272" s="2">
        <f t="shared" si="43"/>
        <v>47736291.016902216</v>
      </c>
      <c r="Z272" s="2" t="str">
        <f t="shared" si="8"/>
        <v>MEEP</v>
      </c>
      <c r="AA272" s="2">
        <f>IF(Z272="HERE",Y272,AA271+Graph!$G$1*1000)</f>
        <v>87509317.588330775</v>
      </c>
      <c r="AB272" s="2">
        <f t="shared" si="21"/>
        <v>650000</v>
      </c>
      <c r="AC272" s="2">
        <f t="shared" si="44"/>
        <v>46628429.379328966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204</v>
      </c>
      <c r="C273" s="7"/>
      <c r="D273" s="2" t="e">
        <f t="shared" si="12"/>
        <v>#N/A</v>
      </c>
      <c r="E273" s="2" t="e">
        <f t="shared" si="22"/>
        <v>#N/A</v>
      </c>
      <c r="F273" s="2">
        <v>1469476.0075120926</v>
      </c>
      <c r="G273" s="2">
        <f t="shared" si="47"/>
        <v>541500.42857142852</v>
      </c>
      <c r="H273" s="2">
        <f t="shared" si="45"/>
        <v>126770492.80790074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2323503.5714285644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1483384.6124267876</v>
      </c>
      <c r="Q273" s="2">
        <f t="shared" si="48"/>
        <v>550000</v>
      </c>
      <c r="R273" s="2">
        <f t="shared" si="46"/>
        <v>129029247.3962312</v>
      </c>
      <c r="S273" s="2">
        <f t="shared" si="17"/>
        <v>541500.42857143283</v>
      </c>
      <c r="T273" s="2">
        <f t="shared" si="18"/>
        <v>8499.571428571362</v>
      </c>
      <c r="U273" s="2">
        <f t="shared" si="19"/>
        <v>550000</v>
      </c>
      <c r="V273" s="2">
        <f t="shared" si="34"/>
        <v>81284456.807900384</v>
      </c>
      <c r="W273" s="2">
        <f t="shared" si="20"/>
        <v>541500.42857143283</v>
      </c>
      <c r="X273" s="2">
        <f t="shared" si="6"/>
        <v>8499.5714285671711</v>
      </c>
      <c r="Y273" s="2">
        <f t="shared" si="43"/>
        <v>47744790.588330783</v>
      </c>
      <c r="Z273" s="2" t="str">
        <f t="shared" si="8"/>
        <v>MEEP</v>
      </c>
      <c r="AA273" s="2">
        <f>IF(Z273="HERE",Y273,AA272+Graph!$G$1*1000)</f>
        <v>88159317.588330775</v>
      </c>
      <c r="AB273" s="2">
        <f t="shared" si="21"/>
        <v>650000</v>
      </c>
      <c r="AC273" s="2">
        <f t="shared" si="44"/>
        <v>46628429.379328966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205</v>
      </c>
      <c r="C274" s="7"/>
      <c r="D274" s="2" t="e">
        <f t="shared" si="12"/>
        <v>#N/A</v>
      </c>
      <c r="E274" s="2" t="e">
        <f t="shared" si="22"/>
        <v>#N/A</v>
      </c>
      <c r="F274" s="2">
        <v>1474407.1433982551</v>
      </c>
      <c r="G274" s="2">
        <f t="shared" si="47"/>
        <v>541500.42857142852</v>
      </c>
      <c r="H274" s="2">
        <f t="shared" si="45"/>
        <v>127311993.23647217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2332003.1428571357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1488362.2445887327</v>
      </c>
      <c r="Q274" s="2">
        <f t="shared" si="48"/>
        <v>550000</v>
      </c>
      <c r="R274" s="2">
        <f t="shared" si="46"/>
        <v>129579247.3962312</v>
      </c>
      <c r="S274" s="2">
        <f t="shared" si="17"/>
        <v>541500.42857143283</v>
      </c>
      <c r="T274" s="2">
        <f t="shared" si="18"/>
        <v>8499.571428571362</v>
      </c>
      <c r="U274" s="2">
        <f t="shared" si="19"/>
        <v>550000</v>
      </c>
      <c r="V274" s="2">
        <f t="shared" si="34"/>
        <v>81825957.236471817</v>
      </c>
      <c r="W274" s="2">
        <f t="shared" si="20"/>
        <v>541500.42857143283</v>
      </c>
      <c r="X274" s="2">
        <f t="shared" si="6"/>
        <v>8499.5714285671711</v>
      </c>
      <c r="Y274" s="2">
        <f t="shared" si="43"/>
        <v>47753290.15975935</v>
      </c>
      <c r="Z274" s="2" t="str">
        <f t="shared" si="8"/>
        <v>MEEP</v>
      </c>
      <c r="AA274" s="2">
        <f>IF(Z274="HERE",Y274,AA273+Graph!$G$1*1000)</f>
        <v>88809317.588330775</v>
      </c>
      <c r="AB274" s="2">
        <f t="shared" si="21"/>
        <v>650000</v>
      </c>
      <c r="AC274" s="2">
        <f t="shared" si="44"/>
        <v>46628429.379328966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206</v>
      </c>
      <c r="C275" s="7"/>
      <c r="D275" s="2" t="e">
        <f t="shared" si="12"/>
        <v>#N/A</v>
      </c>
      <c r="E275" s="2" t="e">
        <f t="shared" si="22"/>
        <v>#N/A</v>
      </c>
      <c r="F275" s="2">
        <v>1479338.2792844474</v>
      </c>
      <c r="G275" s="2">
        <f t="shared" si="47"/>
        <v>541500.42857142852</v>
      </c>
      <c r="H275" s="2">
        <f t="shared" si="45"/>
        <v>127853493.66504361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2340502.7142857071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1493339.8767507076</v>
      </c>
      <c r="Q275" s="2">
        <f t="shared" si="48"/>
        <v>550000</v>
      </c>
      <c r="R275" s="2">
        <f t="shared" si="46"/>
        <v>130129247.3962312</v>
      </c>
      <c r="S275" s="2">
        <f t="shared" si="17"/>
        <v>541500.42857143283</v>
      </c>
      <c r="T275" s="2">
        <f t="shared" si="18"/>
        <v>8499.571428571362</v>
      </c>
      <c r="U275" s="2">
        <f t="shared" si="19"/>
        <v>550000</v>
      </c>
      <c r="V275" s="2">
        <f t="shared" si="34"/>
        <v>82367457.66504325</v>
      </c>
      <c r="W275" s="2">
        <f t="shared" si="20"/>
        <v>541500.42857143283</v>
      </c>
      <c r="X275" s="2">
        <f t="shared" si="6"/>
        <v>8499.5714285671711</v>
      </c>
      <c r="Y275" s="2">
        <f t="shared" si="43"/>
        <v>47761789.731187917</v>
      </c>
      <c r="Z275" s="2" t="str">
        <f t="shared" si="8"/>
        <v>MEEP</v>
      </c>
      <c r="AA275" s="2">
        <f>IF(Z275="HERE",Y275,AA274+Graph!$G$1*1000)</f>
        <v>89459317.588330775</v>
      </c>
      <c r="AB275" s="2">
        <f t="shared" si="21"/>
        <v>650000</v>
      </c>
      <c r="AC275" s="2">
        <f t="shared" si="44"/>
        <v>46628429.379328966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207</v>
      </c>
      <c r="C276" s="7"/>
      <c r="D276" s="2" t="e">
        <f t="shared" si="12"/>
        <v>#N/A</v>
      </c>
      <c r="E276" s="2" t="e">
        <f t="shared" si="22"/>
        <v>#N/A</v>
      </c>
      <c r="F276" s="2">
        <v>1484269.41517061</v>
      </c>
      <c r="G276" s="2">
        <f t="shared" si="47"/>
        <v>541500.42857142852</v>
      </c>
      <c r="H276" s="2">
        <f t="shared" si="45"/>
        <v>128394994.09361504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2349002.2857142785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1498317.5089126527</v>
      </c>
      <c r="Q276" s="2">
        <f t="shared" si="48"/>
        <v>550000</v>
      </c>
      <c r="R276" s="2">
        <f t="shared" si="46"/>
        <v>130679247.3962312</v>
      </c>
      <c r="S276" s="2">
        <f t="shared" si="17"/>
        <v>541500.42857143283</v>
      </c>
      <c r="T276" s="2">
        <f t="shared" si="18"/>
        <v>8499.571428571362</v>
      </c>
      <c r="U276" s="2">
        <f t="shared" si="19"/>
        <v>550000</v>
      </c>
      <c r="V276" s="2">
        <f t="shared" si="34"/>
        <v>82908958.093614683</v>
      </c>
      <c r="W276" s="2">
        <f t="shared" si="20"/>
        <v>541500.42857143283</v>
      </c>
      <c r="X276" s="2">
        <f t="shared" si="6"/>
        <v>8499.5714285671711</v>
      </c>
      <c r="Y276" s="2">
        <f t="shared" si="43"/>
        <v>47770289.302616484</v>
      </c>
      <c r="Z276" s="2" t="str">
        <f t="shared" si="8"/>
        <v>MEEP</v>
      </c>
      <c r="AA276" s="2">
        <f>IF(Z276="HERE",Y276,AA275+Graph!$G$1*1000)</f>
        <v>90109317.588330775</v>
      </c>
      <c r="AB276" s="2">
        <f t="shared" si="21"/>
        <v>650000</v>
      </c>
      <c r="AC276" s="2">
        <f t="shared" si="44"/>
        <v>46628429.379328966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208</v>
      </c>
      <c r="C277" s="7"/>
      <c r="D277" s="2" t="e">
        <f t="shared" si="12"/>
        <v>#N/A</v>
      </c>
      <c r="E277" s="2" t="e">
        <f t="shared" si="22"/>
        <v>#N/A</v>
      </c>
      <c r="F277" s="2">
        <v>1489200.5510568023</v>
      </c>
      <c r="G277" s="2">
        <f t="shared" si="47"/>
        <v>541500.42857142852</v>
      </c>
      <c r="H277" s="2">
        <f t="shared" si="45"/>
        <v>128936494.52218647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2357501.8571428498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1503295.1410745978</v>
      </c>
      <c r="Q277" s="2">
        <f t="shared" si="48"/>
        <v>550000</v>
      </c>
      <c r="R277" s="2">
        <f t="shared" si="46"/>
        <v>131229247.3962312</v>
      </c>
      <c r="S277" s="2">
        <f t="shared" si="17"/>
        <v>541500.42857143283</v>
      </c>
      <c r="T277" s="2">
        <f t="shared" si="18"/>
        <v>8499.571428571362</v>
      </c>
      <c r="U277" s="2">
        <f t="shared" si="19"/>
        <v>550000</v>
      </c>
      <c r="V277" s="2">
        <f t="shared" si="34"/>
        <v>83450458.522186115</v>
      </c>
      <c r="W277" s="2">
        <f t="shared" si="20"/>
        <v>541500.42857143283</v>
      </c>
      <c r="X277" s="2">
        <f t="shared" si="6"/>
        <v>8499.5714285671711</v>
      </c>
      <c r="Y277" s="2">
        <f t="shared" si="43"/>
        <v>47778788.874045052</v>
      </c>
      <c r="Z277" s="2" t="str">
        <f t="shared" si="8"/>
        <v>MEEP</v>
      </c>
      <c r="AA277" s="2">
        <f>IF(Z277="HERE",Y277,AA276+Graph!$G$1*1000)</f>
        <v>90759317.588330775</v>
      </c>
      <c r="AB277" s="2">
        <f t="shared" si="21"/>
        <v>650000</v>
      </c>
      <c r="AC277" s="2">
        <f t="shared" si="44"/>
        <v>46628429.379328966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209</v>
      </c>
      <c r="C278" s="7"/>
      <c r="D278" s="2" t="e">
        <f t="shared" si="12"/>
        <v>#N/A</v>
      </c>
      <c r="E278" s="2" t="e">
        <f t="shared" si="22"/>
        <v>#N/A</v>
      </c>
      <c r="F278" s="2">
        <v>1494131.6869429648</v>
      </c>
      <c r="G278" s="2">
        <f t="shared" si="47"/>
        <v>541500.42857142852</v>
      </c>
      <c r="H278" s="2">
        <f t="shared" si="45"/>
        <v>129477994.95075791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2366001.4285714212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1508272.7732365727</v>
      </c>
      <c r="Q278" s="2">
        <f t="shared" si="48"/>
        <v>550000</v>
      </c>
      <c r="R278" s="2">
        <f t="shared" si="46"/>
        <v>131779247.3962312</v>
      </c>
      <c r="S278" s="2">
        <f t="shared" si="17"/>
        <v>541500.42857143283</v>
      </c>
      <c r="T278" s="2">
        <f t="shared" si="18"/>
        <v>8499.571428571362</v>
      </c>
      <c r="U278" s="2">
        <f t="shared" si="19"/>
        <v>550000</v>
      </c>
      <c r="V278" s="2">
        <f t="shared" si="34"/>
        <v>83991958.950757548</v>
      </c>
      <c r="W278" s="2">
        <f t="shared" si="20"/>
        <v>541500.42857143283</v>
      </c>
      <c r="X278" s="2">
        <f t="shared" si="6"/>
        <v>8499.5714285671711</v>
      </c>
      <c r="Y278" s="2">
        <f t="shared" si="43"/>
        <v>47787288.445473619</v>
      </c>
      <c r="Z278" s="2" t="str">
        <f t="shared" si="8"/>
        <v>MEEP</v>
      </c>
      <c r="AA278" s="2">
        <f>IF(Z278="HERE",Y278,AA277+Graph!$G$1*1000)</f>
        <v>91409317.588330775</v>
      </c>
      <c r="AB278" s="2">
        <f t="shared" si="21"/>
        <v>650000</v>
      </c>
      <c r="AC278" s="2">
        <f t="shared" si="44"/>
        <v>46628429.379328966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210</v>
      </c>
      <c r="C279" s="7"/>
      <c r="D279" s="2" t="e">
        <f t="shared" si="12"/>
        <v>#N/A</v>
      </c>
      <c r="E279" s="2" t="e">
        <f t="shared" si="22"/>
        <v>#N/A</v>
      </c>
      <c r="F279" s="2">
        <v>1499062.8228291273</v>
      </c>
      <c r="G279" s="2">
        <f t="shared" si="47"/>
        <v>541500.42857142852</v>
      </c>
      <c r="H279" s="2">
        <f t="shared" si="45"/>
        <v>130019495.37932934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2374500.9999999925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1513250.4053985178</v>
      </c>
      <c r="Q279" s="2">
        <f t="shared" si="48"/>
        <v>550000</v>
      </c>
      <c r="R279" s="2">
        <f t="shared" si="46"/>
        <v>132329247.3962312</v>
      </c>
      <c r="S279" s="2">
        <f t="shared" si="17"/>
        <v>541500.42857143283</v>
      </c>
      <c r="T279" s="2">
        <f t="shared" si="18"/>
        <v>8499.571428571362</v>
      </c>
      <c r="U279" s="2">
        <f t="shared" si="19"/>
        <v>550000</v>
      </c>
      <c r="V279" s="2">
        <f t="shared" si="34"/>
        <v>84533459.379328981</v>
      </c>
      <c r="W279" s="2">
        <f t="shared" si="20"/>
        <v>541500.42857143283</v>
      </c>
      <c r="X279" s="2">
        <f t="shared" si="6"/>
        <v>8499.5714285671711</v>
      </c>
      <c r="Y279" s="2">
        <f t="shared" si="43"/>
        <v>47795788.016902186</v>
      </c>
      <c r="Z279" s="2" t="str">
        <f t="shared" si="8"/>
        <v>MEEP</v>
      </c>
      <c r="AA279" s="2">
        <f>IF(Z279="HERE",Y279,AA278+Graph!$G$1*1000)</f>
        <v>92059317.588330775</v>
      </c>
      <c r="AB279" s="2">
        <f t="shared" si="21"/>
        <v>650000</v>
      </c>
      <c r="AC279" s="2">
        <f t="shared" si="44"/>
        <v>46628429.379328966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211</v>
      </c>
      <c r="C280" s="7"/>
      <c r="D280" s="2" t="e">
        <f t="shared" si="12"/>
        <v>#N/A</v>
      </c>
      <c r="E280" s="2" t="e">
        <f t="shared" si="22"/>
        <v>#N/A</v>
      </c>
      <c r="F280" s="2">
        <v>1503993.9587153196</v>
      </c>
      <c r="G280" s="2">
        <f t="shared" si="47"/>
        <v>541500.42857142852</v>
      </c>
      <c r="H280" s="2">
        <f t="shared" si="45"/>
        <v>130560995.80790077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2383000.5714285639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1518228.0375604928</v>
      </c>
      <c r="Q280" s="2">
        <f t="shared" si="48"/>
        <v>550000</v>
      </c>
      <c r="R280" s="2">
        <f t="shared" si="46"/>
        <v>132879247.3962312</v>
      </c>
      <c r="S280" s="2">
        <f t="shared" si="17"/>
        <v>541500.42857143283</v>
      </c>
      <c r="T280" s="2">
        <f t="shared" si="18"/>
        <v>8499.571428571362</v>
      </c>
      <c r="U280" s="2">
        <f t="shared" si="19"/>
        <v>550000</v>
      </c>
      <c r="V280" s="2">
        <f t="shared" si="34"/>
        <v>85074959.807900414</v>
      </c>
      <c r="W280" s="2">
        <f t="shared" si="20"/>
        <v>541500.42857143283</v>
      </c>
      <c r="X280" s="2">
        <f t="shared" si="6"/>
        <v>8499.5714285671711</v>
      </c>
      <c r="Y280" s="2">
        <f t="shared" si="43"/>
        <v>47804287.588330753</v>
      </c>
      <c r="Z280" s="2" t="str">
        <f t="shared" si="8"/>
        <v>MEEP</v>
      </c>
      <c r="AA280" s="2">
        <f>IF(Z280="HERE",Y280,AA279+Graph!$G$1*1000)</f>
        <v>92709317.588330775</v>
      </c>
      <c r="AB280" s="2">
        <f t="shared" si="21"/>
        <v>650000</v>
      </c>
      <c r="AC280" s="2">
        <f t="shared" si="44"/>
        <v>46628429.379328966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212</v>
      </c>
      <c r="C281" s="7"/>
      <c r="D281" s="2" t="e">
        <f t="shared" si="12"/>
        <v>#N/A</v>
      </c>
      <c r="E281" s="2" t="e">
        <f t="shared" si="22"/>
        <v>#N/A</v>
      </c>
      <c r="F281" s="2">
        <v>1508925.0946014822</v>
      </c>
      <c r="G281" s="2">
        <f t="shared" si="47"/>
        <v>541500.42857142852</v>
      </c>
      <c r="H281" s="2">
        <f t="shared" si="45"/>
        <v>131102496.2364722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2391500.1428571353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1523205.6697224379</v>
      </c>
      <c r="Q281" s="2">
        <f t="shared" si="48"/>
        <v>550000</v>
      </c>
      <c r="R281" s="2">
        <f t="shared" si="46"/>
        <v>133429247.3962312</v>
      </c>
      <c r="S281" s="2">
        <f t="shared" si="17"/>
        <v>541500.42857143283</v>
      </c>
      <c r="T281" s="2">
        <f t="shared" si="18"/>
        <v>8499.571428571362</v>
      </c>
      <c r="U281" s="2">
        <f t="shared" si="19"/>
        <v>550000</v>
      </c>
      <c r="V281" s="2">
        <f t="shared" si="34"/>
        <v>85616460.236471847</v>
      </c>
      <c r="W281" s="2">
        <f t="shared" si="20"/>
        <v>541500.42857143283</v>
      </c>
      <c r="X281" s="2">
        <f t="shared" si="6"/>
        <v>8499.5714285671711</v>
      </c>
      <c r="Y281" s="2">
        <f t="shared" si="43"/>
        <v>47812787.15975932</v>
      </c>
      <c r="Z281" s="2" t="str">
        <f t="shared" si="8"/>
        <v>MEEP</v>
      </c>
      <c r="AA281" s="2">
        <f>IF(Z281="HERE",Y281,AA280+Graph!$G$1*1000)</f>
        <v>93359317.588330775</v>
      </c>
      <c r="AB281" s="2">
        <f t="shared" si="21"/>
        <v>650000</v>
      </c>
      <c r="AC281" s="2">
        <f t="shared" si="44"/>
        <v>46628429.379328966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213</v>
      </c>
      <c r="C282" s="7"/>
      <c r="D282" s="2" t="e">
        <f t="shared" si="12"/>
        <v>#N/A</v>
      </c>
      <c r="E282" s="2" t="e">
        <f t="shared" si="22"/>
        <v>#N/A</v>
      </c>
      <c r="F282" s="2">
        <v>1513856.2304876447</v>
      </c>
      <c r="G282" s="2">
        <f t="shared" si="47"/>
        <v>541500.42857142852</v>
      </c>
      <c r="H282" s="2">
        <f t="shared" si="45"/>
        <v>131643996.66504364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2399999.7142857066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1528183.301884383</v>
      </c>
      <c r="Q282" s="2">
        <f t="shared" si="48"/>
        <v>550000</v>
      </c>
      <c r="R282" s="2">
        <f t="shared" si="46"/>
        <v>133979247.3962312</v>
      </c>
      <c r="S282" s="2">
        <f t="shared" si="17"/>
        <v>541500.42857143283</v>
      </c>
      <c r="T282" s="2">
        <f t="shared" si="18"/>
        <v>8499.571428571362</v>
      </c>
      <c r="U282" s="2">
        <f t="shared" si="19"/>
        <v>550000</v>
      </c>
      <c r="V282" s="2">
        <f t="shared" si="34"/>
        <v>86157960.66504328</v>
      </c>
      <c r="W282" s="2">
        <f t="shared" si="20"/>
        <v>541500.42857143283</v>
      </c>
      <c r="X282" s="2">
        <f t="shared" si="6"/>
        <v>8499.5714285671711</v>
      </c>
      <c r="Y282" s="2">
        <f t="shared" si="43"/>
        <v>47821286.731187887</v>
      </c>
      <c r="Z282" s="2" t="str">
        <f t="shared" si="8"/>
        <v>MEEP</v>
      </c>
      <c r="AA282" s="2">
        <f>IF(Z282="HERE",Y282,AA281+Graph!$G$1*1000)</f>
        <v>94009317.588330775</v>
      </c>
      <c r="AB282" s="2">
        <f t="shared" si="21"/>
        <v>650000</v>
      </c>
      <c r="AC282" s="2">
        <f t="shared" si="44"/>
        <v>46628429.379328966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214</v>
      </c>
      <c r="C283" s="7"/>
      <c r="D283" s="2" t="e">
        <f t="shared" si="12"/>
        <v>#N/A</v>
      </c>
      <c r="E283" s="2" t="e">
        <f t="shared" si="22"/>
        <v>#N/A</v>
      </c>
      <c r="F283" s="2">
        <v>1518787.366373837</v>
      </c>
      <c r="G283" s="2">
        <f t="shared" si="47"/>
        <v>541500.42857142852</v>
      </c>
      <c r="H283" s="2">
        <f t="shared" si="45"/>
        <v>132185497.09361507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2408499.285714278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1533160.9340463579</v>
      </c>
      <c r="Q283" s="2">
        <f t="shared" si="48"/>
        <v>550000</v>
      </c>
      <c r="R283" s="2">
        <f t="shared" si="46"/>
        <v>134529247.3962312</v>
      </c>
      <c r="S283" s="2">
        <f t="shared" si="17"/>
        <v>541500.42857143283</v>
      </c>
      <c r="T283" s="2">
        <f t="shared" si="18"/>
        <v>8499.571428571362</v>
      </c>
      <c r="U283" s="2">
        <f t="shared" si="19"/>
        <v>550000</v>
      </c>
      <c r="V283" s="2">
        <f t="shared" si="34"/>
        <v>86699461.093614712</v>
      </c>
      <c r="W283" s="2">
        <f t="shared" si="20"/>
        <v>541500.42857143283</v>
      </c>
      <c r="X283" s="2">
        <f t="shared" si="6"/>
        <v>8499.5714285671711</v>
      </c>
      <c r="Y283" s="2">
        <f t="shared" si="43"/>
        <v>47829786.302616455</v>
      </c>
      <c r="Z283" s="2" t="str">
        <f t="shared" si="8"/>
        <v>MEEP</v>
      </c>
      <c r="AA283" s="2">
        <f>IF(Z283="HERE",Y283,AA282+Graph!$G$1*1000)</f>
        <v>94659317.588330775</v>
      </c>
      <c r="AB283" s="2">
        <f t="shared" si="21"/>
        <v>650000</v>
      </c>
      <c r="AC283" s="2">
        <f t="shared" si="44"/>
        <v>46628429.379328966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215</v>
      </c>
      <c r="C284" s="7"/>
      <c r="D284" s="2" t="e">
        <f t="shared" si="12"/>
        <v>#N/A</v>
      </c>
      <c r="E284" s="2" t="e">
        <f t="shared" si="22"/>
        <v>#N/A</v>
      </c>
      <c r="F284" s="2">
        <v>1523718.5022599995</v>
      </c>
      <c r="G284" s="2">
        <f t="shared" si="47"/>
        <v>541500.42857142852</v>
      </c>
      <c r="H284" s="2">
        <f t="shared" si="45"/>
        <v>132726997.5221865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2416998.8571428494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1538138.566208303</v>
      </c>
      <c r="Q284" s="2">
        <f t="shared" si="48"/>
        <v>550000</v>
      </c>
      <c r="R284" s="2">
        <f t="shared" si="46"/>
        <v>135079247.3962312</v>
      </c>
      <c r="S284" s="2">
        <f t="shared" si="17"/>
        <v>541500.42857143283</v>
      </c>
      <c r="T284" s="2">
        <f t="shared" si="18"/>
        <v>8499.571428571362</v>
      </c>
      <c r="U284" s="2">
        <f t="shared" si="19"/>
        <v>550000</v>
      </c>
      <c r="V284" s="2">
        <f t="shared" si="34"/>
        <v>87240961.522186145</v>
      </c>
      <c r="W284" s="2">
        <f t="shared" si="20"/>
        <v>541500.42857143283</v>
      </c>
      <c r="X284" s="2">
        <f t="shared" si="6"/>
        <v>8499.5714285671711</v>
      </c>
      <c r="Y284" s="2">
        <f t="shared" si="43"/>
        <v>47838285.874045022</v>
      </c>
      <c r="Z284" s="2" t="str">
        <f t="shared" si="8"/>
        <v>MEEP</v>
      </c>
      <c r="AA284" s="2">
        <f>IF(Z284="HERE",Y284,AA283+Graph!$G$1*1000)</f>
        <v>95309317.588330775</v>
      </c>
      <c r="AB284" s="2">
        <f t="shared" si="21"/>
        <v>650000</v>
      </c>
      <c r="AC284" s="2">
        <f t="shared" si="44"/>
        <v>46628429.379328966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216</v>
      </c>
      <c r="C285" s="7"/>
      <c r="D285" s="2" t="e">
        <f t="shared" si="12"/>
        <v>#N/A</v>
      </c>
      <c r="E285" s="2" t="e">
        <f t="shared" si="22"/>
        <v>#N/A</v>
      </c>
      <c r="F285" s="2">
        <v>1528649.638146162</v>
      </c>
      <c r="G285" s="2">
        <f t="shared" si="47"/>
        <v>541500.42857142852</v>
      </c>
      <c r="H285" s="2">
        <f t="shared" si="45"/>
        <v>133268497.95075794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2425498.4285714207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1543116.1983702481</v>
      </c>
      <c r="Q285" s="2">
        <f t="shared" si="48"/>
        <v>550000</v>
      </c>
      <c r="R285" s="2">
        <f t="shared" si="46"/>
        <v>135629247.3962312</v>
      </c>
      <c r="S285" s="2">
        <f t="shared" si="17"/>
        <v>541500.42857143283</v>
      </c>
      <c r="T285" s="2">
        <f t="shared" si="18"/>
        <v>8499.571428571362</v>
      </c>
      <c r="U285" s="2">
        <f t="shared" si="19"/>
        <v>550000</v>
      </c>
      <c r="V285" s="2">
        <f t="shared" si="34"/>
        <v>87782461.950757578</v>
      </c>
      <c r="W285" s="2">
        <f t="shared" si="20"/>
        <v>541500.42857143283</v>
      </c>
      <c r="X285" s="2">
        <f t="shared" si="6"/>
        <v>8499.5714285671711</v>
      </c>
      <c r="Y285" s="2">
        <f t="shared" si="43"/>
        <v>47846785.445473589</v>
      </c>
      <c r="Z285" s="2" t="str">
        <f t="shared" si="8"/>
        <v>MEEP</v>
      </c>
      <c r="AA285" s="2">
        <f>IF(Z285="HERE",Y285,AA284+Graph!$G$1*1000)</f>
        <v>95959317.588330775</v>
      </c>
      <c r="AB285" s="2">
        <f t="shared" si="21"/>
        <v>650000</v>
      </c>
      <c r="AC285" s="2">
        <f t="shared" si="44"/>
        <v>46628429.379328966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217</v>
      </c>
      <c r="C286" s="7"/>
      <c r="D286" s="2" t="e">
        <f t="shared" si="12"/>
        <v>#N/A</v>
      </c>
      <c r="E286" s="2" t="e">
        <f t="shared" si="22"/>
        <v>#N/A</v>
      </c>
      <c r="F286" s="2">
        <v>1533580.7740323544</v>
      </c>
      <c r="G286" s="2">
        <f t="shared" si="47"/>
        <v>541500.42857142852</v>
      </c>
      <c r="H286" s="2">
        <f t="shared" si="45"/>
        <v>133809998.37932937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2433997.9999999921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1548093.830532223</v>
      </c>
      <c r="Q286" s="2">
        <f t="shared" si="48"/>
        <v>550000</v>
      </c>
      <c r="R286" s="2">
        <f t="shared" si="46"/>
        <v>136179247.3962312</v>
      </c>
      <c r="S286" s="2">
        <f t="shared" si="17"/>
        <v>541500.42857143283</v>
      </c>
      <c r="T286" s="2">
        <f t="shared" si="18"/>
        <v>8499.571428571362</v>
      </c>
      <c r="U286" s="2">
        <f t="shared" si="19"/>
        <v>550000</v>
      </c>
      <c r="V286" s="2">
        <f t="shared" si="34"/>
        <v>88323962.379329011</v>
      </c>
      <c r="W286" s="2">
        <f t="shared" si="20"/>
        <v>541500.42857143283</v>
      </c>
      <c r="X286" s="2">
        <f t="shared" ref="X286:X385" si="51">SUM(U286-W286)</f>
        <v>8499.5714285671711</v>
      </c>
      <c r="Y286" s="2">
        <f t="shared" si="43"/>
        <v>47855285.016902156</v>
      </c>
      <c r="Z286" s="2" t="str">
        <f t="shared" ref="Z286:Z385" si="52">IF(V286&lt;Y286,"HERE","MEEP")</f>
        <v>MEEP</v>
      </c>
      <c r="AA286" s="2">
        <f>IF(Z286="HERE",Y286,AA285+Graph!$G$1*1000)</f>
        <v>96609317.588330775</v>
      </c>
      <c r="AB286" s="2">
        <f t="shared" si="21"/>
        <v>650000</v>
      </c>
      <c r="AC286" s="2">
        <f t="shared" si="44"/>
        <v>46628429.379328966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218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1538511.9099185169</v>
      </c>
      <c r="G287" s="2">
        <f t="shared" si="47"/>
        <v>541500.42857142852</v>
      </c>
      <c r="H287" s="2">
        <f t="shared" si="45"/>
        <v>134351498.80790079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2442497.5714285634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1553071.4626941681</v>
      </c>
      <c r="Q287" s="2">
        <f t="shared" si="48"/>
        <v>550000</v>
      </c>
      <c r="R287" s="2">
        <f t="shared" si="46"/>
        <v>136729247.3962312</v>
      </c>
      <c r="S287" s="2">
        <f t="shared" ref="S287:S385" si="58">SUM(H287-H286)</f>
        <v>541500.42857141793</v>
      </c>
      <c r="T287" s="2">
        <f t="shared" ref="T287:T385" si="59">SUM(L287-L286)</f>
        <v>8499.571428571362</v>
      </c>
      <c r="U287" s="2">
        <f t="shared" ref="U287:U385" si="60">SUM(R287-R286)</f>
        <v>550000</v>
      </c>
      <c r="V287" s="2">
        <f t="shared" si="34"/>
        <v>88865462.807900444</v>
      </c>
      <c r="W287" s="2">
        <f t="shared" ref="W287:W385" si="61">SUM(V287-V286)</f>
        <v>541500.42857143283</v>
      </c>
      <c r="X287" s="2">
        <f t="shared" si="51"/>
        <v>8499.5714285671711</v>
      </c>
      <c r="Y287" s="2">
        <f t="shared" ref="Y287:Y350" si="62">IF(COUNT($C288)=0,IF(COUNT($C287)=1,C287,SUM(Y286+X287)),C287)</f>
        <v>47863784.588330723</v>
      </c>
      <c r="Z287" s="2" t="str">
        <f t="shared" si="52"/>
        <v>MEEP</v>
      </c>
      <c r="AA287" s="2">
        <f>IF(Z287="HERE",Y287,AA286+Graph!$G$1*1000)</f>
        <v>97259317.588330775</v>
      </c>
      <c r="AB287" s="2">
        <f t="shared" ref="AB287:AB385" si="63">SUM(AA287-AA286)</f>
        <v>650000</v>
      </c>
      <c r="AC287" s="2">
        <f t="shared" ref="AC287:AC350" si="64">IF(Z288="HERE",V287,AC286)</f>
        <v>46628429.379328966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219</v>
      </c>
      <c r="C288" s="7"/>
      <c r="D288" s="2" t="e">
        <f t="shared" si="55"/>
        <v>#N/A</v>
      </c>
      <c r="E288" s="2" t="e">
        <f t="shared" si="22"/>
        <v>#N/A</v>
      </c>
      <c r="F288" s="2">
        <v>1543443.0458046794</v>
      </c>
      <c r="G288" s="2">
        <f t="shared" si="47"/>
        <v>541500.42857142852</v>
      </c>
      <c r="H288" s="2">
        <f t="shared" ref="H288:H351" si="65">IF(COUNT($C289)=0,IF(COUNT($C288)=1,C288,SUM(H287+G288)),C288)</f>
        <v>134892999.23647222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2450997.1428571348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1558049.0948561132</v>
      </c>
      <c r="Q288" s="2">
        <f t="shared" si="48"/>
        <v>550000</v>
      </c>
      <c r="R288" s="2">
        <f t="shared" ref="R288:R351" si="66">IF(COUNT($C289)=0,IF(COUNT($C288)=1,M288,SUM(R287+Q288)),M288)</f>
        <v>137279247.3962312</v>
      </c>
      <c r="S288" s="2">
        <f t="shared" si="58"/>
        <v>541500.42857143283</v>
      </c>
      <c r="T288" s="2">
        <f t="shared" si="59"/>
        <v>8499.571428571362</v>
      </c>
      <c r="U288" s="2">
        <f t="shared" si="60"/>
        <v>550000</v>
      </c>
      <c r="V288" s="2">
        <f t="shared" si="34"/>
        <v>89406963.236471877</v>
      </c>
      <c r="W288" s="2">
        <f t="shared" si="61"/>
        <v>541500.42857143283</v>
      </c>
      <c r="X288" s="2">
        <f t="shared" si="51"/>
        <v>8499.5714285671711</v>
      </c>
      <c r="Y288" s="2">
        <f t="shared" si="62"/>
        <v>47872284.159759291</v>
      </c>
      <c r="Z288" s="2" t="str">
        <f t="shared" si="52"/>
        <v>MEEP</v>
      </c>
      <c r="AA288" s="2">
        <f>IF(Z288="HERE",Y288,AA287+Graph!$G$1*1000)</f>
        <v>97909317.588330775</v>
      </c>
      <c r="AB288" s="2">
        <f t="shared" si="63"/>
        <v>650000</v>
      </c>
      <c r="AC288" s="2">
        <f t="shared" si="64"/>
        <v>46628429.379328966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220</v>
      </c>
      <c r="C289" s="7"/>
      <c r="D289" s="2" t="e">
        <f t="shared" si="55"/>
        <v>#N/A</v>
      </c>
      <c r="E289" s="2" t="e">
        <f t="shared" si="22"/>
        <v>#N/A</v>
      </c>
      <c r="F289" s="2">
        <v>1548374.1816908717</v>
      </c>
      <c r="G289" s="2">
        <f t="shared" si="47"/>
        <v>541500.42857142852</v>
      </c>
      <c r="H289" s="2">
        <f t="shared" si="65"/>
        <v>135434499.66504365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2459496.7142857062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1563026.7270180881</v>
      </c>
      <c r="Q289" s="2">
        <f t="shared" si="48"/>
        <v>550000</v>
      </c>
      <c r="R289" s="2">
        <f t="shared" si="66"/>
        <v>137829247.3962312</v>
      </c>
      <c r="S289" s="2">
        <f t="shared" si="58"/>
        <v>541500.42857143283</v>
      </c>
      <c r="T289" s="2">
        <f t="shared" si="59"/>
        <v>8499.571428571362</v>
      </c>
      <c r="U289" s="2">
        <f t="shared" si="60"/>
        <v>550000</v>
      </c>
      <c r="V289" s="2">
        <f t="shared" si="34"/>
        <v>89948463.665043309</v>
      </c>
      <c r="W289" s="2">
        <f t="shared" si="61"/>
        <v>541500.42857143283</v>
      </c>
      <c r="X289" s="2">
        <f t="shared" si="51"/>
        <v>8499.5714285671711</v>
      </c>
      <c r="Y289" s="2">
        <f t="shared" si="62"/>
        <v>47880783.731187858</v>
      </c>
      <c r="Z289" s="2" t="str">
        <f t="shared" si="52"/>
        <v>MEEP</v>
      </c>
      <c r="AA289" s="2">
        <f>IF(Z289="HERE",Y289,AA288+Graph!$G$1*1000)</f>
        <v>98559317.588330775</v>
      </c>
      <c r="AB289" s="2">
        <f t="shared" si="63"/>
        <v>650000</v>
      </c>
      <c r="AC289" s="2">
        <f t="shared" si="64"/>
        <v>46628429.379328966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221</v>
      </c>
      <c r="C290" s="7"/>
      <c r="D290" s="2" t="e">
        <f t="shared" si="55"/>
        <v>#N/A</v>
      </c>
      <c r="E290" s="2" t="e">
        <f t="shared" si="22"/>
        <v>#N/A</v>
      </c>
      <c r="F290" s="2">
        <v>1553305.3175770342</v>
      </c>
      <c r="G290" s="2">
        <f t="shared" si="47"/>
        <v>541500.42857142852</v>
      </c>
      <c r="H290" s="2">
        <f t="shared" si="65"/>
        <v>135976000.09361508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2467996.2857142775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1568004.3591800332</v>
      </c>
      <c r="Q290" s="2">
        <f t="shared" si="48"/>
        <v>550000</v>
      </c>
      <c r="R290" s="2">
        <f t="shared" si="66"/>
        <v>138379247.3962312</v>
      </c>
      <c r="S290" s="2">
        <f t="shared" si="58"/>
        <v>541500.42857143283</v>
      </c>
      <c r="T290" s="2">
        <f t="shared" si="59"/>
        <v>8499.571428571362</v>
      </c>
      <c r="U290" s="2">
        <f t="shared" si="60"/>
        <v>550000</v>
      </c>
      <c r="V290" s="2">
        <f t="shared" si="34"/>
        <v>90489964.093614742</v>
      </c>
      <c r="W290" s="2">
        <f t="shared" si="61"/>
        <v>541500.42857143283</v>
      </c>
      <c r="X290" s="2">
        <f t="shared" si="51"/>
        <v>8499.5714285671711</v>
      </c>
      <c r="Y290" s="2">
        <f t="shared" si="62"/>
        <v>47889283.302616425</v>
      </c>
      <c r="Z290" s="2" t="str">
        <f t="shared" si="52"/>
        <v>MEEP</v>
      </c>
      <c r="AA290" s="2">
        <f>IF(Z290="HERE",Y290,AA289+Graph!$G$1*1000)</f>
        <v>99209317.588330775</v>
      </c>
      <c r="AB290" s="2">
        <f t="shared" si="63"/>
        <v>650000</v>
      </c>
      <c r="AC290" s="2">
        <f t="shared" si="64"/>
        <v>46628429.379328966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222</v>
      </c>
      <c r="C291" s="7"/>
      <c r="D291" s="2" t="e">
        <f t="shared" si="55"/>
        <v>#N/A</v>
      </c>
      <c r="E291" s="2" t="e">
        <f t="shared" si="22"/>
        <v>#N/A</v>
      </c>
      <c r="F291" s="2">
        <v>1558236.4534631968</v>
      </c>
      <c r="G291" s="2">
        <f t="shared" si="47"/>
        <v>541500.42857142852</v>
      </c>
      <c r="H291" s="2">
        <f t="shared" si="65"/>
        <v>136517500.52218652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2476495.8571428489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1572981.9913419783</v>
      </c>
      <c r="Q291" s="2">
        <f t="shared" si="48"/>
        <v>550000</v>
      </c>
      <c r="R291" s="2">
        <f t="shared" si="66"/>
        <v>138929247.3962312</v>
      </c>
      <c r="S291" s="2">
        <f t="shared" si="58"/>
        <v>541500.42857143283</v>
      </c>
      <c r="T291" s="2">
        <f t="shared" si="59"/>
        <v>8499.571428571362</v>
      </c>
      <c r="U291" s="2">
        <f t="shared" si="60"/>
        <v>550000</v>
      </c>
      <c r="V291" s="2">
        <f t="shared" si="34"/>
        <v>91031464.522186175</v>
      </c>
      <c r="W291" s="2">
        <f t="shared" si="61"/>
        <v>541500.42857143283</v>
      </c>
      <c r="X291" s="2">
        <f t="shared" si="51"/>
        <v>8499.5714285671711</v>
      </c>
      <c r="Y291" s="2">
        <f t="shared" si="62"/>
        <v>47897782.874044992</v>
      </c>
      <c r="Z291" s="2" t="str">
        <f t="shared" si="52"/>
        <v>MEEP</v>
      </c>
      <c r="AA291" s="2">
        <f>IF(Z291="HERE",Y291,AA290+Graph!$G$1*1000)</f>
        <v>99859317.588330775</v>
      </c>
      <c r="AB291" s="2">
        <f t="shared" si="63"/>
        <v>650000</v>
      </c>
      <c r="AC291" s="2">
        <f t="shared" si="64"/>
        <v>46628429.379328966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223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1563167.5893493891</v>
      </c>
      <c r="G292" s="2">
        <f t="shared" si="47"/>
        <v>541500.42857142852</v>
      </c>
      <c r="H292" s="2">
        <f t="shared" si="65"/>
        <v>137059000.95075795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2484995.4285714203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1577959.6235039532</v>
      </c>
      <c r="Q292" s="2">
        <f t="shared" si="48"/>
        <v>550000</v>
      </c>
      <c r="R292" s="2">
        <f t="shared" si="66"/>
        <v>139479247.3962312</v>
      </c>
      <c r="S292" s="2">
        <f t="shared" si="58"/>
        <v>541500.42857143283</v>
      </c>
      <c r="T292" s="2">
        <f t="shared" si="59"/>
        <v>8499.571428571362</v>
      </c>
      <c r="U292" s="2">
        <f t="shared" si="60"/>
        <v>550000</v>
      </c>
      <c r="V292" s="2">
        <f t="shared" si="34"/>
        <v>91572964.950757608</v>
      </c>
      <c r="W292" s="2">
        <f t="shared" si="61"/>
        <v>541500.42857143283</v>
      </c>
      <c r="X292" s="2">
        <f t="shared" si="51"/>
        <v>8499.5714285671711</v>
      </c>
      <c r="Y292" s="2">
        <f t="shared" si="62"/>
        <v>47906282.445473559</v>
      </c>
      <c r="Z292" s="2" t="str">
        <f t="shared" si="52"/>
        <v>MEEP</v>
      </c>
      <c r="AA292" s="2">
        <f>IF(Z292="HERE",Y292,AA291+Graph!$G$1*1000)</f>
        <v>100509317.58833078</v>
      </c>
      <c r="AB292" s="2">
        <f t="shared" si="63"/>
        <v>650000</v>
      </c>
      <c r="AC292" s="2">
        <f t="shared" si="64"/>
        <v>46628429.379328966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224</v>
      </c>
      <c r="C293" s="7"/>
      <c r="D293" s="2" t="e">
        <f t="shared" si="55"/>
        <v>#N/A</v>
      </c>
      <c r="E293" s="2" t="e">
        <f t="shared" si="67"/>
        <v>#N/A</v>
      </c>
      <c r="F293" s="2">
        <v>1568098.7252355516</v>
      </c>
      <c r="G293" s="2">
        <f t="shared" si="47"/>
        <v>541500.42857142852</v>
      </c>
      <c r="H293" s="2">
        <f t="shared" si="65"/>
        <v>137600501.37932938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2493494.9999999916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1582937.2556658983</v>
      </c>
      <c r="Q293" s="2">
        <f t="shared" si="48"/>
        <v>550000</v>
      </c>
      <c r="R293" s="2">
        <f t="shared" si="66"/>
        <v>140029247.3962312</v>
      </c>
      <c r="S293" s="2">
        <f t="shared" si="58"/>
        <v>541500.42857143283</v>
      </c>
      <c r="T293" s="2">
        <f t="shared" si="59"/>
        <v>8499.571428571362</v>
      </c>
      <c r="U293" s="2">
        <f t="shared" si="60"/>
        <v>550000</v>
      </c>
      <c r="V293" s="2">
        <f t="shared" si="34"/>
        <v>92114465.379329041</v>
      </c>
      <c r="W293" s="2">
        <f t="shared" si="61"/>
        <v>541500.42857143283</v>
      </c>
      <c r="X293" s="2">
        <f t="shared" si="51"/>
        <v>8499.5714285671711</v>
      </c>
      <c r="Y293" s="2">
        <f t="shared" si="62"/>
        <v>47914782.016902126</v>
      </c>
      <c r="Z293" s="2" t="str">
        <f t="shared" si="52"/>
        <v>MEEP</v>
      </c>
      <c r="AA293" s="2">
        <f>IF(Z293="HERE",Y293,AA292+Graph!$G$1*1000)</f>
        <v>101159317.58833078</v>
      </c>
      <c r="AB293" s="2">
        <f t="shared" si="63"/>
        <v>650000</v>
      </c>
      <c r="AC293" s="2">
        <f t="shared" si="64"/>
        <v>46628429.379328966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225</v>
      </c>
      <c r="C294" s="7"/>
      <c r="D294" s="2" t="e">
        <f t="shared" si="55"/>
        <v>#N/A</v>
      </c>
      <c r="E294" s="2" t="e">
        <f t="shared" si="67"/>
        <v>#N/A</v>
      </c>
      <c r="F294" s="2">
        <v>1573029.8611217141</v>
      </c>
      <c r="G294" s="2">
        <f t="shared" ref="G294:G357" si="70">IF(F294&gt;550000,$AK$31*1000,F294)</f>
        <v>541500.42857142852</v>
      </c>
      <c r="H294" s="2">
        <f t="shared" si="65"/>
        <v>138142001.80790082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2501994.571428563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1587914.8878278434</v>
      </c>
      <c r="Q294" s="2">
        <f t="shared" ref="Q294:Q357" si="71">IF(P294&gt;550000,550000,P294)</f>
        <v>550000</v>
      </c>
      <c r="R294" s="2">
        <f t="shared" si="66"/>
        <v>140579247.3962312</v>
      </c>
      <c r="S294" s="2">
        <f t="shared" si="58"/>
        <v>541500.42857143283</v>
      </c>
      <c r="T294" s="2">
        <f t="shared" si="59"/>
        <v>8499.571428571362</v>
      </c>
      <c r="U294" s="2">
        <f t="shared" si="60"/>
        <v>550000</v>
      </c>
      <c r="V294" s="2">
        <f t="shared" si="34"/>
        <v>92655965.807900473</v>
      </c>
      <c r="W294" s="2">
        <f t="shared" si="61"/>
        <v>541500.42857143283</v>
      </c>
      <c r="X294" s="2">
        <f t="shared" si="51"/>
        <v>8499.5714285671711</v>
      </c>
      <c r="Y294" s="2">
        <f t="shared" si="62"/>
        <v>47923281.588330694</v>
      </c>
      <c r="Z294" s="2" t="str">
        <f t="shared" si="52"/>
        <v>MEEP</v>
      </c>
      <c r="AA294" s="2">
        <f>IF(Z294="HERE",Y294,AA293+Graph!$G$1*1000)</f>
        <v>101809317.58833078</v>
      </c>
      <c r="AB294" s="2">
        <f t="shared" si="63"/>
        <v>650000</v>
      </c>
      <c r="AC294" s="2">
        <f t="shared" si="64"/>
        <v>46628429.379328966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226</v>
      </c>
      <c r="C295" s="7"/>
      <c r="D295" s="2" t="e">
        <f t="shared" si="55"/>
        <v>#N/A</v>
      </c>
      <c r="E295" s="2" t="e">
        <f t="shared" si="67"/>
        <v>#N/A</v>
      </c>
      <c r="F295" s="2">
        <v>1577960.9970079064</v>
      </c>
      <c r="G295" s="2">
        <f t="shared" si="70"/>
        <v>541500.42857142852</v>
      </c>
      <c r="H295" s="2">
        <f t="shared" si="65"/>
        <v>138683502.23647225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2510494.1428571343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1592892.5199898183</v>
      </c>
      <c r="Q295" s="2">
        <f t="shared" si="71"/>
        <v>550000</v>
      </c>
      <c r="R295" s="2">
        <f t="shared" si="66"/>
        <v>141129247.3962312</v>
      </c>
      <c r="S295" s="2">
        <f t="shared" si="58"/>
        <v>541500.42857143283</v>
      </c>
      <c r="T295" s="2">
        <f t="shared" si="59"/>
        <v>8499.571428571362</v>
      </c>
      <c r="U295" s="2">
        <f t="shared" si="60"/>
        <v>550000</v>
      </c>
      <c r="V295" s="2">
        <f t="shared" si="34"/>
        <v>93197466.236471906</v>
      </c>
      <c r="W295" s="2">
        <f t="shared" si="61"/>
        <v>541500.42857143283</v>
      </c>
      <c r="X295" s="2">
        <f t="shared" si="51"/>
        <v>8499.5714285671711</v>
      </c>
      <c r="Y295" s="2">
        <f t="shared" si="62"/>
        <v>47931781.159759261</v>
      </c>
      <c r="Z295" s="2" t="str">
        <f t="shared" si="52"/>
        <v>MEEP</v>
      </c>
      <c r="AA295" s="2">
        <f>IF(Z295="HERE",Y295,AA294+Graph!$G$1*1000)</f>
        <v>102459317.58833078</v>
      </c>
      <c r="AB295" s="2">
        <f t="shared" si="63"/>
        <v>650000</v>
      </c>
      <c r="AC295" s="2">
        <f t="shared" si="64"/>
        <v>46628429.379328966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227</v>
      </c>
      <c r="C296" s="7"/>
      <c r="D296" s="2" t="e">
        <f t="shared" si="55"/>
        <v>#N/A</v>
      </c>
      <c r="E296" s="2" t="e">
        <f t="shared" si="67"/>
        <v>#N/A</v>
      </c>
      <c r="F296" s="2">
        <v>1582892.132894069</v>
      </c>
      <c r="G296" s="2">
        <f t="shared" si="70"/>
        <v>541500.42857142852</v>
      </c>
      <c r="H296" s="2">
        <f t="shared" si="65"/>
        <v>139225002.66504368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2518993.7142857057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1597870.1521517634</v>
      </c>
      <c r="Q296" s="2">
        <f t="shared" si="71"/>
        <v>550000</v>
      </c>
      <c r="R296" s="2">
        <f t="shared" si="66"/>
        <v>141679247.3962312</v>
      </c>
      <c r="S296" s="2">
        <f t="shared" si="58"/>
        <v>541500.42857143283</v>
      </c>
      <c r="T296" s="2">
        <f t="shared" si="59"/>
        <v>8499.571428571362</v>
      </c>
      <c r="U296" s="2">
        <f t="shared" si="60"/>
        <v>550000</v>
      </c>
      <c r="V296" s="2">
        <f t="shared" si="34"/>
        <v>93738966.665043339</v>
      </c>
      <c r="W296" s="2">
        <f t="shared" si="61"/>
        <v>541500.42857143283</v>
      </c>
      <c r="X296" s="2">
        <f t="shared" si="51"/>
        <v>8499.5714285671711</v>
      </c>
      <c r="Y296" s="2">
        <f t="shared" si="62"/>
        <v>47940280.731187828</v>
      </c>
      <c r="Z296" s="2" t="str">
        <f t="shared" si="52"/>
        <v>MEEP</v>
      </c>
      <c r="AA296" s="2">
        <f>IF(Z296="HERE",Y296,AA295+Graph!$G$1*1000)</f>
        <v>103109317.58833078</v>
      </c>
      <c r="AB296" s="2">
        <f t="shared" si="63"/>
        <v>650000</v>
      </c>
      <c r="AC296" s="2">
        <f t="shared" si="64"/>
        <v>46628429.379328966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228</v>
      </c>
      <c r="C297" s="7"/>
      <c r="D297" s="2" t="e">
        <f t="shared" si="55"/>
        <v>#N/A</v>
      </c>
      <c r="E297" s="2" t="e">
        <f t="shared" si="67"/>
        <v>#N/A</v>
      </c>
      <c r="F297" s="2">
        <v>1587823.2687802315</v>
      </c>
      <c r="G297" s="2">
        <f t="shared" si="70"/>
        <v>541500.42857142852</v>
      </c>
      <c r="H297" s="2">
        <f t="shared" si="65"/>
        <v>139766503.09361511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2527493.2857142771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1602847.7843137383</v>
      </c>
      <c r="Q297" s="2">
        <f t="shared" si="71"/>
        <v>550000</v>
      </c>
      <c r="R297" s="2">
        <f t="shared" si="66"/>
        <v>142229247.3962312</v>
      </c>
      <c r="S297" s="2">
        <f t="shared" si="58"/>
        <v>541500.42857143283</v>
      </c>
      <c r="T297" s="2">
        <f t="shared" si="59"/>
        <v>8499.571428571362</v>
      </c>
      <c r="U297" s="2">
        <f t="shared" si="60"/>
        <v>550000</v>
      </c>
      <c r="V297" s="2">
        <f t="shared" si="34"/>
        <v>94280467.093614772</v>
      </c>
      <c r="W297" s="2">
        <f t="shared" si="61"/>
        <v>541500.42857143283</v>
      </c>
      <c r="X297" s="2">
        <f t="shared" si="51"/>
        <v>8499.5714285671711</v>
      </c>
      <c r="Y297" s="2">
        <f t="shared" si="62"/>
        <v>47948780.302616395</v>
      </c>
      <c r="Z297" s="2" t="str">
        <f t="shared" si="52"/>
        <v>MEEP</v>
      </c>
      <c r="AA297" s="2">
        <f>IF(Z297="HERE",Y297,AA296+Graph!$G$1*1000)</f>
        <v>103759317.58833078</v>
      </c>
      <c r="AB297" s="2">
        <f t="shared" si="63"/>
        <v>650000</v>
      </c>
      <c r="AC297" s="2">
        <f t="shared" si="64"/>
        <v>46628429.379328966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229</v>
      </c>
      <c r="C298" s="7"/>
      <c r="D298" s="2" t="e">
        <f t="shared" si="55"/>
        <v>#N/A</v>
      </c>
      <c r="E298" s="2" t="e">
        <f t="shared" si="67"/>
        <v>#N/A</v>
      </c>
      <c r="F298" s="2">
        <v>1592754.4046664238</v>
      </c>
      <c r="G298" s="2">
        <f t="shared" si="70"/>
        <v>541500.42857142852</v>
      </c>
      <c r="H298" s="2">
        <f t="shared" si="65"/>
        <v>140308003.52218655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2535992.8571428484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1607825.4164756835</v>
      </c>
      <c r="Q298" s="2">
        <f t="shared" si="71"/>
        <v>550000</v>
      </c>
      <c r="R298" s="2">
        <f t="shared" si="66"/>
        <v>142779247.3962312</v>
      </c>
      <c r="S298" s="2">
        <f t="shared" si="58"/>
        <v>541500.42857143283</v>
      </c>
      <c r="T298" s="2">
        <f t="shared" si="59"/>
        <v>8499.571428571362</v>
      </c>
      <c r="U298" s="2">
        <f t="shared" si="60"/>
        <v>550000</v>
      </c>
      <c r="V298" s="2">
        <f t="shared" si="34"/>
        <v>94821967.522186205</v>
      </c>
      <c r="W298" s="2">
        <f t="shared" si="61"/>
        <v>541500.42857143283</v>
      </c>
      <c r="X298" s="2">
        <f t="shared" si="51"/>
        <v>8499.5714285671711</v>
      </c>
      <c r="Y298" s="2">
        <f t="shared" si="62"/>
        <v>47957279.874044962</v>
      </c>
      <c r="Z298" s="2" t="str">
        <f t="shared" si="52"/>
        <v>MEEP</v>
      </c>
      <c r="AA298" s="2">
        <f>IF(Z298="HERE",Y298,AA297+Graph!$G$1*1000)</f>
        <v>104409317.58833078</v>
      </c>
      <c r="AB298" s="2">
        <f t="shared" si="63"/>
        <v>650000</v>
      </c>
      <c r="AC298" s="2">
        <f t="shared" si="64"/>
        <v>46628429.379328966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230</v>
      </c>
      <c r="C299" s="7"/>
      <c r="D299" s="2" t="e">
        <f t="shared" si="55"/>
        <v>#N/A</v>
      </c>
      <c r="E299" s="2" t="e">
        <f t="shared" si="67"/>
        <v>#N/A</v>
      </c>
      <c r="F299" s="2">
        <v>1597685.5405525863</v>
      </c>
      <c r="G299" s="2">
        <f t="shared" si="70"/>
        <v>541500.42857142852</v>
      </c>
      <c r="H299" s="2">
        <f t="shared" si="65"/>
        <v>140849503.95075798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2544492.4285714198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1612803.0486376286</v>
      </c>
      <c r="Q299" s="2">
        <f t="shared" si="71"/>
        <v>550000</v>
      </c>
      <c r="R299" s="2">
        <f t="shared" si="66"/>
        <v>143329247.3962312</v>
      </c>
      <c r="S299" s="2">
        <f t="shared" si="58"/>
        <v>541500.42857143283</v>
      </c>
      <c r="T299" s="2">
        <f t="shared" si="59"/>
        <v>8499.571428571362</v>
      </c>
      <c r="U299" s="2">
        <f t="shared" si="60"/>
        <v>550000</v>
      </c>
      <c r="V299" s="2">
        <f t="shared" si="34"/>
        <v>95363467.950757638</v>
      </c>
      <c r="W299" s="2">
        <f t="shared" si="61"/>
        <v>541500.42857143283</v>
      </c>
      <c r="X299" s="2">
        <f t="shared" si="51"/>
        <v>8499.5714285671711</v>
      </c>
      <c r="Y299" s="2">
        <f t="shared" si="62"/>
        <v>47965779.445473529</v>
      </c>
      <c r="Z299" s="2" t="str">
        <f t="shared" si="52"/>
        <v>MEEP</v>
      </c>
      <c r="AA299" s="2">
        <f>IF(Z299="HERE",Y299,AA298+Graph!$G$1*1000)</f>
        <v>105059317.58833078</v>
      </c>
      <c r="AB299" s="2">
        <f t="shared" si="63"/>
        <v>650000</v>
      </c>
      <c r="AC299" s="2">
        <f t="shared" si="64"/>
        <v>46628429.379328966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231</v>
      </c>
      <c r="C300" s="7"/>
      <c r="D300" s="2" t="e">
        <f t="shared" si="55"/>
        <v>#N/A</v>
      </c>
      <c r="E300" s="2" t="e">
        <f t="shared" si="67"/>
        <v>#N/A</v>
      </c>
      <c r="F300" s="2">
        <v>1602616.6764387488</v>
      </c>
      <c r="G300" s="2">
        <f t="shared" si="70"/>
        <v>541500.42857142852</v>
      </c>
      <c r="H300" s="2">
        <f t="shared" si="65"/>
        <v>141391004.37932941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2552991.9999999912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1617780.6807996035</v>
      </c>
      <c r="Q300" s="2">
        <f t="shared" si="71"/>
        <v>550000</v>
      </c>
      <c r="R300" s="2">
        <f t="shared" si="66"/>
        <v>143879247.3962312</v>
      </c>
      <c r="S300" s="2">
        <f t="shared" si="58"/>
        <v>541500.42857143283</v>
      </c>
      <c r="T300" s="2">
        <f t="shared" si="59"/>
        <v>8499.571428571362</v>
      </c>
      <c r="U300" s="2">
        <f t="shared" si="60"/>
        <v>550000</v>
      </c>
      <c r="V300" s="2">
        <f t="shared" si="34"/>
        <v>95904968.37932907</v>
      </c>
      <c r="W300" s="2">
        <f t="shared" si="61"/>
        <v>541500.42857143283</v>
      </c>
      <c r="X300" s="2">
        <f t="shared" si="51"/>
        <v>8499.5714285671711</v>
      </c>
      <c r="Y300" s="2">
        <f t="shared" si="62"/>
        <v>47974279.016902097</v>
      </c>
      <c r="Z300" s="2" t="str">
        <f t="shared" si="52"/>
        <v>MEEP</v>
      </c>
      <c r="AA300" s="2">
        <f>IF(Z300="HERE",Y300,AA299+Graph!$G$1*1000)</f>
        <v>105709317.58833078</v>
      </c>
      <c r="AB300" s="2">
        <f t="shared" si="63"/>
        <v>650000</v>
      </c>
      <c r="AC300" s="2">
        <f t="shared" si="64"/>
        <v>46628429.379328966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232</v>
      </c>
      <c r="C301" s="7"/>
      <c r="D301" s="2" t="e">
        <f t="shared" si="55"/>
        <v>#N/A</v>
      </c>
      <c r="E301" s="2" t="e">
        <f t="shared" si="67"/>
        <v>#N/A</v>
      </c>
      <c r="F301" s="2">
        <v>1607547.8123249412</v>
      </c>
      <c r="G301" s="2">
        <f t="shared" si="70"/>
        <v>541500.42857142852</v>
      </c>
      <c r="H301" s="2">
        <f t="shared" si="65"/>
        <v>141932504.80790085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2561491.5714285625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1622758.3129615486</v>
      </c>
      <c r="Q301" s="2">
        <f t="shared" si="71"/>
        <v>550000</v>
      </c>
      <c r="R301" s="2">
        <f t="shared" si="66"/>
        <v>144429247.3962312</v>
      </c>
      <c r="S301" s="2">
        <f t="shared" si="58"/>
        <v>541500.42857143283</v>
      </c>
      <c r="T301" s="2">
        <f t="shared" si="59"/>
        <v>8499.571428571362</v>
      </c>
      <c r="U301" s="2">
        <f t="shared" si="60"/>
        <v>550000</v>
      </c>
      <c r="V301" s="2">
        <f t="shared" si="34"/>
        <v>96446468.807900503</v>
      </c>
      <c r="W301" s="2">
        <f t="shared" si="61"/>
        <v>541500.42857143283</v>
      </c>
      <c r="X301" s="2">
        <f t="shared" si="51"/>
        <v>8499.5714285671711</v>
      </c>
      <c r="Y301" s="2">
        <f t="shared" si="62"/>
        <v>47982778.588330664</v>
      </c>
      <c r="Z301" s="2" t="str">
        <f t="shared" si="52"/>
        <v>MEEP</v>
      </c>
      <c r="AA301" s="2">
        <f>IF(Z301="HERE",Y301,AA300+Graph!$G$1*1000)</f>
        <v>106359317.58833078</v>
      </c>
      <c r="AB301" s="2">
        <f t="shared" si="63"/>
        <v>650000</v>
      </c>
      <c r="AC301" s="2">
        <f t="shared" si="64"/>
        <v>46628429.379328966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233</v>
      </c>
      <c r="C302" s="7"/>
      <c r="D302" s="2" t="e">
        <f t="shared" si="55"/>
        <v>#N/A</v>
      </c>
      <c r="E302" s="2" t="e">
        <f t="shared" si="67"/>
        <v>#N/A</v>
      </c>
      <c r="F302" s="2">
        <v>1612478.9482111037</v>
      </c>
      <c r="G302" s="2">
        <f t="shared" si="70"/>
        <v>541500.42857142852</v>
      </c>
      <c r="H302" s="2">
        <f t="shared" si="65"/>
        <v>142474005.23647228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2569991.1428571339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1627735.9451234937</v>
      </c>
      <c r="Q302" s="2">
        <f t="shared" si="71"/>
        <v>550000</v>
      </c>
      <c r="R302" s="2">
        <f t="shared" si="66"/>
        <v>144979247.3962312</v>
      </c>
      <c r="S302" s="2">
        <f t="shared" si="58"/>
        <v>541500.42857143283</v>
      </c>
      <c r="T302" s="2">
        <f t="shared" si="59"/>
        <v>8499.571428571362</v>
      </c>
      <c r="U302" s="2">
        <f t="shared" si="60"/>
        <v>550000</v>
      </c>
      <c r="V302" s="2">
        <f t="shared" si="34"/>
        <v>96987969.236471936</v>
      </c>
      <c r="W302" s="2">
        <f t="shared" si="61"/>
        <v>541500.42857143283</v>
      </c>
      <c r="X302" s="2">
        <f t="shared" si="51"/>
        <v>8499.5714285671711</v>
      </c>
      <c r="Y302" s="2">
        <f t="shared" si="62"/>
        <v>47991278.159759231</v>
      </c>
      <c r="Z302" s="2" t="str">
        <f t="shared" si="52"/>
        <v>MEEP</v>
      </c>
      <c r="AA302" s="2">
        <f>IF(Z302="HERE",Y302,AA301+Graph!$G$1*1000)</f>
        <v>107009317.58833078</v>
      </c>
      <c r="AB302" s="2">
        <f t="shared" si="63"/>
        <v>650000</v>
      </c>
      <c r="AC302" s="2">
        <f t="shared" si="64"/>
        <v>46628429.379328966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234</v>
      </c>
      <c r="C303" s="7"/>
      <c r="D303" s="2" t="e">
        <f t="shared" si="55"/>
        <v>#N/A</v>
      </c>
      <c r="E303" s="2" t="e">
        <f t="shared" si="67"/>
        <v>#N/A</v>
      </c>
      <c r="F303" s="2">
        <v>1617410.0840972662</v>
      </c>
      <c r="G303" s="2">
        <f t="shared" si="70"/>
        <v>541500.42857142852</v>
      </c>
      <c r="H303" s="2">
        <f t="shared" si="65"/>
        <v>143015505.66504371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2578490.7142857052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1632713.5772854686</v>
      </c>
      <c r="Q303" s="2">
        <f t="shared" si="71"/>
        <v>550000</v>
      </c>
      <c r="R303" s="2">
        <f t="shared" si="66"/>
        <v>145529247.3962312</v>
      </c>
      <c r="S303" s="2">
        <f t="shared" si="58"/>
        <v>541500.42857143283</v>
      </c>
      <c r="T303" s="2">
        <f t="shared" si="59"/>
        <v>8499.571428571362</v>
      </c>
      <c r="U303" s="2">
        <f t="shared" si="60"/>
        <v>550000</v>
      </c>
      <c r="V303" s="2">
        <f t="shared" si="34"/>
        <v>97529469.665043369</v>
      </c>
      <c r="W303" s="2">
        <f t="shared" si="61"/>
        <v>541500.42857143283</v>
      </c>
      <c r="X303" s="2">
        <f t="shared" si="51"/>
        <v>8499.5714285671711</v>
      </c>
      <c r="Y303" s="2">
        <f t="shared" si="62"/>
        <v>47999777.731187798</v>
      </c>
      <c r="Z303" s="2" t="str">
        <f t="shared" si="52"/>
        <v>MEEP</v>
      </c>
      <c r="AA303" s="2">
        <f>IF(Z303="HERE",Y303,AA302+Graph!$G$1*1000)</f>
        <v>107659317.58833078</v>
      </c>
      <c r="AB303" s="2">
        <f t="shared" si="63"/>
        <v>650000</v>
      </c>
      <c r="AC303" s="2">
        <f t="shared" si="64"/>
        <v>46628429.379328966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235</v>
      </c>
      <c r="C304" s="7"/>
      <c r="D304" s="2" t="e">
        <f t="shared" si="55"/>
        <v>#N/A</v>
      </c>
      <c r="E304" s="2" t="e">
        <f t="shared" si="67"/>
        <v>#N/A</v>
      </c>
      <c r="F304" s="2">
        <v>1622341.2199834585</v>
      </c>
      <c r="G304" s="2">
        <f t="shared" si="70"/>
        <v>541500.42857142852</v>
      </c>
      <c r="H304" s="2">
        <f t="shared" si="65"/>
        <v>143557006.09361514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2586990.2857142766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1637691.2094474137</v>
      </c>
      <c r="Q304" s="2">
        <f t="shared" si="71"/>
        <v>550000</v>
      </c>
      <c r="R304" s="2">
        <f t="shared" si="66"/>
        <v>146079247.3962312</v>
      </c>
      <c r="S304" s="2">
        <f t="shared" si="58"/>
        <v>541500.42857143283</v>
      </c>
      <c r="T304" s="2">
        <f t="shared" si="59"/>
        <v>8499.571428571362</v>
      </c>
      <c r="U304" s="2">
        <f t="shared" si="60"/>
        <v>550000</v>
      </c>
      <c r="V304" s="2">
        <f t="shared" si="34"/>
        <v>98070970.093614802</v>
      </c>
      <c r="W304" s="2">
        <f t="shared" si="61"/>
        <v>541500.42857143283</v>
      </c>
      <c r="X304" s="2">
        <f t="shared" si="51"/>
        <v>8499.5714285671711</v>
      </c>
      <c r="Y304" s="2">
        <f t="shared" si="62"/>
        <v>48008277.302616365</v>
      </c>
      <c r="Z304" s="2" t="str">
        <f t="shared" si="52"/>
        <v>MEEP</v>
      </c>
      <c r="AA304" s="2">
        <f>IF(Z304="HERE",Y304,AA303+Graph!$G$1*1000)</f>
        <v>108309317.58833078</v>
      </c>
      <c r="AB304" s="2">
        <f t="shared" si="63"/>
        <v>650000</v>
      </c>
      <c r="AC304" s="2">
        <f t="shared" si="64"/>
        <v>46628429.379328966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236</v>
      </c>
      <c r="C305" s="7"/>
      <c r="D305" s="2" t="e">
        <f t="shared" si="55"/>
        <v>#N/A</v>
      </c>
      <c r="E305" s="2" t="e">
        <f t="shared" si="67"/>
        <v>#N/A</v>
      </c>
      <c r="F305" s="2">
        <v>1627272.355869621</v>
      </c>
      <c r="G305" s="2">
        <f t="shared" si="70"/>
        <v>541500.42857142852</v>
      </c>
      <c r="H305" s="2">
        <f t="shared" si="65"/>
        <v>144098506.52218658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2595489.857142848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1642668.8416093588</v>
      </c>
      <c r="Q305" s="2">
        <f t="shared" si="71"/>
        <v>550000</v>
      </c>
      <c r="R305" s="2">
        <f t="shared" si="66"/>
        <v>146629247.3962312</v>
      </c>
      <c r="S305" s="2">
        <f t="shared" si="58"/>
        <v>541500.42857143283</v>
      </c>
      <c r="T305" s="2">
        <f t="shared" si="59"/>
        <v>8499.571428571362</v>
      </c>
      <c r="U305" s="2">
        <f t="shared" si="60"/>
        <v>550000</v>
      </c>
      <c r="V305" s="2">
        <f t="shared" si="34"/>
        <v>98612470.522186235</v>
      </c>
      <c r="W305" s="2">
        <f t="shared" si="61"/>
        <v>541500.42857143283</v>
      </c>
      <c r="X305" s="2">
        <f t="shared" si="51"/>
        <v>8499.5714285671711</v>
      </c>
      <c r="Y305" s="2">
        <f t="shared" si="62"/>
        <v>48016776.874044932</v>
      </c>
      <c r="Z305" s="2" t="str">
        <f t="shared" si="52"/>
        <v>MEEP</v>
      </c>
      <c r="AA305" s="2">
        <f>IF(Z305="HERE",Y305,AA304+Graph!$G$1*1000)</f>
        <v>108959317.58833078</v>
      </c>
      <c r="AB305" s="2">
        <f t="shared" si="63"/>
        <v>650000</v>
      </c>
      <c r="AC305" s="2">
        <f t="shared" si="64"/>
        <v>46628429.379328966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237</v>
      </c>
      <c r="C306" s="7"/>
      <c r="D306" s="2" t="e">
        <f t="shared" si="55"/>
        <v>#N/A</v>
      </c>
      <c r="E306" s="2" t="e">
        <f t="shared" si="67"/>
        <v>#N/A</v>
      </c>
      <c r="F306" s="2">
        <v>1632203.4917557836</v>
      </c>
      <c r="G306" s="2">
        <f t="shared" si="70"/>
        <v>541500.42857142852</v>
      </c>
      <c r="H306" s="2">
        <f t="shared" si="65"/>
        <v>144640006.95075801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2603989.4285714193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1647646.4737713337</v>
      </c>
      <c r="Q306" s="2">
        <f t="shared" si="71"/>
        <v>550000</v>
      </c>
      <c r="R306" s="2">
        <f t="shared" si="66"/>
        <v>147179247.3962312</v>
      </c>
      <c r="S306" s="2">
        <f t="shared" si="58"/>
        <v>541500.42857143283</v>
      </c>
      <c r="T306" s="2">
        <f t="shared" si="59"/>
        <v>8499.571428571362</v>
      </c>
      <c r="U306" s="2">
        <f t="shared" si="60"/>
        <v>550000</v>
      </c>
      <c r="V306" s="2">
        <f t="shared" si="34"/>
        <v>99153970.950757667</v>
      </c>
      <c r="W306" s="2">
        <f t="shared" si="61"/>
        <v>541500.42857143283</v>
      </c>
      <c r="X306" s="2">
        <f t="shared" si="51"/>
        <v>8499.5714285671711</v>
      </c>
      <c r="Y306" s="2">
        <f t="shared" si="62"/>
        <v>48025276.4454735</v>
      </c>
      <c r="Z306" s="2" t="str">
        <f t="shared" si="52"/>
        <v>MEEP</v>
      </c>
      <c r="AA306" s="2">
        <f>IF(Z306="HERE",Y306,AA305+Graph!$G$1*1000)</f>
        <v>109609317.58833078</v>
      </c>
      <c r="AB306" s="2">
        <f t="shared" si="63"/>
        <v>650000</v>
      </c>
      <c r="AC306" s="2">
        <f t="shared" si="64"/>
        <v>46628429.379328966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238</v>
      </c>
      <c r="C307" s="7"/>
      <c r="D307" s="2" t="e">
        <f t="shared" si="55"/>
        <v>#N/A</v>
      </c>
      <c r="E307" s="2" t="e">
        <f t="shared" si="67"/>
        <v>#N/A</v>
      </c>
      <c r="F307" s="2">
        <v>1637134.6276419759</v>
      </c>
      <c r="G307" s="2">
        <f t="shared" si="70"/>
        <v>541500.42857142852</v>
      </c>
      <c r="H307" s="2">
        <f t="shared" si="65"/>
        <v>145181507.37932944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2612488.9999999907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1652624.1059332788</v>
      </c>
      <c r="Q307" s="2">
        <f t="shared" si="71"/>
        <v>550000</v>
      </c>
      <c r="R307" s="2">
        <f t="shared" si="66"/>
        <v>147729247.3962312</v>
      </c>
      <c r="S307" s="2">
        <f t="shared" si="58"/>
        <v>541500.42857143283</v>
      </c>
      <c r="T307" s="2">
        <f t="shared" si="59"/>
        <v>8499.571428571362</v>
      </c>
      <c r="U307" s="2">
        <f t="shared" si="60"/>
        <v>550000</v>
      </c>
      <c r="V307" s="2">
        <f t="shared" si="34"/>
        <v>99695471.3793291</v>
      </c>
      <c r="W307" s="2">
        <f t="shared" si="61"/>
        <v>541500.42857143283</v>
      </c>
      <c r="X307" s="2">
        <f t="shared" si="51"/>
        <v>8499.5714285671711</v>
      </c>
      <c r="Y307" s="2">
        <f t="shared" si="62"/>
        <v>48033776.016902067</v>
      </c>
      <c r="Z307" s="2" t="str">
        <f t="shared" si="52"/>
        <v>MEEP</v>
      </c>
      <c r="AA307" s="2">
        <f>IF(Z307="HERE",Y307,AA306+Graph!$G$1*1000)</f>
        <v>110259317.58833078</v>
      </c>
      <c r="AB307" s="2">
        <f t="shared" si="63"/>
        <v>650000</v>
      </c>
      <c r="AC307" s="2">
        <f t="shared" si="64"/>
        <v>46628429.379328966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239</v>
      </c>
      <c r="C308" s="7"/>
      <c r="D308" s="2" t="e">
        <f t="shared" si="55"/>
        <v>#N/A</v>
      </c>
      <c r="E308" s="2" t="e">
        <f t="shared" si="67"/>
        <v>#N/A</v>
      </c>
      <c r="F308" s="2">
        <v>1642065.7635281384</v>
      </c>
      <c r="G308" s="2">
        <f t="shared" si="70"/>
        <v>541500.42857142852</v>
      </c>
      <c r="H308" s="2">
        <f t="shared" si="65"/>
        <v>145723007.80790088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2620988.571428562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1657601.7380952239</v>
      </c>
      <c r="Q308" s="2">
        <f t="shared" si="71"/>
        <v>550000</v>
      </c>
      <c r="R308" s="2">
        <f t="shared" si="66"/>
        <v>148279247.3962312</v>
      </c>
      <c r="S308" s="2">
        <f t="shared" si="58"/>
        <v>541500.42857143283</v>
      </c>
      <c r="T308" s="2">
        <f t="shared" si="59"/>
        <v>8499.571428571362</v>
      </c>
      <c r="U308" s="2">
        <f t="shared" si="60"/>
        <v>550000</v>
      </c>
      <c r="V308" s="2">
        <f t="shared" si="34"/>
        <v>100236971.80790053</v>
      </c>
      <c r="W308" s="2">
        <f t="shared" si="61"/>
        <v>541500.42857143283</v>
      </c>
      <c r="X308" s="2">
        <f t="shared" si="51"/>
        <v>8499.5714285671711</v>
      </c>
      <c r="Y308" s="2">
        <f t="shared" si="62"/>
        <v>48042275.588330634</v>
      </c>
      <c r="Z308" s="2" t="str">
        <f t="shared" si="52"/>
        <v>MEEP</v>
      </c>
      <c r="AA308" s="2">
        <f>IF(Z308="HERE",Y308,AA307+Graph!$G$1*1000)</f>
        <v>110909317.58833078</v>
      </c>
      <c r="AB308" s="2">
        <f t="shared" si="63"/>
        <v>650000</v>
      </c>
      <c r="AC308" s="2">
        <f t="shared" si="64"/>
        <v>46628429.379328966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240</v>
      </c>
      <c r="C309" s="7"/>
      <c r="D309" s="2" t="e">
        <f t="shared" si="55"/>
        <v>#N/A</v>
      </c>
      <c r="E309" s="2" t="e">
        <f t="shared" si="67"/>
        <v>#N/A</v>
      </c>
      <c r="F309" s="2">
        <v>1646996.8994143009</v>
      </c>
      <c r="G309" s="2">
        <f t="shared" si="70"/>
        <v>541500.42857142852</v>
      </c>
      <c r="H309" s="2">
        <f t="shared" si="65"/>
        <v>146264508.23647231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2629488.1428571334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1662579.3702571988</v>
      </c>
      <c r="Q309" s="2">
        <f t="shared" si="71"/>
        <v>550000</v>
      </c>
      <c r="R309" s="2">
        <f t="shared" si="66"/>
        <v>148829247.3962312</v>
      </c>
      <c r="S309" s="2">
        <f t="shared" si="58"/>
        <v>541500.42857143283</v>
      </c>
      <c r="T309" s="2">
        <f t="shared" si="59"/>
        <v>8499.571428571362</v>
      </c>
      <c r="U309" s="2">
        <f t="shared" si="60"/>
        <v>550000</v>
      </c>
      <c r="V309" s="2">
        <f t="shared" si="34"/>
        <v>100778472.23647197</v>
      </c>
      <c r="W309" s="2">
        <f t="shared" si="61"/>
        <v>541500.42857143283</v>
      </c>
      <c r="X309" s="2">
        <f t="shared" si="51"/>
        <v>8499.5714285671711</v>
      </c>
      <c r="Y309" s="2">
        <f t="shared" si="62"/>
        <v>48050775.159759201</v>
      </c>
      <c r="Z309" s="2" t="str">
        <f t="shared" si="52"/>
        <v>MEEP</v>
      </c>
      <c r="AA309" s="2">
        <f>IF(Z309="HERE",Y309,AA308+Graph!$G$1*1000)</f>
        <v>111559317.58833078</v>
      </c>
      <c r="AB309" s="2">
        <f t="shared" si="63"/>
        <v>650000</v>
      </c>
      <c r="AC309" s="2">
        <f t="shared" si="64"/>
        <v>46628429.379328966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241</v>
      </c>
      <c r="C310" s="7"/>
      <c r="D310" s="2" t="e">
        <f t="shared" si="55"/>
        <v>#N/A</v>
      </c>
      <c r="E310" s="2" t="e">
        <f t="shared" si="67"/>
        <v>#N/A</v>
      </c>
      <c r="F310" s="2">
        <v>1651928.0353004932</v>
      </c>
      <c r="G310" s="2">
        <f t="shared" si="70"/>
        <v>541500.42857142852</v>
      </c>
      <c r="H310" s="2">
        <f t="shared" si="65"/>
        <v>146806008.66504374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2637987.7142857048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1667557.0024191439</v>
      </c>
      <c r="Q310" s="2">
        <f t="shared" si="71"/>
        <v>550000</v>
      </c>
      <c r="R310" s="2">
        <f t="shared" si="66"/>
        <v>149379247.3962312</v>
      </c>
      <c r="S310" s="2">
        <f t="shared" si="58"/>
        <v>541500.42857143283</v>
      </c>
      <c r="T310" s="2">
        <f t="shared" si="59"/>
        <v>8499.571428571362</v>
      </c>
      <c r="U310" s="2">
        <f t="shared" si="60"/>
        <v>550000</v>
      </c>
      <c r="V310" s="2">
        <f t="shared" si="34"/>
        <v>101319972.6650434</v>
      </c>
      <c r="W310" s="2">
        <f t="shared" si="61"/>
        <v>541500.42857143283</v>
      </c>
      <c r="X310" s="2">
        <f t="shared" si="51"/>
        <v>8499.5714285671711</v>
      </c>
      <c r="Y310" s="2">
        <f t="shared" si="62"/>
        <v>48059274.731187768</v>
      </c>
      <c r="Z310" s="2" t="str">
        <f t="shared" si="52"/>
        <v>MEEP</v>
      </c>
      <c r="AA310" s="2">
        <f>IF(Z310="HERE",Y310,AA309+Graph!$G$1*1000)</f>
        <v>112209317.58833078</v>
      </c>
      <c r="AB310" s="2">
        <f t="shared" si="63"/>
        <v>650000</v>
      </c>
      <c r="AC310" s="2">
        <f t="shared" si="64"/>
        <v>46628429.379328966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242</v>
      </c>
      <c r="C311" s="7"/>
      <c r="D311" s="2" t="e">
        <f t="shared" si="55"/>
        <v>#N/A</v>
      </c>
      <c r="E311" s="2" t="e">
        <f t="shared" si="67"/>
        <v>#N/A</v>
      </c>
      <c r="F311" s="2">
        <v>1656859.1711866558</v>
      </c>
      <c r="G311" s="2">
        <f t="shared" si="70"/>
        <v>541500.42857142852</v>
      </c>
      <c r="H311" s="2">
        <f t="shared" si="65"/>
        <v>147347509.09361517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2646487.2857142761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1672534.6345811188</v>
      </c>
      <c r="Q311" s="2">
        <f t="shared" si="71"/>
        <v>550000</v>
      </c>
      <c r="R311" s="2">
        <f t="shared" si="66"/>
        <v>149929247.3962312</v>
      </c>
      <c r="S311" s="2">
        <f t="shared" si="58"/>
        <v>541500.42857143283</v>
      </c>
      <c r="T311" s="2">
        <f t="shared" si="59"/>
        <v>8499.571428571362</v>
      </c>
      <c r="U311" s="2">
        <f t="shared" si="60"/>
        <v>550000</v>
      </c>
      <c r="V311" s="2">
        <f t="shared" si="34"/>
        <v>101861473.09361483</v>
      </c>
      <c r="W311" s="2">
        <f t="shared" si="61"/>
        <v>541500.42857143283</v>
      </c>
      <c r="X311" s="2">
        <f t="shared" si="51"/>
        <v>8499.5714285671711</v>
      </c>
      <c r="Y311" s="2">
        <f t="shared" si="62"/>
        <v>48067774.302616335</v>
      </c>
      <c r="Z311" s="2" t="str">
        <f t="shared" si="52"/>
        <v>MEEP</v>
      </c>
      <c r="AA311" s="2">
        <f>IF(Z311="HERE",Y311,AA310+Graph!$G$1*1000)</f>
        <v>112859317.58833078</v>
      </c>
      <c r="AB311" s="2">
        <f t="shared" si="63"/>
        <v>650000</v>
      </c>
      <c r="AC311" s="2">
        <f t="shared" si="64"/>
        <v>46628429.379328966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243</v>
      </c>
      <c r="C312" s="7"/>
      <c r="D312" s="2" t="e">
        <f t="shared" si="55"/>
        <v>#N/A</v>
      </c>
      <c r="E312" s="2" t="e">
        <f t="shared" si="67"/>
        <v>#N/A</v>
      </c>
      <c r="F312" s="2">
        <v>1661790.3070728183</v>
      </c>
      <c r="G312" s="2">
        <f t="shared" si="70"/>
        <v>541500.42857142852</v>
      </c>
      <c r="H312" s="2">
        <f t="shared" si="65"/>
        <v>147889009.52218661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2654986.8571428475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1677512.2667430639</v>
      </c>
      <c r="Q312" s="2">
        <f t="shared" si="71"/>
        <v>550000</v>
      </c>
      <c r="R312" s="2">
        <f t="shared" si="66"/>
        <v>150479247.3962312</v>
      </c>
      <c r="S312" s="2">
        <f t="shared" si="58"/>
        <v>541500.42857143283</v>
      </c>
      <c r="T312" s="2">
        <f t="shared" si="59"/>
        <v>8499.571428571362</v>
      </c>
      <c r="U312" s="2">
        <f t="shared" si="60"/>
        <v>550000</v>
      </c>
      <c r="V312" s="2">
        <f t="shared" si="34"/>
        <v>102402973.52218626</v>
      </c>
      <c r="W312" s="2">
        <f t="shared" si="61"/>
        <v>541500.42857143283</v>
      </c>
      <c r="X312" s="2">
        <f t="shared" si="51"/>
        <v>8499.5714285671711</v>
      </c>
      <c r="Y312" s="2">
        <f t="shared" si="62"/>
        <v>48076273.874044903</v>
      </c>
      <c r="Z312" s="2" t="str">
        <f t="shared" si="52"/>
        <v>MEEP</v>
      </c>
      <c r="AA312" s="2">
        <f>IF(Z312="HERE",Y312,AA311+Graph!$G$1*1000)</f>
        <v>113509317.58833078</v>
      </c>
      <c r="AB312" s="2">
        <f t="shared" si="63"/>
        <v>650000</v>
      </c>
      <c r="AC312" s="2">
        <f t="shared" si="64"/>
        <v>46628429.379328966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244</v>
      </c>
      <c r="C313" s="7"/>
      <c r="D313" s="2" t="e">
        <f t="shared" si="55"/>
        <v>#N/A</v>
      </c>
      <c r="E313" s="2" t="e">
        <f t="shared" si="67"/>
        <v>#N/A</v>
      </c>
      <c r="F313" s="2">
        <v>1666721.4429590106</v>
      </c>
      <c r="G313" s="2">
        <f t="shared" si="70"/>
        <v>541500.42857142852</v>
      </c>
      <c r="H313" s="2">
        <f t="shared" si="65"/>
        <v>148430509.95075804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2663486.4285714189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1682489.898905009</v>
      </c>
      <c r="Q313" s="2">
        <f t="shared" si="71"/>
        <v>550000</v>
      </c>
      <c r="R313" s="2">
        <f t="shared" si="66"/>
        <v>151029247.3962312</v>
      </c>
      <c r="S313" s="2">
        <f t="shared" si="58"/>
        <v>541500.42857143283</v>
      </c>
      <c r="T313" s="2">
        <f t="shared" si="59"/>
        <v>8499.571428571362</v>
      </c>
      <c r="U313" s="2">
        <f t="shared" si="60"/>
        <v>550000</v>
      </c>
      <c r="V313" s="2">
        <f t="shared" si="34"/>
        <v>102944473.9507577</v>
      </c>
      <c r="W313" s="2">
        <f t="shared" si="61"/>
        <v>541500.42857143283</v>
      </c>
      <c r="X313" s="2">
        <f t="shared" si="51"/>
        <v>8499.5714285671711</v>
      </c>
      <c r="Y313" s="2">
        <f t="shared" si="62"/>
        <v>48084773.44547347</v>
      </c>
      <c r="Z313" s="2" t="str">
        <f t="shared" si="52"/>
        <v>MEEP</v>
      </c>
      <c r="AA313" s="2">
        <f>IF(Z313="HERE",Y313,AA312+Graph!$G$1*1000)</f>
        <v>114159317.58833078</v>
      </c>
      <c r="AB313" s="2">
        <f t="shared" si="63"/>
        <v>650000</v>
      </c>
      <c r="AC313" s="2">
        <f t="shared" si="64"/>
        <v>46628429.379328966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245</v>
      </c>
      <c r="C314" s="7"/>
      <c r="D314" s="2" t="e">
        <f t="shared" si="55"/>
        <v>#N/A</v>
      </c>
      <c r="E314" s="2" t="e">
        <f t="shared" si="67"/>
        <v>#N/A</v>
      </c>
      <c r="F314" s="2">
        <v>1671652.5788451731</v>
      </c>
      <c r="G314" s="2">
        <f t="shared" si="70"/>
        <v>541500.42857142852</v>
      </c>
      <c r="H314" s="2">
        <f t="shared" si="65"/>
        <v>148972010.37932947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2671985.9999999902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1687467.5310669839</v>
      </c>
      <c r="Q314" s="2">
        <f t="shared" si="71"/>
        <v>550000</v>
      </c>
      <c r="R314" s="2">
        <f t="shared" si="66"/>
        <v>151579247.3962312</v>
      </c>
      <c r="S314" s="2">
        <f t="shared" si="58"/>
        <v>541500.42857143283</v>
      </c>
      <c r="T314" s="2">
        <f t="shared" si="59"/>
        <v>8499.571428571362</v>
      </c>
      <c r="U314" s="2">
        <f t="shared" si="60"/>
        <v>550000</v>
      </c>
      <c r="V314" s="2">
        <f t="shared" si="34"/>
        <v>103485974.37932913</v>
      </c>
      <c r="W314" s="2">
        <f t="shared" si="61"/>
        <v>541500.42857143283</v>
      </c>
      <c r="X314" s="2">
        <f t="shared" si="51"/>
        <v>8499.5714285671711</v>
      </c>
      <c r="Y314" s="2">
        <f t="shared" si="62"/>
        <v>48093273.016902037</v>
      </c>
      <c r="Z314" s="2" t="str">
        <f t="shared" si="52"/>
        <v>MEEP</v>
      </c>
      <c r="AA314" s="2">
        <f>IF(Z314="HERE",Y314,AA313+Graph!$G$1*1000)</f>
        <v>114809317.58833078</v>
      </c>
      <c r="AB314" s="2">
        <f t="shared" si="63"/>
        <v>650000</v>
      </c>
      <c r="AC314" s="2">
        <f t="shared" si="64"/>
        <v>46628429.379328966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246</v>
      </c>
      <c r="C315" s="7"/>
      <c r="D315" s="2" t="e">
        <f t="shared" si="55"/>
        <v>#N/A</v>
      </c>
      <c r="E315" s="2" t="e">
        <f t="shared" si="67"/>
        <v>#N/A</v>
      </c>
      <c r="F315" s="2">
        <v>1676583.7147313356</v>
      </c>
      <c r="G315" s="2">
        <f t="shared" si="70"/>
        <v>541500.42857142852</v>
      </c>
      <c r="H315" s="2">
        <f t="shared" si="65"/>
        <v>149513510.80790091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2680485.5714285616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1692445.163228929</v>
      </c>
      <c r="Q315" s="2">
        <f t="shared" si="71"/>
        <v>550000</v>
      </c>
      <c r="R315" s="2">
        <f t="shared" si="66"/>
        <v>152129247.3962312</v>
      </c>
      <c r="S315" s="2">
        <f t="shared" si="58"/>
        <v>541500.42857143283</v>
      </c>
      <c r="T315" s="2">
        <f t="shared" si="59"/>
        <v>8499.571428571362</v>
      </c>
      <c r="U315" s="2">
        <f t="shared" si="60"/>
        <v>550000</v>
      </c>
      <c r="V315" s="2">
        <f t="shared" si="34"/>
        <v>104027474.80790056</v>
      </c>
      <c r="W315" s="2">
        <f t="shared" si="61"/>
        <v>541500.42857143283</v>
      </c>
      <c r="X315" s="2">
        <f t="shared" si="51"/>
        <v>8499.5714285671711</v>
      </c>
      <c r="Y315" s="2">
        <f t="shared" si="62"/>
        <v>48101772.588330604</v>
      </c>
      <c r="Z315" s="2" t="str">
        <f t="shared" si="52"/>
        <v>MEEP</v>
      </c>
      <c r="AA315" s="2">
        <f>IF(Z315="HERE",Y315,AA314+Graph!$G$1*1000)</f>
        <v>115459317.58833078</v>
      </c>
      <c r="AB315" s="2">
        <f t="shared" si="63"/>
        <v>650000</v>
      </c>
      <c r="AC315" s="2">
        <f t="shared" si="64"/>
        <v>46628429.379328966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247</v>
      </c>
      <c r="C316" s="7"/>
      <c r="D316" s="2" t="e">
        <f t="shared" si="55"/>
        <v>#N/A</v>
      </c>
      <c r="E316" s="2" t="e">
        <f t="shared" si="67"/>
        <v>#N/A</v>
      </c>
      <c r="F316" s="2">
        <v>1681514.850617528</v>
      </c>
      <c r="G316" s="2">
        <f t="shared" si="70"/>
        <v>541500.42857142852</v>
      </c>
      <c r="H316" s="2">
        <f t="shared" si="65"/>
        <v>150055011.23647234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2688985.1428571329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1697422.7953908741</v>
      </c>
      <c r="Q316" s="2">
        <f t="shared" si="71"/>
        <v>550000</v>
      </c>
      <c r="R316" s="2">
        <f t="shared" si="66"/>
        <v>152679247.3962312</v>
      </c>
      <c r="S316" s="2">
        <f t="shared" si="58"/>
        <v>541500.42857143283</v>
      </c>
      <c r="T316" s="2">
        <f t="shared" si="59"/>
        <v>8499.571428571362</v>
      </c>
      <c r="U316" s="2">
        <f t="shared" si="60"/>
        <v>550000</v>
      </c>
      <c r="V316" s="2">
        <f t="shared" si="34"/>
        <v>104568975.236472</v>
      </c>
      <c r="W316" s="2">
        <f t="shared" si="61"/>
        <v>541500.42857143283</v>
      </c>
      <c r="X316" s="2">
        <f t="shared" si="51"/>
        <v>8499.5714285671711</v>
      </c>
      <c r="Y316" s="2">
        <f t="shared" si="62"/>
        <v>48110272.159759171</v>
      </c>
      <c r="Z316" s="2" t="str">
        <f t="shared" si="52"/>
        <v>MEEP</v>
      </c>
      <c r="AA316" s="2">
        <f>IF(Z316="HERE",Y316,AA315+Graph!$G$1*1000)</f>
        <v>116109317.58833078</v>
      </c>
      <c r="AB316" s="2">
        <f t="shared" si="63"/>
        <v>650000</v>
      </c>
      <c r="AC316" s="2">
        <f t="shared" si="64"/>
        <v>46628429.379328966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248</v>
      </c>
      <c r="C317" s="7"/>
      <c r="D317" s="2" t="e">
        <f t="shared" si="55"/>
        <v>#N/A</v>
      </c>
      <c r="E317" s="2" t="e">
        <f t="shared" si="67"/>
        <v>#N/A</v>
      </c>
      <c r="F317" s="2">
        <v>1686445.9865036905</v>
      </c>
      <c r="G317" s="2">
        <f t="shared" si="70"/>
        <v>541500.42857142852</v>
      </c>
      <c r="H317" s="2">
        <f t="shared" si="65"/>
        <v>150596511.66504377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2697484.7142857043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1702400.4275528491</v>
      </c>
      <c r="Q317" s="2">
        <f t="shared" si="71"/>
        <v>550000</v>
      </c>
      <c r="R317" s="2">
        <f t="shared" si="66"/>
        <v>153229247.3962312</v>
      </c>
      <c r="S317" s="2">
        <f t="shared" si="58"/>
        <v>541500.42857143283</v>
      </c>
      <c r="T317" s="2">
        <f t="shared" si="59"/>
        <v>8499.571428571362</v>
      </c>
      <c r="U317" s="2">
        <f t="shared" si="60"/>
        <v>550000</v>
      </c>
      <c r="V317" s="2">
        <f t="shared" si="34"/>
        <v>105110475.66504343</v>
      </c>
      <c r="W317" s="2">
        <f t="shared" si="61"/>
        <v>541500.42857143283</v>
      </c>
      <c r="X317" s="2">
        <f t="shared" si="51"/>
        <v>8499.5714285671711</v>
      </c>
      <c r="Y317" s="2">
        <f t="shared" si="62"/>
        <v>48118771.731187738</v>
      </c>
      <c r="Z317" s="2" t="str">
        <f t="shared" si="52"/>
        <v>MEEP</v>
      </c>
      <c r="AA317" s="2">
        <f>IF(Z317="HERE",Y317,AA316+Graph!$G$1*1000)</f>
        <v>116759317.58833078</v>
      </c>
      <c r="AB317" s="2">
        <f t="shared" si="63"/>
        <v>650000</v>
      </c>
      <c r="AC317" s="2">
        <f t="shared" si="64"/>
        <v>46628429.379328966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249</v>
      </c>
      <c r="C318" s="7"/>
      <c r="D318" s="2" t="e">
        <f t="shared" si="55"/>
        <v>#N/A</v>
      </c>
      <c r="E318" s="2" t="e">
        <f t="shared" si="67"/>
        <v>#N/A</v>
      </c>
      <c r="F318" s="2">
        <v>1691377.122389853</v>
      </c>
      <c r="G318" s="2">
        <f t="shared" si="70"/>
        <v>541500.42857142852</v>
      </c>
      <c r="H318" s="2">
        <f t="shared" si="65"/>
        <v>151138012.0936152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2705984.2857142757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1707378.0597147942</v>
      </c>
      <c r="Q318" s="2">
        <f t="shared" si="71"/>
        <v>550000</v>
      </c>
      <c r="R318" s="2">
        <f t="shared" si="66"/>
        <v>153779247.3962312</v>
      </c>
      <c r="S318" s="2">
        <f t="shared" si="58"/>
        <v>541500.42857143283</v>
      </c>
      <c r="T318" s="2">
        <f t="shared" si="59"/>
        <v>8499.571428571362</v>
      </c>
      <c r="U318" s="2">
        <f t="shared" si="60"/>
        <v>550000</v>
      </c>
      <c r="V318" s="2">
        <f t="shared" si="34"/>
        <v>105651976.09361486</v>
      </c>
      <c r="W318" s="2">
        <f t="shared" si="61"/>
        <v>541500.42857143283</v>
      </c>
      <c r="X318" s="2">
        <f t="shared" si="51"/>
        <v>8499.5714285671711</v>
      </c>
      <c r="Y318" s="2">
        <f t="shared" si="62"/>
        <v>48127271.302616306</v>
      </c>
      <c r="Z318" s="2" t="str">
        <f t="shared" si="52"/>
        <v>MEEP</v>
      </c>
      <c r="AA318" s="2">
        <f>IF(Z318="HERE",Y318,AA317+Graph!$G$1*1000)</f>
        <v>117409317.58833078</v>
      </c>
      <c r="AB318" s="2">
        <f t="shared" si="63"/>
        <v>650000</v>
      </c>
      <c r="AC318" s="2">
        <f t="shared" si="64"/>
        <v>46628429.379328966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250</v>
      </c>
      <c r="C319" s="7"/>
      <c r="D319" s="2" t="e">
        <f t="shared" si="55"/>
        <v>#N/A</v>
      </c>
      <c r="E319" s="2" t="e">
        <f t="shared" si="67"/>
        <v>#N/A</v>
      </c>
      <c r="F319" s="2">
        <v>1696308.2582760453</v>
      </c>
      <c r="G319" s="2">
        <f t="shared" si="70"/>
        <v>541500.42857142852</v>
      </c>
      <c r="H319" s="2">
        <f t="shared" si="65"/>
        <v>151679512.52218664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2714483.857142847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1712355.6918767393</v>
      </c>
      <c r="Q319" s="2">
        <f t="shared" si="71"/>
        <v>550000</v>
      </c>
      <c r="R319" s="2">
        <f t="shared" si="66"/>
        <v>154329247.3962312</v>
      </c>
      <c r="S319" s="2">
        <f t="shared" si="58"/>
        <v>541500.42857143283</v>
      </c>
      <c r="T319" s="2">
        <f t="shared" si="59"/>
        <v>8499.571428571362</v>
      </c>
      <c r="U319" s="2">
        <f t="shared" si="60"/>
        <v>550000</v>
      </c>
      <c r="V319" s="2">
        <f t="shared" si="34"/>
        <v>106193476.52218629</v>
      </c>
      <c r="W319" s="2">
        <f t="shared" si="61"/>
        <v>541500.42857143283</v>
      </c>
      <c r="X319" s="2">
        <f t="shared" si="51"/>
        <v>8499.5714285671711</v>
      </c>
      <c r="Y319" s="2">
        <f t="shared" si="62"/>
        <v>48135770.874044873</v>
      </c>
      <c r="Z319" s="2" t="str">
        <f t="shared" si="52"/>
        <v>MEEP</v>
      </c>
      <c r="AA319" s="2">
        <f>IF(Z319="HERE",Y319,AA318+Graph!$G$1*1000)</f>
        <v>118059317.58833078</v>
      </c>
      <c r="AB319" s="2">
        <f t="shared" si="63"/>
        <v>650000</v>
      </c>
      <c r="AC319" s="2">
        <f t="shared" si="64"/>
        <v>46628429.379328966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251</v>
      </c>
      <c r="C320" s="7"/>
      <c r="D320" s="2" t="e">
        <f t="shared" si="55"/>
        <v>#N/A</v>
      </c>
      <c r="E320" s="2" t="e">
        <f t="shared" si="67"/>
        <v>#N/A</v>
      </c>
      <c r="F320" s="2">
        <v>1701239.3941622078</v>
      </c>
      <c r="G320" s="2">
        <f t="shared" si="70"/>
        <v>541500.42857142852</v>
      </c>
      <c r="H320" s="2">
        <f t="shared" si="65"/>
        <v>152221012.95075807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2722983.4285714184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1717333.3240387142</v>
      </c>
      <c r="Q320" s="2">
        <f t="shared" si="71"/>
        <v>550000</v>
      </c>
      <c r="R320" s="2">
        <f t="shared" si="66"/>
        <v>154879247.3962312</v>
      </c>
      <c r="S320" s="2">
        <f t="shared" si="58"/>
        <v>541500.42857143283</v>
      </c>
      <c r="T320" s="2">
        <f t="shared" si="59"/>
        <v>8499.571428571362</v>
      </c>
      <c r="U320" s="2">
        <f t="shared" si="60"/>
        <v>550000</v>
      </c>
      <c r="V320" s="2">
        <f t="shared" si="34"/>
        <v>106734976.95075773</v>
      </c>
      <c r="W320" s="2">
        <f t="shared" si="61"/>
        <v>541500.42857143283</v>
      </c>
      <c r="X320" s="2">
        <f t="shared" si="51"/>
        <v>8499.5714285671711</v>
      </c>
      <c r="Y320" s="2">
        <f t="shared" si="62"/>
        <v>48144270.44547344</v>
      </c>
      <c r="Z320" s="2" t="str">
        <f t="shared" si="52"/>
        <v>MEEP</v>
      </c>
      <c r="AA320" s="2">
        <f>IF(Z320="HERE",Y320,AA319+Graph!$G$1*1000)</f>
        <v>118709317.58833078</v>
      </c>
      <c r="AB320" s="2">
        <f t="shared" si="63"/>
        <v>650000</v>
      </c>
      <c r="AC320" s="2">
        <f t="shared" si="64"/>
        <v>46628429.379328966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252</v>
      </c>
      <c r="C321" s="7"/>
      <c r="D321" s="2" t="e">
        <f t="shared" si="55"/>
        <v>#N/A</v>
      </c>
      <c r="E321" s="2" t="e">
        <f t="shared" si="67"/>
        <v>#N/A</v>
      </c>
      <c r="F321" s="2">
        <v>1706170.5300483704</v>
      </c>
      <c r="G321" s="2">
        <f t="shared" si="70"/>
        <v>541500.42857142852</v>
      </c>
      <c r="H321" s="2">
        <f t="shared" si="65"/>
        <v>152762513.3793295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2731482.9999999898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1722310.9562006593</v>
      </c>
      <c r="Q321" s="2">
        <f t="shared" si="71"/>
        <v>550000</v>
      </c>
      <c r="R321" s="2">
        <f t="shared" si="66"/>
        <v>155429247.3962312</v>
      </c>
      <c r="S321" s="2">
        <f t="shared" si="58"/>
        <v>541500.42857143283</v>
      </c>
      <c r="T321" s="2">
        <f t="shared" si="59"/>
        <v>8499.571428571362</v>
      </c>
      <c r="U321" s="2">
        <f t="shared" si="60"/>
        <v>550000</v>
      </c>
      <c r="V321" s="2">
        <f t="shared" si="34"/>
        <v>107276477.37932916</v>
      </c>
      <c r="W321" s="2">
        <f t="shared" si="61"/>
        <v>541500.42857143283</v>
      </c>
      <c r="X321" s="2">
        <f t="shared" si="51"/>
        <v>8499.5714285671711</v>
      </c>
      <c r="Y321" s="2">
        <f t="shared" si="62"/>
        <v>48152770.016902007</v>
      </c>
      <c r="Z321" s="2" t="str">
        <f t="shared" si="52"/>
        <v>MEEP</v>
      </c>
      <c r="AA321" s="2">
        <f>IF(Z321="HERE",Y321,AA320+Graph!$G$1*1000)</f>
        <v>119359317.58833078</v>
      </c>
      <c r="AB321" s="2">
        <f t="shared" si="63"/>
        <v>650000</v>
      </c>
      <c r="AC321" s="2">
        <f t="shared" si="64"/>
        <v>46628429.379328966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253</v>
      </c>
      <c r="C322" s="7"/>
      <c r="D322" s="2" t="e">
        <f t="shared" si="55"/>
        <v>#N/A</v>
      </c>
      <c r="E322" s="2" t="e">
        <f t="shared" si="67"/>
        <v>#N/A</v>
      </c>
      <c r="F322" s="2">
        <v>1711101.6659345627</v>
      </c>
      <c r="G322" s="2">
        <f t="shared" si="70"/>
        <v>541500.42857142852</v>
      </c>
      <c r="H322" s="2">
        <f t="shared" si="65"/>
        <v>153304013.80790094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2739982.5714285611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1727288.5883626044</v>
      </c>
      <c r="Q322" s="2">
        <f t="shared" si="71"/>
        <v>550000</v>
      </c>
      <c r="R322" s="2">
        <f t="shared" si="66"/>
        <v>155979247.3962312</v>
      </c>
      <c r="S322" s="2">
        <f t="shared" si="58"/>
        <v>541500.42857143283</v>
      </c>
      <c r="T322" s="2">
        <f t="shared" si="59"/>
        <v>8499.571428571362</v>
      </c>
      <c r="U322" s="2">
        <f t="shared" si="60"/>
        <v>550000</v>
      </c>
      <c r="V322" s="2">
        <f t="shared" si="34"/>
        <v>107817977.80790059</v>
      </c>
      <c r="W322" s="2">
        <f t="shared" si="61"/>
        <v>541500.42857143283</v>
      </c>
      <c r="X322" s="2">
        <f t="shared" si="51"/>
        <v>8499.5714285671711</v>
      </c>
      <c r="Y322" s="2">
        <f t="shared" si="62"/>
        <v>48161269.588330574</v>
      </c>
      <c r="Z322" s="2" t="str">
        <f t="shared" si="52"/>
        <v>MEEP</v>
      </c>
      <c r="AA322" s="2">
        <f>IF(Z322="HERE",Y322,AA321+Graph!$G$1*1000)</f>
        <v>120009317.58833078</v>
      </c>
      <c r="AB322" s="2">
        <f t="shared" si="63"/>
        <v>650000</v>
      </c>
      <c r="AC322" s="2">
        <f t="shared" si="64"/>
        <v>46628429.379328966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254</v>
      </c>
      <c r="C323" s="7"/>
      <c r="D323" s="2" t="e">
        <f t="shared" si="55"/>
        <v>#N/A</v>
      </c>
      <c r="E323" s="2" t="e">
        <f t="shared" si="67"/>
        <v>#N/A</v>
      </c>
      <c r="F323" s="2">
        <v>1716032.8018207252</v>
      </c>
      <c r="G323" s="2">
        <f t="shared" si="70"/>
        <v>541500.42857142852</v>
      </c>
      <c r="H323" s="2">
        <f t="shared" si="65"/>
        <v>153845514.23647237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2748482.1428571325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1732266.2205245793</v>
      </c>
      <c r="Q323" s="2">
        <f t="shared" si="71"/>
        <v>550000</v>
      </c>
      <c r="R323" s="2">
        <f t="shared" si="66"/>
        <v>156529247.3962312</v>
      </c>
      <c r="S323" s="2">
        <f t="shared" si="58"/>
        <v>541500.42857143283</v>
      </c>
      <c r="T323" s="2">
        <f t="shared" si="59"/>
        <v>8499.571428571362</v>
      </c>
      <c r="U323" s="2">
        <f t="shared" si="60"/>
        <v>550000</v>
      </c>
      <c r="V323" s="2">
        <f t="shared" si="34"/>
        <v>108359478.23647203</v>
      </c>
      <c r="W323" s="2">
        <f t="shared" si="61"/>
        <v>541500.42857143283</v>
      </c>
      <c r="X323" s="2">
        <f t="shared" si="51"/>
        <v>8499.5714285671711</v>
      </c>
      <c r="Y323" s="2">
        <f t="shared" si="62"/>
        <v>48169769.159759142</v>
      </c>
      <c r="Z323" s="2" t="str">
        <f t="shared" si="52"/>
        <v>MEEP</v>
      </c>
      <c r="AA323" s="2">
        <f>IF(Z323="HERE",Y323,AA322+Graph!$G$1*1000)</f>
        <v>120659317.58833078</v>
      </c>
      <c r="AB323" s="2">
        <f t="shared" si="63"/>
        <v>650000</v>
      </c>
      <c r="AC323" s="2">
        <f t="shared" si="64"/>
        <v>46628429.379328966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255</v>
      </c>
      <c r="C324" s="7"/>
      <c r="D324" s="2" t="e">
        <f t="shared" si="55"/>
        <v>#N/A</v>
      </c>
      <c r="E324" s="2" t="e">
        <f t="shared" si="67"/>
        <v>#N/A</v>
      </c>
      <c r="F324" s="2">
        <v>1720963.9377068877</v>
      </c>
      <c r="G324" s="2">
        <f t="shared" si="70"/>
        <v>541500.42857142852</v>
      </c>
      <c r="H324" s="2">
        <f t="shared" si="65"/>
        <v>154387014.6650438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2756981.7142857038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1737243.8526865244</v>
      </c>
      <c r="Q324" s="2">
        <f t="shared" si="71"/>
        <v>550000</v>
      </c>
      <c r="R324" s="2">
        <f t="shared" si="66"/>
        <v>157079247.3962312</v>
      </c>
      <c r="S324" s="2">
        <f t="shared" si="58"/>
        <v>541500.42857143283</v>
      </c>
      <c r="T324" s="2">
        <f t="shared" si="59"/>
        <v>8499.571428571362</v>
      </c>
      <c r="U324" s="2">
        <f t="shared" si="60"/>
        <v>550000</v>
      </c>
      <c r="V324" s="2">
        <f t="shared" si="34"/>
        <v>108900978.66504346</v>
      </c>
      <c r="W324" s="2">
        <f t="shared" si="61"/>
        <v>541500.42857143283</v>
      </c>
      <c r="X324" s="2">
        <f t="shared" si="51"/>
        <v>8499.5714285671711</v>
      </c>
      <c r="Y324" s="2">
        <f t="shared" si="62"/>
        <v>48178268.731187709</v>
      </c>
      <c r="Z324" s="2" t="str">
        <f t="shared" si="52"/>
        <v>MEEP</v>
      </c>
      <c r="AA324" s="2">
        <f>IF(Z324="HERE",Y324,AA323+Graph!$G$1*1000)</f>
        <v>121309317.58833078</v>
      </c>
      <c r="AB324" s="2">
        <f t="shared" si="63"/>
        <v>650000</v>
      </c>
      <c r="AC324" s="2">
        <f t="shared" si="64"/>
        <v>46628429.379328966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256</v>
      </c>
      <c r="C325" s="7"/>
      <c r="D325" s="2" t="e">
        <f t="shared" si="55"/>
        <v>#N/A</v>
      </c>
      <c r="E325" s="2" t="e">
        <f t="shared" si="67"/>
        <v>#N/A</v>
      </c>
      <c r="F325" s="2">
        <v>1725895.07359308</v>
      </c>
      <c r="G325" s="2">
        <f t="shared" si="70"/>
        <v>541500.42857142852</v>
      </c>
      <c r="H325" s="2">
        <f t="shared" si="65"/>
        <v>154928515.09361523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2765481.2857142752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1742221.4848484695</v>
      </c>
      <c r="Q325" s="2">
        <f t="shared" si="71"/>
        <v>550000</v>
      </c>
      <c r="R325" s="2">
        <f t="shared" si="66"/>
        <v>157629247.3962312</v>
      </c>
      <c r="S325" s="2">
        <f t="shared" si="58"/>
        <v>541500.42857143283</v>
      </c>
      <c r="T325" s="2">
        <f t="shared" si="59"/>
        <v>8499.571428571362</v>
      </c>
      <c r="U325" s="2">
        <f t="shared" si="60"/>
        <v>550000</v>
      </c>
      <c r="V325" s="2">
        <f t="shared" si="34"/>
        <v>109442479.09361489</v>
      </c>
      <c r="W325" s="2">
        <f t="shared" si="61"/>
        <v>541500.42857143283</v>
      </c>
      <c r="X325" s="2">
        <f t="shared" si="51"/>
        <v>8499.5714285671711</v>
      </c>
      <c r="Y325" s="2">
        <f t="shared" si="62"/>
        <v>48186768.302616276</v>
      </c>
      <c r="Z325" s="2" t="str">
        <f t="shared" si="52"/>
        <v>MEEP</v>
      </c>
      <c r="AA325" s="2">
        <f>IF(Z325="HERE",Y325,AA324+Graph!$G$1*1000)</f>
        <v>121959317.58833078</v>
      </c>
      <c r="AB325" s="2">
        <f t="shared" si="63"/>
        <v>650000</v>
      </c>
      <c r="AC325" s="2">
        <f t="shared" si="64"/>
        <v>46628429.379328966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257</v>
      </c>
      <c r="C326" s="7"/>
      <c r="D326" s="2" t="e">
        <f t="shared" si="55"/>
        <v>#N/A</v>
      </c>
      <c r="E326" s="2" t="e">
        <f t="shared" si="67"/>
        <v>#N/A</v>
      </c>
      <c r="F326" s="2">
        <v>1730826.2094792426</v>
      </c>
      <c r="G326" s="2">
        <f t="shared" si="70"/>
        <v>541500.42857142852</v>
      </c>
      <c r="H326" s="2">
        <f t="shared" si="65"/>
        <v>155470015.52218667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2773980.8571428466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1747199.1170104444</v>
      </c>
      <c r="Q326" s="2">
        <f t="shared" si="71"/>
        <v>550000</v>
      </c>
      <c r="R326" s="2">
        <f t="shared" si="66"/>
        <v>158179247.3962312</v>
      </c>
      <c r="S326" s="2">
        <f t="shared" si="58"/>
        <v>541500.42857143283</v>
      </c>
      <c r="T326" s="2">
        <f t="shared" si="59"/>
        <v>8499.571428571362</v>
      </c>
      <c r="U326" s="2">
        <f t="shared" si="60"/>
        <v>550000</v>
      </c>
      <c r="V326" s="2">
        <f t="shared" si="34"/>
        <v>109983979.52218632</v>
      </c>
      <c r="W326" s="2">
        <f t="shared" si="61"/>
        <v>541500.42857143283</v>
      </c>
      <c r="X326" s="2">
        <f t="shared" si="51"/>
        <v>8499.5714285671711</v>
      </c>
      <c r="Y326" s="2">
        <f t="shared" si="62"/>
        <v>48195267.874044843</v>
      </c>
      <c r="Z326" s="2" t="str">
        <f t="shared" si="52"/>
        <v>MEEP</v>
      </c>
      <c r="AA326" s="2">
        <f>IF(Z326="HERE",Y326,AA325+Graph!$G$1*1000)</f>
        <v>122609317.58833078</v>
      </c>
      <c r="AB326" s="2">
        <f t="shared" si="63"/>
        <v>650000</v>
      </c>
      <c r="AC326" s="2">
        <f t="shared" si="64"/>
        <v>46628429.379328966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258</v>
      </c>
      <c r="C327" s="7"/>
      <c r="D327" s="2" t="e">
        <f t="shared" si="55"/>
        <v>#N/A</v>
      </c>
      <c r="E327" s="2" t="e">
        <f t="shared" si="67"/>
        <v>#N/A</v>
      </c>
      <c r="F327" s="2">
        <v>1735757.3453654051</v>
      </c>
      <c r="G327" s="2">
        <f t="shared" si="70"/>
        <v>541500.42857142852</v>
      </c>
      <c r="H327" s="2">
        <f t="shared" si="65"/>
        <v>156011515.9507581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2782480.4285714179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1752176.7491723895</v>
      </c>
      <c r="Q327" s="2">
        <f t="shared" si="71"/>
        <v>550000</v>
      </c>
      <c r="R327" s="2">
        <f t="shared" si="66"/>
        <v>158729247.3962312</v>
      </c>
      <c r="S327" s="2">
        <f t="shared" si="58"/>
        <v>541500.42857143283</v>
      </c>
      <c r="T327" s="2">
        <f t="shared" si="59"/>
        <v>8499.571428571362</v>
      </c>
      <c r="U327" s="2">
        <f t="shared" si="60"/>
        <v>550000</v>
      </c>
      <c r="V327" s="2">
        <f t="shared" si="34"/>
        <v>110525479.95075776</v>
      </c>
      <c r="W327" s="2">
        <f t="shared" si="61"/>
        <v>541500.42857143283</v>
      </c>
      <c r="X327" s="2">
        <f t="shared" si="51"/>
        <v>8499.5714285671711</v>
      </c>
      <c r="Y327" s="2">
        <f t="shared" si="62"/>
        <v>48203767.44547341</v>
      </c>
      <c r="Z327" s="2" t="str">
        <f t="shared" si="52"/>
        <v>MEEP</v>
      </c>
      <c r="AA327" s="2">
        <f>IF(Z327="HERE",Y327,AA326+Graph!$G$1*1000)</f>
        <v>123259317.58833078</v>
      </c>
      <c r="AB327" s="2">
        <f t="shared" si="63"/>
        <v>650000</v>
      </c>
      <c r="AC327" s="2">
        <f t="shared" si="64"/>
        <v>46628429.379328966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259</v>
      </c>
      <c r="C328" s="7"/>
      <c r="D328" s="2" t="e">
        <f t="shared" si="55"/>
        <v>#N/A</v>
      </c>
      <c r="E328" s="2" t="e">
        <f t="shared" si="67"/>
        <v>#N/A</v>
      </c>
      <c r="F328" s="2">
        <v>1740688.4812515974</v>
      </c>
      <c r="G328" s="2">
        <f t="shared" si="70"/>
        <v>541500.42857142852</v>
      </c>
      <c r="H328" s="2">
        <f t="shared" si="65"/>
        <v>156553016.37932953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2790979.9999999893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1757154.3813343644</v>
      </c>
      <c r="Q328" s="2">
        <f t="shared" si="71"/>
        <v>550000</v>
      </c>
      <c r="R328" s="2">
        <f t="shared" si="66"/>
        <v>159279247.3962312</v>
      </c>
      <c r="S328" s="2">
        <f t="shared" si="58"/>
        <v>541500.42857143283</v>
      </c>
      <c r="T328" s="2">
        <f t="shared" si="59"/>
        <v>8499.571428571362</v>
      </c>
      <c r="U328" s="2">
        <f t="shared" si="60"/>
        <v>550000</v>
      </c>
      <c r="V328" s="2">
        <f t="shared" si="34"/>
        <v>111066980.37932919</v>
      </c>
      <c r="W328" s="2">
        <f t="shared" si="61"/>
        <v>541500.42857143283</v>
      </c>
      <c r="X328" s="2">
        <f t="shared" si="51"/>
        <v>8499.5714285671711</v>
      </c>
      <c r="Y328" s="2">
        <f t="shared" si="62"/>
        <v>48212267.016901977</v>
      </c>
      <c r="Z328" s="2" t="str">
        <f t="shared" si="52"/>
        <v>MEEP</v>
      </c>
      <c r="AA328" s="2">
        <f>IF(Z328="HERE",Y328,AA327+Graph!$G$1*1000)</f>
        <v>123909317.58833078</v>
      </c>
      <c r="AB328" s="2">
        <f t="shared" si="63"/>
        <v>650000</v>
      </c>
      <c r="AC328" s="2">
        <f t="shared" si="64"/>
        <v>46628429.379328966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260</v>
      </c>
      <c r="C329" s="7"/>
      <c r="D329" s="2" t="e">
        <f t="shared" si="55"/>
        <v>#N/A</v>
      </c>
      <c r="E329" s="2" t="e">
        <f t="shared" si="67"/>
        <v>#N/A</v>
      </c>
      <c r="F329" s="2">
        <v>1745619.6171377599</v>
      </c>
      <c r="G329" s="2">
        <f t="shared" si="70"/>
        <v>541500.42857142852</v>
      </c>
      <c r="H329" s="2">
        <f t="shared" si="65"/>
        <v>157094516.80790097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2799479.5714285607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1762132.0134963095</v>
      </c>
      <c r="Q329" s="2">
        <f t="shared" si="71"/>
        <v>550000</v>
      </c>
      <c r="R329" s="2">
        <f t="shared" si="66"/>
        <v>159829247.3962312</v>
      </c>
      <c r="S329" s="2">
        <f t="shared" si="58"/>
        <v>541500.42857143283</v>
      </c>
      <c r="T329" s="2">
        <f t="shared" si="59"/>
        <v>8499.571428571362</v>
      </c>
      <c r="U329" s="2">
        <f t="shared" si="60"/>
        <v>550000</v>
      </c>
      <c r="V329" s="2">
        <f t="shared" si="34"/>
        <v>111608480.80790062</v>
      </c>
      <c r="W329" s="2">
        <f t="shared" si="61"/>
        <v>541500.42857143283</v>
      </c>
      <c r="X329" s="2">
        <f t="shared" si="51"/>
        <v>8499.5714285671711</v>
      </c>
      <c r="Y329" s="2">
        <f t="shared" si="62"/>
        <v>48220766.588330545</v>
      </c>
      <c r="Z329" s="2" t="str">
        <f t="shared" si="52"/>
        <v>MEEP</v>
      </c>
      <c r="AA329" s="2">
        <f>IF(Z329="HERE",Y329,AA328+Graph!$G$1*1000)</f>
        <v>124559317.58833078</v>
      </c>
      <c r="AB329" s="2">
        <f t="shared" si="63"/>
        <v>650000</v>
      </c>
      <c r="AC329" s="2">
        <f t="shared" si="64"/>
        <v>46628429.379328966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261</v>
      </c>
      <c r="C330" s="7"/>
      <c r="D330" s="2" t="e">
        <f t="shared" si="55"/>
        <v>#N/A</v>
      </c>
      <c r="E330" s="2" t="e">
        <f t="shared" si="67"/>
        <v>#N/A</v>
      </c>
      <c r="F330" s="2">
        <v>1750550.7530239522</v>
      </c>
      <c r="G330" s="2">
        <f t="shared" si="70"/>
        <v>541500.42857142852</v>
      </c>
      <c r="H330" s="2">
        <f t="shared" si="65"/>
        <v>157636017.2364724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2807979.142857132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1767109.6456582546</v>
      </c>
      <c r="Q330" s="2">
        <f t="shared" si="71"/>
        <v>550000</v>
      </c>
      <c r="R330" s="2">
        <f t="shared" si="66"/>
        <v>160379247.3962312</v>
      </c>
      <c r="S330" s="2">
        <f t="shared" si="58"/>
        <v>541500.42857143283</v>
      </c>
      <c r="T330" s="2">
        <f t="shared" si="59"/>
        <v>8499.571428571362</v>
      </c>
      <c r="U330" s="2">
        <f t="shared" si="60"/>
        <v>550000</v>
      </c>
      <c r="V330" s="2">
        <f t="shared" si="34"/>
        <v>112149981.23647206</v>
      </c>
      <c r="W330" s="2">
        <f t="shared" si="61"/>
        <v>541500.42857143283</v>
      </c>
      <c r="X330" s="2">
        <f t="shared" si="51"/>
        <v>8499.5714285671711</v>
      </c>
      <c r="Y330" s="2">
        <f t="shared" si="62"/>
        <v>48229266.159759112</v>
      </c>
      <c r="Z330" s="2" t="str">
        <f t="shared" si="52"/>
        <v>MEEP</v>
      </c>
      <c r="AA330" s="2">
        <f>IF(Z330="HERE",Y330,AA329+Graph!$G$1*1000)</f>
        <v>125209317.58833078</v>
      </c>
      <c r="AB330" s="2">
        <f t="shared" si="63"/>
        <v>650000</v>
      </c>
      <c r="AC330" s="2">
        <f t="shared" si="64"/>
        <v>46628429.379328966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262</v>
      </c>
      <c r="C331" s="7"/>
      <c r="D331" s="2" t="e">
        <f t="shared" si="55"/>
        <v>#N/A</v>
      </c>
      <c r="E331" s="2" t="e">
        <f t="shared" si="67"/>
        <v>#N/A</v>
      </c>
      <c r="F331" s="2">
        <v>1755481.8889101148</v>
      </c>
      <c r="G331" s="2">
        <f t="shared" si="70"/>
        <v>541500.42857142852</v>
      </c>
      <c r="H331" s="2">
        <f t="shared" si="65"/>
        <v>158177517.66504383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2816478.7142857034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1772087.2778202295</v>
      </c>
      <c r="Q331" s="2">
        <f t="shared" si="71"/>
        <v>550000</v>
      </c>
      <c r="R331" s="2">
        <f t="shared" si="66"/>
        <v>160929247.3962312</v>
      </c>
      <c r="S331" s="2">
        <f t="shared" si="58"/>
        <v>541500.42857143283</v>
      </c>
      <c r="T331" s="2">
        <f t="shared" si="59"/>
        <v>8499.571428571362</v>
      </c>
      <c r="U331" s="2">
        <f t="shared" si="60"/>
        <v>550000</v>
      </c>
      <c r="V331" s="2">
        <f t="shared" si="34"/>
        <v>112691481.66504349</v>
      </c>
      <c r="W331" s="2">
        <f t="shared" si="61"/>
        <v>541500.42857143283</v>
      </c>
      <c r="X331" s="2">
        <f t="shared" si="51"/>
        <v>8499.5714285671711</v>
      </c>
      <c r="Y331" s="2">
        <f t="shared" si="62"/>
        <v>48237765.731187679</v>
      </c>
      <c r="Z331" s="2" t="str">
        <f t="shared" si="52"/>
        <v>MEEP</v>
      </c>
      <c r="AA331" s="2">
        <f>IF(Z331="HERE",Y331,AA330+Graph!$G$1*1000)</f>
        <v>125859317.58833078</v>
      </c>
      <c r="AB331" s="2">
        <f t="shared" si="63"/>
        <v>650000</v>
      </c>
      <c r="AC331" s="2">
        <f t="shared" si="64"/>
        <v>46628429.379328966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263</v>
      </c>
      <c r="C332" s="7"/>
      <c r="D332" s="2" t="e">
        <f t="shared" si="55"/>
        <v>#N/A</v>
      </c>
      <c r="E332" s="2" t="e">
        <f t="shared" si="67"/>
        <v>#N/A</v>
      </c>
      <c r="F332" s="2">
        <v>1760413.0247962773</v>
      </c>
      <c r="G332" s="2">
        <f t="shared" si="70"/>
        <v>541500.42857142852</v>
      </c>
      <c r="H332" s="2">
        <f t="shared" si="65"/>
        <v>158719018.09361526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2824978.2857142747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1777064.9099821746</v>
      </c>
      <c r="Q332" s="2">
        <f t="shared" si="71"/>
        <v>550000</v>
      </c>
      <c r="R332" s="2">
        <f t="shared" si="66"/>
        <v>161479247.3962312</v>
      </c>
      <c r="S332" s="2">
        <f t="shared" si="58"/>
        <v>541500.42857143283</v>
      </c>
      <c r="T332" s="2">
        <f t="shared" si="59"/>
        <v>8499.571428571362</v>
      </c>
      <c r="U332" s="2">
        <f t="shared" si="60"/>
        <v>550000</v>
      </c>
      <c r="V332" s="2">
        <f t="shared" si="34"/>
        <v>113232982.09361492</v>
      </c>
      <c r="W332" s="2">
        <f t="shared" si="61"/>
        <v>541500.42857143283</v>
      </c>
      <c r="X332" s="2">
        <f t="shared" si="51"/>
        <v>8499.5714285671711</v>
      </c>
      <c r="Y332" s="2">
        <f t="shared" si="62"/>
        <v>48246265.302616246</v>
      </c>
      <c r="Z332" s="2" t="str">
        <f t="shared" si="52"/>
        <v>MEEP</v>
      </c>
      <c r="AA332" s="2">
        <f>IF(Z332="HERE",Y332,AA331+Graph!$G$1*1000)</f>
        <v>126509317.58833078</v>
      </c>
      <c r="AB332" s="2">
        <f t="shared" si="63"/>
        <v>650000</v>
      </c>
      <c r="AC332" s="2">
        <f t="shared" si="64"/>
        <v>46628429.379328966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264</v>
      </c>
      <c r="C333" s="7"/>
      <c r="D333" s="2" t="e">
        <f t="shared" si="55"/>
        <v>#N/A</v>
      </c>
      <c r="E333" s="2" t="e">
        <f t="shared" si="67"/>
        <v>#N/A</v>
      </c>
      <c r="F333" s="2">
        <v>1765344.1606824696</v>
      </c>
      <c r="G333" s="2">
        <f t="shared" si="70"/>
        <v>541500.42857142852</v>
      </c>
      <c r="H333" s="2">
        <f t="shared" si="65"/>
        <v>159260518.5221867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2833477.8571428461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1782042.5421441197</v>
      </c>
      <c r="Q333" s="2">
        <f t="shared" si="71"/>
        <v>550000</v>
      </c>
      <c r="R333" s="2">
        <f t="shared" si="66"/>
        <v>162029247.3962312</v>
      </c>
      <c r="S333" s="2">
        <f t="shared" si="58"/>
        <v>541500.42857143283</v>
      </c>
      <c r="T333" s="2">
        <f t="shared" si="59"/>
        <v>8499.571428571362</v>
      </c>
      <c r="U333" s="2">
        <f t="shared" si="60"/>
        <v>550000</v>
      </c>
      <c r="V333" s="2">
        <f t="shared" si="34"/>
        <v>113774482.52218635</v>
      </c>
      <c r="W333" s="2">
        <f t="shared" si="61"/>
        <v>541500.42857143283</v>
      </c>
      <c r="X333" s="2">
        <f t="shared" si="51"/>
        <v>8499.5714285671711</v>
      </c>
      <c r="Y333" s="2">
        <f t="shared" si="62"/>
        <v>48254764.874044813</v>
      </c>
      <c r="Z333" s="2" t="str">
        <f t="shared" si="52"/>
        <v>MEEP</v>
      </c>
      <c r="AA333" s="2">
        <f>IF(Z333="HERE",Y333,AA332+Graph!$G$1*1000)</f>
        <v>127159317.58833078</v>
      </c>
      <c r="AB333" s="2">
        <f t="shared" si="63"/>
        <v>650000</v>
      </c>
      <c r="AC333" s="2">
        <f t="shared" si="64"/>
        <v>46628429.379328966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265</v>
      </c>
      <c r="C334" s="7"/>
      <c r="D334" s="2" t="e">
        <f t="shared" si="55"/>
        <v>#N/A</v>
      </c>
      <c r="E334" s="2" t="e">
        <f t="shared" si="67"/>
        <v>#N/A</v>
      </c>
      <c r="F334" s="2">
        <v>1770275.2965686321</v>
      </c>
      <c r="G334" s="2">
        <f t="shared" si="70"/>
        <v>541500.42857142852</v>
      </c>
      <c r="H334" s="2">
        <f t="shared" si="65"/>
        <v>159802018.95075813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2841977.4285714175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1787020.1743060946</v>
      </c>
      <c r="Q334" s="2">
        <f t="shared" si="71"/>
        <v>550000</v>
      </c>
      <c r="R334" s="2">
        <f t="shared" si="66"/>
        <v>162579247.3962312</v>
      </c>
      <c r="S334" s="2">
        <f t="shared" si="58"/>
        <v>541500.42857143283</v>
      </c>
      <c r="T334" s="2">
        <f t="shared" si="59"/>
        <v>8499.571428571362</v>
      </c>
      <c r="U334" s="2">
        <f t="shared" si="60"/>
        <v>550000</v>
      </c>
      <c r="V334" s="2">
        <f t="shared" si="34"/>
        <v>114315982.95075779</v>
      </c>
      <c r="W334" s="2">
        <f t="shared" si="61"/>
        <v>541500.42857143283</v>
      </c>
      <c r="X334" s="2">
        <f t="shared" si="51"/>
        <v>8499.5714285671711</v>
      </c>
      <c r="Y334" s="2">
        <f t="shared" si="62"/>
        <v>48263264.44547338</v>
      </c>
      <c r="Z334" s="2" t="str">
        <f t="shared" si="52"/>
        <v>MEEP</v>
      </c>
      <c r="AA334" s="2">
        <f>IF(Z334="HERE",Y334,AA333+Graph!$G$1*1000)</f>
        <v>127809317.58833078</v>
      </c>
      <c r="AB334" s="2">
        <f t="shared" si="63"/>
        <v>650000</v>
      </c>
      <c r="AC334" s="2">
        <f t="shared" si="64"/>
        <v>46628429.379328966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266</v>
      </c>
      <c r="C335" s="7"/>
      <c r="D335" s="2" t="e">
        <f t="shared" si="55"/>
        <v>#N/A</v>
      </c>
      <c r="E335" s="2" t="e">
        <f t="shared" si="67"/>
        <v>#N/A</v>
      </c>
      <c r="F335" s="2">
        <v>1775206.4324547946</v>
      </c>
      <c r="G335" s="2">
        <f t="shared" si="70"/>
        <v>541500.42857142852</v>
      </c>
      <c r="H335" s="2">
        <f t="shared" si="65"/>
        <v>160343519.37932956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2850476.9999999888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1791997.8064680398</v>
      </c>
      <c r="Q335" s="2">
        <f t="shared" si="71"/>
        <v>550000</v>
      </c>
      <c r="R335" s="2">
        <f t="shared" si="66"/>
        <v>163129247.3962312</v>
      </c>
      <c r="S335" s="2">
        <f t="shared" si="58"/>
        <v>541500.42857143283</v>
      </c>
      <c r="T335" s="2">
        <f t="shared" si="59"/>
        <v>8499.571428571362</v>
      </c>
      <c r="U335" s="2">
        <f t="shared" si="60"/>
        <v>550000</v>
      </c>
      <c r="V335" s="2">
        <f t="shared" si="34"/>
        <v>114857483.37932922</v>
      </c>
      <c r="W335" s="2">
        <f t="shared" si="61"/>
        <v>541500.42857143283</v>
      </c>
      <c r="X335" s="2">
        <f t="shared" si="51"/>
        <v>8499.5714285671711</v>
      </c>
      <c r="Y335" s="2">
        <f t="shared" si="62"/>
        <v>48271764.016901948</v>
      </c>
      <c r="Z335" s="2" t="str">
        <f t="shared" si="52"/>
        <v>MEEP</v>
      </c>
      <c r="AA335" s="2">
        <f>IF(Z335="HERE",Y335,AA334+Graph!$G$1*1000)</f>
        <v>128459317.58833078</v>
      </c>
      <c r="AB335" s="2">
        <f t="shared" si="63"/>
        <v>650000</v>
      </c>
      <c r="AC335" s="2">
        <f t="shared" si="64"/>
        <v>46628429.379328966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267</v>
      </c>
      <c r="C336" s="7"/>
      <c r="D336" s="2" t="e">
        <f t="shared" si="55"/>
        <v>#N/A</v>
      </c>
      <c r="E336" s="2" t="e">
        <f t="shared" si="67"/>
        <v>#N/A</v>
      </c>
      <c r="F336" s="2">
        <v>1780137.568340987</v>
      </c>
      <c r="G336" s="2">
        <f t="shared" si="70"/>
        <v>541500.42857142852</v>
      </c>
      <c r="H336" s="2">
        <f t="shared" si="65"/>
        <v>160885019.807901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2858976.5714285602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1796975.4386299849</v>
      </c>
      <c r="Q336" s="2">
        <f t="shared" si="71"/>
        <v>550000</v>
      </c>
      <c r="R336" s="2">
        <f t="shared" si="66"/>
        <v>163679247.3962312</v>
      </c>
      <c r="S336" s="2">
        <f t="shared" si="58"/>
        <v>541500.42857143283</v>
      </c>
      <c r="T336" s="2">
        <f t="shared" si="59"/>
        <v>8499.571428571362</v>
      </c>
      <c r="U336" s="2">
        <f t="shared" si="60"/>
        <v>550000</v>
      </c>
      <c r="V336" s="2">
        <f t="shared" si="34"/>
        <v>115398983.80790065</v>
      </c>
      <c r="W336" s="2">
        <f t="shared" si="61"/>
        <v>541500.42857143283</v>
      </c>
      <c r="X336" s="2">
        <f t="shared" si="51"/>
        <v>8499.5714285671711</v>
      </c>
      <c r="Y336" s="2">
        <f t="shared" si="62"/>
        <v>48280263.588330515</v>
      </c>
      <c r="Z336" s="2" t="str">
        <f t="shared" si="52"/>
        <v>MEEP</v>
      </c>
      <c r="AA336" s="2">
        <f>IF(Z336="HERE",Y336,AA335+Graph!$G$1*1000)</f>
        <v>129109317.58833078</v>
      </c>
      <c r="AB336" s="2">
        <f t="shared" si="63"/>
        <v>650000</v>
      </c>
      <c r="AC336" s="2">
        <f t="shared" si="64"/>
        <v>46628429.379328966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268</v>
      </c>
      <c r="C337" s="7"/>
      <c r="D337" s="2" t="e">
        <f t="shared" si="55"/>
        <v>#N/A</v>
      </c>
      <c r="E337" s="2" t="e">
        <f t="shared" si="67"/>
        <v>#N/A</v>
      </c>
      <c r="F337" s="2">
        <v>1785068.7042271495</v>
      </c>
      <c r="G337" s="2">
        <f t="shared" si="70"/>
        <v>541500.42857142852</v>
      </c>
      <c r="H337" s="2">
        <f t="shared" si="65"/>
        <v>161426520.23647243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2867476.1428571315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1801953.0707919598</v>
      </c>
      <c r="Q337" s="2">
        <f t="shared" si="71"/>
        <v>550000</v>
      </c>
      <c r="R337" s="2">
        <f t="shared" si="66"/>
        <v>164229247.3962312</v>
      </c>
      <c r="S337" s="2">
        <f t="shared" si="58"/>
        <v>541500.42857143283</v>
      </c>
      <c r="T337" s="2">
        <f t="shared" si="59"/>
        <v>8499.571428571362</v>
      </c>
      <c r="U337" s="2">
        <f t="shared" si="60"/>
        <v>550000</v>
      </c>
      <c r="V337" s="2">
        <f t="shared" si="34"/>
        <v>115940484.23647209</v>
      </c>
      <c r="W337" s="2">
        <f t="shared" si="61"/>
        <v>541500.42857143283</v>
      </c>
      <c r="X337" s="2">
        <f t="shared" si="51"/>
        <v>8499.5714285671711</v>
      </c>
      <c r="Y337" s="2">
        <f t="shared" si="62"/>
        <v>48288763.159759082</v>
      </c>
      <c r="Z337" s="2" t="str">
        <f t="shared" si="52"/>
        <v>MEEP</v>
      </c>
      <c r="AA337" s="2">
        <f>IF(Z337="HERE",Y337,AA336+Graph!$G$1*1000)</f>
        <v>129759317.58833078</v>
      </c>
      <c r="AB337" s="2">
        <f t="shared" si="63"/>
        <v>650000</v>
      </c>
      <c r="AC337" s="2">
        <f t="shared" si="64"/>
        <v>46628429.379328966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269</v>
      </c>
      <c r="C338" s="7"/>
      <c r="D338" s="2" t="e">
        <f t="shared" si="55"/>
        <v>#N/A</v>
      </c>
      <c r="E338" s="2" t="e">
        <f t="shared" si="67"/>
        <v>#N/A</v>
      </c>
      <c r="F338" s="2">
        <v>1789999.840113312</v>
      </c>
      <c r="G338" s="2">
        <f t="shared" si="70"/>
        <v>541500.42857142852</v>
      </c>
      <c r="H338" s="2">
        <f t="shared" si="65"/>
        <v>161968020.66504386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2875975.7142857029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1806930.7029539049</v>
      </c>
      <c r="Q338" s="2">
        <f t="shared" si="71"/>
        <v>550000</v>
      </c>
      <c r="R338" s="2">
        <f t="shared" si="66"/>
        <v>164779247.3962312</v>
      </c>
      <c r="S338" s="2">
        <f t="shared" si="58"/>
        <v>541500.42857143283</v>
      </c>
      <c r="T338" s="2">
        <f t="shared" si="59"/>
        <v>8499.571428571362</v>
      </c>
      <c r="U338" s="2">
        <f t="shared" si="60"/>
        <v>550000</v>
      </c>
      <c r="V338" s="2">
        <f t="shared" si="34"/>
        <v>116481984.66504352</v>
      </c>
      <c r="W338" s="2">
        <f t="shared" si="61"/>
        <v>541500.42857143283</v>
      </c>
      <c r="X338" s="2">
        <f t="shared" si="51"/>
        <v>8499.5714285671711</v>
      </c>
      <c r="Y338" s="2">
        <f t="shared" si="62"/>
        <v>48297262.731187649</v>
      </c>
      <c r="Z338" s="2" t="str">
        <f t="shared" si="52"/>
        <v>MEEP</v>
      </c>
      <c r="AA338" s="2">
        <f>IF(Z338="HERE",Y338,AA337+Graph!$G$1*1000)</f>
        <v>130409317.58833078</v>
      </c>
      <c r="AB338" s="2">
        <f t="shared" si="63"/>
        <v>650000</v>
      </c>
      <c r="AC338" s="2">
        <f t="shared" si="64"/>
        <v>46628429.379328966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270</v>
      </c>
      <c r="C339" s="7"/>
      <c r="D339" s="2" t="e">
        <f t="shared" si="55"/>
        <v>#N/A</v>
      </c>
      <c r="E339" s="2" t="e">
        <f t="shared" si="67"/>
        <v>#N/A</v>
      </c>
      <c r="F339" s="2">
        <v>1794930.9759995043</v>
      </c>
      <c r="G339" s="2">
        <f t="shared" si="70"/>
        <v>541500.42857142852</v>
      </c>
      <c r="H339" s="2">
        <f t="shared" si="65"/>
        <v>162509521.09361529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2884475.2857142743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1811908.33511585</v>
      </c>
      <c r="Q339" s="2">
        <f t="shared" si="71"/>
        <v>550000</v>
      </c>
      <c r="R339" s="2">
        <f t="shared" si="66"/>
        <v>165329247.3962312</v>
      </c>
      <c r="S339" s="2">
        <f t="shared" si="58"/>
        <v>541500.42857143283</v>
      </c>
      <c r="T339" s="2">
        <f t="shared" si="59"/>
        <v>8499.571428571362</v>
      </c>
      <c r="U339" s="2">
        <f t="shared" si="60"/>
        <v>550000</v>
      </c>
      <c r="V339" s="2">
        <f t="shared" si="34"/>
        <v>117023485.09361495</v>
      </c>
      <c r="W339" s="2">
        <f t="shared" si="61"/>
        <v>541500.42857143283</v>
      </c>
      <c r="X339" s="2">
        <f t="shared" si="51"/>
        <v>8499.5714285671711</v>
      </c>
      <c r="Y339" s="2">
        <f t="shared" si="62"/>
        <v>48305762.302616216</v>
      </c>
      <c r="Z339" s="2" t="str">
        <f t="shared" si="52"/>
        <v>MEEP</v>
      </c>
      <c r="AA339" s="2">
        <f>IF(Z339="HERE",Y339,AA338+Graph!$G$1*1000)</f>
        <v>131059317.58833078</v>
      </c>
      <c r="AB339" s="2">
        <f t="shared" si="63"/>
        <v>650000</v>
      </c>
      <c r="AC339" s="2">
        <f t="shared" si="64"/>
        <v>46628429.379328966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271</v>
      </c>
      <c r="C340" s="7"/>
      <c r="D340" s="2" t="e">
        <f t="shared" si="55"/>
        <v>#N/A</v>
      </c>
      <c r="E340" s="2" t="e">
        <f t="shared" si="67"/>
        <v>#N/A</v>
      </c>
      <c r="F340" s="2">
        <v>1799862.1118856668</v>
      </c>
      <c r="G340" s="2">
        <f t="shared" si="70"/>
        <v>541500.42857142852</v>
      </c>
      <c r="H340" s="2">
        <f t="shared" si="65"/>
        <v>163051021.52218673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2892974.8571428456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1816885.9672778249</v>
      </c>
      <c r="Q340" s="2">
        <f t="shared" si="71"/>
        <v>550000</v>
      </c>
      <c r="R340" s="2">
        <f t="shared" si="66"/>
        <v>165879247.3962312</v>
      </c>
      <c r="S340" s="2">
        <f t="shared" si="58"/>
        <v>541500.42857143283</v>
      </c>
      <c r="T340" s="2">
        <f t="shared" si="59"/>
        <v>8499.571428571362</v>
      </c>
      <c r="U340" s="2">
        <f t="shared" si="60"/>
        <v>550000</v>
      </c>
      <c r="V340" s="2">
        <f t="shared" si="34"/>
        <v>117564985.52218638</v>
      </c>
      <c r="W340" s="2">
        <f t="shared" si="61"/>
        <v>541500.42857143283</v>
      </c>
      <c r="X340" s="2">
        <f t="shared" si="51"/>
        <v>8499.5714285671711</v>
      </c>
      <c r="Y340" s="2">
        <f t="shared" si="62"/>
        <v>48314261.874044783</v>
      </c>
      <c r="Z340" s="2" t="str">
        <f t="shared" si="52"/>
        <v>MEEP</v>
      </c>
      <c r="AA340" s="2">
        <f>IF(Z340="HERE",Y340,AA339+Graph!$G$1*1000)</f>
        <v>131709317.58833078</v>
      </c>
      <c r="AB340" s="2">
        <f t="shared" si="63"/>
        <v>650000</v>
      </c>
      <c r="AC340" s="2">
        <f t="shared" si="64"/>
        <v>46628429.379328966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272</v>
      </c>
      <c r="C341" s="7"/>
      <c r="D341" s="2" t="e">
        <f t="shared" si="55"/>
        <v>#N/A</v>
      </c>
      <c r="E341" s="2" t="e">
        <f t="shared" si="67"/>
        <v>#N/A</v>
      </c>
      <c r="F341" s="2">
        <v>1804793.2477718294</v>
      </c>
      <c r="G341" s="2">
        <f t="shared" si="70"/>
        <v>541500.42857142852</v>
      </c>
      <c r="H341" s="2">
        <f t="shared" si="65"/>
        <v>163592521.95075816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2901474.428571417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1821863.59943977</v>
      </c>
      <c r="Q341" s="2">
        <f t="shared" si="71"/>
        <v>550000</v>
      </c>
      <c r="R341" s="2">
        <f t="shared" si="66"/>
        <v>166429247.3962312</v>
      </c>
      <c r="S341" s="2">
        <f t="shared" si="58"/>
        <v>541500.42857143283</v>
      </c>
      <c r="T341" s="2">
        <f t="shared" si="59"/>
        <v>8499.571428571362</v>
      </c>
      <c r="U341" s="2">
        <f t="shared" si="60"/>
        <v>550000</v>
      </c>
      <c r="V341" s="2">
        <f t="shared" si="34"/>
        <v>118106485.95075782</v>
      </c>
      <c r="W341" s="2">
        <f t="shared" si="61"/>
        <v>541500.42857143283</v>
      </c>
      <c r="X341" s="2">
        <f t="shared" si="51"/>
        <v>8499.5714285671711</v>
      </c>
      <c r="Y341" s="2">
        <f t="shared" si="62"/>
        <v>48322761.445473351</v>
      </c>
      <c r="Z341" s="2" t="str">
        <f t="shared" si="52"/>
        <v>MEEP</v>
      </c>
      <c r="AA341" s="2">
        <f>IF(Z341="HERE",Y341,AA340+Graph!$G$1*1000)</f>
        <v>132359317.58833078</v>
      </c>
      <c r="AB341" s="2">
        <f t="shared" si="63"/>
        <v>650000</v>
      </c>
      <c r="AC341" s="2">
        <f t="shared" si="64"/>
        <v>46628429.379328966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273</v>
      </c>
      <c r="C342" s="7"/>
      <c r="D342" s="2" t="e">
        <f t="shared" si="55"/>
        <v>#N/A</v>
      </c>
      <c r="E342" s="2" t="e">
        <f t="shared" si="67"/>
        <v>#N/A</v>
      </c>
      <c r="F342" s="2">
        <v>1809724.3836580217</v>
      </c>
      <c r="G342" s="2">
        <f t="shared" si="70"/>
        <v>541500.42857142852</v>
      </c>
      <c r="H342" s="2">
        <f t="shared" si="65"/>
        <v>164134022.37932959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2909973.9999999884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1826841.2316017449</v>
      </c>
      <c r="Q342" s="2">
        <f t="shared" si="71"/>
        <v>550000</v>
      </c>
      <c r="R342" s="2">
        <f t="shared" si="66"/>
        <v>166979247.3962312</v>
      </c>
      <c r="S342" s="2">
        <f t="shared" si="58"/>
        <v>541500.42857143283</v>
      </c>
      <c r="T342" s="2">
        <f t="shared" si="59"/>
        <v>8499.571428571362</v>
      </c>
      <c r="U342" s="2">
        <f t="shared" si="60"/>
        <v>550000</v>
      </c>
      <c r="V342" s="2">
        <f t="shared" si="34"/>
        <v>118647986.37932925</v>
      </c>
      <c r="W342" s="2">
        <f t="shared" si="61"/>
        <v>541500.42857143283</v>
      </c>
      <c r="X342" s="2">
        <f t="shared" si="51"/>
        <v>8499.5714285671711</v>
      </c>
      <c r="Y342" s="2">
        <f t="shared" si="62"/>
        <v>48331261.016901918</v>
      </c>
      <c r="Z342" s="2" t="str">
        <f t="shared" si="52"/>
        <v>MEEP</v>
      </c>
      <c r="AA342" s="2">
        <f>IF(Z342="HERE",Y342,AA341+Graph!$G$1*1000)</f>
        <v>133009317.58833078</v>
      </c>
      <c r="AB342" s="2">
        <f t="shared" si="63"/>
        <v>650000</v>
      </c>
      <c r="AC342" s="2">
        <f t="shared" si="64"/>
        <v>46628429.379328966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274</v>
      </c>
      <c r="C343" s="7"/>
      <c r="D343" s="2" t="e">
        <f t="shared" si="55"/>
        <v>#N/A</v>
      </c>
      <c r="E343" s="2" t="e">
        <f t="shared" si="67"/>
        <v>#N/A</v>
      </c>
      <c r="F343" s="2">
        <v>1814655.5195441842</v>
      </c>
      <c r="G343" s="2">
        <f t="shared" si="70"/>
        <v>541500.42857142852</v>
      </c>
      <c r="H343" s="2">
        <f t="shared" si="65"/>
        <v>164675522.80790102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2918473.5714285597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1831818.86376369</v>
      </c>
      <c r="Q343" s="2">
        <f t="shared" si="71"/>
        <v>550000</v>
      </c>
      <c r="R343" s="2">
        <f t="shared" si="66"/>
        <v>167529247.3962312</v>
      </c>
      <c r="S343" s="2">
        <f t="shared" si="58"/>
        <v>541500.42857143283</v>
      </c>
      <c r="T343" s="2">
        <f t="shared" si="59"/>
        <v>8499.571428571362</v>
      </c>
      <c r="U343" s="2">
        <f t="shared" si="60"/>
        <v>550000</v>
      </c>
      <c r="V343" s="2">
        <f t="shared" si="34"/>
        <v>119189486.80790068</v>
      </c>
      <c r="W343" s="2">
        <f t="shared" si="61"/>
        <v>541500.42857143283</v>
      </c>
      <c r="X343" s="2">
        <f t="shared" si="51"/>
        <v>8499.5714285671711</v>
      </c>
      <c r="Y343" s="2">
        <f t="shared" si="62"/>
        <v>48339760.588330485</v>
      </c>
      <c r="Z343" s="2" t="str">
        <f t="shared" si="52"/>
        <v>MEEP</v>
      </c>
      <c r="AA343" s="2">
        <f>IF(Z343="HERE",Y343,AA342+Graph!$G$1*1000)</f>
        <v>133659317.58833078</v>
      </c>
      <c r="AB343" s="2">
        <f t="shared" si="63"/>
        <v>650000</v>
      </c>
      <c r="AC343" s="2">
        <f t="shared" si="64"/>
        <v>46628429.379328966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275</v>
      </c>
      <c r="C344" s="7"/>
      <c r="D344" s="2" t="e">
        <f t="shared" si="55"/>
        <v>#N/A</v>
      </c>
      <c r="E344" s="2" t="e">
        <f t="shared" si="67"/>
        <v>#N/A</v>
      </c>
      <c r="F344" s="2">
        <v>1819586.6554303467</v>
      </c>
      <c r="G344" s="2">
        <f t="shared" si="70"/>
        <v>541500.42857142852</v>
      </c>
      <c r="H344" s="2">
        <f t="shared" si="65"/>
        <v>165217023.23647246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2926973.1428571311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1836796.4959256351</v>
      </c>
      <c r="Q344" s="2">
        <f t="shared" si="71"/>
        <v>550000</v>
      </c>
      <c r="R344" s="2">
        <f t="shared" si="66"/>
        <v>168079247.3962312</v>
      </c>
      <c r="S344" s="2">
        <f t="shared" si="58"/>
        <v>541500.42857143283</v>
      </c>
      <c r="T344" s="2">
        <f t="shared" si="59"/>
        <v>8499.571428571362</v>
      </c>
      <c r="U344" s="2">
        <f t="shared" si="60"/>
        <v>550000</v>
      </c>
      <c r="V344" s="2">
        <f t="shared" si="34"/>
        <v>119730987.23647211</v>
      </c>
      <c r="W344" s="2">
        <f t="shared" si="61"/>
        <v>541500.42857143283</v>
      </c>
      <c r="X344" s="2">
        <f t="shared" si="51"/>
        <v>8499.5714285671711</v>
      </c>
      <c r="Y344" s="2">
        <f t="shared" si="62"/>
        <v>48348260.159759052</v>
      </c>
      <c r="Z344" s="2" t="str">
        <f t="shared" si="52"/>
        <v>MEEP</v>
      </c>
      <c r="AA344" s="2">
        <f>IF(Z344="HERE",Y344,AA343+Graph!$G$1*1000)</f>
        <v>134309317.58833078</v>
      </c>
      <c r="AB344" s="2">
        <f t="shared" si="63"/>
        <v>650000</v>
      </c>
      <c r="AC344" s="2">
        <f t="shared" si="64"/>
        <v>46628429.379328966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276</v>
      </c>
      <c r="C345" s="7"/>
      <c r="D345" s="2" t="e">
        <f t="shared" si="55"/>
        <v>#N/A</v>
      </c>
      <c r="E345" s="2" t="e">
        <f t="shared" si="67"/>
        <v>#N/A</v>
      </c>
      <c r="F345" s="2">
        <v>1824517.791316539</v>
      </c>
      <c r="G345" s="2">
        <f t="shared" si="70"/>
        <v>541500.42857142852</v>
      </c>
      <c r="H345" s="2">
        <f t="shared" si="65"/>
        <v>165758523.66504389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2935472.7142857024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1841774.12808761</v>
      </c>
      <c r="Q345" s="2">
        <f t="shared" si="71"/>
        <v>550000</v>
      </c>
      <c r="R345" s="2">
        <f t="shared" si="66"/>
        <v>168629247.3962312</v>
      </c>
      <c r="S345" s="2">
        <f t="shared" si="58"/>
        <v>541500.42857143283</v>
      </c>
      <c r="T345" s="2">
        <f t="shared" si="59"/>
        <v>8499.571428571362</v>
      </c>
      <c r="U345" s="2">
        <f t="shared" si="60"/>
        <v>550000</v>
      </c>
      <c r="V345" s="2">
        <f t="shared" si="34"/>
        <v>120272487.66504355</v>
      </c>
      <c r="W345" s="2">
        <f t="shared" si="61"/>
        <v>541500.42857143283</v>
      </c>
      <c r="X345" s="2">
        <f t="shared" si="51"/>
        <v>8499.5714285671711</v>
      </c>
      <c r="Y345" s="2">
        <f t="shared" si="62"/>
        <v>48356759.731187619</v>
      </c>
      <c r="Z345" s="2" t="str">
        <f t="shared" si="52"/>
        <v>MEEP</v>
      </c>
      <c r="AA345" s="2">
        <f>IF(Z345="HERE",Y345,AA344+Graph!$G$1*1000)</f>
        <v>134959317.58833078</v>
      </c>
      <c r="AB345" s="2">
        <f t="shared" si="63"/>
        <v>650000</v>
      </c>
      <c r="AC345" s="2">
        <f t="shared" si="64"/>
        <v>46628429.379328966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277</v>
      </c>
      <c r="C346" s="7"/>
      <c r="D346" s="2" t="e">
        <f t="shared" si="55"/>
        <v>#N/A</v>
      </c>
      <c r="E346" s="2" t="e">
        <f t="shared" si="67"/>
        <v>#N/A</v>
      </c>
      <c r="F346" s="2">
        <v>1829448.9272027016</v>
      </c>
      <c r="G346" s="2">
        <f t="shared" si="70"/>
        <v>541500.42857142852</v>
      </c>
      <c r="H346" s="2">
        <f t="shared" si="65"/>
        <v>166300024.09361532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2943972.2857142738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1846751.7602495551</v>
      </c>
      <c r="Q346" s="2">
        <f t="shared" si="71"/>
        <v>550000</v>
      </c>
      <c r="R346" s="2">
        <f t="shared" si="66"/>
        <v>169179247.3962312</v>
      </c>
      <c r="S346" s="2">
        <f t="shared" si="58"/>
        <v>541500.42857143283</v>
      </c>
      <c r="T346" s="2">
        <f t="shared" si="59"/>
        <v>8499.571428571362</v>
      </c>
      <c r="U346" s="2">
        <f t="shared" si="60"/>
        <v>550000</v>
      </c>
      <c r="V346" s="2">
        <f t="shared" si="34"/>
        <v>120813988.09361498</v>
      </c>
      <c r="W346" s="2">
        <f t="shared" si="61"/>
        <v>541500.42857143283</v>
      </c>
      <c r="X346" s="2">
        <f t="shared" si="51"/>
        <v>8499.5714285671711</v>
      </c>
      <c r="Y346" s="2">
        <f t="shared" si="62"/>
        <v>48365259.302616186</v>
      </c>
      <c r="Z346" s="2" t="str">
        <f t="shared" si="52"/>
        <v>MEEP</v>
      </c>
      <c r="AA346" s="2">
        <f>IF(Z346="HERE",Y346,AA345+Graph!$G$1*1000)</f>
        <v>135609317.58833078</v>
      </c>
      <c r="AB346" s="2">
        <f t="shared" si="63"/>
        <v>650000</v>
      </c>
      <c r="AC346" s="2">
        <f t="shared" si="64"/>
        <v>46628429.379328966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278</v>
      </c>
      <c r="C347" s="7"/>
      <c r="D347" s="2" t="e">
        <f t="shared" si="55"/>
        <v>#N/A</v>
      </c>
      <c r="E347" s="2" t="e">
        <f t="shared" si="67"/>
        <v>#N/A</v>
      </c>
      <c r="F347" s="2">
        <v>1834380.0630888641</v>
      </c>
      <c r="G347" s="2">
        <f t="shared" si="70"/>
        <v>541500.42857142852</v>
      </c>
      <c r="H347" s="2">
        <f t="shared" si="65"/>
        <v>166841524.52218676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2952471.8571428452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1851729.3924115002</v>
      </c>
      <c r="Q347" s="2">
        <f t="shared" si="71"/>
        <v>550000</v>
      </c>
      <c r="R347" s="2">
        <f t="shared" si="66"/>
        <v>169729247.3962312</v>
      </c>
      <c r="S347" s="2">
        <f t="shared" si="58"/>
        <v>541500.42857143283</v>
      </c>
      <c r="T347" s="2">
        <f t="shared" si="59"/>
        <v>8499.571428571362</v>
      </c>
      <c r="U347" s="2">
        <f t="shared" si="60"/>
        <v>550000</v>
      </c>
      <c r="V347" s="2">
        <f t="shared" si="34"/>
        <v>121355488.52218641</v>
      </c>
      <c r="W347" s="2">
        <f t="shared" si="61"/>
        <v>541500.42857143283</v>
      </c>
      <c r="X347" s="2">
        <f t="shared" si="51"/>
        <v>8499.5714285671711</v>
      </c>
      <c r="Y347" s="2">
        <f t="shared" si="62"/>
        <v>48373758.874044754</v>
      </c>
      <c r="Z347" s="2" t="str">
        <f t="shared" si="52"/>
        <v>MEEP</v>
      </c>
      <c r="AA347" s="2">
        <f>IF(Z347="HERE",Y347,AA346+Graph!$G$1*1000)</f>
        <v>136259317.58833078</v>
      </c>
      <c r="AB347" s="2">
        <f t="shared" si="63"/>
        <v>650000</v>
      </c>
      <c r="AC347" s="2">
        <f t="shared" si="64"/>
        <v>46628429.379328966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279</v>
      </c>
      <c r="C348" s="7"/>
      <c r="D348" s="2" t="e">
        <f t="shared" si="55"/>
        <v>#N/A</v>
      </c>
      <c r="E348" s="2" t="e">
        <f t="shared" si="67"/>
        <v>#N/A</v>
      </c>
      <c r="F348" s="2">
        <v>1839311.1989750564</v>
      </c>
      <c r="G348" s="2">
        <f t="shared" si="70"/>
        <v>541500.42857142852</v>
      </c>
      <c r="H348" s="2">
        <f t="shared" si="65"/>
        <v>167383024.95075819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2960971.4285714165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1856707.0245734751</v>
      </c>
      <c r="Q348" s="2">
        <f t="shared" si="71"/>
        <v>550000</v>
      </c>
      <c r="R348" s="2">
        <f t="shared" si="66"/>
        <v>170279247.3962312</v>
      </c>
      <c r="S348" s="2">
        <f t="shared" si="58"/>
        <v>541500.42857143283</v>
      </c>
      <c r="T348" s="2">
        <f t="shared" si="59"/>
        <v>8499.571428571362</v>
      </c>
      <c r="U348" s="2">
        <f t="shared" si="60"/>
        <v>550000</v>
      </c>
      <c r="V348" s="2">
        <f t="shared" si="34"/>
        <v>121896988.95075785</v>
      </c>
      <c r="W348" s="2">
        <f t="shared" si="61"/>
        <v>541500.42857143283</v>
      </c>
      <c r="X348" s="2">
        <f t="shared" si="51"/>
        <v>8499.5714285671711</v>
      </c>
      <c r="Y348" s="2">
        <f t="shared" si="62"/>
        <v>48382258.445473321</v>
      </c>
      <c r="Z348" s="2" t="str">
        <f t="shared" si="52"/>
        <v>MEEP</v>
      </c>
      <c r="AA348" s="2">
        <f>IF(Z348="HERE",Y348,AA347+Graph!$G$1*1000)</f>
        <v>136909317.58833078</v>
      </c>
      <c r="AB348" s="2">
        <f t="shared" si="63"/>
        <v>650000</v>
      </c>
      <c r="AC348" s="2">
        <f t="shared" si="64"/>
        <v>46628429.379328966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280</v>
      </c>
      <c r="C349" s="7"/>
      <c r="D349" s="2" t="e">
        <f t="shared" si="55"/>
        <v>#N/A</v>
      </c>
      <c r="E349" s="2" t="e">
        <f t="shared" si="67"/>
        <v>#N/A</v>
      </c>
      <c r="F349" s="2">
        <v>1844242.3348612189</v>
      </c>
      <c r="G349" s="2">
        <f t="shared" si="70"/>
        <v>541500.42857142852</v>
      </c>
      <c r="H349" s="2">
        <f t="shared" si="65"/>
        <v>167924525.37932962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2969470.9999999879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1861684.6567354202</v>
      </c>
      <c r="Q349" s="2">
        <f t="shared" si="71"/>
        <v>550000</v>
      </c>
      <c r="R349" s="2">
        <f t="shared" si="66"/>
        <v>170829247.3962312</v>
      </c>
      <c r="S349" s="2">
        <f t="shared" si="58"/>
        <v>541500.42857143283</v>
      </c>
      <c r="T349" s="2">
        <f t="shared" si="59"/>
        <v>8499.571428571362</v>
      </c>
      <c r="U349" s="2">
        <f t="shared" si="60"/>
        <v>550000</v>
      </c>
      <c r="V349" s="2">
        <f t="shared" si="34"/>
        <v>122438489.37932928</v>
      </c>
      <c r="W349" s="2">
        <f t="shared" si="61"/>
        <v>541500.42857143283</v>
      </c>
      <c r="X349" s="2">
        <f t="shared" si="51"/>
        <v>8499.5714285671711</v>
      </c>
      <c r="Y349" s="2">
        <f t="shared" si="62"/>
        <v>48390758.016901888</v>
      </c>
      <c r="Z349" s="2" t="str">
        <f t="shared" si="52"/>
        <v>MEEP</v>
      </c>
      <c r="AA349" s="2">
        <f>IF(Z349="HERE",Y349,AA348+Graph!$G$1*1000)</f>
        <v>137559317.58833078</v>
      </c>
      <c r="AB349" s="2">
        <f t="shared" si="63"/>
        <v>650000</v>
      </c>
      <c r="AC349" s="2">
        <f t="shared" si="64"/>
        <v>46628429.379328966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281</v>
      </c>
      <c r="C350" s="7"/>
      <c r="D350" s="2" t="e">
        <f t="shared" si="55"/>
        <v>#N/A</v>
      </c>
      <c r="E350" s="2" t="e">
        <f t="shared" si="67"/>
        <v>#N/A</v>
      </c>
      <c r="F350" s="2">
        <v>1849173.4707473814</v>
      </c>
      <c r="G350" s="2">
        <f t="shared" si="70"/>
        <v>541500.42857142852</v>
      </c>
      <c r="H350" s="2">
        <f t="shared" si="65"/>
        <v>168466025.80790105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2977970.5714285593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1866662.2888973653</v>
      </c>
      <c r="Q350" s="2">
        <f t="shared" si="71"/>
        <v>550000</v>
      </c>
      <c r="R350" s="2">
        <f t="shared" si="66"/>
        <v>171379247.3962312</v>
      </c>
      <c r="S350" s="2">
        <f t="shared" si="58"/>
        <v>541500.42857143283</v>
      </c>
      <c r="T350" s="2">
        <f t="shared" si="59"/>
        <v>8499.571428571362</v>
      </c>
      <c r="U350" s="2">
        <f t="shared" si="60"/>
        <v>550000</v>
      </c>
      <c r="V350" s="2">
        <f t="shared" si="34"/>
        <v>122979989.80790071</v>
      </c>
      <c r="W350" s="2">
        <f t="shared" si="61"/>
        <v>541500.42857143283</v>
      </c>
      <c r="X350" s="2">
        <f t="shared" si="51"/>
        <v>8499.5714285671711</v>
      </c>
      <c r="Y350" s="2">
        <f t="shared" si="62"/>
        <v>48399257.588330455</v>
      </c>
      <c r="Z350" s="2" t="str">
        <f t="shared" si="52"/>
        <v>MEEP</v>
      </c>
      <c r="AA350" s="2">
        <f>IF(Z350="HERE",Y350,AA349+Graph!$G$1*1000)</f>
        <v>138209317.58833078</v>
      </c>
      <c r="AB350" s="2">
        <f t="shared" si="63"/>
        <v>650000</v>
      </c>
      <c r="AC350" s="2">
        <f t="shared" si="64"/>
        <v>46628429.379328966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282</v>
      </c>
      <c r="C351" s="7"/>
      <c r="D351" s="2" t="e">
        <f t="shared" si="55"/>
        <v>#N/A</v>
      </c>
      <c r="E351" s="2" t="e">
        <f t="shared" si="67"/>
        <v>#N/A</v>
      </c>
      <c r="F351" s="2">
        <v>1854104.6066335738</v>
      </c>
      <c r="G351" s="2">
        <f t="shared" si="70"/>
        <v>541500.42857142852</v>
      </c>
      <c r="H351" s="2">
        <f t="shared" si="65"/>
        <v>169007526.23647249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2986470.1428571306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1871639.9210593402</v>
      </c>
      <c r="Q351" s="2">
        <f t="shared" si="71"/>
        <v>550000</v>
      </c>
      <c r="R351" s="2">
        <f t="shared" si="66"/>
        <v>171929247.3962312</v>
      </c>
      <c r="S351" s="2">
        <f t="shared" si="58"/>
        <v>541500.42857143283</v>
      </c>
      <c r="T351" s="2">
        <f t="shared" si="59"/>
        <v>8499.571428571362</v>
      </c>
      <c r="U351" s="2">
        <f t="shared" si="60"/>
        <v>550000</v>
      </c>
      <c r="V351" s="2">
        <f t="shared" si="34"/>
        <v>123521490.23647214</v>
      </c>
      <c r="W351" s="2">
        <f t="shared" si="61"/>
        <v>541500.42857143283</v>
      </c>
      <c r="X351" s="2">
        <f t="shared" si="51"/>
        <v>8499.5714285671711</v>
      </c>
      <c r="Y351" s="2">
        <f t="shared" ref="Y351:Y385" si="74">IF(COUNT($C352)=0,IF(COUNT($C351)=1,C351,SUM(Y350+X351)),C351)</f>
        <v>48407757.159759022</v>
      </c>
      <c r="Z351" s="2" t="str">
        <f t="shared" si="52"/>
        <v>MEEP</v>
      </c>
      <c r="AA351" s="2">
        <f>IF(Z351="HERE",Y351,AA350+Graph!$G$1*1000)</f>
        <v>138859317.58833078</v>
      </c>
      <c r="AB351" s="2">
        <f t="shared" si="63"/>
        <v>650000</v>
      </c>
      <c r="AC351" s="2">
        <f t="shared" ref="AC351:AC385" si="75">IF(Z352="HERE",V351,AC350)</f>
        <v>46628429.379328966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283</v>
      </c>
      <c r="C352" s="7"/>
      <c r="D352" s="2" t="e">
        <f t="shared" si="55"/>
        <v>#N/A</v>
      </c>
      <c r="E352" s="2" t="e">
        <f t="shared" si="67"/>
        <v>#N/A</v>
      </c>
      <c r="F352" s="2">
        <v>1859035.7425197363</v>
      </c>
      <c r="G352" s="2">
        <f t="shared" si="70"/>
        <v>541500.42857142852</v>
      </c>
      <c r="H352" s="2">
        <f t="shared" ref="H352:H385" si="76">IF(COUNT($C353)=0,IF(COUNT($C352)=1,C352,SUM(H351+G352)),C352)</f>
        <v>169549026.66504392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2994969.714285702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1876617.5532212853</v>
      </c>
      <c r="Q352" s="2">
        <f t="shared" si="71"/>
        <v>550000</v>
      </c>
      <c r="R352" s="2">
        <f t="shared" ref="R352:R385" si="77">IF(COUNT($C353)=0,IF(COUNT($C352)=1,M352,SUM(R351+Q352)),M352)</f>
        <v>172479247.3962312</v>
      </c>
      <c r="S352" s="2">
        <f t="shared" si="58"/>
        <v>541500.42857143283</v>
      </c>
      <c r="T352" s="2">
        <f t="shared" si="59"/>
        <v>8499.571428571362</v>
      </c>
      <c r="U352" s="2">
        <f t="shared" si="60"/>
        <v>550000</v>
      </c>
      <c r="V352" s="2">
        <f t="shared" si="34"/>
        <v>124062990.66504358</v>
      </c>
      <c r="W352" s="2">
        <f t="shared" si="61"/>
        <v>541500.42857143283</v>
      </c>
      <c r="X352" s="2">
        <f t="shared" si="51"/>
        <v>8499.5714285671711</v>
      </c>
      <c r="Y352" s="2">
        <f t="shared" si="74"/>
        <v>48416256.731187589</v>
      </c>
      <c r="Z352" s="2" t="str">
        <f t="shared" si="52"/>
        <v>MEEP</v>
      </c>
      <c r="AA352" s="2">
        <f>IF(Z352="HERE",Y352,AA351+Graph!$G$1*1000)</f>
        <v>139509317.58833078</v>
      </c>
      <c r="AB352" s="2">
        <f t="shared" si="63"/>
        <v>650000</v>
      </c>
      <c r="AC352" s="2">
        <f t="shared" si="75"/>
        <v>46628429.379328966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284</v>
      </c>
      <c r="C353" s="7"/>
      <c r="D353" s="2" t="e">
        <f t="shared" si="55"/>
        <v>#N/A</v>
      </c>
      <c r="E353" s="2" t="e">
        <f t="shared" si="67"/>
        <v>#N/A</v>
      </c>
      <c r="F353" s="2">
        <v>1863966.8784058988</v>
      </c>
      <c r="G353" s="2">
        <f t="shared" si="70"/>
        <v>541500.42857142852</v>
      </c>
      <c r="H353" s="2">
        <f t="shared" si="76"/>
        <v>170090527.09361535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3003469.2857142733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1881595.1853832304</v>
      </c>
      <c r="Q353" s="2">
        <f t="shared" si="71"/>
        <v>550000</v>
      </c>
      <c r="R353" s="2">
        <f t="shared" si="77"/>
        <v>173029247.3962312</v>
      </c>
      <c r="S353" s="2">
        <f t="shared" si="58"/>
        <v>541500.42857143283</v>
      </c>
      <c r="T353" s="2">
        <f t="shared" si="59"/>
        <v>8499.571428571362</v>
      </c>
      <c r="U353" s="2">
        <f t="shared" si="60"/>
        <v>550000</v>
      </c>
      <c r="V353" s="2">
        <f t="shared" si="34"/>
        <v>124604491.09361501</v>
      </c>
      <c r="W353" s="2">
        <f t="shared" si="61"/>
        <v>541500.42857143283</v>
      </c>
      <c r="X353" s="2">
        <f t="shared" si="51"/>
        <v>8499.5714285671711</v>
      </c>
      <c r="Y353" s="2">
        <f t="shared" si="74"/>
        <v>48424756.302616157</v>
      </c>
      <c r="Z353" s="2" t="str">
        <f t="shared" si="52"/>
        <v>MEEP</v>
      </c>
      <c r="AA353" s="2">
        <f>IF(Z353="HERE",Y353,AA352+Graph!$G$1*1000)</f>
        <v>140159317.58833078</v>
      </c>
      <c r="AB353" s="2">
        <f t="shared" si="63"/>
        <v>650000</v>
      </c>
      <c r="AC353" s="2">
        <f t="shared" si="75"/>
        <v>46628429.379328966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285</v>
      </c>
      <c r="C354" s="7"/>
      <c r="D354" s="2" t="e">
        <f t="shared" si="55"/>
        <v>#N/A</v>
      </c>
      <c r="E354" s="2" t="e">
        <f t="shared" si="67"/>
        <v>#N/A</v>
      </c>
      <c r="F354" s="2">
        <v>1868898.0142920911</v>
      </c>
      <c r="G354" s="2">
        <f t="shared" si="70"/>
        <v>541500.42857142852</v>
      </c>
      <c r="H354" s="2">
        <f t="shared" si="76"/>
        <v>170632027.52218679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3011968.8571428447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1886572.8175452054</v>
      </c>
      <c r="Q354" s="2">
        <f t="shared" si="71"/>
        <v>550000</v>
      </c>
      <c r="R354" s="2">
        <f t="shared" si="77"/>
        <v>173579247.3962312</v>
      </c>
      <c r="S354" s="2">
        <f t="shared" si="58"/>
        <v>541500.42857143283</v>
      </c>
      <c r="T354" s="2">
        <f t="shared" si="59"/>
        <v>8499.571428571362</v>
      </c>
      <c r="U354" s="2">
        <f t="shared" si="60"/>
        <v>550000</v>
      </c>
      <c r="V354" s="2">
        <f t="shared" si="34"/>
        <v>125145991.52218644</v>
      </c>
      <c r="W354" s="2">
        <f t="shared" si="61"/>
        <v>541500.42857143283</v>
      </c>
      <c r="X354" s="2">
        <f t="shared" si="51"/>
        <v>8499.5714285671711</v>
      </c>
      <c r="Y354" s="2">
        <f t="shared" si="74"/>
        <v>48433255.874044724</v>
      </c>
      <c r="Z354" s="2" t="str">
        <f t="shared" si="52"/>
        <v>MEEP</v>
      </c>
      <c r="AA354" s="2">
        <f>IF(Z354="HERE",Y354,AA353+Graph!$G$1*1000)</f>
        <v>140809317.58833078</v>
      </c>
      <c r="AB354" s="2">
        <f t="shared" si="63"/>
        <v>650000</v>
      </c>
      <c r="AC354" s="2">
        <f t="shared" si="75"/>
        <v>46628429.379328966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286</v>
      </c>
      <c r="C355" s="7"/>
      <c r="D355" s="2" t="e">
        <f t="shared" si="55"/>
        <v>#N/A</v>
      </c>
      <c r="E355" s="2" t="e">
        <f t="shared" si="67"/>
        <v>#N/A</v>
      </c>
      <c r="F355" s="2">
        <v>1873829.1501782537</v>
      </c>
      <c r="G355" s="2">
        <f t="shared" si="70"/>
        <v>541500.42857142852</v>
      </c>
      <c r="H355" s="2">
        <f t="shared" si="76"/>
        <v>171173527.95075822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3020468.4285714161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1891550.4497071505</v>
      </c>
      <c r="Q355" s="2">
        <f t="shared" si="71"/>
        <v>550000</v>
      </c>
      <c r="R355" s="2">
        <f t="shared" si="77"/>
        <v>174129247.3962312</v>
      </c>
      <c r="S355" s="2">
        <f t="shared" si="58"/>
        <v>541500.42857143283</v>
      </c>
      <c r="T355" s="2">
        <f t="shared" si="59"/>
        <v>8499.571428571362</v>
      </c>
      <c r="U355" s="2">
        <f t="shared" si="60"/>
        <v>550000</v>
      </c>
      <c r="V355" s="2">
        <f t="shared" si="34"/>
        <v>125687491.95075788</v>
      </c>
      <c r="W355" s="2">
        <f t="shared" si="61"/>
        <v>541500.42857143283</v>
      </c>
      <c r="X355" s="2">
        <f t="shared" si="51"/>
        <v>8499.5714285671711</v>
      </c>
      <c r="Y355" s="2">
        <f t="shared" si="74"/>
        <v>48441755.445473291</v>
      </c>
      <c r="Z355" s="2" t="str">
        <f t="shared" si="52"/>
        <v>MEEP</v>
      </c>
      <c r="AA355" s="2">
        <f>IF(Z355="HERE",Y355,AA354+Graph!$G$1*1000)</f>
        <v>141459317.58833078</v>
      </c>
      <c r="AB355" s="2">
        <f t="shared" si="63"/>
        <v>650000</v>
      </c>
      <c r="AC355" s="2">
        <f t="shared" si="75"/>
        <v>46628429.379328966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287</v>
      </c>
      <c r="C356" s="7"/>
      <c r="D356" s="2" t="e">
        <f t="shared" si="55"/>
        <v>#N/A</v>
      </c>
      <c r="E356" s="2" t="e">
        <f t="shared" si="67"/>
        <v>#N/A</v>
      </c>
      <c r="F356" s="2">
        <v>1878760.2860644162</v>
      </c>
      <c r="G356" s="2">
        <f t="shared" si="70"/>
        <v>541500.42857142852</v>
      </c>
      <c r="H356" s="2">
        <f t="shared" si="76"/>
        <v>171715028.37932965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3028967.9999999874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1896528.0818691254</v>
      </c>
      <c r="Q356" s="2">
        <f t="shared" si="71"/>
        <v>550000</v>
      </c>
      <c r="R356" s="2">
        <f t="shared" si="77"/>
        <v>174679247.3962312</v>
      </c>
      <c r="S356" s="2">
        <f t="shared" si="58"/>
        <v>541500.42857143283</v>
      </c>
      <c r="T356" s="2">
        <f t="shared" si="59"/>
        <v>8499.571428571362</v>
      </c>
      <c r="U356" s="2">
        <f t="shared" si="60"/>
        <v>550000</v>
      </c>
      <c r="V356" s="2">
        <f t="shared" ref="V356:V385" si="78">H272</f>
        <v>126228992.37932931</v>
      </c>
      <c r="W356" s="2">
        <f t="shared" si="61"/>
        <v>541500.42857143283</v>
      </c>
      <c r="X356" s="2">
        <f t="shared" si="51"/>
        <v>8499.5714285671711</v>
      </c>
      <c r="Y356" s="2">
        <f t="shared" si="74"/>
        <v>48450255.016901858</v>
      </c>
      <c r="Z356" s="2" t="str">
        <f t="shared" si="52"/>
        <v>MEEP</v>
      </c>
      <c r="AA356" s="2">
        <f>IF(Z356="HERE",Y356,AA355+Graph!$G$1*1000)</f>
        <v>142109317.58833078</v>
      </c>
      <c r="AB356" s="2">
        <f t="shared" si="63"/>
        <v>650000</v>
      </c>
      <c r="AC356" s="2">
        <f t="shared" si="75"/>
        <v>46628429.379328966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288</v>
      </c>
      <c r="C357" s="7"/>
      <c r="D357" s="2" t="e">
        <f t="shared" si="55"/>
        <v>#N/A</v>
      </c>
      <c r="E357" s="2" t="e">
        <f t="shared" si="67"/>
        <v>#N/A</v>
      </c>
      <c r="F357" s="2">
        <v>1883691.4219506085</v>
      </c>
      <c r="G357" s="2">
        <f t="shared" si="70"/>
        <v>541500.42857142852</v>
      </c>
      <c r="H357" s="2">
        <f t="shared" si="76"/>
        <v>172256528.80790108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3037467.5714285588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1901505.7140310705</v>
      </c>
      <c r="Q357" s="2">
        <f t="shared" si="71"/>
        <v>550000</v>
      </c>
      <c r="R357" s="2">
        <f t="shared" si="77"/>
        <v>175229247.3962312</v>
      </c>
      <c r="S357" s="2">
        <f t="shared" si="58"/>
        <v>541500.42857143283</v>
      </c>
      <c r="T357" s="2">
        <f t="shared" si="59"/>
        <v>8499.571428571362</v>
      </c>
      <c r="U357" s="2">
        <f t="shared" si="60"/>
        <v>550000</v>
      </c>
      <c r="V357" s="2">
        <f t="shared" si="78"/>
        <v>126770492.80790074</v>
      </c>
      <c r="W357" s="2">
        <f t="shared" si="61"/>
        <v>541500.42857143283</v>
      </c>
      <c r="X357" s="2">
        <f t="shared" si="51"/>
        <v>8499.5714285671711</v>
      </c>
      <c r="Y357" s="2">
        <f t="shared" si="74"/>
        <v>48458754.588330425</v>
      </c>
      <c r="Z357" s="2" t="str">
        <f t="shared" si="52"/>
        <v>MEEP</v>
      </c>
      <c r="AA357" s="2">
        <f>IF(Z357="HERE",Y357,AA356+Graph!$G$1*1000)</f>
        <v>142759317.58833078</v>
      </c>
      <c r="AB357" s="2">
        <f t="shared" si="63"/>
        <v>650000</v>
      </c>
      <c r="AC357" s="2">
        <f t="shared" si="75"/>
        <v>46628429.379328966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289</v>
      </c>
      <c r="C358" s="7"/>
      <c r="D358" s="2" t="e">
        <f t="shared" si="55"/>
        <v>#N/A</v>
      </c>
      <c r="E358" s="2" t="e">
        <f t="shared" si="67"/>
        <v>#N/A</v>
      </c>
      <c r="F358" s="2">
        <v>1888622.557836771</v>
      </c>
      <c r="G358" s="2">
        <f t="shared" ref="G358:G385" si="79">IF(F358&gt;550000,$AK$31*1000,F358)</f>
        <v>541500.42857142852</v>
      </c>
      <c r="H358" s="2">
        <f t="shared" si="76"/>
        <v>172798029.23647252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3045967.1428571302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1906483.3461930156</v>
      </c>
      <c r="Q358" s="2">
        <f t="shared" ref="Q358:Q385" si="80">IF(P358&gt;550000,550000,P358)</f>
        <v>550000</v>
      </c>
      <c r="R358" s="2">
        <f t="shared" si="77"/>
        <v>175779247.3962312</v>
      </c>
      <c r="S358" s="2">
        <f t="shared" si="58"/>
        <v>541500.42857143283</v>
      </c>
      <c r="T358" s="2">
        <f t="shared" si="59"/>
        <v>8499.571428571362</v>
      </c>
      <c r="U358" s="2">
        <f t="shared" si="60"/>
        <v>550000</v>
      </c>
      <c r="V358" s="2">
        <f t="shared" si="78"/>
        <v>127311993.23647217</v>
      </c>
      <c r="W358" s="2">
        <f t="shared" si="61"/>
        <v>541500.42857143283</v>
      </c>
      <c r="X358" s="2">
        <f t="shared" si="51"/>
        <v>8499.5714285671711</v>
      </c>
      <c r="Y358" s="2">
        <f t="shared" si="74"/>
        <v>48467254.159758992</v>
      </c>
      <c r="Z358" s="2" t="str">
        <f t="shared" si="52"/>
        <v>MEEP</v>
      </c>
      <c r="AA358" s="2">
        <f>IF(Z358="HERE",Y358,AA357+Graph!$G$1*1000)</f>
        <v>143409317.58833078</v>
      </c>
      <c r="AB358" s="2">
        <f t="shared" si="63"/>
        <v>650000</v>
      </c>
      <c r="AC358" s="2">
        <f t="shared" si="75"/>
        <v>46628429.379328966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290</v>
      </c>
      <c r="C359" s="7"/>
      <c r="D359" s="2" t="e">
        <f t="shared" si="55"/>
        <v>#N/A</v>
      </c>
      <c r="E359" s="2" t="e">
        <f t="shared" si="67"/>
        <v>#N/A</v>
      </c>
      <c r="F359" s="2">
        <v>1893553.6937229335</v>
      </c>
      <c r="G359" s="2">
        <f t="shared" si="79"/>
        <v>541500.42857142852</v>
      </c>
      <c r="H359" s="2">
        <f t="shared" si="76"/>
        <v>173339529.66504395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3054466.7142857015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1911460.9783549905</v>
      </c>
      <c r="Q359" s="2">
        <f t="shared" si="80"/>
        <v>550000</v>
      </c>
      <c r="R359" s="2">
        <f t="shared" si="77"/>
        <v>176329247.3962312</v>
      </c>
      <c r="S359" s="2">
        <f t="shared" si="58"/>
        <v>541500.42857143283</v>
      </c>
      <c r="T359" s="2">
        <f t="shared" si="59"/>
        <v>8499.571428571362</v>
      </c>
      <c r="U359" s="2">
        <f t="shared" si="60"/>
        <v>550000</v>
      </c>
      <c r="V359" s="2">
        <f t="shared" si="78"/>
        <v>127853493.66504361</v>
      </c>
      <c r="W359" s="2">
        <f t="shared" si="61"/>
        <v>541500.42857143283</v>
      </c>
      <c r="X359" s="2">
        <f t="shared" si="51"/>
        <v>8499.5714285671711</v>
      </c>
      <c r="Y359" s="2">
        <f t="shared" si="74"/>
        <v>48475753.73118756</v>
      </c>
      <c r="Z359" s="2" t="str">
        <f t="shared" si="52"/>
        <v>MEEP</v>
      </c>
      <c r="AA359" s="2">
        <f>IF(Z359="HERE",Y359,AA358+Graph!$G$1*1000)</f>
        <v>144059317.58833078</v>
      </c>
      <c r="AB359" s="2">
        <f t="shared" si="63"/>
        <v>650000</v>
      </c>
      <c r="AC359" s="2">
        <f t="shared" si="75"/>
        <v>46628429.379328966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291</v>
      </c>
      <c r="C360" s="7"/>
      <c r="D360" s="2" t="e">
        <f t="shared" si="55"/>
        <v>#N/A</v>
      </c>
      <c r="E360" s="2" t="e">
        <f t="shared" si="67"/>
        <v>#N/A</v>
      </c>
      <c r="F360" s="2">
        <v>1898484.8296091259</v>
      </c>
      <c r="G360" s="2">
        <f t="shared" si="79"/>
        <v>541500.42857142852</v>
      </c>
      <c r="H360" s="2">
        <f t="shared" si="76"/>
        <v>173881030.09361538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3062966.2857142729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1916438.6105169356</v>
      </c>
      <c r="Q360" s="2">
        <f t="shared" si="80"/>
        <v>550000</v>
      </c>
      <c r="R360" s="2">
        <f t="shared" si="77"/>
        <v>176879247.3962312</v>
      </c>
      <c r="S360" s="2">
        <f t="shared" si="58"/>
        <v>541500.42857143283</v>
      </c>
      <c r="T360" s="2">
        <f t="shared" si="59"/>
        <v>8499.571428571362</v>
      </c>
      <c r="U360" s="2">
        <f t="shared" si="60"/>
        <v>550000</v>
      </c>
      <c r="V360" s="2">
        <f t="shared" si="78"/>
        <v>128394994.09361504</v>
      </c>
      <c r="W360" s="2">
        <f t="shared" si="61"/>
        <v>541500.42857143283</v>
      </c>
      <c r="X360" s="2">
        <f t="shared" si="51"/>
        <v>8499.5714285671711</v>
      </c>
      <c r="Y360" s="2">
        <f t="shared" si="74"/>
        <v>48484253.302616127</v>
      </c>
      <c r="Z360" s="2" t="str">
        <f t="shared" si="52"/>
        <v>MEEP</v>
      </c>
      <c r="AA360" s="2">
        <f>IF(Z360="HERE",Y360,AA359+Graph!$G$1*1000)</f>
        <v>144709317.58833078</v>
      </c>
      <c r="AB360" s="2">
        <f t="shared" si="63"/>
        <v>650000</v>
      </c>
      <c r="AC360" s="2">
        <f t="shared" si="75"/>
        <v>46628429.379328966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292</v>
      </c>
      <c r="C361" s="7"/>
      <c r="D361" s="2" t="e">
        <f t="shared" si="55"/>
        <v>#N/A</v>
      </c>
      <c r="E361" s="2" t="e">
        <f t="shared" si="67"/>
        <v>#N/A</v>
      </c>
      <c r="F361" s="2">
        <v>1903415.9654952884</v>
      </c>
      <c r="G361" s="2">
        <f t="shared" si="79"/>
        <v>541500.42857142852</v>
      </c>
      <c r="H361" s="2">
        <f t="shared" si="76"/>
        <v>174422530.52218682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3071465.8571428442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1921416.2426788807</v>
      </c>
      <c r="Q361" s="2">
        <f t="shared" si="80"/>
        <v>550000</v>
      </c>
      <c r="R361" s="2">
        <f t="shared" si="77"/>
        <v>177429247.3962312</v>
      </c>
      <c r="S361" s="2">
        <f t="shared" si="58"/>
        <v>541500.42857143283</v>
      </c>
      <c r="T361" s="2">
        <f t="shared" si="59"/>
        <v>8499.571428571362</v>
      </c>
      <c r="U361" s="2">
        <f t="shared" si="60"/>
        <v>550000</v>
      </c>
      <c r="V361" s="2">
        <f t="shared" si="78"/>
        <v>128936494.52218647</v>
      </c>
      <c r="W361" s="2">
        <f t="shared" si="61"/>
        <v>541500.42857143283</v>
      </c>
      <c r="X361" s="2">
        <f t="shared" si="51"/>
        <v>8499.5714285671711</v>
      </c>
      <c r="Y361" s="2">
        <f t="shared" si="74"/>
        <v>48492752.874044694</v>
      </c>
      <c r="Z361" s="2" t="str">
        <f t="shared" si="52"/>
        <v>MEEP</v>
      </c>
      <c r="AA361" s="2">
        <f>IF(Z361="HERE",Y361,AA360+Graph!$G$1*1000)</f>
        <v>145359317.58833078</v>
      </c>
      <c r="AB361" s="2">
        <f t="shared" si="63"/>
        <v>650000</v>
      </c>
      <c r="AC361" s="2">
        <f t="shared" si="75"/>
        <v>46628429.379328966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293</v>
      </c>
      <c r="C362" s="7"/>
      <c r="D362" s="2" t="e">
        <f t="shared" si="55"/>
        <v>#N/A</v>
      </c>
      <c r="E362" s="2" t="e">
        <f t="shared" si="67"/>
        <v>#N/A</v>
      </c>
      <c r="F362" s="2">
        <v>1908347.1013814509</v>
      </c>
      <c r="G362" s="2">
        <f t="shared" si="79"/>
        <v>541500.42857142852</v>
      </c>
      <c r="H362" s="2">
        <f t="shared" si="76"/>
        <v>174964030.95075825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3079965.4285714156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1926393.8748408556</v>
      </c>
      <c r="Q362" s="2">
        <f t="shared" si="80"/>
        <v>550000</v>
      </c>
      <c r="R362" s="2">
        <f t="shared" si="77"/>
        <v>177979247.3962312</v>
      </c>
      <c r="S362" s="2">
        <f t="shared" si="58"/>
        <v>541500.42857143283</v>
      </c>
      <c r="T362" s="2">
        <f t="shared" si="59"/>
        <v>8499.571428571362</v>
      </c>
      <c r="U362" s="2">
        <f t="shared" si="60"/>
        <v>550000</v>
      </c>
      <c r="V362" s="2">
        <f t="shared" si="78"/>
        <v>129477994.95075791</v>
      </c>
      <c r="W362" s="2">
        <f t="shared" si="61"/>
        <v>541500.42857143283</v>
      </c>
      <c r="X362" s="2">
        <f t="shared" si="51"/>
        <v>8499.5714285671711</v>
      </c>
      <c r="Y362" s="2">
        <f t="shared" si="74"/>
        <v>48501252.445473261</v>
      </c>
      <c r="Z362" s="2" t="str">
        <f t="shared" si="52"/>
        <v>MEEP</v>
      </c>
      <c r="AA362" s="2">
        <f>IF(Z362="HERE",Y362,AA361+Graph!$G$1*1000)</f>
        <v>146009317.58833078</v>
      </c>
      <c r="AB362" s="2">
        <f t="shared" si="63"/>
        <v>650000</v>
      </c>
      <c r="AC362" s="2">
        <f t="shared" si="75"/>
        <v>46628429.379328966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294</v>
      </c>
      <c r="C363" s="7"/>
      <c r="D363" s="2" t="e">
        <f t="shared" si="55"/>
        <v>#N/A</v>
      </c>
      <c r="E363" s="2" t="e">
        <f t="shared" si="67"/>
        <v>#N/A</v>
      </c>
      <c r="F363" s="2">
        <v>1913278.2372676432</v>
      </c>
      <c r="G363" s="2">
        <f t="shared" si="79"/>
        <v>541500.42857142852</v>
      </c>
      <c r="H363" s="2">
        <f t="shared" si="76"/>
        <v>175505531.37932968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3088464.999999987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1931371.5070028007</v>
      </c>
      <c r="Q363" s="2">
        <f t="shared" si="80"/>
        <v>550000</v>
      </c>
      <c r="R363" s="2">
        <f t="shared" si="77"/>
        <v>178529247.3962312</v>
      </c>
      <c r="S363" s="2">
        <f t="shared" si="58"/>
        <v>541500.42857143283</v>
      </c>
      <c r="T363" s="2">
        <f t="shared" si="59"/>
        <v>8499.571428571362</v>
      </c>
      <c r="U363" s="2">
        <f t="shared" si="60"/>
        <v>550000</v>
      </c>
      <c r="V363" s="2">
        <f t="shared" si="78"/>
        <v>130019495.37932934</v>
      </c>
      <c r="W363" s="2">
        <f t="shared" si="61"/>
        <v>541500.42857143283</v>
      </c>
      <c r="X363" s="2">
        <f t="shared" si="51"/>
        <v>8499.5714285671711</v>
      </c>
      <c r="Y363" s="2">
        <f t="shared" si="74"/>
        <v>48509752.016901828</v>
      </c>
      <c r="Z363" s="2" t="str">
        <f t="shared" si="52"/>
        <v>MEEP</v>
      </c>
      <c r="AA363" s="2">
        <f>IF(Z363="HERE",Y363,AA362+Graph!$G$1*1000)</f>
        <v>146659317.58833078</v>
      </c>
      <c r="AB363" s="2">
        <f t="shared" si="63"/>
        <v>650000</v>
      </c>
      <c r="AC363" s="2">
        <f t="shared" si="75"/>
        <v>46628429.379328966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295</v>
      </c>
      <c r="C364" s="7"/>
      <c r="D364" s="2" t="e">
        <f t="shared" si="55"/>
        <v>#N/A</v>
      </c>
      <c r="E364" s="2" t="e">
        <f t="shared" si="67"/>
        <v>#N/A</v>
      </c>
      <c r="F364" s="2">
        <v>1918209.3731538057</v>
      </c>
      <c r="G364" s="2">
        <f t="shared" si="79"/>
        <v>541500.42857142852</v>
      </c>
      <c r="H364" s="2">
        <f t="shared" si="76"/>
        <v>176047031.80790111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3096964.5714285583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1936349.1391647458</v>
      </c>
      <c r="Q364" s="2">
        <f t="shared" si="80"/>
        <v>550000</v>
      </c>
      <c r="R364" s="2">
        <f t="shared" si="77"/>
        <v>179079247.3962312</v>
      </c>
      <c r="S364" s="2">
        <f t="shared" si="58"/>
        <v>541500.42857143283</v>
      </c>
      <c r="T364" s="2">
        <f t="shared" si="59"/>
        <v>8499.571428571362</v>
      </c>
      <c r="U364" s="2">
        <f t="shared" si="60"/>
        <v>550000</v>
      </c>
      <c r="V364" s="2">
        <f t="shared" si="78"/>
        <v>130560995.80790077</v>
      </c>
      <c r="W364" s="2">
        <f t="shared" si="61"/>
        <v>541500.42857143283</v>
      </c>
      <c r="X364" s="2">
        <f t="shared" si="51"/>
        <v>8499.5714285671711</v>
      </c>
      <c r="Y364" s="2">
        <f t="shared" si="74"/>
        <v>48518251.588330396</v>
      </c>
      <c r="Z364" s="2" t="str">
        <f t="shared" si="52"/>
        <v>MEEP</v>
      </c>
      <c r="AA364" s="2">
        <f>IF(Z364="HERE",Y364,AA363+Graph!$G$1*1000)</f>
        <v>147309317.58833078</v>
      </c>
      <c r="AB364" s="2">
        <f t="shared" si="63"/>
        <v>650000</v>
      </c>
      <c r="AC364" s="2">
        <f t="shared" si="75"/>
        <v>46628429.379328966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296</v>
      </c>
      <c r="C365" s="7"/>
      <c r="D365" s="2" t="e">
        <f t="shared" si="55"/>
        <v>#N/A</v>
      </c>
      <c r="E365" s="2" t="e">
        <f t="shared" si="67"/>
        <v>#N/A</v>
      </c>
      <c r="F365" s="2">
        <v>1923140.5090399683</v>
      </c>
      <c r="G365" s="2">
        <f t="shared" si="79"/>
        <v>541500.42857142852</v>
      </c>
      <c r="H365" s="2">
        <f t="shared" si="76"/>
        <v>176588532.23647255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3105464.1428571297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1941326.7713267207</v>
      </c>
      <c r="Q365" s="2">
        <f t="shared" si="80"/>
        <v>550000</v>
      </c>
      <c r="R365" s="2">
        <f t="shared" si="77"/>
        <v>179629247.3962312</v>
      </c>
      <c r="S365" s="2">
        <f t="shared" si="58"/>
        <v>541500.42857143283</v>
      </c>
      <c r="T365" s="2">
        <f t="shared" si="59"/>
        <v>8499.571428571362</v>
      </c>
      <c r="U365" s="2">
        <f t="shared" si="60"/>
        <v>550000</v>
      </c>
      <c r="V365" s="2">
        <f t="shared" si="78"/>
        <v>131102496.2364722</v>
      </c>
      <c r="W365" s="2">
        <f t="shared" si="61"/>
        <v>541500.42857143283</v>
      </c>
      <c r="X365" s="2">
        <f t="shared" si="51"/>
        <v>8499.5714285671711</v>
      </c>
      <c r="Y365" s="2">
        <f t="shared" si="74"/>
        <v>48526751.159758963</v>
      </c>
      <c r="Z365" s="2" t="str">
        <f t="shared" si="52"/>
        <v>MEEP</v>
      </c>
      <c r="AA365" s="2">
        <f>IF(Z365="HERE",Y365,AA364+Graph!$G$1*1000)</f>
        <v>147959317.58833078</v>
      </c>
      <c r="AB365" s="2">
        <f t="shared" si="63"/>
        <v>650000</v>
      </c>
      <c r="AC365" s="2">
        <f t="shared" si="75"/>
        <v>46628429.379328966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297</v>
      </c>
      <c r="C366" s="7"/>
      <c r="D366" s="2" t="e">
        <f t="shared" si="55"/>
        <v>#N/A</v>
      </c>
      <c r="E366" s="2" t="e">
        <f t="shared" si="67"/>
        <v>#N/A</v>
      </c>
      <c r="F366" s="2">
        <v>1928071.6449261606</v>
      </c>
      <c r="G366" s="2">
        <f t="shared" si="79"/>
        <v>541500.42857142852</v>
      </c>
      <c r="H366" s="2">
        <f t="shared" si="76"/>
        <v>177130032.66504398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3113963.714285701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1946304.4034886658</v>
      </c>
      <c r="Q366" s="2">
        <f t="shared" si="80"/>
        <v>550000</v>
      </c>
      <c r="R366" s="2">
        <f t="shared" si="77"/>
        <v>180179247.3962312</v>
      </c>
      <c r="S366" s="2">
        <f t="shared" si="58"/>
        <v>541500.42857143283</v>
      </c>
      <c r="T366" s="2">
        <f t="shared" si="59"/>
        <v>8499.571428571362</v>
      </c>
      <c r="U366" s="2">
        <f t="shared" si="60"/>
        <v>550000</v>
      </c>
      <c r="V366" s="2">
        <f t="shared" si="78"/>
        <v>131643996.66504364</v>
      </c>
      <c r="W366" s="2">
        <f t="shared" si="61"/>
        <v>541500.42857143283</v>
      </c>
      <c r="X366" s="2">
        <f t="shared" si="51"/>
        <v>8499.5714285671711</v>
      </c>
      <c r="Y366" s="2">
        <f t="shared" si="74"/>
        <v>48535250.73118753</v>
      </c>
      <c r="Z366" s="2" t="str">
        <f t="shared" si="52"/>
        <v>MEEP</v>
      </c>
      <c r="AA366" s="2">
        <f>IF(Z366="HERE",Y366,AA365+Graph!$G$1*1000)</f>
        <v>148609317.58833078</v>
      </c>
      <c r="AB366" s="2">
        <f t="shared" si="63"/>
        <v>650000</v>
      </c>
      <c r="AC366" s="2">
        <f t="shared" si="75"/>
        <v>46628429.379328966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298</v>
      </c>
      <c r="C367" s="7"/>
      <c r="D367" s="2" t="e">
        <f t="shared" si="55"/>
        <v>#N/A</v>
      </c>
      <c r="E367" s="2" t="e">
        <f t="shared" si="67"/>
        <v>#N/A</v>
      </c>
      <c r="F367" s="2">
        <v>1933002.7808123231</v>
      </c>
      <c r="G367" s="2">
        <f t="shared" si="79"/>
        <v>541500.42857142852</v>
      </c>
      <c r="H367" s="2">
        <f t="shared" si="76"/>
        <v>177671533.09361541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3122463.2857142724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1951282.0356506109</v>
      </c>
      <c r="Q367" s="2">
        <f t="shared" si="80"/>
        <v>550000</v>
      </c>
      <c r="R367" s="2">
        <f t="shared" si="77"/>
        <v>180729247.3962312</v>
      </c>
      <c r="S367" s="2">
        <f t="shared" si="58"/>
        <v>541500.42857143283</v>
      </c>
      <c r="T367" s="2">
        <f t="shared" si="59"/>
        <v>8499.571428571362</v>
      </c>
      <c r="U367" s="2">
        <f t="shared" si="60"/>
        <v>550000</v>
      </c>
      <c r="V367" s="2">
        <f t="shared" si="78"/>
        <v>132185497.09361507</v>
      </c>
      <c r="W367" s="2">
        <f t="shared" si="61"/>
        <v>541500.42857143283</v>
      </c>
      <c r="X367" s="2">
        <f t="shared" si="51"/>
        <v>8499.5714285671711</v>
      </c>
      <c r="Y367" s="2">
        <f t="shared" si="74"/>
        <v>48543750.302616097</v>
      </c>
      <c r="Z367" s="2" t="str">
        <f t="shared" si="52"/>
        <v>MEEP</v>
      </c>
      <c r="AA367" s="2">
        <f>IF(Z367="HERE",Y367,AA366+Graph!$G$1*1000)</f>
        <v>149259317.58833078</v>
      </c>
      <c r="AB367" s="2">
        <f t="shared" si="63"/>
        <v>650000</v>
      </c>
      <c r="AC367" s="2">
        <f t="shared" si="75"/>
        <v>46628429.379328966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299</v>
      </c>
      <c r="C368" s="7"/>
      <c r="D368" s="2" t="e">
        <f t="shared" si="55"/>
        <v>#N/A</v>
      </c>
      <c r="E368" s="2" t="e">
        <f t="shared" si="67"/>
        <v>#N/A</v>
      </c>
      <c r="F368" s="2">
        <v>1937933.9166984856</v>
      </c>
      <c r="G368" s="2">
        <f t="shared" si="79"/>
        <v>541500.42857142852</v>
      </c>
      <c r="H368" s="2">
        <f t="shared" si="76"/>
        <v>178213033.52218685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3130962.8571428438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1956259.6678125858</v>
      </c>
      <c r="Q368" s="2">
        <f t="shared" si="80"/>
        <v>550000</v>
      </c>
      <c r="R368" s="2">
        <f t="shared" si="77"/>
        <v>181279247.3962312</v>
      </c>
      <c r="S368" s="2">
        <f t="shared" si="58"/>
        <v>541500.42857143283</v>
      </c>
      <c r="T368" s="2">
        <f t="shared" si="59"/>
        <v>8499.571428571362</v>
      </c>
      <c r="U368" s="2">
        <f t="shared" si="60"/>
        <v>550000</v>
      </c>
      <c r="V368" s="2">
        <f t="shared" si="78"/>
        <v>132726997.5221865</v>
      </c>
      <c r="W368" s="2">
        <f t="shared" si="61"/>
        <v>541500.42857143283</v>
      </c>
      <c r="X368" s="2">
        <f t="shared" si="51"/>
        <v>8499.5714285671711</v>
      </c>
      <c r="Y368" s="2">
        <f t="shared" si="74"/>
        <v>48552249.874044664</v>
      </c>
      <c r="Z368" s="2" t="str">
        <f t="shared" si="52"/>
        <v>MEEP</v>
      </c>
      <c r="AA368" s="2">
        <f>IF(Z368="HERE",Y368,AA367+Graph!$G$1*1000)</f>
        <v>149909317.58833078</v>
      </c>
      <c r="AB368" s="2">
        <f t="shared" si="63"/>
        <v>650000</v>
      </c>
      <c r="AC368" s="2">
        <f t="shared" si="75"/>
        <v>46628429.379328966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300</v>
      </c>
      <c r="C369" s="7"/>
      <c r="D369" s="2" t="e">
        <f t="shared" si="55"/>
        <v>#N/A</v>
      </c>
      <c r="E369" s="2" t="e">
        <f t="shared" si="67"/>
        <v>#N/A</v>
      </c>
      <c r="F369" s="2">
        <v>1942865.0525846779</v>
      </c>
      <c r="G369" s="2">
        <f t="shared" si="79"/>
        <v>541500.42857142852</v>
      </c>
      <c r="H369" s="2">
        <f t="shared" si="76"/>
        <v>178754533.95075828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3139462.4285714151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1961237.2999745309</v>
      </c>
      <c r="Q369" s="2">
        <f t="shared" si="80"/>
        <v>550000</v>
      </c>
      <c r="R369" s="2">
        <f t="shared" si="77"/>
        <v>181829247.3962312</v>
      </c>
      <c r="S369" s="2">
        <f t="shared" si="58"/>
        <v>541500.42857143283</v>
      </c>
      <c r="T369" s="2">
        <f t="shared" si="59"/>
        <v>8499.571428571362</v>
      </c>
      <c r="U369" s="2">
        <f t="shared" si="60"/>
        <v>550000</v>
      </c>
      <c r="V369" s="2">
        <f t="shared" si="78"/>
        <v>133268497.95075794</v>
      </c>
      <c r="W369" s="2">
        <f t="shared" si="61"/>
        <v>541500.42857143283</v>
      </c>
      <c r="X369" s="2">
        <f t="shared" si="51"/>
        <v>8499.5714285671711</v>
      </c>
      <c r="Y369" s="2">
        <f t="shared" si="74"/>
        <v>48560749.445473231</v>
      </c>
      <c r="Z369" s="2" t="str">
        <f t="shared" si="52"/>
        <v>MEEP</v>
      </c>
      <c r="AA369" s="2">
        <f>IF(Z369="HERE",Y369,AA368+Graph!$G$1*1000)</f>
        <v>150559317.58833078</v>
      </c>
      <c r="AB369" s="2">
        <f t="shared" si="63"/>
        <v>650000</v>
      </c>
      <c r="AC369" s="2">
        <f t="shared" si="75"/>
        <v>46628429.379328966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301</v>
      </c>
      <c r="C370" s="7"/>
      <c r="D370" s="2" t="e">
        <f t="shared" si="55"/>
        <v>#N/A</v>
      </c>
      <c r="E370" s="2" t="e">
        <f t="shared" si="67"/>
        <v>#N/A</v>
      </c>
      <c r="F370" s="2">
        <v>1947796.1884708405</v>
      </c>
      <c r="G370" s="2">
        <f t="shared" si="79"/>
        <v>541500.42857142852</v>
      </c>
      <c r="H370" s="2">
        <f t="shared" si="76"/>
        <v>179296034.37932971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3147961.9999999865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1966214.932136476</v>
      </c>
      <c r="Q370" s="2">
        <f t="shared" si="80"/>
        <v>550000</v>
      </c>
      <c r="R370" s="2">
        <f t="shared" si="77"/>
        <v>182379247.3962312</v>
      </c>
      <c r="S370" s="2">
        <f t="shared" si="58"/>
        <v>541500.42857143283</v>
      </c>
      <c r="T370" s="2">
        <f t="shared" si="59"/>
        <v>8499.571428571362</v>
      </c>
      <c r="U370" s="2">
        <f t="shared" si="60"/>
        <v>550000</v>
      </c>
      <c r="V370" s="2">
        <f t="shared" si="78"/>
        <v>133809998.37932937</v>
      </c>
      <c r="W370" s="2">
        <f t="shared" si="61"/>
        <v>541500.42857143283</v>
      </c>
      <c r="X370" s="2">
        <f t="shared" si="51"/>
        <v>8499.5714285671711</v>
      </c>
      <c r="Y370" s="2">
        <f t="shared" si="74"/>
        <v>48569249.016901799</v>
      </c>
      <c r="Z370" s="2" t="str">
        <f t="shared" si="52"/>
        <v>MEEP</v>
      </c>
      <c r="AA370" s="2">
        <f>IF(Z370="HERE",Y370,AA369+Graph!$G$1*1000)</f>
        <v>151209317.58833078</v>
      </c>
      <c r="AB370" s="2">
        <f t="shared" si="63"/>
        <v>650000</v>
      </c>
      <c r="AC370" s="2">
        <f t="shared" si="75"/>
        <v>46628429.379328966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302</v>
      </c>
      <c r="C371" s="7"/>
      <c r="D371" s="2" t="e">
        <f t="shared" si="55"/>
        <v>#N/A</v>
      </c>
      <c r="E371" s="2" t="e">
        <f t="shared" si="67"/>
        <v>#N/A</v>
      </c>
      <c r="F371" s="2">
        <v>1952727.324357003</v>
      </c>
      <c r="G371" s="2">
        <f t="shared" si="79"/>
        <v>541500.42857142852</v>
      </c>
      <c r="H371" s="2">
        <f t="shared" si="76"/>
        <v>179837534.80790114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3156461.5714285579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1971192.5642984509</v>
      </c>
      <c r="Q371" s="2">
        <f t="shared" si="80"/>
        <v>550000</v>
      </c>
      <c r="R371" s="2">
        <f t="shared" si="77"/>
        <v>182929247.3962312</v>
      </c>
      <c r="S371" s="2">
        <f t="shared" si="58"/>
        <v>541500.42857143283</v>
      </c>
      <c r="T371" s="2">
        <f t="shared" si="59"/>
        <v>8499.571428571362</v>
      </c>
      <c r="U371" s="2">
        <f t="shared" si="60"/>
        <v>550000</v>
      </c>
      <c r="V371" s="2">
        <f t="shared" si="78"/>
        <v>134351498.80790079</v>
      </c>
      <c r="W371" s="2">
        <f t="shared" si="61"/>
        <v>541500.42857141793</v>
      </c>
      <c r="X371" s="2">
        <f t="shared" si="51"/>
        <v>8499.5714285820723</v>
      </c>
      <c r="Y371" s="2">
        <f t="shared" si="74"/>
        <v>48577748.588330381</v>
      </c>
      <c r="Z371" s="2" t="str">
        <f t="shared" si="52"/>
        <v>MEEP</v>
      </c>
      <c r="AA371" s="2">
        <f>IF(Z371="HERE",Y371,AA370+Graph!$G$1*1000)</f>
        <v>151859317.58833078</v>
      </c>
      <c r="AB371" s="2">
        <f t="shared" si="63"/>
        <v>650000</v>
      </c>
      <c r="AC371" s="2">
        <f t="shared" si="75"/>
        <v>46628429.379328966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303</v>
      </c>
      <c r="C372" s="7"/>
      <c r="D372" s="2" t="e">
        <f t="shared" si="55"/>
        <v>#N/A</v>
      </c>
      <c r="E372" s="2" t="e">
        <f t="shared" si="67"/>
        <v>#N/A</v>
      </c>
      <c r="F372" s="2">
        <v>1957658.4602431953</v>
      </c>
      <c r="G372" s="2">
        <f t="shared" si="79"/>
        <v>541500.42857142852</v>
      </c>
      <c r="H372" s="2">
        <f t="shared" si="76"/>
        <v>180379035.23647258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3164961.1428571292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1976170.1964603961</v>
      </c>
      <c r="Q372" s="2">
        <f t="shared" si="80"/>
        <v>550000</v>
      </c>
      <c r="R372" s="2">
        <f t="shared" si="77"/>
        <v>183479247.3962312</v>
      </c>
      <c r="S372" s="2">
        <f t="shared" si="58"/>
        <v>541500.42857143283</v>
      </c>
      <c r="T372" s="2">
        <f t="shared" si="59"/>
        <v>8499.571428571362</v>
      </c>
      <c r="U372" s="2">
        <f t="shared" si="60"/>
        <v>550000</v>
      </c>
      <c r="V372" s="2">
        <f t="shared" si="78"/>
        <v>134892999.23647222</v>
      </c>
      <c r="W372" s="2">
        <f t="shared" si="61"/>
        <v>541500.42857143283</v>
      </c>
      <c r="X372" s="2">
        <f t="shared" si="51"/>
        <v>8499.5714285671711</v>
      </c>
      <c r="Y372" s="2">
        <f t="shared" si="74"/>
        <v>48586248.159758948</v>
      </c>
      <c r="Z372" s="2" t="str">
        <f t="shared" si="52"/>
        <v>MEEP</v>
      </c>
      <c r="AA372" s="2">
        <f>IF(Z372="HERE",Y372,AA371+Graph!$G$1*1000)</f>
        <v>152509317.58833078</v>
      </c>
      <c r="AB372" s="2">
        <f t="shared" si="63"/>
        <v>650000</v>
      </c>
      <c r="AC372" s="2">
        <f t="shared" si="75"/>
        <v>46628429.379328966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304</v>
      </c>
      <c r="C373" s="7"/>
      <c r="D373" s="2" t="e">
        <f t="shared" si="55"/>
        <v>#N/A</v>
      </c>
      <c r="E373" s="2" t="e">
        <f t="shared" si="67"/>
        <v>#N/A</v>
      </c>
      <c r="F373" s="2">
        <v>1962589.5961293578</v>
      </c>
      <c r="G373" s="2">
        <f t="shared" si="79"/>
        <v>541500.42857142852</v>
      </c>
      <c r="H373" s="2">
        <f t="shared" si="76"/>
        <v>180920535.66504401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3173460.7142857006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1981147.828622371</v>
      </c>
      <c r="Q373" s="2">
        <f t="shared" si="80"/>
        <v>550000</v>
      </c>
      <c r="R373" s="2">
        <f t="shared" si="77"/>
        <v>184029247.3962312</v>
      </c>
      <c r="S373" s="2">
        <f t="shared" si="58"/>
        <v>541500.42857143283</v>
      </c>
      <c r="T373" s="2">
        <f t="shared" si="59"/>
        <v>8499.571428571362</v>
      </c>
      <c r="U373" s="2">
        <f t="shared" si="60"/>
        <v>550000</v>
      </c>
      <c r="V373" s="2">
        <f t="shared" si="78"/>
        <v>135434499.66504365</v>
      </c>
      <c r="W373" s="2">
        <f t="shared" si="61"/>
        <v>541500.42857143283</v>
      </c>
      <c r="X373" s="2">
        <f t="shared" si="51"/>
        <v>8499.5714285671711</v>
      </c>
      <c r="Y373" s="2">
        <f t="shared" si="74"/>
        <v>48594747.731187515</v>
      </c>
      <c r="Z373" s="2" t="str">
        <f t="shared" si="52"/>
        <v>MEEP</v>
      </c>
      <c r="AA373" s="2">
        <f>IF(Z373="HERE",Y373,AA372+Graph!$G$1*1000)</f>
        <v>153159317.58833078</v>
      </c>
      <c r="AB373" s="2">
        <f t="shared" si="63"/>
        <v>650000</v>
      </c>
      <c r="AC373" s="2">
        <f t="shared" si="75"/>
        <v>46628429.379328966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305</v>
      </c>
      <c r="C374" s="7"/>
      <c r="D374" s="2" t="e">
        <f t="shared" si="55"/>
        <v>#N/A</v>
      </c>
      <c r="E374" s="2" t="e">
        <f t="shared" si="67"/>
        <v>#N/A</v>
      </c>
      <c r="F374" s="2">
        <v>1967520.7320155203</v>
      </c>
      <c r="G374" s="2">
        <f t="shared" si="79"/>
        <v>541500.42857142852</v>
      </c>
      <c r="H374" s="2">
        <f t="shared" si="76"/>
        <v>181462036.09361544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3181960.2857142719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1986125.4607843161</v>
      </c>
      <c r="Q374" s="2">
        <f t="shared" si="80"/>
        <v>550000</v>
      </c>
      <c r="R374" s="2">
        <f t="shared" si="77"/>
        <v>184579247.3962312</v>
      </c>
      <c r="S374" s="2">
        <f t="shared" si="58"/>
        <v>541500.42857143283</v>
      </c>
      <c r="T374" s="2">
        <f t="shared" si="59"/>
        <v>8499.571428571362</v>
      </c>
      <c r="U374" s="2">
        <f t="shared" si="60"/>
        <v>550000</v>
      </c>
      <c r="V374" s="2">
        <f t="shared" si="78"/>
        <v>135976000.09361508</v>
      </c>
      <c r="W374" s="2">
        <f t="shared" si="61"/>
        <v>541500.42857143283</v>
      </c>
      <c r="X374" s="2">
        <f t="shared" si="51"/>
        <v>8499.5714285671711</v>
      </c>
      <c r="Y374" s="2">
        <f t="shared" si="74"/>
        <v>48603247.302616082</v>
      </c>
      <c r="Z374" s="2" t="str">
        <f t="shared" si="52"/>
        <v>MEEP</v>
      </c>
      <c r="AA374" s="2">
        <f>IF(Z374="HERE",Y374,AA373+Graph!$G$1*1000)</f>
        <v>153809317.58833078</v>
      </c>
      <c r="AB374" s="2">
        <f t="shared" si="63"/>
        <v>650000</v>
      </c>
      <c r="AC374" s="2">
        <f t="shared" si="75"/>
        <v>46628429.379328966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306</v>
      </c>
      <c r="C375" s="7"/>
      <c r="D375" s="2" t="e">
        <f t="shared" si="55"/>
        <v>#N/A</v>
      </c>
      <c r="E375" s="2" t="e">
        <f t="shared" si="67"/>
        <v>#N/A</v>
      </c>
      <c r="F375" s="2">
        <v>1972451.8679017127</v>
      </c>
      <c r="G375" s="2">
        <f t="shared" si="79"/>
        <v>541500.42857142852</v>
      </c>
      <c r="H375" s="2">
        <f t="shared" si="76"/>
        <v>182003536.52218688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3190459.8571428433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1991103.0929462612</v>
      </c>
      <c r="Q375" s="2">
        <f t="shared" si="80"/>
        <v>550000</v>
      </c>
      <c r="R375" s="2">
        <f t="shared" si="77"/>
        <v>185129247.3962312</v>
      </c>
      <c r="S375" s="2">
        <f t="shared" si="58"/>
        <v>541500.42857143283</v>
      </c>
      <c r="T375" s="2">
        <f t="shared" si="59"/>
        <v>8499.571428571362</v>
      </c>
      <c r="U375" s="2">
        <f t="shared" si="60"/>
        <v>550000</v>
      </c>
      <c r="V375" s="2">
        <f t="shared" si="78"/>
        <v>136517500.52218652</v>
      </c>
      <c r="W375" s="2">
        <f t="shared" si="61"/>
        <v>541500.42857143283</v>
      </c>
      <c r="X375" s="2">
        <f t="shared" si="51"/>
        <v>8499.5714285671711</v>
      </c>
      <c r="Y375" s="2">
        <f t="shared" si="74"/>
        <v>48611746.874044649</v>
      </c>
      <c r="Z375" s="2" t="str">
        <f t="shared" si="52"/>
        <v>MEEP</v>
      </c>
      <c r="AA375" s="2">
        <f>IF(Z375="HERE",Y375,AA374+Graph!$G$1*1000)</f>
        <v>154459317.58833078</v>
      </c>
      <c r="AB375" s="2">
        <f t="shared" si="63"/>
        <v>650000</v>
      </c>
      <c r="AC375" s="2">
        <f t="shared" si="75"/>
        <v>46628429.379328966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307</v>
      </c>
      <c r="C376" s="7"/>
      <c r="D376" s="2" t="e">
        <f t="shared" si="55"/>
        <v>#N/A</v>
      </c>
      <c r="E376" s="2" t="e">
        <f t="shared" si="67"/>
        <v>#N/A</v>
      </c>
      <c r="F376" s="2">
        <v>1977383.0037878752</v>
      </c>
      <c r="G376" s="2">
        <f t="shared" si="79"/>
        <v>541500.42857142852</v>
      </c>
      <c r="H376" s="2">
        <f t="shared" si="76"/>
        <v>182545036.95075831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3198959.4285714147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1996080.7251082361</v>
      </c>
      <c r="Q376" s="2">
        <f t="shared" si="80"/>
        <v>550000</v>
      </c>
      <c r="R376" s="2">
        <f t="shared" si="77"/>
        <v>185679247.3962312</v>
      </c>
      <c r="S376" s="2">
        <f t="shared" si="58"/>
        <v>541500.42857143283</v>
      </c>
      <c r="T376" s="2">
        <f t="shared" si="59"/>
        <v>8499.571428571362</v>
      </c>
      <c r="U376" s="2">
        <f t="shared" si="60"/>
        <v>550000</v>
      </c>
      <c r="V376" s="2">
        <f t="shared" si="78"/>
        <v>137059000.95075795</v>
      </c>
      <c r="W376" s="2">
        <f t="shared" si="61"/>
        <v>541500.42857143283</v>
      </c>
      <c r="X376" s="2">
        <f t="shared" si="51"/>
        <v>8499.5714285671711</v>
      </c>
      <c r="Y376" s="2">
        <f t="shared" si="74"/>
        <v>48620246.445473216</v>
      </c>
      <c r="Z376" s="2" t="str">
        <f t="shared" si="52"/>
        <v>MEEP</v>
      </c>
      <c r="AA376" s="2">
        <f>IF(Z376="HERE",Y376,AA375+Graph!$G$1*1000)</f>
        <v>155109317.58833078</v>
      </c>
      <c r="AB376" s="2">
        <f t="shared" si="63"/>
        <v>650000</v>
      </c>
      <c r="AC376" s="2">
        <f t="shared" si="75"/>
        <v>46628429.379328966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308</v>
      </c>
      <c r="C377" s="7"/>
      <c r="D377" s="2" t="e">
        <f t="shared" si="55"/>
        <v>#N/A</v>
      </c>
      <c r="E377" s="2" t="e">
        <f t="shared" si="67"/>
        <v>#N/A</v>
      </c>
      <c r="F377" s="2">
        <v>1982314.1396740377</v>
      </c>
      <c r="G377" s="2">
        <f t="shared" si="79"/>
        <v>541500.42857142852</v>
      </c>
      <c r="H377" s="2">
        <f t="shared" si="76"/>
        <v>183086537.37932974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3207458.999999986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2001058.3572701812</v>
      </c>
      <c r="Q377" s="2">
        <f t="shared" si="80"/>
        <v>550000</v>
      </c>
      <c r="R377" s="2">
        <f t="shared" si="77"/>
        <v>186229247.3962312</v>
      </c>
      <c r="S377" s="2">
        <f t="shared" si="58"/>
        <v>541500.42857143283</v>
      </c>
      <c r="T377" s="2">
        <f t="shared" si="59"/>
        <v>8499.571428571362</v>
      </c>
      <c r="U377" s="2">
        <f t="shared" si="60"/>
        <v>550000</v>
      </c>
      <c r="V377" s="2">
        <f t="shared" si="78"/>
        <v>137600501.37932938</v>
      </c>
      <c r="W377" s="2">
        <f t="shared" si="61"/>
        <v>541500.42857143283</v>
      </c>
      <c r="X377" s="2">
        <f t="shared" si="51"/>
        <v>8499.5714285671711</v>
      </c>
      <c r="Y377" s="2">
        <f t="shared" si="74"/>
        <v>48628746.016901784</v>
      </c>
      <c r="Z377" s="2" t="str">
        <f t="shared" si="52"/>
        <v>MEEP</v>
      </c>
      <c r="AA377" s="2">
        <f>IF(Z377="HERE",Y377,AA376+Graph!$G$1*1000)</f>
        <v>155759317.58833078</v>
      </c>
      <c r="AB377" s="2">
        <f t="shared" si="63"/>
        <v>650000</v>
      </c>
      <c r="AC377" s="2">
        <f t="shared" si="75"/>
        <v>46628429.379328966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309</v>
      </c>
      <c r="C378" s="7"/>
      <c r="D378" s="2" t="e">
        <f t="shared" si="55"/>
        <v>#N/A</v>
      </c>
      <c r="E378" s="2" t="e">
        <f t="shared" si="67"/>
        <v>#N/A</v>
      </c>
      <c r="F378" s="2">
        <v>1987245.27556023</v>
      </c>
      <c r="G378" s="2">
        <f t="shared" si="79"/>
        <v>541500.42857142852</v>
      </c>
      <c r="H378" s="2">
        <f t="shared" si="76"/>
        <v>183628037.80790117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3215958.5714285574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2006035.9894321263</v>
      </c>
      <c r="Q378" s="2">
        <f t="shared" si="80"/>
        <v>550000</v>
      </c>
      <c r="R378" s="2">
        <f t="shared" si="77"/>
        <v>186779247.3962312</v>
      </c>
      <c r="S378" s="2">
        <f t="shared" si="58"/>
        <v>541500.42857143283</v>
      </c>
      <c r="T378" s="2">
        <f t="shared" si="59"/>
        <v>8499.571428571362</v>
      </c>
      <c r="U378" s="2">
        <f t="shared" si="60"/>
        <v>550000</v>
      </c>
      <c r="V378" s="2">
        <f t="shared" si="78"/>
        <v>138142001.80790082</v>
      </c>
      <c r="W378" s="2">
        <f t="shared" si="61"/>
        <v>541500.42857143283</v>
      </c>
      <c r="X378" s="2">
        <f t="shared" si="51"/>
        <v>8499.5714285671711</v>
      </c>
      <c r="Y378" s="2">
        <f t="shared" si="74"/>
        <v>48637245.588330351</v>
      </c>
      <c r="Z378" s="2" t="str">
        <f t="shared" si="52"/>
        <v>MEEP</v>
      </c>
      <c r="AA378" s="2">
        <f>IF(Z378="HERE",Y378,AA377+Graph!$G$1*1000)</f>
        <v>156409317.58833078</v>
      </c>
      <c r="AB378" s="2">
        <f t="shared" si="63"/>
        <v>650000</v>
      </c>
      <c r="AC378" s="2">
        <f t="shared" si="75"/>
        <v>46628429.379328966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310</v>
      </c>
      <c r="C379" s="7"/>
      <c r="D379" s="2" t="e">
        <f t="shared" si="55"/>
        <v>#N/A</v>
      </c>
      <c r="E379" s="2" t="e">
        <f t="shared" si="67"/>
        <v>#N/A</v>
      </c>
      <c r="F379" s="2">
        <v>1992176.4114463925</v>
      </c>
      <c r="G379" s="2">
        <f t="shared" si="79"/>
        <v>541500.42857142852</v>
      </c>
      <c r="H379" s="2">
        <f t="shared" si="76"/>
        <v>184169538.23647261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3224458.1428571288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2011013.6215941012</v>
      </c>
      <c r="Q379" s="2">
        <f t="shared" si="80"/>
        <v>550000</v>
      </c>
      <c r="R379" s="2">
        <f t="shared" si="77"/>
        <v>187329247.3962312</v>
      </c>
      <c r="S379" s="2">
        <f t="shared" si="58"/>
        <v>541500.42857143283</v>
      </c>
      <c r="T379" s="2">
        <f t="shared" si="59"/>
        <v>8499.571428571362</v>
      </c>
      <c r="U379" s="2">
        <f t="shared" si="60"/>
        <v>550000</v>
      </c>
      <c r="V379" s="2">
        <f t="shared" si="78"/>
        <v>138683502.23647225</v>
      </c>
      <c r="W379" s="2">
        <f t="shared" si="61"/>
        <v>541500.42857143283</v>
      </c>
      <c r="X379" s="2">
        <f t="shared" si="51"/>
        <v>8499.5714285671711</v>
      </c>
      <c r="Y379" s="2">
        <f t="shared" si="74"/>
        <v>48645745.159758918</v>
      </c>
      <c r="Z379" s="2" t="str">
        <f t="shared" si="52"/>
        <v>MEEP</v>
      </c>
      <c r="AA379" s="2">
        <f>IF(Z379="HERE",Y379,AA378+Graph!$G$1*1000)</f>
        <v>157059317.58833078</v>
      </c>
      <c r="AB379" s="2">
        <f t="shared" si="63"/>
        <v>650000</v>
      </c>
      <c r="AC379" s="2">
        <f t="shared" si="75"/>
        <v>46628429.379328966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311</v>
      </c>
      <c r="C380" s="7"/>
      <c r="D380" s="2" t="e">
        <f t="shared" si="55"/>
        <v>#N/A</v>
      </c>
      <c r="E380" s="2" t="e">
        <f t="shared" si="67"/>
        <v>#N/A</v>
      </c>
      <c r="F380" s="2">
        <v>1997107.5473325849</v>
      </c>
      <c r="G380" s="2">
        <f t="shared" si="79"/>
        <v>541500.42857142852</v>
      </c>
      <c r="H380" s="2">
        <f t="shared" si="76"/>
        <v>184711038.66504404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3232957.7142857001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2015991.2537560463</v>
      </c>
      <c r="Q380" s="2">
        <f t="shared" si="80"/>
        <v>550000</v>
      </c>
      <c r="R380" s="2">
        <f t="shared" si="77"/>
        <v>187879247.3962312</v>
      </c>
      <c r="S380" s="2">
        <f t="shared" si="58"/>
        <v>541500.42857143283</v>
      </c>
      <c r="T380" s="2">
        <f t="shared" si="59"/>
        <v>8499.571428571362</v>
      </c>
      <c r="U380" s="2">
        <f t="shared" si="60"/>
        <v>550000</v>
      </c>
      <c r="V380" s="2">
        <f t="shared" si="78"/>
        <v>139225002.66504368</v>
      </c>
      <c r="W380" s="2">
        <f t="shared" si="61"/>
        <v>541500.42857143283</v>
      </c>
      <c r="X380" s="2">
        <f t="shared" si="51"/>
        <v>8499.5714285671711</v>
      </c>
      <c r="Y380" s="2">
        <f t="shared" si="74"/>
        <v>48654244.731187485</v>
      </c>
      <c r="Z380" s="2" t="str">
        <f t="shared" si="52"/>
        <v>MEEP</v>
      </c>
      <c r="AA380" s="2">
        <f>IF(Z380="HERE",Y380,AA379+Graph!$G$1*1000)</f>
        <v>157709317.58833078</v>
      </c>
      <c r="AB380" s="2">
        <f t="shared" si="63"/>
        <v>650000</v>
      </c>
      <c r="AC380" s="2">
        <f t="shared" si="75"/>
        <v>46628429.379328966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312</v>
      </c>
      <c r="C381" s="7"/>
      <c r="D381" s="2" t="e">
        <f t="shared" si="55"/>
        <v>#N/A</v>
      </c>
      <c r="E381" s="2" t="e">
        <f t="shared" si="67"/>
        <v>#N/A</v>
      </c>
      <c r="F381" s="2">
        <v>2002038.6832187474</v>
      </c>
      <c r="G381" s="2">
        <f t="shared" si="79"/>
        <v>541500.42857142852</v>
      </c>
      <c r="H381" s="2">
        <f t="shared" si="76"/>
        <v>185252539.09361547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3241457.2857142715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2020968.8859179914</v>
      </c>
      <c r="Q381" s="2">
        <f t="shared" si="80"/>
        <v>550000</v>
      </c>
      <c r="R381" s="2">
        <f t="shared" si="77"/>
        <v>188429247.3962312</v>
      </c>
      <c r="S381" s="2">
        <f t="shared" si="58"/>
        <v>541500.42857143283</v>
      </c>
      <c r="T381" s="2">
        <f t="shared" si="59"/>
        <v>8499.571428571362</v>
      </c>
      <c r="U381" s="2">
        <f t="shared" si="60"/>
        <v>550000</v>
      </c>
      <c r="V381" s="2">
        <f t="shared" si="78"/>
        <v>139766503.09361511</v>
      </c>
      <c r="W381" s="2">
        <f t="shared" si="61"/>
        <v>541500.42857143283</v>
      </c>
      <c r="X381" s="2">
        <f t="shared" si="51"/>
        <v>8499.5714285671711</v>
      </c>
      <c r="Y381" s="2">
        <f t="shared" si="74"/>
        <v>48662744.302616052</v>
      </c>
      <c r="Z381" s="2" t="str">
        <f t="shared" si="52"/>
        <v>MEEP</v>
      </c>
      <c r="AA381" s="2">
        <f>IF(Z381="HERE",Y381,AA380+Graph!$G$1*1000)</f>
        <v>158359317.58833078</v>
      </c>
      <c r="AB381" s="2">
        <f t="shared" si="63"/>
        <v>650000</v>
      </c>
      <c r="AC381" s="2">
        <f t="shared" si="75"/>
        <v>46628429.379328966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313</v>
      </c>
      <c r="C382" s="7"/>
      <c r="D382" s="2" t="e">
        <f t="shared" si="55"/>
        <v>#N/A</v>
      </c>
      <c r="E382" s="2" t="e">
        <f t="shared" si="67"/>
        <v>#N/A</v>
      </c>
      <c r="F382" s="2">
        <v>2006969.8191049099</v>
      </c>
      <c r="G382" s="2">
        <f t="shared" si="79"/>
        <v>541500.42857142852</v>
      </c>
      <c r="H382" s="2">
        <f t="shared" si="76"/>
        <v>185794039.52218691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3249956.8571428428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2025946.5180799663</v>
      </c>
      <c r="Q382" s="2">
        <f t="shared" si="80"/>
        <v>550000</v>
      </c>
      <c r="R382" s="2">
        <f t="shared" si="77"/>
        <v>188979247.3962312</v>
      </c>
      <c r="S382" s="2">
        <f t="shared" si="58"/>
        <v>541500.42857143283</v>
      </c>
      <c r="T382" s="2">
        <f t="shared" si="59"/>
        <v>8499.571428571362</v>
      </c>
      <c r="U382" s="2">
        <f t="shared" si="60"/>
        <v>550000</v>
      </c>
      <c r="V382" s="2">
        <f t="shared" si="78"/>
        <v>140308003.52218655</v>
      </c>
      <c r="W382" s="2">
        <f t="shared" si="61"/>
        <v>541500.42857143283</v>
      </c>
      <c r="X382" s="2">
        <f t="shared" si="51"/>
        <v>8499.5714285671711</v>
      </c>
      <c r="Y382" s="2">
        <f t="shared" si="74"/>
        <v>48671243.87404462</v>
      </c>
      <c r="Z382" s="2" t="str">
        <f t="shared" si="52"/>
        <v>MEEP</v>
      </c>
      <c r="AA382" s="2">
        <f>IF(Z382="HERE",Y382,AA381+Graph!$G$1*1000)</f>
        <v>159009317.58833078</v>
      </c>
      <c r="AB382" s="2">
        <f t="shared" si="63"/>
        <v>650000</v>
      </c>
      <c r="AC382" s="2">
        <f t="shared" si="75"/>
        <v>46628429.379328966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314</v>
      </c>
      <c r="C383" s="7"/>
      <c r="D383" s="2" t="e">
        <f t="shared" si="55"/>
        <v>#N/A</v>
      </c>
      <c r="E383" s="2" t="e">
        <f t="shared" si="67"/>
        <v>#N/A</v>
      </c>
      <c r="F383" s="2">
        <v>2011900.9549911022</v>
      </c>
      <c r="G383" s="2">
        <f t="shared" si="79"/>
        <v>541500.42857142852</v>
      </c>
      <c r="H383" s="2">
        <f t="shared" si="76"/>
        <v>186335539.95075834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3258456.4285714142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2030924.1502419114</v>
      </c>
      <c r="Q383" s="2">
        <f t="shared" si="80"/>
        <v>550000</v>
      </c>
      <c r="R383" s="2">
        <f t="shared" si="77"/>
        <v>189529247.3962312</v>
      </c>
      <c r="S383" s="2">
        <f t="shared" si="58"/>
        <v>541500.42857143283</v>
      </c>
      <c r="T383" s="2">
        <f t="shared" si="59"/>
        <v>8499.571428571362</v>
      </c>
      <c r="U383" s="2">
        <f t="shared" si="60"/>
        <v>550000</v>
      </c>
      <c r="V383" s="2">
        <f t="shared" si="78"/>
        <v>140849503.95075798</v>
      </c>
      <c r="W383" s="2">
        <f t="shared" si="61"/>
        <v>541500.42857143283</v>
      </c>
      <c r="X383" s="2">
        <f t="shared" si="51"/>
        <v>8499.5714285671711</v>
      </c>
      <c r="Y383" s="2">
        <f t="shared" si="74"/>
        <v>48679743.445473187</v>
      </c>
      <c r="Z383" s="2" t="str">
        <f t="shared" si="52"/>
        <v>MEEP</v>
      </c>
      <c r="AA383" s="2">
        <f>IF(Z383="HERE",Y383,AA382+Graph!$G$1*1000)</f>
        <v>159659317.58833078</v>
      </c>
      <c r="AB383" s="2">
        <f t="shared" si="63"/>
        <v>650000</v>
      </c>
      <c r="AC383" s="2">
        <f t="shared" si="75"/>
        <v>46628429.379328966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315</v>
      </c>
      <c r="C384" s="7"/>
      <c r="D384" s="2" t="e">
        <f t="shared" si="55"/>
        <v>#N/A</v>
      </c>
      <c r="E384" s="2" t="e">
        <f t="shared" si="67"/>
        <v>#N/A</v>
      </c>
      <c r="F384" s="2">
        <v>2016832.0908772647</v>
      </c>
      <c r="G384" s="2">
        <f t="shared" si="79"/>
        <v>541500.42857142852</v>
      </c>
      <c r="H384" s="2">
        <f t="shared" si="76"/>
        <v>186877040.37932977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3266955.9999999856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2035901.7824038565</v>
      </c>
      <c r="Q384" s="2">
        <f t="shared" si="80"/>
        <v>550000</v>
      </c>
      <c r="R384" s="2">
        <f t="shared" si="77"/>
        <v>190079247.3962312</v>
      </c>
      <c r="S384" s="2">
        <f t="shared" si="58"/>
        <v>541500.42857143283</v>
      </c>
      <c r="T384" s="2">
        <f t="shared" si="59"/>
        <v>8499.571428571362</v>
      </c>
      <c r="U384" s="2">
        <f t="shared" si="60"/>
        <v>550000</v>
      </c>
      <c r="V384" s="2">
        <f t="shared" si="78"/>
        <v>141391004.37932941</v>
      </c>
      <c r="W384" s="2">
        <f t="shared" si="61"/>
        <v>541500.42857143283</v>
      </c>
      <c r="X384" s="2">
        <f t="shared" si="51"/>
        <v>8499.5714285671711</v>
      </c>
      <c r="Y384" s="2">
        <f t="shared" si="74"/>
        <v>48688243.016901754</v>
      </c>
      <c r="Z384" s="2" t="str">
        <f t="shared" si="52"/>
        <v>MEEP</v>
      </c>
      <c r="AA384" s="2">
        <f>IF(Z384="HERE",Y384,AA383+Graph!$G$1*1000)</f>
        <v>160309317.58833078</v>
      </c>
      <c r="AB384" s="2">
        <f t="shared" si="63"/>
        <v>650000</v>
      </c>
      <c r="AC384" s="2">
        <f t="shared" si="75"/>
        <v>46628429.379328966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316</v>
      </c>
      <c r="C385" s="7"/>
      <c r="D385" s="2" t="e">
        <f t="shared" si="55"/>
        <v>#N/A</v>
      </c>
      <c r="E385" s="2" t="e">
        <f t="shared" si="67"/>
        <v>#N/A</v>
      </c>
      <c r="F385" s="2">
        <v>2021763.2267634273</v>
      </c>
      <c r="G385" s="2">
        <f t="shared" si="79"/>
        <v>541500.42857142852</v>
      </c>
      <c r="H385" s="2">
        <f t="shared" si="76"/>
        <v>187418540.8079012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3275455.5714285569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2040879.4145658314</v>
      </c>
      <c r="Q385" s="2">
        <f t="shared" si="80"/>
        <v>550000</v>
      </c>
      <c r="R385" s="2">
        <f t="shared" si="77"/>
        <v>190629247.3962312</v>
      </c>
      <c r="S385" s="2">
        <f t="shared" si="58"/>
        <v>541500.42857143283</v>
      </c>
      <c r="T385" s="2">
        <f t="shared" si="59"/>
        <v>8499.571428571362</v>
      </c>
      <c r="U385" s="2">
        <f t="shared" si="60"/>
        <v>550000</v>
      </c>
      <c r="V385" s="2">
        <f t="shared" si="78"/>
        <v>141932504.80790085</v>
      </c>
      <c r="W385" s="2">
        <f t="shared" si="61"/>
        <v>541500.42857143283</v>
      </c>
      <c r="X385" s="2">
        <f t="shared" si="51"/>
        <v>8499.5714285671711</v>
      </c>
      <c r="Y385" s="2">
        <f t="shared" si="74"/>
        <v>48696742.588330321</v>
      </c>
      <c r="Z385" s="2" t="str">
        <f t="shared" si="52"/>
        <v>MEEP</v>
      </c>
      <c r="AA385" s="2">
        <f>IF(Z385="HERE",Y385,AA384+Graph!$G$1*1000)</f>
        <v>160959317.58833078</v>
      </c>
      <c r="AB385" s="2">
        <f t="shared" si="63"/>
        <v>650000</v>
      </c>
      <c r="AC385" s="2">
        <f t="shared" si="75"/>
        <v>46628429.379328966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0:I385">
    <cfRule type="cellIs" dxfId="87" priority="16" operator="greaterThan">
      <formula>0</formula>
    </cfRule>
  </conditionalFormatting>
  <conditionalFormatting sqref="C31:C64 C117:C385 C70:C114">
    <cfRule type="cellIs" dxfId="86" priority="17" operator="greaterThan">
      <formula>0</formula>
    </cfRule>
  </conditionalFormatting>
  <conditionalFormatting sqref="C31:C64 C117:C385 C70:C114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85" priority="19" operator="greaterThan">
      <formula>0</formula>
    </cfRule>
  </conditionalFormatting>
  <conditionalFormatting sqref="C115">
    <cfRule type="cellIs" dxfId="84" priority="20" operator="greaterThan">
      <formula>0</formula>
    </cfRule>
  </conditionalFormatting>
  <conditionalFormatting sqref="C65">
    <cfRule type="cellIs" dxfId="83" priority="14" operator="greaterThan">
      <formula>0</formula>
    </cfRule>
  </conditionalFormatting>
  <conditionalFormatting sqref="C65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82" priority="13" operator="greaterThan">
      <formula>0</formula>
    </cfRule>
  </conditionalFormatting>
  <conditionalFormatting sqref="C66">
    <cfRule type="cellIs" dxfId="81" priority="11" operator="greaterThan">
      <formula>0</formula>
    </cfRule>
  </conditionalFormatting>
  <conditionalFormatting sqref="C6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80" priority="10" operator="greaterThan">
      <formula>0</formula>
    </cfRule>
  </conditionalFormatting>
  <conditionalFormatting sqref="C67">
    <cfRule type="cellIs" dxfId="79" priority="8" operator="greaterThan">
      <formula>0</formula>
    </cfRule>
  </conditionalFormatting>
  <conditionalFormatting sqref="C6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78" priority="7" operator="greaterThan">
      <formula>0</formula>
    </cfRule>
  </conditionalFormatting>
  <conditionalFormatting sqref="C68">
    <cfRule type="cellIs" dxfId="77" priority="5" operator="greaterThan">
      <formula>0</formula>
    </cfRule>
  </conditionalFormatting>
  <conditionalFormatting sqref="C6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76" priority="4" operator="greaterThan">
      <formula>0</formula>
    </cfRule>
  </conditionalFormatting>
  <conditionalFormatting sqref="C69">
    <cfRule type="cellIs" dxfId="13" priority="2" operator="greaterThan">
      <formula>0</formula>
    </cfRule>
  </conditionalFormatting>
  <conditionalFormatting sqref="C6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5" priority="1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EF8E-7875-4878-82A7-4EEBF6F5FAF0}">
  <dimension ref="A1:AK385"/>
  <sheetViews>
    <sheetView topLeftCell="A64" workbookViewId="0">
      <selection activeCell="I69" sqref="I69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51</v>
      </c>
      <c r="AE1" s="2" t="s">
        <v>24</v>
      </c>
      <c r="AF1" s="21" t="s">
        <v>52</v>
      </c>
      <c r="AG1" s="21" t="s">
        <v>53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-67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-66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-65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-64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-63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-62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-61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-60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-59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-58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-57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-56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-55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-54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-53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-52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-51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-50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-49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-48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-47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-46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-45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-44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-43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-42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-41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-40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-39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-38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SUM((600000-LOOKUP(2,1/(ISNUMBER($K$1:$K$194)),$K$1:$K$194))/1000)</f>
        <v>591.50042857142853</v>
      </c>
    </row>
    <row r="32" spans="1:37" ht="15" x14ac:dyDescent="0.25">
      <c r="A32" s="1">
        <v>44208</v>
      </c>
      <c r="B32" s="2">
        <f t="shared" si="0"/>
        <v>-37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-36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-35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-34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-33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-32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TREND(E37:INDEX(firstdoses600,1-$B37),$A37:INDEX(dates600,1-$B37),$A37:$A385)</f>
        <v>305727.93837535381</v>
      </c>
      <c r="G37" s="2">
        <f>IF(F37&gt;600000,$AK$31*1000,F37)</f>
        <v>305727.93837535381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TREND(O37:INDEX(bothdoses600,1-$B37),$A37:INDEX(dates600,1-$B37),$A37:$A385)</f>
        <v>308663.42220523953</v>
      </c>
      <c r="Q37" s="2">
        <f>IF(P37&gt;600000,600000,P37)</f>
        <v>308663.42220523953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-31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310659.07426151633</v>
      </c>
      <c r="G38" s="2">
        <f t="shared" ref="G38:G101" si="25">IF(F38&gt;600000,$AK$31*1000,F38)</f>
        <v>310659.07426151633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313641.05436721444</v>
      </c>
      <c r="Q38" s="2">
        <f t="shared" ref="Q38:Q101" si="26">IF(P38&gt;600000,600000,P38)</f>
        <v>313641.05436721444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-30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315590.21014770865</v>
      </c>
      <c r="G39" s="2">
        <f t="shared" si="25"/>
        <v>315590.21014770865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318618.68652915955</v>
      </c>
      <c r="Q39" s="2">
        <f t="shared" si="26"/>
        <v>318618.68652915955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-29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320521.34603387117</v>
      </c>
      <c r="G40" s="2">
        <f t="shared" si="25"/>
        <v>320521.34603387117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323596.31869110465</v>
      </c>
      <c r="Q40" s="2">
        <f t="shared" si="26"/>
        <v>323596.31869110465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-28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325452.48192003369</v>
      </c>
      <c r="G41" s="2">
        <f t="shared" si="25"/>
        <v>325452.48192003369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328573.95085307956</v>
      </c>
      <c r="Q41" s="2">
        <f t="shared" si="26"/>
        <v>328573.95085307956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-27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330383.61780622602</v>
      </c>
      <c r="G42" s="2">
        <f t="shared" si="25"/>
        <v>330383.61780622602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333551.58301502466</v>
      </c>
      <c r="Q42" s="2">
        <f t="shared" si="26"/>
        <v>333551.58301502466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-26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335314.75369238853</v>
      </c>
      <c r="G43" s="2">
        <f t="shared" si="25"/>
        <v>335314.75369238853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338529.21517696977</v>
      </c>
      <c r="Q43" s="2">
        <f t="shared" si="26"/>
        <v>338529.21517696977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-25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340245.88957855105</v>
      </c>
      <c r="G44" s="2">
        <f t="shared" si="25"/>
        <v>340245.88957855105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343506.84733894467</v>
      </c>
      <c r="Q44" s="2">
        <f t="shared" si="26"/>
        <v>343506.84733894467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-24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345177.02546474338</v>
      </c>
      <c r="G45" s="2">
        <f t="shared" si="25"/>
        <v>345177.02546474338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348484.47950088978</v>
      </c>
      <c r="Q45" s="2">
        <f t="shared" si="26"/>
        <v>348484.47950088978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-23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350108.1613509059</v>
      </c>
      <c r="G46" s="2">
        <f t="shared" si="25"/>
        <v>350108.1613509059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353462.11166283488</v>
      </c>
      <c r="Q46" s="2">
        <f t="shared" si="26"/>
        <v>353462.11166283488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-22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355039.29723706841</v>
      </c>
      <c r="G47" s="2">
        <f t="shared" si="25"/>
        <v>355039.29723706841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358439.74382480979</v>
      </c>
      <c r="Q47" s="2">
        <f t="shared" si="26"/>
        <v>358439.74382480979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-21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359970.43312326074</v>
      </c>
      <c r="G48" s="2">
        <f t="shared" si="25"/>
        <v>359970.43312326074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363417.37598675489</v>
      </c>
      <c r="Q48" s="2">
        <f t="shared" si="26"/>
        <v>363417.37598675489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-20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364901.56900942326</v>
      </c>
      <c r="G49" s="2">
        <f t="shared" si="25"/>
        <v>364901.56900942326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368395.0081487</v>
      </c>
      <c r="Q49" s="2">
        <f t="shared" si="26"/>
        <v>368395.0081487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-19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369832.70489558578</v>
      </c>
      <c r="G50" s="2">
        <f t="shared" si="25"/>
        <v>369832.70489558578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373372.64031067491</v>
      </c>
      <c r="Q50" s="2">
        <f t="shared" si="26"/>
        <v>373372.64031067491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-18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374763.8407817781</v>
      </c>
      <c r="G51" s="2">
        <f t="shared" si="25"/>
        <v>374763.8407817781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378350.27247262001</v>
      </c>
      <c r="Q51" s="2">
        <f t="shared" si="26"/>
        <v>378350.27247262001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-17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379694.97666794062</v>
      </c>
      <c r="G52" s="2">
        <f t="shared" si="25"/>
        <v>379694.97666794062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383327.90463459492</v>
      </c>
      <c r="Q52" s="2">
        <f t="shared" si="26"/>
        <v>383327.90463459492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-16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384626.11255410314</v>
      </c>
      <c r="G53" s="2">
        <f t="shared" si="25"/>
        <v>384626.11255410314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388305.53679654002</v>
      </c>
      <c r="Q53" s="2">
        <f t="shared" si="26"/>
        <v>388305.53679654002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-15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389557.24844029546</v>
      </c>
      <c r="G54" s="2">
        <f t="shared" si="25"/>
        <v>389557.24844029546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393283.16895848513</v>
      </c>
      <c r="Q54" s="2">
        <f t="shared" si="26"/>
        <v>393283.16895848513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-14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394488.38432645798</v>
      </c>
      <c r="G55" s="2">
        <f t="shared" si="25"/>
        <v>394488.38432645798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398260.80112046003</v>
      </c>
      <c r="Q55" s="2">
        <f t="shared" si="26"/>
        <v>398260.80112046003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-13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399419.5202126205</v>
      </c>
      <c r="G56" s="2">
        <f t="shared" si="25"/>
        <v>399419.5202126205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403238.43328240514</v>
      </c>
      <c r="Q56" s="2">
        <f t="shared" si="26"/>
        <v>403238.43328240514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-12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404350.65609881282</v>
      </c>
      <c r="G57" s="2">
        <f t="shared" si="25"/>
        <v>404350.65609881282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408216.06544435024</v>
      </c>
      <c r="Q57" s="2">
        <f t="shared" si="26"/>
        <v>408216.06544435024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-11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409281.79198497534</v>
      </c>
      <c r="G58" s="2">
        <f t="shared" si="25"/>
        <v>409281.79198497534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413193.69760632515</v>
      </c>
      <c r="Q58" s="2">
        <f t="shared" si="26"/>
        <v>413193.69760632515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-10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414212.92787113786</v>
      </c>
      <c r="G59" s="2">
        <f t="shared" si="25"/>
        <v>414212.92787113786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418171.32976827025</v>
      </c>
      <c r="Q59" s="2">
        <f t="shared" si="26"/>
        <v>418171.32976827025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-9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419144.06375733018</v>
      </c>
      <c r="G60" s="2">
        <f t="shared" si="25"/>
        <v>419144.06375733018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423148.96193021536</v>
      </c>
      <c r="Q60" s="2">
        <f t="shared" si="26"/>
        <v>423148.96193021536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-8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424075.1996434927</v>
      </c>
      <c r="G61" s="2">
        <f t="shared" si="25"/>
        <v>424075.1996434927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428126.59409219027</v>
      </c>
      <c r="Q61" s="2">
        <f t="shared" si="26"/>
        <v>428126.59409219027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-7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429006.33552965522</v>
      </c>
      <c r="G62" s="2">
        <f t="shared" si="25"/>
        <v>429006.33552965522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433104.22625413537</v>
      </c>
      <c r="Q62" s="2">
        <f t="shared" si="26"/>
        <v>433104.22625413537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-6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433937.47141584754</v>
      </c>
      <c r="G63" s="2">
        <f t="shared" si="25"/>
        <v>433937.47141584754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438081.85841608047</v>
      </c>
      <c r="Q63" s="2">
        <f t="shared" si="26"/>
        <v>438081.85841608047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-5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438868.60730201006</v>
      </c>
      <c r="G64" s="2">
        <f t="shared" si="25"/>
        <v>438868.60730201006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443059.49057805538</v>
      </c>
      <c r="Q64" s="2">
        <f t="shared" si="26"/>
        <v>443059.49057805538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-4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443799.74318817258</v>
      </c>
      <c r="G65" s="2">
        <f t="shared" si="25"/>
        <v>443799.74318817258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448037.12274000049</v>
      </c>
      <c r="Q65" s="2">
        <f t="shared" si="26"/>
        <v>448037.12274000049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-3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448730.8790743649</v>
      </c>
      <c r="G66" s="2">
        <f t="shared" si="25"/>
        <v>448730.8790743649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453014.75490194559</v>
      </c>
      <c r="Q66" s="2">
        <f t="shared" si="26"/>
        <v>453014.75490194559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-2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453662.01496052742</v>
      </c>
      <c r="G67" s="2">
        <f t="shared" si="25"/>
        <v>453662.01496052742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457992.3870639205</v>
      </c>
      <c r="Q67" s="2">
        <f t="shared" si="26"/>
        <v>457992.3870639205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458593.15084668994</v>
      </c>
      <c r="G68" s="2">
        <f t="shared" si="25"/>
        <v>458593.15084668994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462970.0192258656</v>
      </c>
      <c r="Q68" s="2">
        <f t="shared" si="26"/>
        <v>462970.0192258656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0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463524.28673288226</v>
      </c>
      <c r="G69" s="2">
        <f t="shared" si="25"/>
        <v>463524.28673288226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467947.65138784051</v>
      </c>
      <c r="Q69" s="2">
        <f t="shared" si="26"/>
        <v>467947.65138784051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1</v>
      </c>
      <c r="C70" s="7"/>
      <c r="D70" s="2" t="e">
        <f t="shared" si="12"/>
        <v>#N/A</v>
      </c>
      <c r="E70" s="2" t="e">
        <f t="shared" si="22"/>
        <v>#N/A</v>
      </c>
      <c r="F70" s="2">
        <v>468455.42261904478</v>
      </c>
      <c r="G70" s="2">
        <f t="shared" si="25"/>
        <v>468455.42261904478</v>
      </c>
      <c r="H70" s="2">
        <f t="shared" si="13"/>
        <v>17343991.422619045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598090.57142857148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472925.28354978561</v>
      </c>
      <c r="Q70" s="2">
        <f t="shared" si="26"/>
        <v>472925.28354978561</v>
      </c>
      <c r="R70" s="2">
        <f t="shared" si="16"/>
        <v>17938052.283549786</v>
      </c>
      <c r="S70" s="2">
        <f t="shared" si="17"/>
        <v>468455.42261904478</v>
      </c>
      <c r="T70" s="2">
        <f t="shared" si="18"/>
        <v>8499.5714285714785</v>
      </c>
      <c r="U70" s="2">
        <f t="shared" si="19"/>
        <v>472925.28354978561</v>
      </c>
      <c r="V70" s="2">
        <f t="shared" si="5"/>
        <v>602924.51612903224</v>
      </c>
      <c r="W70" s="2">
        <f t="shared" si="20"/>
        <v>13333.516129032243</v>
      </c>
      <c r="X70" s="2">
        <f t="shared" si="6"/>
        <v>459591.76742075337</v>
      </c>
      <c r="Y70" s="2">
        <f t="shared" si="7"/>
        <v>17335127.767420754</v>
      </c>
      <c r="Z70" s="2" t="str">
        <f t="shared" si="8"/>
        <v>HERE</v>
      </c>
      <c r="AA70" s="2">
        <f>IF(Z70="HERE",Y70,AA69+Graph!$G$1*1000)</f>
        <v>17335127.767420754</v>
      </c>
      <c r="AB70" s="2">
        <f t="shared" si="21"/>
        <v>459591.76742075384</v>
      </c>
      <c r="AC70" s="2">
        <f t="shared" si="9"/>
        <v>602924.51612903224</v>
      </c>
      <c r="AD70" s="3">
        <f t="shared" si="10"/>
        <v>17335127.767420754</v>
      </c>
      <c r="AE70" s="2">
        <f>IF(AE68&gt;=52800000,52800000,IF(AB49=Graph!G$1*1000,AE69+Graph!G$1*1000,AC70))</f>
        <v>602924.51612903224</v>
      </c>
      <c r="AF70" s="3">
        <f t="shared" si="11"/>
        <v>602924.51612903224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2</v>
      </c>
      <c r="C71" s="7"/>
      <c r="D71" s="2" t="e">
        <f t="shared" si="12"/>
        <v>#N/A</v>
      </c>
      <c r="E71" s="2" t="e">
        <f t="shared" si="22"/>
        <v>#N/A</v>
      </c>
      <c r="F71" s="2">
        <v>473386.5585052073</v>
      </c>
      <c r="G71" s="2">
        <f t="shared" si="25"/>
        <v>473386.5585052073</v>
      </c>
      <c r="H71" s="2">
        <f t="shared" si="13"/>
        <v>17817377.981124252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606590.14285714296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477902.91571173072</v>
      </c>
      <c r="Q71" s="2">
        <f t="shared" si="26"/>
        <v>477902.91571173072</v>
      </c>
      <c r="R71" s="2">
        <f t="shared" si="16"/>
        <v>18415955.199261516</v>
      </c>
      <c r="S71" s="2">
        <f t="shared" si="17"/>
        <v>473386.5585052073</v>
      </c>
      <c r="T71" s="2">
        <f t="shared" si="18"/>
        <v>8499.5714285714785</v>
      </c>
      <c r="U71" s="2">
        <f t="shared" si="19"/>
        <v>477902.91571173072</v>
      </c>
      <c r="V71" s="2">
        <f t="shared" si="5"/>
        <v>616258.03225806449</v>
      </c>
      <c r="W71" s="2">
        <f t="shared" si="20"/>
        <v>13333.516129032243</v>
      </c>
      <c r="X71" s="2">
        <f t="shared" si="6"/>
        <v>464569.39958269848</v>
      </c>
      <c r="Y71" s="2">
        <f t="shared" si="7"/>
        <v>17799697.167003453</v>
      </c>
      <c r="Z71" s="2" t="str">
        <f t="shared" si="8"/>
        <v>HERE</v>
      </c>
      <c r="AA71" s="2">
        <f>IF(Z71="HERE",Y71,AA70+Graph!$G$1*1000)</f>
        <v>17799697.167003453</v>
      </c>
      <c r="AB71" s="2">
        <f t="shared" si="21"/>
        <v>464569.39958269894</v>
      </c>
      <c r="AC71" s="2">
        <f t="shared" si="9"/>
        <v>616258.03225806449</v>
      </c>
      <c r="AD71" s="3">
        <f t="shared" si="10"/>
        <v>17799697.167003453</v>
      </c>
      <c r="AE71" s="2">
        <f>IF(AE69&gt;=52800000,52800000,IF(AB50=Graph!G$1*1000,AE70+Graph!G$1*1000,AC71))</f>
        <v>616258.03225806449</v>
      </c>
      <c r="AF71" s="3">
        <f t="shared" si="11"/>
        <v>616258.03225806449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3</v>
      </c>
      <c r="C72" s="7"/>
      <c r="D72" s="2" t="e">
        <f t="shared" si="12"/>
        <v>#N/A</v>
      </c>
      <c r="E72" s="2" t="e">
        <f t="shared" si="22"/>
        <v>#N/A</v>
      </c>
      <c r="F72" s="2">
        <v>478317.69439139962</v>
      </c>
      <c r="G72" s="2">
        <f t="shared" si="25"/>
        <v>478317.69439139962</v>
      </c>
      <c r="H72" s="2">
        <f t="shared" si="13"/>
        <v>18295695.675515652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615089.71428571444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482880.54787370563</v>
      </c>
      <c r="Q72" s="2">
        <f t="shared" si="26"/>
        <v>482880.54787370563</v>
      </c>
      <c r="R72" s="2">
        <f t="shared" si="16"/>
        <v>18898835.747135222</v>
      </c>
      <c r="S72" s="2">
        <f t="shared" si="17"/>
        <v>478317.69439139962</v>
      </c>
      <c r="T72" s="2">
        <f t="shared" si="18"/>
        <v>8499.5714285714785</v>
      </c>
      <c r="U72" s="2">
        <f t="shared" si="19"/>
        <v>482880.54787370563</v>
      </c>
      <c r="V72" s="2">
        <f t="shared" si="5"/>
        <v>629591.54838709673</v>
      </c>
      <c r="W72" s="2">
        <f t="shared" si="20"/>
        <v>13333.516129032243</v>
      </c>
      <c r="X72" s="2">
        <f t="shared" si="6"/>
        <v>469547.03174467338</v>
      </c>
      <c r="Y72" s="2">
        <f t="shared" si="7"/>
        <v>18269244.198748127</v>
      </c>
      <c r="Z72" s="2" t="str">
        <f t="shared" si="8"/>
        <v>HERE</v>
      </c>
      <c r="AA72" s="2">
        <f>IF(Z72="HERE",Y72,AA71+Graph!$G$1*1000)</f>
        <v>18269244.198748127</v>
      </c>
      <c r="AB72" s="2">
        <f t="shared" si="21"/>
        <v>469547.03174467385</v>
      </c>
      <c r="AC72" s="2">
        <f t="shared" si="9"/>
        <v>629591.54838709673</v>
      </c>
      <c r="AD72" s="3">
        <f t="shared" si="10"/>
        <v>18269244.198748127</v>
      </c>
      <c r="AE72" s="2">
        <f>IF(AE70&gt;=52800000,52800000,IF(AB51=Graph!G$1*1000,AE71+Graph!G$1*1000,AC72))</f>
        <v>629591.54838709673</v>
      </c>
      <c r="AF72" s="3">
        <f t="shared" si="11"/>
        <v>629591.54838709673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4</v>
      </c>
      <c r="C73" s="7"/>
      <c r="D73" s="2" t="e">
        <f t="shared" si="12"/>
        <v>#N/A</v>
      </c>
      <c r="E73" s="2" t="e">
        <f t="shared" si="22"/>
        <v>#N/A</v>
      </c>
      <c r="F73" s="2">
        <v>483248.83027756214</v>
      </c>
      <c r="G73" s="2">
        <f t="shared" si="25"/>
        <v>483248.83027756214</v>
      </c>
      <c r="H73" s="2">
        <f t="shared" si="13"/>
        <v>18778944.505793214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623589.28571428591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487858.18003565073</v>
      </c>
      <c r="Q73" s="2">
        <f t="shared" si="26"/>
        <v>487858.18003565073</v>
      </c>
      <c r="R73" s="2">
        <f t="shared" si="16"/>
        <v>19386693.927170873</v>
      </c>
      <c r="S73" s="2">
        <f t="shared" si="17"/>
        <v>483248.83027756214</v>
      </c>
      <c r="T73" s="2">
        <f t="shared" si="18"/>
        <v>8499.5714285714785</v>
      </c>
      <c r="U73" s="2">
        <f t="shared" si="19"/>
        <v>487858.18003565073</v>
      </c>
      <c r="V73" s="2">
        <f t="shared" si="5"/>
        <v>642925.06451612897</v>
      </c>
      <c r="W73" s="2">
        <f t="shared" si="20"/>
        <v>13333.516129032243</v>
      </c>
      <c r="X73" s="2">
        <f t="shared" si="6"/>
        <v>474524.66390661849</v>
      </c>
      <c r="Y73" s="2">
        <f t="shared" si="7"/>
        <v>18743768.862654746</v>
      </c>
      <c r="Z73" s="2" t="str">
        <f t="shared" si="8"/>
        <v>HERE</v>
      </c>
      <c r="AA73" s="2">
        <f>IF(Z73="HERE",Y73,AA72+Graph!$G$1*1000)</f>
        <v>18743768.862654746</v>
      </c>
      <c r="AB73" s="2">
        <f t="shared" si="21"/>
        <v>474524.66390661895</v>
      </c>
      <c r="AC73" s="2">
        <f t="shared" si="9"/>
        <v>642925.06451612897</v>
      </c>
      <c r="AD73" s="3">
        <f t="shared" si="10"/>
        <v>18743768.862654746</v>
      </c>
      <c r="AE73" s="2">
        <f>IF(AE71&gt;=52800000,52800000,IF(AB52=Graph!G$1*1000,AE72+Graph!G$1*1000,AC73))</f>
        <v>642925.06451612897</v>
      </c>
      <c r="AF73" s="3">
        <f t="shared" si="11"/>
        <v>642925.06451612897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5</v>
      </c>
      <c r="C74" s="7"/>
      <c r="D74" s="2" t="e">
        <f t="shared" si="12"/>
        <v>#N/A</v>
      </c>
      <c r="E74" s="2" t="e">
        <f t="shared" si="22"/>
        <v>#N/A</v>
      </c>
      <c r="F74" s="2">
        <v>488179.96616372466</v>
      </c>
      <c r="G74" s="2">
        <f t="shared" si="25"/>
        <v>488179.96616372466</v>
      </c>
      <c r="H74" s="2">
        <f t="shared" si="13"/>
        <v>19267124.471956939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632088.85714285739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492835.81219759583</v>
      </c>
      <c r="Q74" s="2">
        <f t="shared" si="26"/>
        <v>492835.81219759583</v>
      </c>
      <c r="R74" s="2">
        <f t="shared" si="16"/>
        <v>19879529.739368469</v>
      </c>
      <c r="S74" s="2">
        <f t="shared" si="17"/>
        <v>488179.96616372466</v>
      </c>
      <c r="T74" s="2">
        <f t="shared" si="18"/>
        <v>8499.5714285714785</v>
      </c>
      <c r="U74" s="2">
        <f t="shared" si="19"/>
        <v>492835.81219759583</v>
      </c>
      <c r="V74" s="2">
        <f t="shared" si="5"/>
        <v>656258.58064516133</v>
      </c>
      <c r="W74" s="2">
        <f t="shared" si="20"/>
        <v>13333.516129032359</v>
      </c>
      <c r="X74" s="2">
        <f t="shared" si="6"/>
        <v>479502.29606856348</v>
      </c>
      <c r="Y74" s="2">
        <f t="shared" si="7"/>
        <v>19223271.15872331</v>
      </c>
      <c r="Z74" s="2" t="str">
        <f t="shared" si="8"/>
        <v>HERE</v>
      </c>
      <c r="AA74" s="2">
        <f>IF(Z74="HERE",Y74,AA73+Graph!$G$1*1000)</f>
        <v>19223271.15872331</v>
      </c>
      <c r="AB74" s="2">
        <f t="shared" si="21"/>
        <v>479502.29606856406</v>
      </c>
      <c r="AC74" s="2">
        <f t="shared" si="9"/>
        <v>656258.58064516133</v>
      </c>
      <c r="AD74" s="3">
        <f t="shared" si="10"/>
        <v>19223271.15872331</v>
      </c>
      <c r="AE74" s="2">
        <f>IF(AE72&gt;=52800000,52800000,IF(AB53=Graph!G$1*1000,AE73+Graph!G$1*1000,AC74))</f>
        <v>656258.58064516133</v>
      </c>
      <c r="AF74" s="3">
        <f t="shared" si="11"/>
        <v>656258.58064516133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6</v>
      </c>
      <c r="C75" s="7"/>
      <c r="D75" s="2" t="e">
        <f t="shared" si="12"/>
        <v>#N/A</v>
      </c>
      <c r="E75" s="2" t="e">
        <f t="shared" si="22"/>
        <v>#N/A</v>
      </c>
      <c r="F75" s="2">
        <v>493111.10204991698</v>
      </c>
      <c r="G75" s="2">
        <f t="shared" si="25"/>
        <v>493111.10204991698</v>
      </c>
      <c r="H75" s="2">
        <f t="shared" si="13"/>
        <v>19760235.574006855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640588.42857142887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497813.44435957074</v>
      </c>
      <c r="Q75" s="2">
        <f t="shared" si="26"/>
        <v>497813.44435957074</v>
      </c>
      <c r="R75" s="2">
        <f t="shared" si="16"/>
        <v>20377343.183728039</v>
      </c>
      <c r="S75" s="2">
        <f t="shared" si="17"/>
        <v>493111.10204991698</v>
      </c>
      <c r="T75" s="2">
        <f t="shared" si="18"/>
        <v>8499.5714285714785</v>
      </c>
      <c r="U75" s="2">
        <f t="shared" si="19"/>
        <v>497813.44435957074</v>
      </c>
      <c r="V75" s="2">
        <f t="shared" si="5"/>
        <v>669592.09677419357</v>
      </c>
      <c r="W75" s="2">
        <f t="shared" si="20"/>
        <v>13333.516129032243</v>
      </c>
      <c r="X75" s="2">
        <f t="shared" si="6"/>
        <v>484479.9282305385</v>
      </c>
      <c r="Y75" s="2">
        <f t="shared" si="7"/>
        <v>19707751.086953849</v>
      </c>
      <c r="Z75" s="2" t="str">
        <f t="shared" si="8"/>
        <v>HERE</v>
      </c>
      <c r="AA75" s="2">
        <f>IF(Z75="HERE",Y75,AA74+Graph!$G$1*1000)</f>
        <v>19707751.086953849</v>
      </c>
      <c r="AB75" s="2">
        <f t="shared" si="21"/>
        <v>484479.92823053896</v>
      </c>
      <c r="AC75" s="2">
        <f t="shared" si="9"/>
        <v>669592.09677419357</v>
      </c>
      <c r="AD75" s="3">
        <f t="shared" si="10"/>
        <v>19707751.086953849</v>
      </c>
      <c r="AE75" s="2">
        <f>IF(AE73&gt;=52800000,52800000,IF(AB54=Graph!G$1*1000,AE74+Graph!G$1*1000,AC75))</f>
        <v>669592.09677419357</v>
      </c>
      <c r="AF75" s="3">
        <f t="shared" si="11"/>
        <v>669592.09677419357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7</v>
      </c>
      <c r="C76" s="7"/>
      <c r="D76" s="2" t="e">
        <f t="shared" si="12"/>
        <v>#N/A</v>
      </c>
      <c r="E76" s="2" t="e">
        <f t="shared" si="22"/>
        <v>#N/A</v>
      </c>
      <c r="F76" s="2">
        <v>498042.2379360795</v>
      </c>
      <c r="G76" s="2">
        <f t="shared" si="25"/>
        <v>498042.2379360795</v>
      </c>
      <c r="H76" s="2">
        <f t="shared" si="13"/>
        <v>20258277.811942935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649088.00000000035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502791.07652151585</v>
      </c>
      <c r="Q76" s="2">
        <f t="shared" si="26"/>
        <v>502791.07652151585</v>
      </c>
      <c r="R76" s="2">
        <f t="shared" si="16"/>
        <v>20880134.260249555</v>
      </c>
      <c r="S76" s="2">
        <f t="shared" si="17"/>
        <v>498042.2379360795</v>
      </c>
      <c r="T76" s="2">
        <f t="shared" si="18"/>
        <v>8499.5714285714785</v>
      </c>
      <c r="U76" s="2">
        <f t="shared" si="19"/>
        <v>502791.07652151585</v>
      </c>
      <c r="V76" s="2">
        <f t="shared" si="5"/>
        <v>682925.61290322582</v>
      </c>
      <c r="W76" s="2">
        <f t="shared" si="20"/>
        <v>13333.516129032243</v>
      </c>
      <c r="X76" s="2">
        <f t="shared" si="6"/>
        <v>489457.5603924836</v>
      </c>
      <c r="Y76" s="2">
        <f t="shared" si="7"/>
        <v>20197208.647346333</v>
      </c>
      <c r="Z76" s="2" t="str">
        <f t="shared" si="8"/>
        <v>HERE</v>
      </c>
      <c r="AA76" s="2">
        <f>IF(Z76="HERE",Y76,AA75+Graph!$G$1*1000)</f>
        <v>20197208.647346333</v>
      </c>
      <c r="AB76" s="2">
        <f t="shared" si="21"/>
        <v>489457.56039248407</v>
      </c>
      <c r="AC76" s="2">
        <f t="shared" si="9"/>
        <v>682925.61290322582</v>
      </c>
      <c r="AD76" s="3">
        <f t="shared" si="10"/>
        <v>20197208.647346333</v>
      </c>
      <c r="AE76" s="2">
        <f>IF(AE74&gt;=52800000,52800000,IF(AB55=Graph!G$1*1000,AE75+Graph!G$1*1000,AC76))</f>
        <v>682925.61290322582</v>
      </c>
      <c r="AF76" s="3">
        <f t="shared" si="11"/>
        <v>682925.61290322582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8</v>
      </c>
      <c r="C77" s="7"/>
      <c r="D77" s="2" t="e">
        <f t="shared" si="12"/>
        <v>#N/A</v>
      </c>
      <c r="E77" s="2" t="e">
        <f t="shared" si="22"/>
        <v>#N/A</v>
      </c>
      <c r="F77" s="2">
        <v>502973.37382227182</v>
      </c>
      <c r="G77" s="2">
        <f t="shared" si="25"/>
        <v>502973.37382227182</v>
      </c>
      <c r="H77" s="2">
        <f t="shared" si="13"/>
        <v>20761251.185765207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657587.57142857183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507768.70868346095</v>
      </c>
      <c r="Q77" s="2">
        <f t="shared" si="26"/>
        <v>507768.70868346095</v>
      </c>
      <c r="R77" s="2">
        <f t="shared" si="16"/>
        <v>21387902.968933016</v>
      </c>
      <c r="S77" s="2">
        <f t="shared" si="17"/>
        <v>502973.37382227182</v>
      </c>
      <c r="T77" s="2">
        <f t="shared" si="18"/>
        <v>8499.5714285714785</v>
      </c>
      <c r="U77" s="2">
        <f t="shared" si="19"/>
        <v>507768.70868346095</v>
      </c>
      <c r="V77" s="2">
        <f t="shared" si="5"/>
        <v>696259.12903225806</v>
      </c>
      <c r="W77" s="2">
        <f t="shared" si="20"/>
        <v>13333.516129032243</v>
      </c>
      <c r="X77" s="2">
        <f t="shared" si="6"/>
        <v>494435.19255442871</v>
      </c>
      <c r="Y77" s="2">
        <f t="shared" si="7"/>
        <v>20691643.839900762</v>
      </c>
      <c r="Z77" s="2" t="str">
        <f t="shared" si="8"/>
        <v>HERE</v>
      </c>
      <c r="AA77" s="2">
        <f>IF(Z77="HERE",Y77,AA76+Graph!$G$1*1000)</f>
        <v>20691643.839900762</v>
      </c>
      <c r="AB77" s="2">
        <f t="shared" si="21"/>
        <v>494435.19255442917</v>
      </c>
      <c r="AC77" s="2">
        <f t="shared" si="9"/>
        <v>696259.12903225806</v>
      </c>
      <c r="AD77" s="3">
        <f t="shared" si="10"/>
        <v>20691643.839900762</v>
      </c>
      <c r="AE77" s="2">
        <f>IF(AE75&gt;=52800000,52800000,IF(AB56=Graph!G$1*1000,AE76+Graph!G$1*1000,AC77))</f>
        <v>696259.12903225806</v>
      </c>
      <c r="AF77" s="3">
        <f t="shared" si="11"/>
        <v>696259.12903225806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9</v>
      </c>
      <c r="C78" s="7"/>
      <c r="D78" s="2" t="e">
        <f t="shared" si="12"/>
        <v>#N/A</v>
      </c>
      <c r="E78" s="2" t="e">
        <f t="shared" si="22"/>
        <v>#N/A</v>
      </c>
      <c r="F78" s="2">
        <v>507904.50970843434</v>
      </c>
      <c r="G78" s="2">
        <f t="shared" si="25"/>
        <v>507904.50970843434</v>
      </c>
      <c r="H78" s="2">
        <f t="shared" si="13"/>
        <v>21269155.695473641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666087.14285714331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512746.34084543586</v>
      </c>
      <c r="Q78" s="2">
        <f t="shared" si="26"/>
        <v>512746.34084543586</v>
      </c>
      <c r="R78" s="2">
        <f t="shared" si="16"/>
        <v>21900649.309778452</v>
      </c>
      <c r="S78" s="2">
        <f t="shared" si="17"/>
        <v>507904.50970843434</v>
      </c>
      <c r="T78" s="2">
        <f t="shared" si="18"/>
        <v>8499.5714285714785</v>
      </c>
      <c r="U78" s="2">
        <f t="shared" si="19"/>
        <v>512746.34084543586</v>
      </c>
      <c r="V78" s="2">
        <f t="shared" si="5"/>
        <v>709592.6451612903</v>
      </c>
      <c r="W78" s="2">
        <f t="shared" si="20"/>
        <v>13333.516129032243</v>
      </c>
      <c r="X78" s="2">
        <f t="shared" si="6"/>
        <v>499412.82471640361</v>
      </c>
      <c r="Y78" s="2">
        <f t="shared" si="7"/>
        <v>21191056.664617166</v>
      </c>
      <c r="Z78" s="2" t="str">
        <f t="shared" si="8"/>
        <v>HERE</v>
      </c>
      <c r="AA78" s="2">
        <f>IF(Z78="HERE",Y78,AA77+Graph!$G$1*1000)</f>
        <v>21191056.664617166</v>
      </c>
      <c r="AB78" s="2">
        <f t="shared" si="21"/>
        <v>499412.82471640408</v>
      </c>
      <c r="AC78" s="2">
        <f t="shared" si="9"/>
        <v>709592.6451612903</v>
      </c>
      <c r="AD78" s="3">
        <f t="shared" si="10"/>
        <v>21191056.664617166</v>
      </c>
      <c r="AE78" s="2">
        <f>IF(AE76&gt;=52800000,52800000,IF(AB57=Graph!G$1*1000,AE77+Graph!G$1*1000,AC78))</f>
        <v>709592.6451612903</v>
      </c>
      <c r="AF78" s="3">
        <f t="shared" si="11"/>
        <v>709592.6451612903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10</v>
      </c>
      <c r="C79" s="7"/>
      <c r="D79" s="2" t="e">
        <f t="shared" si="12"/>
        <v>#N/A</v>
      </c>
      <c r="E79" s="2" t="e">
        <f t="shared" si="22"/>
        <v>#N/A</v>
      </c>
      <c r="F79" s="2">
        <v>512835.64559459686</v>
      </c>
      <c r="G79" s="2">
        <f t="shared" si="25"/>
        <v>512835.64559459686</v>
      </c>
      <c r="H79" s="2">
        <f t="shared" si="13"/>
        <v>21781991.341068238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674586.71428571478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517723.97300738096</v>
      </c>
      <c r="Q79" s="2">
        <f t="shared" si="26"/>
        <v>517723.97300738096</v>
      </c>
      <c r="R79" s="2">
        <f t="shared" si="16"/>
        <v>22418373.282785833</v>
      </c>
      <c r="S79" s="2">
        <f t="shared" si="17"/>
        <v>512835.64559459686</v>
      </c>
      <c r="T79" s="2">
        <f t="shared" si="18"/>
        <v>8499.5714285714785</v>
      </c>
      <c r="U79" s="2">
        <f t="shared" si="19"/>
        <v>517723.97300738096</v>
      </c>
      <c r="V79" s="2">
        <f t="shared" si="5"/>
        <v>722926.16129032255</v>
      </c>
      <c r="W79" s="2">
        <f t="shared" si="20"/>
        <v>13333.516129032243</v>
      </c>
      <c r="X79" s="2">
        <f t="shared" si="6"/>
        <v>504390.45687834872</v>
      </c>
      <c r="Y79" s="2">
        <f t="shared" si="7"/>
        <v>21695447.121495515</v>
      </c>
      <c r="Z79" s="2" t="str">
        <f t="shared" si="8"/>
        <v>HERE</v>
      </c>
      <c r="AA79" s="2">
        <f>IF(Z79="HERE",Y79,AA78+Graph!$G$1*1000)</f>
        <v>21695447.121495515</v>
      </c>
      <c r="AB79" s="2">
        <f t="shared" si="21"/>
        <v>504390.45687834918</v>
      </c>
      <c r="AC79" s="2">
        <f t="shared" si="9"/>
        <v>722926.16129032255</v>
      </c>
      <c r="AD79" s="3">
        <f t="shared" si="10"/>
        <v>21695447.121495515</v>
      </c>
      <c r="AE79" s="2">
        <f>IF(AE77&gt;=52800000,52800000,IF(AB58=Graph!G$1*1000,AE78+Graph!G$1*1000,AC79))</f>
        <v>722926.16129032255</v>
      </c>
      <c r="AF79" s="3">
        <f t="shared" si="11"/>
        <v>722926.16129032255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11</v>
      </c>
      <c r="C80" s="7"/>
      <c r="D80" s="2" t="e">
        <f t="shared" si="12"/>
        <v>#N/A</v>
      </c>
      <c r="E80" s="2" t="e">
        <f t="shared" si="22"/>
        <v>#N/A</v>
      </c>
      <c r="F80" s="2">
        <v>517766.78148078918</v>
      </c>
      <c r="G80" s="2">
        <f t="shared" si="25"/>
        <v>517766.78148078918</v>
      </c>
      <c r="H80" s="2">
        <f t="shared" si="13"/>
        <v>22299758.122549027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683086.28571428626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522701.60516932607</v>
      </c>
      <c r="Q80" s="2">
        <f t="shared" si="26"/>
        <v>522701.60516932607</v>
      </c>
      <c r="R80" s="2">
        <f t="shared" si="16"/>
        <v>22941074.887955159</v>
      </c>
      <c r="S80" s="2">
        <f t="shared" si="17"/>
        <v>517766.78148078918</v>
      </c>
      <c r="T80" s="2">
        <f t="shared" si="18"/>
        <v>8499.5714285714785</v>
      </c>
      <c r="U80" s="2">
        <f t="shared" si="19"/>
        <v>522701.60516932607</v>
      </c>
      <c r="V80" s="2">
        <f t="shared" si="5"/>
        <v>736259.67741935491</v>
      </c>
      <c r="W80" s="2">
        <f t="shared" si="20"/>
        <v>13333.516129032359</v>
      </c>
      <c r="X80" s="2">
        <f t="shared" si="6"/>
        <v>509368.08904029371</v>
      </c>
      <c r="Y80" s="2">
        <f t="shared" si="7"/>
        <v>22204815.210535809</v>
      </c>
      <c r="Z80" s="2" t="str">
        <f t="shared" si="8"/>
        <v>HERE</v>
      </c>
      <c r="AA80" s="2">
        <f>IF(Z80="HERE",Y80,AA79+Graph!$G$1*1000)</f>
        <v>22204815.210535809</v>
      </c>
      <c r="AB80" s="2">
        <f t="shared" si="21"/>
        <v>509368.08904029429</v>
      </c>
      <c r="AC80" s="2">
        <f t="shared" si="9"/>
        <v>736259.67741935491</v>
      </c>
      <c r="AD80" s="3">
        <f t="shared" si="10"/>
        <v>22204815.210535809</v>
      </c>
      <c r="AE80" s="2">
        <f>IF(AE78&gt;=52800000,52800000,IF(AB59=Graph!G$1*1000,AE79+Graph!G$1*1000,AC80))</f>
        <v>736259.67741935491</v>
      </c>
      <c r="AF80" s="3">
        <f t="shared" si="11"/>
        <v>736259.67741935491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12</v>
      </c>
      <c r="C81" s="7"/>
      <c r="D81" s="2" t="e">
        <f t="shared" si="12"/>
        <v>#N/A</v>
      </c>
      <c r="E81" s="2" t="e">
        <f t="shared" si="22"/>
        <v>#N/A</v>
      </c>
      <c r="F81" s="2">
        <v>522697.9173669517</v>
      </c>
      <c r="G81" s="2">
        <f t="shared" si="25"/>
        <v>522697.9173669517</v>
      </c>
      <c r="H81" s="2">
        <f t="shared" si="13"/>
        <v>22822456.039915979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691585.85714285774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527679.23733130097</v>
      </c>
      <c r="Q81" s="2">
        <f t="shared" si="26"/>
        <v>527679.23733130097</v>
      </c>
      <c r="R81" s="2">
        <f t="shared" si="16"/>
        <v>23468754.12528646</v>
      </c>
      <c r="S81" s="2">
        <f t="shared" si="17"/>
        <v>522697.9173669517</v>
      </c>
      <c r="T81" s="2">
        <f t="shared" si="18"/>
        <v>8499.5714285714785</v>
      </c>
      <c r="U81" s="2">
        <f t="shared" si="19"/>
        <v>527679.23733130097</v>
      </c>
      <c r="V81" s="2">
        <f t="shared" si="5"/>
        <v>749593.19354838715</v>
      </c>
      <c r="W81" s="2">
        <f t="shared" si="20"/>
        <v>13333.516129032243</v>
      </c>
      <c r="X81" s="2">
        <f t="shared" si="6"/>
        <v>514345.72120226873</v>
      </c>
      <c r="Y81" s="2">
        <f t="shared" si="7"/>
        <v>22719160.931738079</v>
      </c>
      <c r="Z81" s="2" t="str">
        <f t="shared" si="8"/>
        <v>HERE</v>
      </c>
      <c r="AA81" s="2">
        <f>IF(Z81="HERE",Y81,AA80+Graph!$G$1*1000)</f>
        <v>22719160.931738079</v>
      </c>
      <c r="AB81" s="2">
        <f t="shared" si="21"/>
        <v>514345.7212022692</v>
      </c>
      <c r="AC81" s="2">
        <f t="shared" si="9"/>
        <v>749593.19354838715</v>
      </c>
      <c r="AD81" s="3">
        <f t="shared" si="10"/>
        <v>22719160.931738079</v>
      </c>
      <c r="AE81" s="2">
        <f>IF(AE79&gt;=52800000,52800000,IF(AB60=Graph!G$1*1000,AE80+Graph!G$1*1000,AC81))</f>
        <v>749593.19354838715</v>
      </c>
      <c r="AF81" s="3">
        <f t="shared" si="11"/>
        <v>749593.19354838715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13</v>
      </c>
      <c r="C82" s="7"/>
      <c r="D82" s="2" t="e">
        <f t="shared" si="12"/>
        <v>#N/A</v>
      </c>
      <c r="E82" s="2" t="e">
        <f t="shared" si="22"/>
        <v>#N/A</v>
      </c>
      <c r="F82" s="2">
        <v>527629.05325311422</v>
      </c>
      <c r="G82" s="2">
        <f t="shared" si="25"/>
        <v>527629.05325311422</v>
      </c>
      <c r="H82" s="2">
        <f t="shared" si="13"/>
        <v>23350085.093169093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700085.42857142922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532656.86949324608</v>
      </c>
      <c r="Q82" s="2">
        <f t="shared" si="26"/>
        <v>532656.86949324608</v>
      </c>
      <c r="R82" s="2">
        <f t="shared" si="16"/>
        <v>24001410.994779706</v>
      </c>
      <c r="S82" s="2">
        <f t="shared" si="17"/>
        <v>527629.05325311422</v>
      </c>
      <c r="T82" s="2">
        <f t="shared" si="18"/>
        <v>8499.5714285714785</v>
      </c>
      <c r="U82" s="2">
        <f t="shared" si="19"/>
        <v>532656.86949324608</v>
      </c>
      <c r="V82" s="2">
        <f t="shared" si="5"/>
        <v>762926.70967741939</v>
      </c>
      <c r="W82" s="2">
        <f t="shared" si="20"/>
        <v>13333.516129032243</v>
      </c>
      <c r="X82" s="2">
        <f t="shared" si="6"/>
        <v>519323.35336421384</v>
      </c>
      <c r="Y82" s="2">
        <f t="shared" si="7"/>
        <v>23238484.285102293</v>
      </c>
      <c r="Z82" s="2" t="str">
        <f t="shared" si="8"/>
        <v>HERE</v>
      </c>
      <c r="AA82" s="2">
        <f>IF(Z82="HERE",Y82,AA81+Graph!$G$1*1000)</f>
        <v>23238484.285102293</v>
      </c>
      <c r="AB82" s="2">
        <f t="shared" si="21"/>
        <v>519323.3533642143</v>
      </c>
      <c r="AC82" s="2">
        <f t="shared" si="9"/>
        <v>762926.70967741939</v>
      </c>
      <c r="AD82" s="3">
        <f t="shared" si="10"/>
        <v>23238484.285102293</v>
      </c>
      <c r="AE82" s="2">
        <f>IF(AE80&gt;=52800000,52800000,IF(AB61=Graph!G$1*1000,AE81+Graph!G$1*1000,AC82))</f>
        <v>762926.70967741939</v>
      </c>
      <c r="AF82" s="3">
        <f t="shared" si="11"/>
        <v>762926.70967741939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14</v>
      </c>
      <c r="C83" s="7"/>
      <c r="D83" s="2" t="e">
        <f t="shared" si="12"/>
        <v>#N/A</v>
      </c>
      <c r="E83" s="2" t="e">
        <f t="shared" si="22"/>
        <v>#N/A</v>
      </c>
      <c r="F83" s="2">
        <v>532560.18913930655</v>
      </c>
      <c r="G83" s="2">
        <f t="shared" si="25"/>
        <v>532560.18913930655</v>
      </c>
      <c r="H83" s="2">
        <f t="shared" si="13"/>
        <v>23882645.2823084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708585.0000000007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537634.50165522099</v>
      </c>
      <c r="Q83" s="2">
        <f t="shared" si="26"/>
        <v>537634.50165522099</v>
      </c>
      <c r="R83" s="2">
        <f t="shared" si="16"/>
        <v>24539045.496434927</v>
      </c>
      <c r="S83" s="2">
        <f t="shared" si="17"/>
        <v>532560.18913930655</v>
      </c>
      <c r="T83" s="2">
        <f t="shared" si="18"/>
        <v>8499.5714285714785</v>
      </c>
      <c r="U83" s="2">
        <f t="shared" si="19"/>
        <v>537634.50165522099</v>
      </c>
      <c r="V83" s="2">
        <f t="shared" si="5"/>
        <v>776260.22580645164</v>
      </c>
      <c r="W83" s="2">
        <f t="shared" si="20"/>
        <v>13333.516129032243</v>
      </c>
      <c r="X83" s="2">
        <f t="shared" si="6"/>
        <v>524300.98552618874</v>
      </c>
      <c r="Y83" s="2">
        <f t="shared" si="7"/>
        <v>23762785.270628482</v>
      </c>
      <c r="Z83" s="2" t="str">
        <f t="shared" si="8"/>
        <v>HERE</v>
      </c>
      <c r="AA83" s="2">
        <f>IF(Z83="HERE",Y83,AA82+Graph!$G$1*1000)</f>
        <v>23762785.270628482</v>
      </c>
      <c r="AB83" s="2">
        <f t="shared" si="21"/>
        <v>524300.98552618921</v>
      </c>
      <c r="AC83" s="2">
        <f t="shared" si="9"/>
        <v>776260.22580645164</v>
      </c>
      <c r="AD83" s="3">
        <f t="shared" si="10"/>
        <v>23762785.270628482</v>
      </c>
      <c r="AE83" s="2">
        <f>IF(AE81&gt;=52800000,52800000,IF(AB62=Graph!G$1*1000,AE82+Graph!G$1*1000,AC83))</f>
        <v>776260.22580645164</v>
      </c>
      <c r="AF83" s="3">
        <f t="shared" si="11"/>
        <v>776260.22580645164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15</v>
      </c>
      <c r="C84" s="7"/>
      <c r="D84" s="2" t="e">
        <f t="shared" si="12"/>
        <v>#N/A</v>
      </c>
      <c r="E84" s="2" t="e">
        <f t="shared" si="22"/>
        <v>#N/A</v>
      </c>
      <c r="F84" s="2">
        <v>537491.32502546906</v>
      </c>
      <c r="G84" s="2">
        <f t="shared" si="25"/>
        <v>537491.32502546906</v>
      </c>
      <c r="H84" s="2">
        <f t="shared" si="13"/>
        <v>24420136.607333869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717084.57142857218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542612.13381716609</v>
      </c>
      <c r="Q84" s="2">
        <f t="shared" si="26"/>
        <v>542612.13381716609</v>
      </c>
      <c r="R84" s="2">
        <f t="shared" si="16"/>
        <v>25081657.630252093</v>
      </c>
      <c r="S84" s="2">
        <f t="shared" si="17"/>
        <v>537491.32502546906</v>
      </c>
      <c r="T84" s="2">
        <f t="shared" si="18"/>
        <v>8499.5714285714785</v>
      </c>
      <c r="U84" s="2">
        <f t="shared" si="19"/>
        <v>542612.13381716609</v>
      </c>
      <c r="V84" s="2">
        <f t="shared" si="5"/>
        <v>789593.74193548388</v>
      </c>
      <c r="W84" s="2">
        <f t="shared" si="20"/>
        <v>13333.516129032243</v>
      </c>
      <c r="X84" s="2">
        <f t="shared" si="6"/>
        <v>529278.61768813385</v>
      </c>
      <c r="Y84" s="2">
        <f t="shared" si="7"/>
        <v>24292063.888316616</v>
      </c>
      <c r="Z84" s="2" t="str">
        <f t="shared" si="8"/>
        <v>HERE</v>
      </c>
      <c r="AA84" s="2">
        <f>IF(Z84="HERE",Y84,AA83+Graph!$G$1*1000)</f>
        <v>24292063.888316616</v>
      </c>
      <c r="AB84" s="2">
        <f t="shared" si="21"/>
        <v>529278.61768813431</v>
      </c>
      <c r="AC84" s="2">
        <f t="shared" si="9"/>
        <v>789593.74193548388</v>
      </c>
      <c r="AD84" s="3">
        <f t="shared" si="10"/>
        <v>24292063.888316616</v>
      </c>
      <c r="AE84" s="2">
        <f>IF(AE82&gt;=52800000,52800000,IF(AB63=Graph!G$1*1000,AE83+Graph!G$1*1000,AC84))</f>
        <v>789593.74193548388</v>
      </c>
      <c r="AF84" s="3">
        <f t="shared" si="11"/>
        <v>789593.74193548388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16</v>
      </c>
      <c r="C85" s="7"/>
      <c r="D85" s="2" t="e">
        <f t="shared" si="12"/>
        <v>#N/A</v>
      </c>
      <c r="E85" s="2" t="e">
        <f t="shared" si="22"/>
        <v>#N/A</v>
      </c>
      <c r="F85" s="2">
        <v>542422.46091163158</v>
      </c>
      <c r="G85" s="2">
        <f t="shared" si="25"/>
        <v>542422.46091163158</v>
      </c>
      <c r="H85" s="2">
        <f t="shared" si="13"/>
        <v>24962559.0682455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725584.14285714366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547589.76597911119</v>
      </c>
      <c r="Q85" s="2">
        <f t="shared" si="26"/>
        <v>547589.76597911119</v>
      </c>
      <c r="R85" s="2">
        <f t="shared" si="16"/>
        <v>25629247.396231204</v>
      </c>
      <c r="S85" s="2">
        <f t="shared" si="17"/>
        <v>542422.46091163158</v>
      </c>
      <c r="T85" s="2">
        <f t="shared" si="18"/>
        <v>8499.5714285714785</v>
      </c>
      <c r="U85" s="2">
        <f t="shared" si="19"/>
        <v>547589.76597911119</v>
      </c>
      <c r="V85" s="2">
        <f t="shared" si="5"/>
        <v>802927.25806451612</v>
      </c>
      <c r="W85" s="2">
        <f t="shared" si="20"/>
        <v>13333.516129032243</v>
      </c>
      <c r="X85" s="2">
        <f t="shared" si="6"/>
        <v>534256.24985007895</v>
      </c>
      <c r="Y85" s="2">
        <f t="shared" si="7"/>
        <v>24826320.138166696</v>
      </c>
      <c r="Z85" s="2" t="str">
        <f t="shared" si="8"/>
        <v>HERE</v>
      </c>
      <c r="AA85" s="2">
        <f>IF(Z85="HERE",Y85,AA84+Graph!$G$1*1000)</f>
        <v>24826320.138166696</v>
      </c>
      <c r="AB85" s="2">
        <f t="shared" si="21"/>
        <v>534256.24985007942</v>
      </c>
      <c r="AC85" s="2">
        <f t="shared" si="9"/>
        <v>802927.25806451612</v>
      </c>
      <c r="AD85" s="3">
        <f t="shared" si="10"/>
        <v>24826320.138166696</v>
      </c>
      <c r="AE85" s="2">
        <f>IF(AE83&gt;=52800000,52800000,IF(AB64=Graph!G$1*1000,AE84+Graph!G$1*1000,AC85))</f>
        <v>802927.25806451612</v>
      </c>
      <c r="AF85" s="3">
        <f t="shared" si="11"/>
        <v>802927.25806451612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17</v>
      </c>
      <c r="C86" s="7"/>
      <c r="D86" s="2" t="e">
        <f t="shared" si="12"/>
        <v>#N/A</v>
      </c>
      <c r="E86" s="2" t="e">
        <f t="shared" si="22"/>
        <v>#N/A</v>
      </c>
      <c r="F86" s="2">
        <v>547353.59679782391</v>
      </c>
      <c r="G86" s="2">
        <f t="shared" si="25"/>
        <v>547353.59679782391</v>
      </c>
      <c r="H86" s="2">
        <f t="shared" si="13"/>
        <v>25509912.665043324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734083.71428571513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552567.3981410861</v>
      </c>
      <c r="Q86" s="2">
        <f t="shared" si="26"/>
        <v>552567.3981410861</v>
      </c>
      <c r="R86" s="2">
        <f t="shared" si="16"/>
        <v>26181814.79437229</v>
      </c>
      <c r="S86" s="2">
        <f t="shared" si="17"/>
        <v>547353.59679782391</v>
      </c>
      <c r="T86" s="2">
        <f t="shared" si="18"/>
        <v>8499.5714285714785</v>
      </c>
      <c r="U86" s="2">
        <f t="shared" si="19"/>
        <v>552567.3981410861</v>
      </c>
      <c r="V86" s="2">
        <f t="shared" si="5"/>
        <v>816260.77419354836</v>
      </c>
      <c r="W86" s="2">
        <f t="shared" si="20"/>
        <v>13333.516129032243</v>
      </c>
      <c r="X86" s="2">
        <f t="shared" si="6"/>
        <v>539233.88201205386</v>
      </c>
      <c r="Y86" s="2">
        <f t="shared" si="7"/>
        <v>25365554.02017875</v>
      </c>
      <c r="Z86" s="2" t="str">
        <f t="shared" si="8"/>
        <v>HERE</v>
      </c>
      <c r="AA86" s="2">
        <f>IF(Z86="HERE",Y86,AA85+Graph!$G$1*1000)</f>
        <v>25365554.02017875</v>
      </c>
      <c r="AB86" s="2">
        <f t="shared" si="21"/>
        <v>539233.88201205432</v>
      </c>
      <c r="AC86" s="2">
        <f t="shared" si="9"/>
        <v>816260.77419354836</v>
      </c>
      <c r="AD86" s="3">
        <f t="shared" si="10"/>
        <v>25365554.02017875</v>
      </c>
      <c r="AE86" s="2">
        <f>IF(AE84&gt;=52800000,52800000,IF(AB65=Graph!G$1*1000,AE85+Graph!G$1*1000,AC86))</f>
        <v>816260.77419354836</v>
      </c>
      <c r="AF86" s="3">
        <f t="shared" si="11"/>
        <v>816260.77419354836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18</v>
      </c>
      <c r="C87" s="7"/>
      <c r="D87" s="2" t="e">
        <f t="shared" si="12"/>
        <v>#N/A</v>
      </c>
      <c r="E87" s="2" t="e">
        <f t="shared" si="22"/>
        <v>#N/A</v>
      </c>
      <c r="F87" s="2">
        <v>552284.73268398643</v>
      </c>
      <c r="G87" s="2">
        <f t="shared" si="25"/>
        <v>552284.73268398643</v>
      </c>
      <c r="H87" s="2">
        <f t="shared" si="13"/>
        <v>26062197.397727311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742583.28571428661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557545.03030303121</v>
      </c>
      <c r="Q87" s="2">
        <f t="shared" si="26"/>
        <v>557545.03030303121</v>
      </c>
      <c r="R87" s="2">
        <f t="shared" si="16"/>
        <v>26739359.824675322</v>
      </c>
      <c r="S87" s="2">
        <f t="shared" si="17"/>
        <v>552284.73268398643</v>
      </c>
      <c r="T87" s="2">
        <f t="shared" si="18"/>
        <v>8499.5714285714785</v>
      </c>
      <c r="U87" s="2">
        <f t="shared" si="19"/>
        <v>557545.03030303121</v>
      </c>
      <c r="V87" s="2">
        <f t="shared" si="5"/>
        <v>829594.29032258061</v>
      </c>
      <c r="W87" s="2">
        <f t="shared" si="20"/>
        <v>13333.516129032243</v>
      </c>
      <c r="X87" s="2">
        <f t="shared" si="6"/>
        <v>544211.51417399896</v>
      </c>
      <c r="Y87" s="2">
        <f t="shared" si="7"/>
        <v>25909765.53435275</v>
      </c>
      <c r="Z87" s="2" t="str">
        <f t="shared" si="8"/>
        <v>HERE</v>
      </c>
      <c r="AA87" s="2">
        <f>IF(Z87="HERE",Y87,AA86+Graph!$G$1*1000)</f>
        <v>25909765.53435275</v>
      </c>
      <c r="AB87" s="2">
        <f t="shared" si="21"/>
        <v>544211.51417399943</v>
      </c>
      <c r="AC87" s="2">
        <f t="shared" si="9"/>
        <v>829594.29032258061</v>
      </c>
      <c r="AD87" s="3">
        <f t="shared" si="10"/>
        <v>25909765.53435275</v>
      </c>
      <c r="AE87" s="2">
        <f>IF(AE85&gt;=52800000,52800000,IF(AB66=Graph!G$1*1000,AE86+Graph!G$1*1000,AC87))</f>
        <v>829594.29032258061</v>
      </c>
      <c r="AF87" s="3">
        <f t="shared" si="11"/>
        <v>829594.29032258061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19</v>
      </c>
      <c r="C88" s="7"/>
      <c r="D88" s="2" t="e">
        <f t="shared" si="12"/>
        <v>#N/A</v>
      </c>
      <c r="E88" s="2" t="e">
        <f t="shared" si="22"/>
        <v>#N/A</v>
      </c>
      <c r="F88" s="2">
        <v>557215.86857014894</v>
      </c>
      <c r="G88" s="2">
        <f t="shared" si="25"/>
        <v>557215.86857014894</v>
      </c>
      <c r="H88" s="2">
        <f t="shared" si="13"/>
        <v>26619413.26629746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751082.85714285809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562522.66246497631</v>
      </c>
      <c r="Q88" s="2">
        <f t="shared" si="26"/>
        <v>562522.66246497631</v>
      </c>
      <c r="R88" s="2">
        <f t="shared" si="16"/>
        <v>27301882.487140298</v>
      </c>
      <c r="S88" s="2">
        <f t="shared" si="17"/>
        <v>557215.86857014894</v>
      </c>
      <c r="T88" s="2">
        <f t="shared" si="18"/>
        <v>8499.5714285714785</v>
      </c>
      <c r="U88" s="2">
        <f t="shared" si="19"/>
        <v>562522.66246497631</v>
      </c>
      <c r="V88" s="2">
        <f t="shared" si="5"/>
        <v>842927.80645161285</v>
      </c>
      <c r="W88" s="2">
        <f t="shared" si="20"/>
        <v>13333.516129032243</v>
      </c>
      <c r="X88" s="2">
        <f t="shared" si="6"/>
        <v>549189.14633594407</v>
      </c>
      <c r="Y88" s="2">
        <f t="shared" si="7"/>
        <v>26458954.680688694</v>
      </c>
      <c r="Z88" s="2" t="str">
        <f t="shared" si="8"/>
        <v>HERE</v>
      </c>
      <c r="AA88" s="2">
        <f>IF(Z88="HERE",Y88,AA87+Graph!$G$1*1000)</f>
        <v>26458954.680688694</v>
      </c>
      <c r="AB88" s="2">
        <f t="shared" si="21"/>
        <v>549189.14633594453</v>
      </c>
      <c r="AC88" s="2">
        <f t="shared" si="9"/>
        <v>842927.80645161285</v>
      </c>
      <c r="AD88" s="3">
        <f t="shared" si="10"/>
        <v>26458954.680688694</v>
      </c>
      <c r="AE88" s="2">
        <f>IF(AE86&gt;=52800000,52800000,IF(AB67=Graph!G$1*1000,AE87+Graph!G$1*1000,AC88))</f>
        <v>842927.80645161285</v>
      </c>
      <c r="AF88" s="3">
        <f t="shared" si="11"/>
        <v>842927.80645161285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20</v>
      </c>
      <c r="C89" s="7"/>
      <c r="D89" s="2" t="e">
        <f t="shared" si="12"/>
        <v>#N/A</v>
      </c>
      <c r="E89" s="2" t="e">
        <f t="shared" si="22"/>
        <v>#N/A</v>
      </c>
      <c r="F89" s="2">
        <v>562147.00445634127</v>
      </c>
      <c r="G89" s="2">
        <f t="shared" si="25"/>
        <v>562147.00445634127</v>
      </c>
      <c r="H89" s="2">
        <f t="shared" si="13"/>
        <v>27181560.270753801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759582.42857142957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567500.29462695122</v>
      </c>
      <c r="Q89" s="2">
        <f t="shared" si="26"/>
        <v>567500.29462695122</v>
      </c>
      <c r="R89" s="2">
        <f t="shared" si="16"/>
        <v>27869382.781767249</v>
      </c>
      <c r="S89" s="2">
        <f t="shared" si="17"/>
        <v>562147.00445634127</v>
      </c>
      <c r="T89" s="2">
        <f t="shared" si="18"/>
        <v>8499.5714285714785</v>
      </c>
      <c r="U89" s="2">
        <f t="shared" si="19"/>
        <v>567500.29462695122</v>
      </c>
      <c r="V89" s="2">
        <f t="shared" si="5"/>
        <v>856261.32258064509</v>
      </c>
      <c r="W89" s="2">
        <f t="shared" si="20"/>
        <v>13333.516129032243</v>
      </c>
      <c r="X89" s="2">
        <f t="shared" si="6"/>
        <v>554166.77849791897</v>
      </c>
      <c r="Y89" s="2">
        <f t="shared" si="7"/>
        <v>27013121.459186614</v>
      </c>
      <c r="Z89" s="2" t="str">
        <f t="shared" si="8"/>
        <v>HERE</v>
      </c>
      <c r="AA89" s="2">
        <f>IF(Z89="HERE",Y89,AA88+Graph!$G$1*1000)</f>
        <v>27013121.459186614</v>
      </c>
      <c r="AB89" s="2">
        <f t="shared" si="21"/>
        <v>554166.77849791944</v>
      </c>
      <c r="AC89" s="2">
        <f t="shared" si="9"/>
        <v>856261.32258064509</v>
      </c>
      <c r="AD89" s="3">
        <f t="shared" si="10"/>
        <v>27013121.459186614</v>
      </c>
      <c r="AE89" s="2">
        <f>IF(AE87&gt;=52800000,52800000,IF(AB68=Graph!G$1*1000,AE88+Graph!G$1*1000,AC89))</f>
        <v>856261.32258064509</v>
      </c>
      <c r="AF89" s="3">
        <f t="shared" si="11"/>
        <v>856261.32258064509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21</v>
      </c>
      <c r="C90" s="7"/>
      <c r="D90" s="2" t="e">
        <f t="shared" si="12"/>
        <v>#N/A</v>
      </c>
      <c r="E90" s="2" t="e">
        <f t="shared" si="22"/>
        <v>#N/A</v>
      </c>
      <c r="F90" s="2">
        <v>567078.14034250379</v>
      </c>
      <c r="G90" s="2">
        <f t="shared" si="25"/>
        <v>567078.14034250379</v>
      </c>
      <c r="H90" s="2">
        <f t="shared" si="13"/>
        <v>27748638.411096305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768082.00000000105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572477.92678889632</v>
      </c>
      <c r="Q90" s="2">
        <f t="shared" si="26"/>
        <v>572477.92678889632</v>
      </c>
      <c r="R90" s="2">
        <f t="shared" si="16"/>
        <v>28441860.708556145</v>
      </c>
      <c r="S90" s="2">
        <f t="shared" si="17"/>
        <v>567078.14034250379</v>
      </c>
      <c r="T90" s="2">
        <f t="shared" si="18"/>
        <v>8499.5714285714785</v>
      </c>
      <c r="U90" s="2">
        <f t="shared" si="19"/>
        <v>572477.92678889632</v>
      </c>
      <c r="V90" s="2">
        <f t="shared" si="5"/>
        <v>869594.83870967734</v>
      </c>
      <c r="W90" s="2">
        <f t="shared" si="20"/>
        <v>13333.516129032243</v>
      </c>
      <c r="X90" s="2">
        <f t="shared" si="6"/>
        <v>559144.41065986408</v>
      </c>
      <c r="Y90" s="2">
        <f t="shared" si="7"/>
        <v>27572265.869846478</v>
      </c>
      <c r="Z90" s="2" t="str">
        <f t="shared" si="8"/>
        <v>HERE</v>
      </c>
      <c r="AA90" s="2">
        <f>IF(Z90="HERE",Y90,AA89+Graph!$G$1*1000)</f>
        <v>27572265.869846478</v>
      </c>
      <c r="AB90" s="2">
        <f t="shared" si="21"/>
        <v>559144.41065986454</v>
      </c>
      <c r="AC90" s="2">
        <f t="shared" si="9"/>
        <v>869594.83870967734</v>
      </c>
      <c r="AD90" s="3">
        <f t="shared" si="10"/>
        <v>27572265.869846478</v>
      </c>
      <c r="AE90" s="2">
        <f>IF(AE88&gt;=52800000,52800000,IF(AB69=Graph!G$1*1000,AE89+Graph!G$1*1000,AC90))</f>
        <v>869594.83870967734</v>
      </c>
      <c r="AF90" s="3">
        <f t="shared" si="11"/>
        <v>869594.83870967734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22</v>
      </c>
      <c r="C91" s="7"/>
      <c r="D91" s="2" t="e">
        <f t="shared" si="12"/>
        <v>#N/A</v>
      </c>
      <c r="E91" s="2" t="e">
        <f t="shared" si="22"/>
        <v>#N/A</v>
      </c>
      <c r="F91" s="2">
        <v>572009.27622866631</v>
      </c>
      <c r="G91" s="2">
        <f t="shared" si="25"/>
        <v>572009.27622866631</v>
      </c>
      <c r="H91" s="2">
        <f t="shared" si="13"/>
        <v>28320647.687324971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776581.57142857253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577455.55895084143</v>
      </c>
      <c r="Q91" s="2">
        <f t="shared" si="26"/>
        <v>577455.55895084143</v>
      </c>
      <c r="R91" s="2">
        <f t="shared" si="16"/>
        <v>29019316.267506987</v>
      </c>
      <c r="S91" s="2">
        <f t="shared" si="17"/>
        <v>572009.27622866631</v>
      </c>
      <c r="T91" s="2">
        <f t="shared" si="18"/>
        <v>8499.5714285714785</v>
      </c>
      <c r="U91" s="2">
        <f t="shared" si="19"/>
        <v>577455.55895084143</v>
      </c>
      <c r="V91" s="2">
        <f t="shared" si="5"/>
        <v>882928.3548387097</v>
      </c>
      <c r="W91" s="2">
        <f t="shared" si="20"/>
        <v>13333.516129032359</v>
      </c>
      <c r="X91" s="2">
        <f t="shared" si="6"/>
        <v>564122.04282180907</v>
      </c>
      <c r="Y91" s="2">
        <f t="shared" si="7"/>
        <v>28136387.912668288</v>
      </c>
      <c r="Z91" s="2" t="str">
        <f t="shared" si="8"/>
        <v>HERE</v>
      </c>
      <c r="AA91" s="2">
        <f>IF(Z91="HERE",Y91,AA90+Graph!$G$1*1000)</f>
        <v>28136387.912668288</v>
      </c>
      <c r="AB91" s="2">
        <f t="shared" si="21"/>
        <v>564122.04282180965</v>
      </c>
      <c r="AC91" s="2">
        <f t="shared" si="9"/>
        <v>882928.3548387097</v>
      </c>
      <c r="AD91" s="3">
        <f t="shared" si="10"/>
        <v>28136387.912668288</v>
      </c>
      <c r="AE91" s="2">
        <f>IF(AE89&gt;=52800000,52800000,IF(AB70=Graph!G$1*1000,AE90+Graph!G$1*1000,AC91))</f>
        <v>882928.3548387097</v>
      </c>
      <c r="AF91" s="3">
        <f t="shared" si="11"/>
        <v>882928.3548387097</v>
      </c>
      <c r="AG91" s="3">
        <f t="shared" si="29"/>
        <v>15631761.216485132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23</v>
      </c>
      <c r="C92" s="7"/>
      <c r="D92" s="2" t="e">
        <f t="shared" si="12"/>
        <v>#N/A</v>
      </c>
      <c r="E92" s="2" t="e">
        <f t="shared" si="22"/>
        <v>#N/A</v>
      </c>
      <c r="F92" s="2">
        <v>576940.41211485863</v>
      </c>
      <c r="G92" s="2">
        <f t="shared" si="25"/>
        <v>576940.41211485863</v>
      </c>
      <c r="H92" s="2">
        <f t="shared" si="13"/>
        <v>28897588.09943983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785081.142857144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582433.19111281633</v>
      </c>
      <c r="Q92" s="2">
        <f t="shared" si="26"/>
        <v>582433.19111281633</v>
      </c>
      <c r="R92" s="2">
        <f t="shared" si="16"/>
        <v>29601749.458619803</v>
      </c>
      <c r="S92" s="2">
        <f t="shared" si="17"/>
        <v>576940.41211485863</v>
      </c>
      <c r="T92" s="2">
        <f t="shared" si="18"/>
        <v>8499.5714285714785</v>
      </c>
      <c r="U92" s="2">
        <f t="shared" si="19"/>
        <v>582433.19111281633</v>
      </c>
      <c r="V92" s="2">
        <f t="shared" si="5"/>
        <v>896261.87096774194</v>
      </c>
      <c r="W92" s="2">
        <f t="shared" si="20"/>
        <v>13333.516129032243</v>
      </c>
      <c r="X92" s="2">
        <f t="shared" si="6"/>
        <v>569099.67498378409</v>
      </c>
      <c r="Y92" s="2">
        <f t="shared" si="7"/>
        <v>28705487.587652072</v>
      </c>
      <c r="Z92" s="2" t="str">
        <f t="shared" si="8"/>
        <v>HERE</v>
      </c>
      <c r="AA92" s="2">
        <f>IF(Z92="HERE",Y92,AA91+Graph!$G$1*1000)</f>
        <v>28705487.587652072</v>
      </c>
      <c r="AB92" s="2">
        <f t="shared" si="21"/>
        <v>569099.67498378456</v>
      </c>
      <c r="AC92" s="2">
        <f t="shared" si="9"/>
        <v>896261.87096774194</v>
      </c>
      <c r="AD92" s="3">
        <f t="shared" si="10"/>
        <v>28705487.587652072</v>
      </c>
      <c r="AE92" s="2">
        <f>IF(AE90&gt;=52800000,52800000,IF(AB71=Graph!G$1*1000,AE91+Graph!G$1*1000,AC92))</f>
        <v>896261.87096774194</v>
      </c>
      <c r="AF92" s="3">
        <f t="shared" si="11"/>
        <v>896261.87096774194</v>
      </c>
      <c r="AG92" s="3">
        <f t="shared" si="29"/>
        <v>16050540.351916011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24</v>
      </c>
      <c r="C93" s="7"/>
      <c r="D93" s="2" t="e">
        <f t="shared" si="12"/>
        <v>#N/A</v>
      </c>
      <c r="E93" s="2" t="e">
        <f t="shared" si="22"/>
        <v>#N/A</v>
      </c>
      <c r="F93" s="2">
        <v>581871.54800102115</v>
      </c>
      <c r="G93" s="2">
        <f t="shared" si="25"/>
        <v>581871.54800102115</v>
      </c>
      <c r="H93" s="2">
        <f t="shared" si="13"/>
        <v>29479459.647440851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793580.71428571548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587410.82327476144</v>
      </c>
      <c r="Q93" s="2">
        <f t="shared" si="26"/>
        <v>587410.82327476144</v>
      </c>
      <c r="R93" s="2">
        <f t="shared" si="16"/>
        <v>30189160.281894565</v>
      </c>
      <c r="S93" s="2">
        <f t="shared" si="17"/>
        <v>581871.54800102115</v>
      </c>
      <c r="T93" s="2">
        <f t="shared" si="18"/>
        <v>8499.5714285714785</v>
      </c>
      <c r="U93" s="2">
        <f t="shared" si="19"/>
        <v>587410.82327476144</v>
      </c>
      <c r="V93" s="2">
        <f t="shared" si="5"/>
        <v>909595.38709677418</v>
      </c>
      <c r="W93" s="2">
        <f t="shared" si="20"/>
        <v>13333.516129032243</v>
      </c>
      <c r="X93" s="2">
        <f t="shared" si="6"/>
        <v>574077.3071457292</v>
      </c>
      <c r="Y93" s="2">
        <f t="shared" si="7"/>
        <v>29279564.894797802</v>
      </c>
      <c r="Z93" s="2" t="str">
        <f t="shared" si="8"/>
        <v>HERE</v>
      </c>
      <c r="AA93" s="2">
        <f>IF(Z93="HERE",Y93,AA92+Graph!$G$1*1000)</f>
        <v>29279564.894797802</v>
      </c>
      <c r="AB93" s="2">
        <f t="shared" si="21"/>
        <v>574077.30714572966</v>
      </c>
      <c r="AC93" s="2">
        <f t="shared" si="9"/>
        <v>909595.38709677418</v>
      </c>
      <c r="AD93" s="3">
        <f t="shared" si="10"/>
        <v>29279564.894797802</v>
      </c>
      <c r="AE93" s="2">
        <f>IF(AE91&gt;=52800000,52800000,IF(AB72=Graph!G$1*1000,AE92+Graph!G$1*1000,AC93))</f>
        <v>909595.38709677418</v>
      </c>
      <c r="AF93" s="3">
        <f t="shared" si="11"/>
        <v>909595.38709677418</v>
      </c>
      <c r="AG93" s="3">
        <f t="shared" si="29"/>
        <v>16473799.356292671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25</v>
      </c>
      <c r="C94" s="7"/>
      <c r="D94" s="2" t="e">
        <f t="shared" si="12"/>
        <v>#N/A</v>
      </c>
      <c r="E94" s="2" t="e">
        <f t="shared" si="22"/>
        <v>#N/A</v>
      </c>
      <c r="F94" s="2">
        <v>586802.68388718367</v>
      </c>
      <c r="G94" s="2">
        <f t="shared" si="25"/>
        <v>586802.68388718367</v>
      </c>
      <c r="H94" s="2">
        <f t="shared" si="13"/>
        <v>30066262.331328034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802080.28571428696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592388.45543670654</v>
      </c>
      <c r="Q94" s="2">
        <f t="shared" si="26"/>
        <v>592388.45543670654</v>
      </c>
      <c r="R94" s="2">
        <f t="shared" si="16"/>
        <v>30781548.737331271</v>
      </c>
      <c r="S94" s="2">
        <f t="shared" si="17"/>
        <v>586802.68388718367</v>
      </c>
      <c r="T94" s="2">
        <f t="shared" si="18"/>
        <v>8499.5714285714785</v>
      </c>
      <c r="U94" s="2">
        <f t="shared" si="19"/>
        <v>592388.45543670654</v>
      </c>
      <c r="V94" s="2">
        <f t="shared" si="5"/>
        <v>922928.90322580643</v>
      </c>
      <c r="W94" s="2">
        <f t="shared" si="20"/>
        <v>13333.516129032243</v>
      </c>
      <c r="X94" s="2">
        <f t="shared" si="6"/>
        <v>579054.9393076743</v>
      </c>
      <c r="Y94" s="2">
        <f t="shared" si="7"/>
        <v>29858619.834105477</v>
      </c>
      <c r="Z94" s="2" t="str">
        <f t="shared" si="8"/>
        <v>HERE</v>
      </c>
      <c r="AA94" s="2">
        <f>IF(Z94="HERE",Y94,AA93+Graph!$G$1*1000)</f>
        <v>29858619.834105477</v>
      </c>
      <c r="AB94" s="2">
        <f t="shared" si="21"/>
        <v>579054.93930767477</v>
      </c>
      <c r="AC94" s="2">
        <f t="shared" si="9"/>
        <v>922928.90322580643</v>
      </c>
      <c r="AD94" s="3">
        <f t="shared" si="10"/>
        <v>29858619.834105477</v>
      </c>
      <c r="AE94" s="2">
        <f>IF(AE92&gt;=52800000,52800000,IF(AB73=Graph!G$1*1000,AE93+Graph!G$1*1000,AC94))</f>
        <v>922928.90322580643</v>
      </c>
      <c r="AF94" s="3">
        <f t="shared" si="11"/>
        <v>922928.90322580643</v>
      </c>
      <c r="AG94" s="3">
        <f t="shared" si="29"/>
        <v>16901538.229615077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26</v>
      </c>
      <c r="C95" s="7"/>
      <c r="D95" s="2" t="e">
        <f t="shared" si="12"/>
        <v>#N/A</v>
      </c>
      <c r="E95" s="2" t="e">
        <f t="shared" si="22"/>
        <v>#N/A</v>
      </c>
      <c r="F95" s="2">
        <v>591733.81977337599</v>
      </c>
      <c r="G95" s="2">
        <f t="shared" si="25"/>
        <v>591733.81977337599</v>
      </c>
      <c r="H95" s="2">
        <f t="shared" si="13"/>
        <v>30657996.15110141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810579.85714285844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597366.08759868145</v>
      </c>
      <c r="Q95" s="2">
        <f t="shared" si="26"/>
        <v>597366.08759868145</v>
      </c>
      <c r="R95" s="2">
        <f t="shared" si="16"/>
        <v>31378914.824929953</v>
      </c>
      <c r="S95" s="2">
        <f t="shared" si="17"/>
        <v>591733.81977337599</v>
      </c>
      <c r="T95" s="2">
        <f t="shared" si="18"/>
        <v>8499.5714285714785</v>
      </c>
      <c r="U95" s="2">
        <f t="shared" si="19"/>
        <v>597366.08759868145</v>
      </c>
      <c r="V95" s="2">
        <f t="shared" si="5"/>
        <v>936262.41935483867</v>
      </c>
      <c r="W95" s="2">
        <f t="shared" si="20"/>
        <v>13333.516129032243</v>
      </c>
      <c r="X95" s="2">
        <f t="shared" si="6"/>
        <v>584032.57146964921</v>
      </c>
      <c r="Y95" s="2">
        <f t="shared" ref="Y95:Y158" si="30">IF(COUNT($C96)=0,IF(COUNT($C95)=1,C95,SUM(Y94+X95)),C95)</f>
        <v>30442652.405575126</v>
      </c>
      <c r="Z95" s="2" t="str">
        <f t="shared" si="8"/>
        <v>HERE</v>
      </c>
      <c r="AA95" s="2">
        <f>IF(Z95="HERE",Y95,AA94+Graph!$G$1*1000)</f>
        <v>30442652.405575126</v>
      </c>
      <c r="AB95" s="2">
        <f t="shared" si="21"/>
        <v>584032.57146964967</v>
      </c>
      <c r="AC95" s="2">
        <f t="shared" ref="AC95:AC158" si="31">IF(Z96="HERE",V95,AC94)</f>
        <v>936262.41935483867</v>
      </c>
      <c r="AD95" s="3">
        <f t="shared" si="10"/>
        <v>30442652.405575126</v>
      </c>
      <c r="AE95" s="2">
        <f>IF(AE93&gt;=52800000,52800000,IF(AB74=Graph!G$1*1000,AE94+Graph!G$1*1000,AC95))</f>
        <v>936262.41935483867</v>
      </c>
      <c r="AF95" s="3">
        <f t="shared" si="11"/>
        <v>936262.41935483867</v>
      </c>
      <c r="AG95" s="3">
        <f t="shared" si="29"/>
        <v>17333756.971883237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27</v>
      </c>
      <c r="C96" s="7"/>
      <c r="D96" s="2" t="e">
        <f t="shared" si="12"/>
        <v>#N/A</v>
      </c>
      <c r="E96" s="2" t="e">
        <f t="shared" si="22"/>
        <v>#N/A</v>
      </c>
      <c r="F96" s="2">
        <v>596664.95565953851</v>
      </c>
      <c r="G96" s="2">
        <f t="shared" si="25"/>
        <v>596664.95565953851</v>
      </c>
      <c r="H96" s="2">
        <f t="shared" ref="H96:H159" si="32">IF(COUNT($C97)=0,IF(COUNT($C96)=1,C96,SUM(H95+G96)),C96)</f>
        <v>31254661.106760949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819079.42857142992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602343.71976062655</v>
      </c>
      <c r="Q96" s="2">
        <f t="shared" si="26"/>
        <v>600000</v>
      </c>
      <c r="R96" s="2">
        <f t="shared" ref="R96:R159" si="33">IF(COUNT($C97)=0,IF(COUNT($C96)=1,M96,SUM(R95+Q96)),M96)</f>
        <v>31978914.824929953</v>
      </c>
      <c r="S96" s="2">
        <f t="shared" si="17"/>
        <v>596664.95565953851</v>
      </c>
      <c r="T96" s="2">
        <f t="shared" si="18"/>
        <v>8499.5714285714785</v>
      </c>
      <c r="U96" s="2">
        <f t="shared" si="19"/>
        <v>600000</v>
      </c>
      <c r="V96" s="2">
        <f t="shared" si="5"/>
        <v>949595.93548387103</v>
      </c>
      <c r="W96" s="2">
        <f t="shared" si="20"/>
        <v>13333.516129032359</v>
      </c>
      <c r="X96" s="2">
        <f t="shared" si="6"/>
        <v>586666.48387096764</v>
      </c>
      <c r="Y96" s="2">
        <f t="shared" si="30"/>
        <v>31029318.889446095</v>
      </c>
      <c r="Z96" s="2" t="str">
        <f t="shared" si="8"/>
        <v>HERE</v>
      </c>
      <c r="AA96" s="2">
        <f>IF(Z96="HERE",Y96,AA95+Graph!$G$1*1000)</f>
        <v>31029318.889446095</v>
      </c>
      <c r="AB96" s="2">
        <f t="shared" si="21"/>
        <v>586666.48387096822</v>
      </c>
      <c r="AC96" s="2">
        <f t="shared" si="31"/>
        <v>949595.93548387103</v>
      </c>
      <c r="AD96" s="3">
        <f t="shared" si="10"/>
        <v>31029318.889446095</v>
      </c>
      <c r="AE96" s="2">
        <f>IF(AE94&gt;=52800000,52800000,IF(AB75=Graph!G$1*1000,AE95+Graph!G$1*1000,AC96))</f>
        <v>949595.93548387103</v>
      </c>
      <c r="AF96" s="3">
        <f t="shared" si="11"/>
        <v>949595.93548387103</v>
      </c>
      <c r="AG96" s="3">
        <f t="shared" si="29"/>
        <v>17770455.583097175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28</v>
      </c>
      <c r="C97" s="7"/>
      <c r="D97" s="2" t="e">
        <f t="shared" si="12"/>
        <v>#N/A</v>
      </c>
      <c r="E97" s="2" t="e">
        <f t="shared" si="22"/>
        <v>#N/A</v>
      </c>
      <c r="F97" s="2">
        <v>601596.09154570103</v>
      </c>
      <c r="G97" s="2">
        <f t="shared" si="25"/>
        <v>591500.42857142852</v>
      </c>
      <c r="H97" s="2">
        <f t="shared" si="32"/>
        <v>31846161.535332378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827579.0000000014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607321.35192260146</v>
      </c>
      <c r="Q97" s="2">
        <f t="shared" si="26"/>
        <v>600000</v>
      </c>
      <c r="R97" s="2">
        <f t="shared" si="33"/>
        <v>32578914.824929953</v>
      </c>
      <c r="S97" s="2">
        <f t="shared" si="17"/>
        <v>591500.4285714291</v>
      </c>
      <c r="T97" s="2">
        <f t="shared" si="18"/>
        <v>8499.5714285714785</v>
      </c>
      <c r="U97" s="2">
        <f t="shared" si="19"/>
        <v>600000</v>
      </c>
      <c r="V97" s="2">
        <f t="shared" si="5"/>
        <v>962929.45161290327</v>
      </c>
      <c r="W97" s="2">
        <f t="shared" si="20"/>
        <v>13333.516129032243</v>
      </c>
      <c r="X97" s="2">
        <f t="shared" si="6"/>
        <v>586666.48387096776</v>
      </c>
      <c r="Y97" s="2">
        <f t="shared" si="30"/>
        <v>31615985.373317063</v>
      </c>
      <c r="Z97" s="2" t="str">
        <f t="shared" si="8"/>
        <v>HERE</v>
      </c>
      <c r="AA97" s="2">
        <f>IF(Z97="HERE",Y97,AA96+Graph!$G$1*1000)</f>
        <v>31615985.373317063</v>
      </c>
      <c r="AB97" s="2">
        <f t="shared" si="21"/>
        <v>586666.48387096822</v>
      </c>
      <c r="AC97" s="2">
        <f t="shared" si="31"/>
        <v>962929.45161290327</v>
      </c>
      <c r="AD97" s="3">
        <f t="shared" si="10"/>
        <v>31615985.373317063</v>
      </c>
      <c r="AE97" s="2">
        <f>IF(AE95&gt;=52800000,52800000,IF(AB76=Graph!G$1*1000,AE96+Graph!G$1*1000,AC97))</f>
        <v>962929.45161290327</v>
      </c>
      <c r="AF97" s="3">
        <f t="shared" si="11"/>
        <v>962929.45161290327</v>
      </c>
      <c r="AG97" s="3">
        <f t="shared" si="29"/>
        <v>18211634.063256864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29</v>
      </c>
      <c r="C98" s="7"/>
      <c r="D98" s="2" t="e">
        <f t="shared" si="12"/>
        <v>#N/A</v>
      </c>
      <c r="E98" s="2" t="e">
        <f t="shared" si="22"/>
        <v>#N/A</v>
      </c>
      <c r="F98" s="2">
        <v>606527.22743189335</v>
      </c>
      <c r="G98" s="2">
        <f t="shared" si="25"/>
        <v>591500.42857142852</v>
      </c>
      <c r="H98" s="2">
        <f t="shared" si="32"/>
        <v>32437661.963903807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836078.57142857288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612298.98408454657</v>
      </c>
      <c r="Q98" s="2">
        <f t="shared" si="26"/>
        <v>600000</v>
      </c>
      <c r="R98" s="2">
        <f t="shared" si="33"/>
        <v>33178914.824929953</v>
      </c>
      <c r="S98" s="2">
        <f t="shared" si="17"/>
        <v>591500.4285714291</v>
      </c>
      <c r="T98" s="2">
        <f t="shared" si="18"/>
        <v>8499.5714285714785</v>
      </c>
      <c r="U98" s="2">
        <f t="shared" si="19"/>
        <v>600000</v>
      </c>
      <c r="V98" s="2">
        <f t="shared" si="5"/>
        <v>976262.96774193551</v>
      </c>
      <c r="W98" s="2">
        <f t="shared" si="20"/>
        <v>13333.516129032243</v>
      </c>
      <c r="X98" s="2">
        <f t="shared" si="6"/>
        <v>586666.48387096776</v>
      </c>
      <c r="Y98" s="2">
        <f t="shared" si="30"/>
        <v>32202651.857188031</v>
      </c>
      <c r="Z98" s="2" t="str">
        <f t="shared" si="8"/>
        <v>HERE</v>
      </c>
      <c r="AA98" s="2">
        <f>IF(Z98="HERE",Y98,AA97+Graph!$G$1*1000)</f>
        <v>32202651.857188031</v>
      </c>
      <c r="AB98" s="2">
        <f t="shared" si="21"/>
        <v>586666.48387096822</v>
      </c>
      <c r="AC98" s="2">
        <f t="shared" si="31"/>
        <v>976262.96774193551</v>
      </c>
      <c r="AD98" s="3">
        <f t="shared" si="10"/>
        <v>32202651.857188031</v>
      </c>
      <c r="AE98" s="2">
        <f>IF(AE96&gt;=52800000,52800000,IF(AB77=Graph!G$1*1000,AE97+Graph!G$1*1000,AC98))</f>
        <v>976262.96774193551</v>
      </c>
      <c r="AF98" s="3">
        <f t="shared" si="11"/>
        <v>976262.96774193551</v>
      </c>
      <c r="AG98" s="3">
        <f t="shared" si="29"/>
        <v>18657292.4123623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30</v>
      </c>
      <c r="C99" s="7"/>
      <c r="D99" s="2" t="e">
        <f t="shared" si="12"/>
        <v>#N/A</v>
      </c>
      <c r="E99" s="2" t="e">
        <f t="shared" si="22"/>
        <v>#N/A</v>
      </c>
      <c r="F99" s="2">
        <v>611458.36331805587</v>
      </c>
      <c r="G99" s="2">
        <f t="shared" si="25"/>
        <v>591500.42857142852</v>
      </c>
      <c r="H99" s="2">
        <f t="shared" si="32"/>
        <v>33029162.392475236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844578.14285714435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617276.61624649167</v>
      </c>
      <c r="Q99" s="2">
        <f t="shared" si="26"/>
        <v>600000</v>
      </c>
      <c r="R99" s="2">
        <f t="shared" si="33"/>
        <v>33778914.824929953</v>
      </c>
      <c r="S99" s="2">
        <f t="shared" si="17"/>
        <v>591500.4285714291</v>
      </c>
      <c r="T99" s="2">
        <f t="shared" si="18"/>
        <v>8499.5714285714785</v>
      </c>
      <c r="U99" s="2">
        <f t="shared" si="19"/>
        <v>600000</v>
      </c>
      <c r="V99" s="2">
        <f t="shared" si="5"/>
        <v>989596.48387096776</v>
      </c>
      <c r="W99" s="2">
        <f t="shared" si="20"/>
        <v>13333.516129032243</v>
      </c>
      <c r="X99" s="2">
        <f t="shared" si="6"/>
        <v>586666.48387096776</v>
      </c>
      <c r="Y99" s="2">
        <f t="shared" si="30"/>
        <v>32789318.341058999</v>
      </c>
      <c r="Z99" s="2" t="str">
        <f t="shared" si="8"/>
        <v>HERE</v>
      </c>
      <c r="AA99" s="2">
        <f>IF(Z99="HERE",Y99,AA98+Graph!$G$1*1000)</f>
        <v>32789318.341058999</v>
      </c>
      <c r="AB99" s="2">
        <f t="shared" si="21"/>
        <v>586666.48387096822</v>
      </c>
      <c r="AC99" s="2">
        <f t="shared" si="31"/>
        <v>989596.48387096776</v>
      </c>
      <c r="AD99" s="3">
        <f t="shared" si="10"/>
        <v>32789318.341058999</v>
      </c>
      <c r="AE99" s="2">
        <f>IF(AE97&gt;=52800000,52800000,IF(AB78=Graph!G$1*1000,AE98+Graph!G$1*1000,AC99))</f>
        <v>989596.48387096776</v>
      </c>
      <c r="AF99" s="3">
        <f t="shared" si="11"/>
        <v>989596.48387096776</v>
      </c>
      <c r="AG99" s="3">
        <f t="shared" si="29"/>
        <v>19107430.630413514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31</v>
      </c>
      <c r="C100" s="14"/>
      <c r="D100" s="13" t="e">
        <f t="shared" si="12"/>
        <v>#N/A</v>
      </c>
      <c r="E100" s="13" t="e">
        <f t="shared" si="22"/>
        <v>#N/A</v>
      </c>
      <c r="F100" s="13">
        <v>616389.49920421839</v>
      </c>
      <c r="G100" s="2">
        <f t="shared" si="25"/>
        <v>591500.42857142852</v>
      </c>
      <c r="H100" s="13">
        <f t="shared" si="32"/>
        <v>33620662.821046665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853077.71428571583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622254.24840846658</v>
      </c>
      <c r="Q100" s="2">
        <f t="shared" si="26"/>
        <v>600000</v>
      </c>
      <c r="R100" s="13">
        <f t="shared" si="33"/>
        <v>34378914.824929953</v>
      </c>
      <c r="S100" s="13">
        <f t="shared" si="17"/>
        <v>591500.4285714291</v>
      </c>
      <c r="T100" s="13">
        <f t="shared" si="18"/>
        <v>8499.5714285714785</v>
      </c>
      <c r="U100" s="13">
        <f t="shared" si="19"/>
        <v>600000</v>
      </c>
      <c r="V100" s="13">
        <f t="shared" si="5"/>
        <v>1002930</v>
      </c>
      <c r="W100" s="13">
        <f t="shared" si="20"/>
        <v>13333.516129032243</v>
      </c>
      <c r="X100" s="13">
        <f t="shared" si="6"/>
        <v>586666.48387096776</v>
      </c>
      <c r="Y100" s="2">
        <f t="shared" si="30"/>
        <v>33375984.824929968</v>
      </c>
      <c r="Z100" s="2" t="str">
        <f t="shared" si="8"/>
        <v>HERE</v>
      </c>
      <c r="AA100" s="2">
        <f>IF(Z100="HERE",Y100,AA99+Graph!$G$1*1000)</f>
        <v>33375984.824929968</v>
      </c>
      <c r="AB100" s="2">
        <f t="shared" si="21"/>
        <v>586666.48387096822</v>
      </c>
      <c r="AC100" s="2">
        <f t="shared" si="31"/>
        <v>1002930</v>
      </c>
      <c r="AD100" s="3">
        <f t="shared" si="10"/>
        <v>33375984.824929968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19562048.717410482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32</v>
      </c>
      <c r="C101" s="7"/>
      <c r="D101" s="2" t="e">
        <f t="shared" si="12"/>
        <v>#N/A</v>
      </c>
      <c r="E101" s="2" t="e">
        <f t="shared" si="22"/>
        <v>#N/A</v>
      </c>
      <c r="F101" s="2">
        <v>621320.63509041071</v>
      </c>
      <c r="G101" s="2">
        <f t="shared" si="25"/>
        <v>591500.42857142852</v>
      </c>
      <c r="H101" s="2">
        <f t="shared" si="32"/>
        <v>34212163.249618091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861577.28571428731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627231.88057041168</v>
      </c>
      <c r="Q101" s="2">
        <f t="shared" si="26"/>
        <v>600000</v>
      </c>
      <c r="R101" s="2">
        <f t="shared" si="33"/>
        <v>34978914.824929953</v>
      </c>
      <c r="S101" s="2">
        <f t="shared" si="17"/>
        <v>591500.42857142538</v>
      </c>
      <c r="T101" s="2">
        <f t="shared" si="18"/>
        <v>8499.5714285714785</v>
      </c>
      <c r="U101" s="2">
        <f t="shared" si="19"/>
        <v>600000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546562.28571428568</v>
      </c>
      <c r="Y101" s="2">
        <f t="shared" si="30"/>
        <v>33922547.110644251</v>
      </c>
      <c r="Z101" s="2" t="str">
        <f t="shared" si="8"/>
        <v>HERE</v>
      </c>
      <c r="AA101" s="2">
        <f>IF(Z101="HERE",Y101,AA100+Graph!$G$1*1000)</f>
        <v>33922547.110644251</v>
      </c>
      <c r="AB101" s="2">
        <f t="shared" si="21"/>
        <v>546562.28571428359</v>
      </c>
      <c r="AC101" s="2">
        <f t="shared" si="31"/>
        <v>1056367.7142857143</v>
      </c>
      <c r="AD101" s="3">
        <f t="shared" si="10"/>
        <v>33922547.110644251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20021146.673353199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33</v>
      </c>
      <c r="C102" s="7"/>
      <c r="D102" s="2" t="e">
        <f t="shared" si="12"/>
        <v>#N/A</v>
      </c>
      <c r="E102" s="2" t="e">
        <f t="shared" si="22"/>
        <v>#N/A</v>
      </c>
      <c r="F102" s="2">
        <v>626251.77097657323</v>
      </c>
      <c r="G102" s="2">
        <f t="shared" ref="G102:G165" si="35">IF(F102&gt;600000,$AK$31*1000,F102)</f>
        <v>591500.42857142852</v>
      </c>
      <c r="H102" s="2">
        <f t="shared" si="32"/>
        <v>34803663.678189516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870076.85714285879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632209.51273235679</v>
      </c>
      <c r="Q102" s="2">
        <f t="shared" ref="Q102:Q165" si="36">IF(P102&gt;600000,600000,P102)</f>
        <v>600000</v>
      </c>
      <c r="R102" s="2">
        <f t="shared" si="33"/>
        <v>35578914.824929953</v>
      </c>
      <c r="S102" s="2">
        <f t="shared" si="17"/>
        <v>591500.42857142538</v>
      </c>
      <c r="T102" s="2">
        <f t="shared" si="18"/>
        <v>8499.5714285714785</v>
      </c>
      <c r="U102" s="2">
        <f t="shared" si="19"/>
        <v>600000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546562.28571428568</v>
      </c>
      <c r="Y102" s="2">
        <f t="shared" si="30"/>
        <v>34469109.396358535</v>
      </c>
      <c r="Z102" s="2" t="str">
        <f t="shared" si="8"/>
        <v>HERE</v>
      </c>
      <c r="AA102" s="2">
        <f>IF(Z102="HERE",Y102,AA101+Graph!$G$1*1000)</f>
        <v>34469109.396358535</v>
      </c>
      <c r="AB102" s="2">
        <f t="shared" si="21"/>
        <v>546562.28571428359</v>
      </c>
      <c r="AC102" s="2">
        <f t="shared" si="31"/>
        <v>1109805.4285714286</v>
      </c>
      <c r="AD102" s="3">
        <f t="shared" si="10"/>
        <v>34469109.396358535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20484724.498241693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34</v>
      </c>
      <c r="C103" s="7"/>
      <c r="D103" s="2" t="e">
        <f t="shared" si="12"/>
        <v>#N/A</v>
      </c>
      <c r="E103" s="2" t="e">
        <f t="shared" si="22"/>
        <v>#N/A</v>
      </c>
      <c r="F103" s="2">
        <v>631182.90686273575</v>
      </c>
      <c r="G103" s="2">
        <f t="shared" si="35"/>
        <v>591500.42857142852</v>
      </c>
      <c r="H103" s="2">
        <f t="shared" si="32"/>
        <v>35395164.106760941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878576.42857143027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637187.14489433169</v>
      </c>
      <c r="Q103" s="2">
        <f t="shared" si="36"/>
        <v>600000</v>
      </c>
      <c r="R103" s="2">
        <f t="shared" si="33"/>
        <v>36178914.824929953</v>
      </c>
      <c r="S103" s="2">
        <f t="shared" si="17"/>
        <v>591500.42857142538</v>
      </c>
      <c r="T103" s="2">
        <f t="shared" si="18"/>
        <v>8499.5714285714785</v>
      </c>
      <c r="U103" s="2">
        <f t="shared" si="19"/>
        <v>600000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546562.28571428591</v>
      </c>
      <c r="Y103" s="2">
        <f t="shared" si="30"/>
        <v>35015671.682072818</v>
      </c>
      <c r="Z103" s="2" t="str">
        <f t="shared" si="8"/>
        <v>HERE</v>
      </c>
      <c r="AA103" s="2">
        <f>IF(Z103="HERE",Y103,AA102+Graph!$G$1*1000)</f>
        <v>35015671.682072818</v>
      </c>
      <c r="AB103" s="2">
        <f t="shared" si="21"/>
        <v>546562.28571428359</v>
      </c>
      <c r="AC103" s="2">
        <f t="shared" si="31"/>
        <v>1163243.1428571427</v>
      </c>
      <c r="AD103" s="3">
        <f t="shared" si="10"/>
        <v>35015671.682072818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20952782.192075934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35</v>
      </c>
      <c r="C104" s="7"/>
      <c r="D104" s="2" t="e">
        <f t="shared" si="12"/>
        <v>#N/A</v>
      </c>
      <c r="E104" s="2" t="e">
        <f t="shared" si="22"/>
        <v>#N/A</v>
      </c>
      <c r="F104" s="2">
        <v>636114.04274892807</v>
      </c>
      <c r="G104" s="2">
        <f t="shared" si="35"/>
        <v>591500.42857142852</v>
      </c>
      <c r="H104" s="2">
        <f t="shared" si="32"/>
        <v>35986664.535332367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887076.00000000175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642164.7770562768</v>
      </c>
      <c r="Q104" s="2">
        <f t="shared" si="36"/>
        <v>600000</v>
      </c>
      <c r="R104" s="2">
        <f t="shared" si="33"/>
        <v>36778914.824929953</v>
      </c>
      <c r="S104" s="2">
        <f t="shared" si="17"/>
        <v>591500.42857142538</v>
      </c>
      <c r="T104" s="2">
        <f t="shared" si="18"/>
        <v>8499.5714285714785</v>
      </c>
      <c r="U104" s="2">
        <f t="shared" si="19"/>
        <v>600000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546562.28571428568</v>
      </c>
      <c r="Y104" s="2">
        <f t="shared" si="30"/>
        <v>35562233.967787102</v>
      </c>
      <c r="Z104" s="2" t="str">
        <f t="shared" si="8"/>
        <v>HERE</v>
      </c>
      <c r="AA104" s="2">
        <f>IF(Z104="HERE",Y104,AA103+Graph!$G$1*1000)</f>
        <v>35562233.967787102</v>
      </c>
      <c r="AB104" s="2">
        <f t="shared" si="21"/>
        <v>546562.28571428359</v>
      </c>
      <c r="AC104" s="2">
        <f t="shared" si="31"/>
        <v>1216680.857142857</v>
      </c>
      <c r="AD104" s="3">
        <f t="shared" si="10"/>
        <v>35562233.967787102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21425319.754855957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36</v>
      </c>
      <c r="C105" s="7"/>
      <c r="D105" s="2" t="e">
        <f t="shared" si="12"/>
        <v>#N/A</v>
      </c>
      <c r="E105" s="2" t="e">
        <f t="shared" si="22"/>
        <v>#N/A</v>
      </c>
      <c r="F105" s="2">
        <v>641045.17863509059</v>
      </c>
      <c r="G105" s="2">
        <f t="shared" si="35"/>
        <v>591500.42857142852</v>
      </c>
      <c r="H105" s="2">
        <f t="shared" si="32"/>
        <v>36578164.963903792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895575.57142857322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647142.4092182219</v>
      </c>
      <c r="Q105" s="2">
        <f t="shared" si="36"/>
        <v>600000</v>
      </c>
      <c r="R105" s="2">
        <f t="shared" si="33"/>
        <v>37378914.824929953</v>
      </c>
      <c r="S105" s="2">
        <f t="shared" si="17"/>
        <v>591500.42857142538</v>
      </c>
      <c r="T105" s="2">
        <f t="shared" si="18"/>
        <v>8499.5714285714785</v>
      </c>
      <c r="U105" s="2">
        <f t="shared" si="19"/>
        <v>600000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546562.28571428568</v>
      </c>
      <c r="Y105" s="2">
        <f t="shared" si="30"/>
        <v>36108796.253501385</v>
      </c>
      <c r="Z105" s="2" t="str">
        <f t="shared" si="8"/>
        <v>HERE</v>
      </c>
      <c r="AA105" s="2">
        <f>IF(Z105="HERE",Y105,AA104+Graph!$G$1*1000)</f>
        <v>36108796.253501385</v>
      </c>
      <c r="AB105" s="2">
        <f t="shared" si="21"/>
        <v>546562.28571428359</v>
      </c>
      <c r="AC105" s="2">
        <f t="shared" si="31"/>
        <v>1270118.5714285714</v>
      </c>
      <c r="AD105" s="3">
        <f t="shared" si="10"/>
        <v>36108796.253501385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21902337.186581731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37</v>
      </c>
      <c r="C106" s="7"/>
      <c r="D106" s="2" t="e">
        <f t="shared" si="12"/>
        <v>#N/A</v>
      </c>
      <c r="E106" s="2" t="e">
        <f t="shared" si="22"/>
        <v>#N/A</v>
      </c>
      <c r="F106" s="2">
        <v>645976.31452125311</v>
      </c>
      <c r="G106" s="2">
        <f t="shared" si="35"/>
        <v>591500.42857142852</v>
      </c>
      <c r="H106" s="2">
        <f t="shared" si="32"/>
        <v>37169665.392475218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904075.1428571447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652120.04138019681</v>
      </c>
      <c r="Q106" s="2">
        <f t="shared" si="36"/>
        <v>600000</v>
      </c>
      <c r="R106" s="2">
        <f t="shared" si="33"/>
        <v>37978914.824929953</v>
      </c>
      <c r="S106" s="2">
        <f t="shared" si="17"/>
        <v>591500.42857142538</v>
      </c>
      <c r="T106" s="2">
        <f t="shared" si="18"/>
        <v>8499.5714285714785</v>
      </c>
      <c r="U106" s="2">
        <f t="shared" si="19"/>
        <v>600000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546562.28571428568</v>
      </c>
      <c r="Y106" s="2">
        <f t="shared" si="30"/>
        <v>36655358.539215669</v>
      </c>
      <c r="Z106" s="2" t="str">
        <f t="shared" si="8"/>
        <v>HERE</v>
      </c>
      <c r="AA106" s="2">
        <f>IF(Z106="HERE",Y106,AA105+Graph!$G$1*1000)</f>
        <v>36655358.539215669</v>
      </c>
      <c r="AB106" s="2">
        <f t="shared" si="21"/>
        <v>546562.28571428359</v>
      </c>
      <c r="AC106" s="2">
        <f t="shared" si="31"/>
        <v>1323556.2857142857</v>
      </c>
      <c r="AD106" s="3">
        <f t="shared" si="10"/>
        <v>36655358.539215669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22383834.487253252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38</v>
      </c>
      <c r="C107" s="7"/>
      <c r="D107" s="2" t="e">
        <f t="shared" si="12"/>
        <v>#N/A</v>
      </c>
      <c r="E107" s="2" t="e">
        <f t="shared" si="22"/>
        <v>#N/A</v>
      </c>
      <c r="F107" s="2">
        <v>650907.45040744543</v>
      </c>
      <c r="G107" s="2">
        <f t="shared" si="35"/>
        <v>591500.42857142852</v>
      </c>
      <c r="H107" s="2">
        <f t="shared" si="32"/>
        <v>37761165.821046643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912574.71428571618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657097.67354214191</v>
      </c>
      <c r="Q107" s="2">
        <f t="shared" si="36"/>
        <v>600000</v>
      </c>
      <c r="R107" s="2">
        <f t="shared" si="33"/>
        <v>38578914.824929953</v>
      </c>
      <c r="S107" s="2">
        <f t="shared" si="17"/>
        <v>591500.42857142538</v>
      </c>
      <c r="T107" s="2">
        <f t="shared" si="18"/>
        <v>8499.5714285714785</v>
      </c>
      <c r="U107" s="2">
        <f t="shared" si="19"/>
        <v>600000</v>
      </c>
      <c r="V107" s="2">
        <f t="shared" si="34"/>
        <v>1376994</v>
      </c>
      <c r="W107" s="2">
        <f t="shared" si="20"/>
        <v>53437.714285714319</v>
      </c>
      <c r="X107" s="2">
        <f t="shared" si="6"/>
        <v>546562.28571428568</v>
      </c>
      <c r="Y107" s="2">
        <f t="shared" si="30"/>
        <v>37201920.824929953</v>
      </c>
      <c r="Z107" s="2" t="str">
        <f t="shared" si="8"/>
        <v>HERE</v>
      </c>
      <c r="AA107" s="2">
        <f>IF(Z107="HERE",Y107,AA106+Graph!$G$1*1000)</f>
        <v>37201920.824929953</v>
      </c>
      <c r="AB107" s="2">
        <f t="shared" si="21"/>
        <v>546562.28571428359</v>
      </c>
      <c r="AC107" s="2">
        <f t="shared" si="31"/>
        <v>1376994</v>
      </c>
      <c r="AD107" s="3">
        <f t="shared" si="10"/>
        <v>37201920.824929953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22869811.656870555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39</v>
      </c>
      <c r="C108" s="7"/>
      <c r="D108" s="2" t="e">
        <f t="shared" si="12"/>
        <v>#N/A</v>
      </c>
      <c r="E108" s="2" t="e">
        <f t="shared" si="22"/>
        <v>#N/A</v>
      </c>
      <c r="F108" s="2">
        <v>655838.58629360795</v>
      </c>
      <c r="G108" s="2">
        <f t="shared" si="35"/>
        <v>591500.42857142852</v>
      </c>
      <c r="H108" s="2">
        <f t="shared" si="32"/>
        <v>38352666.249618068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921074.28571428766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662075.30570408702</v>
      </c>
      <c r="Q108" s="2">
        <f t="shared" si="36"/>
        <v>600000</v>
      </c>
      <c r="R108" s="2">
        <f t="shared" si="33"/>
        <v>39178914.824929953</v>
      </c>
      <c r="S108" s="2">
        <f t="shared" si="17"/>
        <v>591500.42857142538</v>
      </c>
      <c r="T108" s="2">
        <f t="shared" si="18"/>
        <v>8499.5714285714785</v>
      </c>
      <c r="U108" s="2">
        <f t="shared" si="19"/>
        <v>600000</v>
      </c>
      <c r="V108" s="2">
        <f t="shared" si="34"/>
        <v>1508825.75</v>
      </c>
      <c r="W108" s="2">
        <f t="shared" si="20"/>
        <v>131831.75</v>
      </c>
      <c r="X108" s="2">
        <f t="shared" si="6"/>
        <v>468168.25</v>
      </c>
      <c r="Y108" s="2">
        <f t="shared" si="30"/>
        <v>37670089.074929953</v>
      </c>
      <c r="Z108" s="2" t="str">
        <f t="shared" si="8"/>
        <v>HERE</v>
      </c>
      <c r="AA108" s="2">
        <f>IF(Z108="HERE",Y108,AA107+Graph!$G$1*1000)</f>
        <v>37670089.074929953</v>
      </c>
      <c r="AB108" s="2">
        <f t="shared" si="21"/>
        <v>468168.25</v>
      </c>
      <c r="AC108" s="2">
        <f t="shared" si="31"/>
        <v>1508825.75</v>
      </c>
      <c r="AD108" s="3">
        <f t="shared" si="10"/>
        <v>37670089.074929953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23360268.695433605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40</v>
      </c>
      <c r="C109" s="7"/>
      <c r="D109" s="2" t="e">
        <f t="shared" si="12"/>
        <v>#N/A</v>
      </c>
      <c r="E109" s="2" t="e">
        <f t="shared" si="22"/>
        <v>#N/A</v>
      </c>
      <c r="F109" s="2">
        <v>660769.72217977047</v>
      </c>
      <c r="G109" s="2">
        <f t="shared" si="35"/>
        <v>591500.42857142852</v>
      </c>
      <c r="H109" s="2">
        <f t="shared" si="32"/>
        <v>38944166.678189494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929573.85714285914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667052.93786606193</v>
      </c>
      <c r="Q109" s="2">
        <f t="shared" si="36"/>
        <v>600000</v>
      </c>
      <c r="R109" s="2">
        <f t="shared" si="33"/>
        <v>39778914.824929953</v>
      </c>
      <c r="S109" s="2">
        <f t="shared" si="17"/>
        <v>591500.42857142538</v>
      </c>
      <c r="T109" s="2">
        <f t="shared" si="18"/>
        <v>8499.5714285714785</v>
      </c>
      <c r="U109" s="2">
        <f t="shared" si="19"/>
        <v>600000</v>
      </c>
      <c r="V109" s="2">
        <f t="shared" si="34"/>
        <v>1640657.5</v>
      </c>
      <c r="W109" s="2">
        <f t="shared" si="20"/>
        <v>131831.75</v>
      </c>
      <c r="X109" s="2">
        <f t="shared" si="6"/>
        <v>468168.25</v>
      </c>
      <c r="Y109" s="2">
        <f t="shared" si="30"/>
        <v>38138257.324929953</v>
      </c>
      <c r="Z109" s="2" t="str">
        <f t="shared" si="8"/>
        <v>HERE</v>
      </c>
      <c r="AA109" s="2">
        <f>IF(Z109="HERE",Y109,AA108+Graph!$G$1*1000)</f>
        <v>38138257.324929953</v>
      </c>
      <c r="AB109" s="2">
        <f t="shared" si="21"/>
        <v>468168.25</v>
      </c>
      <c r="AC109" s="2">
        <f t="shared" si="31"/>
        <v>1640657.5</v>
      </c>
      <c r="AD109" s="3">
        <f t="shared" si="10"/>
        <v>38138257.324929953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23855205.602942407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41</v>
      </c>
      <c r="C110" s="7"/>
      <c r="D110" s="2" t="e">
        <f t="shared" si="12"/>
        <v>#N/A</v>
      </c>
      <c r="E110" s="2" t="e">
        <f t="shared" si="22"/>
        <v>#N/A</v>
      </c>
      <c r="F110" s="2">
        <v>665700.85806596279</v>
      </c>
      <c r="G110" s="2">
        <f t="shared" si="35"/>
        <v>591500.42857142852</v>
      </c>
      <c r="H110" s="2">
        <f t="shared" si="32"/>
        <v>39535667.106760919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938073.42857143062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672030.57002800703</v>
      </c>
      <c r="Q110" s="2">
        <f t="shared" si="36"/>
        <v>600000</v>
      </c>
      <c r="R110" s="2">
        <f t="shared" si="33"/>
        <v>40378914.824929953</v>
      </c>
      <c r="S110" s="2">
        <f t="shared" si="17"/>
        <v>591500.42857142538</v>
      </c>
      <c r="T110" s="2">
        <f t="shared" si="18"/>
        <v>8499.5714285714785</v>
      </c>
      <c r="U110" s="2">
        <f t="shared" si="19"/>
        <v>600000</v>
      </c>
      <c r="V110" s="2">
        <f t="shared" si="34"/>
        <v>1772489.25</v>
      </c>
      <c r="W110" s="2">
        <f t="shared" si="20"/>
        <v>131831.75</v>
      </c>
      <c r="X110" s="2">
        <f t="shared" si="6"/>
        <v>468168.25</v>
      </c>
      <c r="Y110" s="2">
        <f t="shared" si="30"/>
        <v>38606425.574929953</v>
      </c>
      <c r="Z110" s="2" t="str">
        <f t="shared" si="8"/>
        <v>HERE</v>
      </c>
      <c r="AA110" s="2">
        <f>IF(Z110="HERE",Y110,AA109+Graph!$G$1*1000)</f>
        <v>38606425.574929953</v>
      </c>
      <c r="AB110" s="2">
        <f t="shared" si="21"/>
        <v>468168.25</v>
      </c>
      <c r="AC110" s="2">
        <f t="shared" si="31"/>
        <v>1772489.25</v>
      </c>
      <c r="AD110" s="3">
        <f t="shared" si="10"/>
        <v>38606425.574929953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24354622.379396986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42</v>
      </c>
      <c r="C111" s="7"/>
      <c r="D111" s="2" t="e">
        <f t="shared" si="12"/>
        <v>#N/A</v>
      </c>
      <c r="E111" s="2" t="e">
        <f t="shared" si="22"/>
        <v>#N/A</v>
      </c>
      <c r="F111" s="2">
        <v>670631.99395212531</v>
      </c>
      <c r="G111" s="2">
        <f t="shared" si="35"/>
        <v>591500.42857142852</v>
      </c>
      <c r="H111" s="2">
        <f t="shared" si="32"/>
        <v>40127167.535332344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946573.0000000021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677008.20218995214</v>
      </c>
      <c r="Q111" s="2">
        <f t="shared" si="36"/>
        <v>600000</v>
      </c>
      <c r="R111" s="2">
        <f t="shared" si="33"/>
        <v>40978914.824929953</v>
      </c>
      <c r="S111" s="2">
        <f t="shared" si="17"/>
        <v>591500.42857142538</v>
      </c>
      <c r="T111" s="2">
        <f t="shared" si="18"/>
        <v>8499.5714285714785</v>
      </c>
      <c r="U111" s="2">
        <f t="shared" si="19"/>
        <v>600000</v>
      </c>
      <c r="V111" s="2">
        <f t="shared" si="34"/>
        <v>1904321</v>
      </c>
      <c r="W111" s="2">
        <f t="shared" si="20"/>
        <v>131831.75</v>
      </c>
      <c r="X111" s="2">
        <f t="shared" si="6"/>
        <v>468168.25</v>
      </c>
      <c r="Y111" s="2">
        <f t="shared" si="30"/>
        <v>39074593.824929953</v>
      </c>
      <c r="Z111" s="2" t="str">
        <f t="shared" si="8"/>
        <v>HERE</v>
      </c>
      <c r="AA111" s="2">
        <f>IF(Z111="HERE",Y111,AA110+Graph!$G$1*1000)</f>
        <v>39074593.824929953</v>
      </c>
      <c r="AB111" s="2">
        <f t="shared" si="21"/>
        <v>468168.25</v>
      </c>
      <c r="AC111" s="2">
        <f t="shared" si="31"/>
        <v>1904321</v>
      </c>
      <c r="AD111" s="3">
        <f t="shared" si="10"/>
        <v>39074593.824929953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24858519.024797317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43</v>
      </c>
      <c r="C112" s="7"/>
      <c r="D112" s="2" t="e">
        <f t="shared" si="12"/>
        <v>#N/A</v>
      </c>
      <c r="E112" s="2" t="e">
        <f t="shared" si="22"/>
        <v>#N/A</v>
      </c>
      <c r="F112" s="2">
        <v>675563.12983828783</v>
      </c>
      <c r="G112" s="2">
        <f t="shared" si="35"/>
        <v>591500.42857142852</v>
      </c>
      <c r="H112" s="2">
        <f t="shared" si="32"/>
        <v>40718667.96390377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955072.57142857357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681985.83435192704</v>
      </c>
      <c r="Q112" s="2">
        <f t="shared" si="36"/>
        <v>600000</v>
      </c>
      <c r="R112" s="2">
        <f t="shared" si="33"/>
        <v>41578914.824929953</v>
      </c>
      <c r="S112" s="2">
        <f t="shared" si="17"/>
        <v>591500.42857142538</v>
      </c>
      <c r="T112" s="2">
        <f t="shared" si="18"/>
        <v>8499.5714285714785</v>
      </c>
      <c r="U112" s="2">
        <f t="shared" si="19"/>
        <v>600000</v>
      </c>
      <c r="V112" s="2">
        <f t="shared" si="34"/>
        <v>2036152.75</v>
      </c>
      <c r="W112" s="2">
        <f t="shared" si="20"/>
        <v>131831.75</v>
      </c>
      <c r="X112" s="2">
        <f t="shared" si="6"/>
        <v>468168.25</v>
      </c>
      <c r="Y112" s="2">
        <f t="shared" si="30"/>
        <v>39542762.074929953</v>
      </c>
      <c r="Z112" s="2" t="str">
        <f t="shared" si="8"/>
        <v>HERE</v>
      </c>
      <c r="AA112" s="2">
        <f>IF(Z112="HERE",Y112,AA111+Graph!$G$1*1000)</f>
        <v>39542762.074929953</v>
      </c>
      <c r="AB112" s="2">
        <f t="shared" si="21"/>
        <v>468168.25</v>
      </c>
      <c r="AC112" s="2">
        <f t="shared" si="31"/>
        <v>2036152.75</v>
      </c>
      <c r="AD112" s="3">
        <f t="shared" si="10"/>
        <v>39542762.074929953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25366895.539143395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44</v>
      </c>
      <c r="C113" s="7"/>
      <c r="D113" s="2" t="e">
        <f t="shared" si="12"/>
        <v>#N/A</v>
      </c>
      <c r="E113" s="2" t="e">
        <f t="shared" si="22"/>
        <v>#N/A</v>
      </c>
      <c r="F113" s="2">
        <v>680494.26572448015</v>
      </c>
      <c r="G113" s="2">
        <f t="shared" si="35"/>
        <v>591500.42857142852</v>
      </c>
      <c r="H113" s="2">
        <f t="shared" si="32"/>
        <v>41310168.392475195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963572.14285714505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686963.46651387215</v>
      </c>
      <c r="Q113" s="2">
        <f t="shared" si="36"/>
        <v>600000</v>
      </c>
      <c r="R113" s="2">
        <f t="shared" si="33"/>
        <v>42178914.824929953</v>
      </c>
      <c r="S113" s="2">
        <f t="shared" si="17"/>
        <v>591500.42857142538</v>
      </c>
      <c r="T113" s="2">
        <f t="shared" si="18"/>
        <v>8499.5714285714785</v>
      </c>
      <c r="U113" s="2">
        <f t="shared" si="19"/>
        <v>600000</v>
      </c>
      <c r="V113" s="2">
        <f t="shared" si="34"/>
        <v>2167984.5</v>
      </c>
      <c r="W113" s="2">
        <f t="shared" si="20"/>
        <v>131831.75</v>
      </c>
      <c r="X113" s="2">
        <f t="shared" si="6"/>
        <v>468168.25</v>
      </c>
      <c r="Y113" s="2">
        <f t="shared" si="30"/>
        <v>40010930.324929953</v>
      </c>
      <c r="Z113" s="2" t="str">
        <f t="shared" si="8"/>
        <v>HERE</v>
      </c>
      <c r="AA113" s="2">
        <f>IF(Z113="HERE",Y113,AA112+Graph!$G$1*1000)</f>
        <v>40010930.324929953</v>
      </c>
      <c r="AB113" s="2">
        <f t="shared" si="21"/>
        <v>468168.25</v>
      </c>
      <c r="AC113" s="2">
        <f t="shared" si="31"/>
        <v>2167984.5</v>
      </c>
      <c r="AD113" s="3">
        <f t="shared" si="10"/>
        <v>40010930.324929953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25879751.922435254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45</v>
      </c>
      <c r="C114" s="7"/>
      <c r="D114" s="2" t="e">
        <f t="shared" si="12"/>
        <v>#N/A</v>
      </c>
      <c r="E114" s="2" t="e">
        <f t="shared" si="22"/>
        <v>#N/A</v>
      </c>
      <c r="F114" s="2">
        <v>685425.40161064267</v>
      </c>
      <c r="G114" s="2">
        <f t="shared" si="35"/>
        <v>591500.42857142852</v>
      </c>
      <c r="H114" s="2">
        <f t="shared" si="32"/>
        <v>41901668.821046621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972071.71428571653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691941.09867584705</v>
      </c>
      <c r="Q114" s="2">
        <f t="shared" si="36"/>
        <v>600000</v>
      </c>
      <c r="R114" s="2">
        <f t="shared" si="33"/>
        <v>42778914.824929953</v>
      </c>
      <c r="S114" s="2">
        <f t="shared" si="17"/>
        <v>591500.42857142538</v>
      </c>
      <c r="T114" s="2">
        <f t="shared" si="18"/>
        <v>8499.5714285714785</v>
      </c>
      <c r="U114" s="2">
        <f t="shared" si="19"/>
        <v>600000</v>
      </c>
      <c r="V114" s="2">
        <f t="shared" si="34"/>
        <v>2299816.25</v>
      </c>
      <c r="W114" s="2">
        <f t="shared" si="20"/>
        <v>131831.75</v>
      </c>
      <c r="X114" s="2">
        <f t="shared" si="6"/>
        <v>468168.25</v>
      </c>
      <c r="Y114" s="2">
        <f t="shared" si="30"/>
        <v>40479098.574929953</v>
      </c>
      <c r="Z114" s="2" t="str">
        <f t="shared" si="8"/>
        <v>HERE</v>
      </c>
      <c r="AA114" s="2">
        <f>IF(Z114="HERE",Y114,AA113+Graph!$G$1*1000)</f>
        <v>40479098.574929953</v>
      </c>
      <c r="AB114" s="2">
        <f t="shared" si="21"/>
        <v>468168.25</v>
      </c>
      <c r="AC114" s="2">
        <f t="shared" si="31"/>
        <v>2299816.25</v>
      </c>
      <c r="AD114" s="3">
        <f t="shared" si="10"/>
        <v>40479098.574929953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26397088.174672861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46</v>
      </c>
      <c r="C115" s="7"/>
      <c r="D115" s="2" t="e">
        <f t="shared" si="12"/>
        <v>#N/A</v>
      </c>
      <c r="E115" s="2" t="e">
        <f t="shared" si="22"/>
        <v>#N/A</v>
      </c>
      <c r="F115" s="2">
        <v>690356.53749680519</v>
      </c>
      <c r="G115" s="2">
        <f t="shared" si="35"/>
        <v>591500.42857142852</v>
      </c>
      <c r="H115" s="2">
        <f t="shared" si="32"/>
        <v>42493169.249618046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980571.28571428801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696918.73083779216</v>
      </c>
      <c r="Q115" s="2">
        <f t="shared" si="36"/>
        <v>600000</v>
      </c>
      <c r="R115" s="2">
        <f t="shared" si="33"/>
        <v>43378914.824929953</v>
      </c>
      <c r="S115" s="2">
        <f t="shared" si="17"/>
        <v>591500.42857142538</v>
      </c>
      <c r="T115" s="2">
        <f t="shared" si="18"/>
        <v>8499.5714285714785</v>
      </c>
      <c r="U115" s="2">
        <f t="shared" si="19"/>
        <v>600000</v>
      </c>
      <c r="V115" s="2">
        <f t="shared" si="34"/>
        <v>2431648</v>
      </c>
      <c r="W115" s="2">
        <f t="shared" si="20"/>
        <v>131831.75</v>
      </c>
      <c r="X115" s="2">
        <f t="shared" si="6"/>
        <v>468168.25</v>
      </c>
      <c r="Y115" s="2">
        <f t="shared" si="30"/>
        <v>40947266.824929953</v>
      </c>
      <c r="Z115" s="2" t="str">
        <f t="shared" si="8"/>
        <v>HERE</v>
      </c>
      <c r="AA115" s="2">
        <f>IF(Z115="HERE",Y115,AA114+Graph!$G$1*1000)</f>
        <v>40947266.824929953</v>
      </c>
      <c r="AB115" s="2">
        <f t="shared" si="21"/>
        <v>468168.25</v>
      </c>
      <c r="AC115" s="2">
        <f t="shared" si="31"/>
        <v>2431648</v>
      </c>
      <c r="AD115" s="3">
        <f t="shared" si="10"/>
        <v>40947266.824929953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26918904.295856219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47</v>
      </c>
      <c r="C116" s="7"/>
      <c r="D116" s="2" t="e">
        <f t="shared" si="12"/>
        <v>#N/A</v>
      </c>
      <c r="E116" s="2" t="e">
        <f t="shared" si="22"/>
        <v>#N/A</v>
      </c>
      <c r="F116" s="2">
        <v>695287.67338299751</v>
      </c>
      <c r="G116" s="2">
        <f t="shared" si="35"/>
        <v>591500.42857142852</v>
      </c>
      <c r="H116" s="2">
        <f t="shared" si="32"/>
        <v>43084669.678189471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989070.85714285949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701896.36299973726</v>
      </c>
      <c r="Q116" s="2">
        <f t="shared" si="36"/>
        <v>600000</v>
      </c>
      <c r="R116" s="2">
        <f t="shared" si="33"/>
        <v>43978914.824929953</v>
      </c>
      <c r="S116" s="2">
        <f t="shared" si="17"/>
        <v>591500.42857142538</v>
      </c>
      <c r="T116" s="2">
        <f t="shared" si="18"/>
        <v>8499.5714285714785</v>
      </c>
      <c r="U116" s="2">
        <f t="shared" si="19"/>
        <v>600000</v>
      </c>
      <c r="V116" s="2">
        <f t="shared" si="34"/>
        <v>2639309</v>
      </c>
      <c r="W116" s="2">
        <f t="shared" si="20"/>
        <v>207661</v>
      </c>
      <c r="X116" s="2">
        <f t="shared" si="6"/>
        <v>392339</v>
      </c>
      <c r="Y116" s="2">
        <f t="shared" si="30"/>
        <v>41339605.824929953</v>
      </c>
      <c r="Z116" s="2" t="str">
        <f t="shared" si="8"/>
        <v>HERE</v>
      </c>
      <c r="AA116" s="2">
        <f>IF(Z116="HERE",Y116,AA115+Graph!$G$1*1000)</f>
        <v>41339605.824929953</v>
      </c>
      <c r="AB116" s="2">
        <f t="shared" si="21"/>
        <v>392339</v>
      </c>
      <c r="AC116" s="2">
        <f t="shared" si="31"/>
        <v>2639309</v>
      </c>
      <c r="AD116" s="3">
        <f t="shared" si="10"/>
        <v>41339605.824929953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27445200.285985358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48</v>
      </c>
      <c r="C117" s="7"/>
      <c r="D117" s="2" t="e">
        <f t="shared" si="12"/>
        <v>#N/A</v>
      </c>
      <c r="E117" s="2" t="e">
        <f t="shared" si="22"/>
        <v>#N/A</v>
      </c>
      <c r="F117" s="2">
        <v>700218.80926916003</v>
      </c>
      <c r="G117" s="2">
        <f t="shared" si="35"/>
        <v>591500.42857142852</v>
      </c>
      <c r="H117" s="2">
        <f t="shared" si="32"/>
        <v>43676170.106760897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997570.42857143097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706873.99516171217</v>
      </c>
      <c r="Q117" s="2">
        <f t="shared" si="36"/>
        <v>600000</v>
      </c>
      <c r="R117" s="2">
        <f t="shared" si="33"/>
        <v>44578914.824929953</v>
      </c>
      <c r="S117" s="2">
        <f t="shared" si="17"/>
        <v>591500.42857142538</v>
      </c>
      <c r="T117" s="2">
        <f t="shared" si="18"/>
        <v>8499.5714285714785</v>
      </c>
      <c r="U117" s="2">
        <f t="shared" si="19"/>
        <v>600000</v>
      </c>
      <c r="V117" s="2">
        <f t="shared" si="34"/>
        <v>2918252</v>
      </c>
      <c r="W117" s="2">
        <f t="shared" si="20"/>
        <v>278943</v>
      </c>
      <c r="X117" s="2">
        <f t="shared" si="6"/>
        <v>321057</v>
      </c>
      <c r="Y117" s="2">
        <f t="shared" si="30"/>
        <v>41660662.824929953</v>
      </c>
      <c r="Z117" s="2" t="str">
        <f t="shared" si="8"/>
        <v>HERE</v>
      </c>
      <c r="AA117" s="2">
        <f>IF(Z117="HERE",Y117,AA116+Graph!$G$1*1000)</f>
        <v>41660662.824929953</v>
      </c>
      <c r="AB117" s="2">
        <f t="shared" si="21"/>
        <v>321057</v>
      </c>
      <c r="AC117" s="2">
        <f t="shared" si="31"/>
        <v>2918252</v>
      </c>
      <c r="AD117" s="3">
        <f t="shared" si="10"/>
        <v>41660662.824929953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27973866.797275681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49</v>
      </c>
      <c r="C118" s="7"/>
      <c r="D118" s="2" t="e">
        <f t="shared" si="12"/>
        <v>#N/A</v>
      </c>
      <c r="E118" s="2" t="e">
        <f t="shared" si="22"/>
        <v>#N/A</v>
      </c>
      <c r="F118" s="2">
        <v>705149.94515532255</v>
      </c>
      <c r="G118" s="2">
        <f t="shared" si="35"/>
        <v>591500.42857142852</v>
      </c>
      <c r="H118" s="2">
        <f t="shared" si="32"/>
        <v>44267670.535332322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1006070.0000000024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711851.62732365727</v>
      </c>
      <c r="Q118" s="2">
        <f t="shared" si="36"/>
        <v>600000</v>
      </c>
      <c r="R118" s="2">
        <f t="shared" si="33"/>
        <v>45178914.824929953</v>
      </c>
      <c r="S118" s="2">
        <f t="shared" si="17"/>
        <v>591500.42857142538</v>
      </c>
      <c r="T118" s="2">
        <f t="shared" si="18"/>
        <v>8499.5714285714785</v>
      </c>
      <c r="U118" s="2">
        <f t="shared" si="19"/>
        <v>600000</v>
      </c>
      <c r="V118" s="2">
        <f t="shared" si="34"/>
        <v>3234946</v>
      </c>
      <c r="W118" s="2">
        <f t="shared" si="20"/>
        <v>316694</v>
      </c>
      <c r="X118" s="2">
        <f t="shared" si="6"/>
        <v>283306</v>
      </c>
      <c r="Y118" s="2">
        <f t="shared" si="30"/>
        <v>41943968.824929953</v>
      </c>
      <c r="Z118" s="2" t="str">
        <f t="shared" si="8"/>
        <v>HERE</v>
      </c>
      <c r="AA118" s="2">
        <f>IF(Z118="HERE",Y118,AA117+Graph!$G$1*1000)</f>
        <v>41943968.824929953</v>
      </c>
      <c r="AB118" s="2">
        <f t="shared" si="21"/>
        <v>283306</v>
      </c>
      <c r="AC118" s="2">
        <f t="shared" si="31"/>
        <v>3234946</v>
      </c>
      <c r="AD118" s="3">
        <f t="shared" si="10"/>
        <v>41943968.824929953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28502533.308566004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50</v>
      </c>
      <c r="C119" s="7"/>
      <c r="D119" s="2" t="e">
        <f t="shared" si="12"/>
        <v>#N/A</v>
      </c>
      <c r="E119" s="2" t="e">
        <f t="shared" si="22"/>
        <v>#N/A</v>
      </c>
      <c r="F119" s="2">
        <v>710081.08104151487</v>
      </c>
      <c r="G119" s="2">
        <f t="shared" si="35"/>
        <v>591500.42857142852</v>
      </c>
      <c r="H119" s="2">
        <f t="shared" si="32"/>
        <v>44859170.963903747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1014569.5714285739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716829.25948560238</v>
      </c>
      <c r="Q119" s="2">
        <f t="shared" si="36"/>
        <v>600000</v>
      </c>
      <c r="R119" s="2">
        <f t="shared" si="33"/>
        <v>45778914.824929953</v>
      </c>
      <c r="S119" s="2">
        <f t="shared" si="17"/>
        <v>591500.42857142538</v>
      </c>
      <c r="T119" s="2">
        <f t="shared" si="18"/>
        <v>8499.5714285714785</v>
      </c>
      <c r="U119" s="2">
        <f t="shared" si="19"/>
        <v>600000</v>
      </c>
      <c r="V119" s="2">
        <f t="shared" si="34"/>
        <v>3559179</v>
      </c>
      <c r="W119" s="2">
        <f t="shared" si="20"/>
        <v>324233</v>
      </c>
      <c r="X119" s="2">
        <f t="shared" si="6"/>
        <v>275767</v>
      </c>
      <c r="Y119" s="2">
        <f t="shared" si="30"/>
        <v>42219735.824929953</v>
      </c>
      <c r="Z119" s="2" t="str">
        <f t="shared" si="8"/>
        <v>HERE</v>
      </c>
      <c r="AA119" s="2">
        <f>IF(Z119="HERE",Y119,AA118+Graph!$G$1*1000)</f>
        <v>42219735.824929953</v>
      </c>
      <c r="AB119" s="2">
        <f t="shared" si="21"/>
        <v>275767</v>
      </c>
      <c r="AC119" s="2">
        <f t="shared" si="31"/>
        <v>3559179</v>
      </c>
      <c r="AD119" s="3">
        <f t="shared" si="10"/>
        <v>42219735.824929953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29031199.819856327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51</v>
      </c>
      <c r="C120" s="7"/>
      <c r="D120" s="2" t="e">
        <f t="shared" si="12"/>
        <v>#N/A</v>
      </c>
      <c r="E120" s="2" t="e">
        <f t="shared" si="22"/>
        <v>#N/A</v>
      </c>
      <c r="F120" s="2">
        <v>715012.21692767739</v>
      </c>
      <c r="G120" s="2">
        <f t="shared" si="35"/>
        <v>591500.42857142852</v>
      </c>
      <c r="H120" s="2">
        <f t="shared" si="32"/>
        <v>45450671.392475173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1023069.1428571454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721806.89164757729</v>
      </c>
      <c r="Q120" s="2">
        <f t="shared" si="36"/>
        <v>600000</v>
      </c>
      <c r="R120" s="2">
        <f t="shared" si="33"/>
        <v>46378914.824929953</v>
      </c>
      <c r="S120" s="2">
        <f t="shared" si="17"/>
        <v>591500.42857142538</v>
      </c>
      <c r="T120" s="2">
        <f t="shared" si="18"/>
        <v>8499.5714285714785</v>
      </c>
      <c r="U120" s="2">
        <f t="shared" si="19"/>
        <v>600000</v>
      </c>
      <c r="V120" s="2">
        <f t="shared" si="34"/>
        <v>3837094</v>
      </c>
      <c r="W120" s="2">
        <f t="shared" si="20"/>
        <v>277915</v>
      </c>
      <c r="X120" s="2">
        <f t="shared" si="6"/>
        <v>322085</v>
      </c>
      <c r="Y120" s="2">
        <f t="shared" si="30"/>
        <v>42541820.824929953</v>
      </c>
      <c r="Z120" s="2" t="str">
        <f t="shared" si="8"/>
        <v>HERE</v>
      </c>
      <c r="AA120" s="2">
        <f>IF(Z120="HERE",Y120,AA119+Graph!$G$1*1000)</f>
        <v>42541820.824929953</v>
      </c>
      <c r="AB120" s="2">
        <f t="shared" si="21"/>
        <v>322085</v>
      </c>
      <c r="AC120" s="2">
        <f t="shared" si="31"/>
        <v>3837094</v>
      </c>
      <c r="AD120" s="3">
        <f t="shared" si="10"/>
        <v>42541820.824929953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29559866.33114665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52</v>
      </c>
      <c r="C121" s="7"/>
      <c r="D121" s="2" t="e">
        <f t="shared" si="12"/>
        <v>#N/A</v>
      </c>
      <c r="E121" s="2" t="e">
        <f t="shared" si="22"/>
        <v>#N/A</v>
      </c>
      <c r="F121" s="2">
        <v>719943.35281383991</v>
      </c>
      <c r="G121" s="2">
        <f t="shared" si="35"/>
        <v>591500.42857142852</v>
      </c>
      <c r="H121" s="2">
        <f t="shared" si="32"/>
        <v>46042171.821046598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1031568.7142857169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726784.52380952239</v>
      </c>
      <c r="Q121" s="2">
        <f t="shared" si="36"/>
        <v>600000</v>
      </c>
      <c r="R121" s="2">
        <f t="shared" si="33"/>
        <v>46978914.824929953</v>
      </c>
      <c r="S121" s="2">
        <f t="shared" si="17"/>
        <v>591500.42857142538</v>
      </c>
      <c r="T121" s="2">
        <f t="shared" si="18"/>
        <v>8499.5714285714785</v>
      </c>
      <c r="U121" s="2">
        <f t="shared" si="19"/>
        <v>600000</v>
      </c>
      <c r="V121" s="2">
        <f t="shared" si="34"/>
        <v>4062501</v>
      </c>
      <c r="W121" s="2">
        <f t="shared" si="20"/>
        <v>225407</v>
      </c>
      <c r="X121" s="2">
        <f t="shared" si="6"/>
        <v>374593</v>
      </c>
      <c r="Y121" s="2">
        <f t="shared" si="30"/>
        <v>42916413.824929953</v>
      </c>
      <c r="Z121" s="2" t="str">
        <f t="shared" si="8"/>
        <v>HERE</v>
      </c>
      <c r="AA121" s="2">
        <f>IF(Z121="HERE",Y121,AA120+Graph!$G$1*1000)</f>
        <v>42916413.824929953</v>
      </c>
      <c r="AB121" s="2">
        <f t="shared" si="21"/>
        <v>374593</v>
      </c>
      <c r="AC121" s="2">
        <f t="shared" si="31"/>
        <v>4062501</v>
      </c>
      <c r="AD121" s="3">
        <f t="shared" si="10"/>
        <v>42916413.824929953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30088532.842436973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53</v>
      </c>
      <c r="C122" s="7"/>
      <c r="D122" s="2" t="e">
        <f t="shared" si="12"/>
        <v>#N/A</v>
      </c>
      <c r="E122" s="2" t="e">
        <f t="shared" si="22"/>
        <v>#N/A</v>
      </c>
      <c r="F122" s="2">
        <v>724874.48870003223</v>
      </c>
      <c r="G122" s="2">
        <f t="shared" si="35"/>
        <v>591500.42857142852</v>
      </c>
      <c r="H122" s="2">
        <f t="shared" si="32"/>
        <v>46633672.249618024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1040068.2857142884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731762.15597146749</v>
      </c>
      <c r="Q122" s="2">
        <f t="shared" si="36"/>
        <v>600000</v>
      </c>
      <c r="R122" s="2">
        <f t="shared" si="33"/>
        <v>47578914.824929953</v>
      </c>
      <c r="S122" s="2">
        <f t="shared" si="17"/>
        <v>591500.42857142538</v>
      </c>
      <c r="T122" s="2">
        <f t="shared" si="18"/>
        <v>8499.5714285714785</v>
      </c>
      <c r="U122" s="2">
        <f t="shared" si="19"/>
        <v>600000</v>
      </c>
      <c r="V122" s="2">
        <f t="shared" si="34"/>
        <v>4266577</v>
      </c>
      <c r="W122" s="2">
        <f t="shared" si="20"/>
        <v>204076</v>
      </c>
      <c r="X122" s="2">
        <f t="shared" si="6"/>
        <v>395924</v>
      </c>
      <c r="Y122" s="2">
        <f t="shared" si="30"/>
        <v>43312337.824929953</v>
      </c>
      <c r="Z122" s="2" t="str">
        <f t="shared" si="8"/>
        <v>HERE</v>
      </c>
      <c r="AA122" s="2">
        <f>IF(Z122="HERE",Y122,AA121+Graph!$G$1*1000)</f>
        <v>43312337.824929953</v>
      </c>
      <c r="AB122" s="2">
        <f t="shared" si="21"/>
        <v>395924</v>
      </c>
      <c r="AC122" s="2">
        <f t="shared" si="31"/>
        <v>4266577</v>
      </c>
      <c r="AD122" s="3">
        <f t="shared" si="10"/>
        <v>43312337.824929953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30583110.785294112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54</v>
      </c>
      <c r="C123" s="7"/>
      <c r="D123" s="2" t="e">
        <f t="shared" si="12"/>
        <v>#N/A</v>
      </c>
      <c r="E123" s="2" t="e">
        <f t="shared" si="22"/>
        <v>#N/A</v>
      </c>
      <c r="F123" s="2">
        <v>729805.62458619475</v>
      </c>
      <c r="G123" s="2">
        <f t="shared" si="35"/>
        <v>591500.42857142852</v>
      </c>
      <c r="H123" s="2">
        <f t="shared" si="32"/>
        <v>47225172.678189449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1048567.8571428598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736739.7881334424</v>
      </c>
      <c r="Q123" s="2">
        <f t="shared" si="36"/>
        <v>600000</v>
      </c>
      <c r="R123" s="2">
        <f t="shared" si="33"/>
        <v>48178914.824929953</v>
      </c>
      <c r="S123" s="2">
        <f t="shared" si="17"/>
        <v>591500.42857142538</v>
      </c>
      <c r="T123" s="2">
        <f t="shared" si="18"/>
        <v>8499.5714285714785</v>
      </c>
      <c r="U123" s="2">
        <f t="shared" si="19"/>
        <v>600000</v>
      </c>
      <c r="V123" s="2">
        <f t="shared" si="34"/>
        <v>4609740</v>
      </c>
      <c r="W123" s="2">
        <f t="shared" si="20"/>
        <v>343163</v>
      </c>
      <c r="X123" s="2">
        <f t="shared" si="6"/>
        <v>256837</v>
      </c>
      <c r="Y123" s="2">
        <f t="shared" si="30"/>
        <v>43569174.824929953</v>
      </c>
      <c r="Z123" s="2" t="str">
        <f t="shared" si="8"/>
        <v>HERE</v>
      </c>
      <c r="AA123" s="2">
        <f>IF(Z123="HERE",Y123,AA122+Graph!$G$1*1000)</f>
        <v>43569174.824929953</v>
      </c>
      <c r="AB123" s="2">
        <f t="shared" si="21"/>
        <v>256837</v>
      </c>
      <c r="AC123" s="2">
        <f t="shared" si="31"/>
        <v>4609740</v>
      </c>
      <c r="AD123" s="3">
        <f t="shared" si="10"/>
        <v>43569174.824929953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31077688.728151251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55</v>
      </c>
      <c r="C124" s="7"/>
      <c r="D124" s="2" t="e">
        <f t="shared" si="12"/>
        <v>#N/A</v>
      </c>
      <c r="E124" s="2" t="e">
        <f t="shared" si="22"/>
        <v>#N/A</v>
      </c>
      <c r="F124" s="2">
        <v>734736.76047235727</v>
      </c>
      <c r="G124" s="2">
        <f t="shared" si="35"/>
        <v>591500.42857142852</v>
      </c>
      <c r="H124" s="2">
        <f t="shared" si="32"/>
        <v>47816673.106760874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1057067.4285714312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741717.42029538751</v>
      </c>
      <c r="Q124" s="2">
        <f t="shared" si="36"/>
        <v>600000</v>
      </c>
      <c r="R124" s="2">
        <f t="shared" si="33"/>
        <v>48778914.824929953</v>
      </c>
      <c r="S124" s="2">
        <f t="shared" si="17"/>
        <v>591500.42857142538</v>
      </c>
      <c r="T124" s="2">
        <f t="shared" si="18"/>
        <v>8499.571428571362</v>
      </c>
      <c r="U124" s="2">
        <f t="shared" si="19"/>
        <v>600000</v>
      </c>
      <c r="V124" s="2">
        <f t="shared" si="34"/>
        <v>4973248</v>
      </c>
      <c r="W124" s="2">
        <f t="shared" si="20"/>
        <v>363508</v>
      </c>
      <c r="X124" s="2">
        <f t="shared" si="6"/>
        <v>236492</v>
      </c>
      <c r="Y124" s="2">
        <f t="shared" si="30"/>
        <v>43805666.824929953</v>
      </c>
      <c r="Z124" s="2" t="str">
        <f t="shared" si="8"/>
        <v>HERE</v>
      </c>
      <c r="AA124" s="2">
        <f>IF(Z124="HERE",Y124,AA123+Graph!$G$1*1000)</f>
        <v>43805666.824929953</v>
      </c>
      <c r="AB124" s="2">
        <f t="shared" si="21"/>
        <v>236492</v>
      </c>
      <c r="AC124" s="2">
        <f t="shared" si="31"/>
        <v>4973248</v>
      </c>
      <c r="AD124" s="3">
        <f t="shared" si="10"/>
        <v>43805666.824929953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31572266.671008397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56</v>
      </c>
      <c r="C125" s="7"/>
      <c r="D125" s="2" t="e">
        <f t="shared" si="12"/>
        <v>#N/A</v>
      </c>
      <c r="E125" s="2" t="e">
        <f t="shared" si="22"/>
        <v>#N/A</v>
      </c>
      <c r="F125" s="2">
        <v>739667.89635854959</v>
      </c>
      <c r="G125" s="2">
        <f t="shared" si="35"/>
        <v>591500.42857142852</v>
      </c>
      <c r="H125" s="2">
        <f t="shared" si="32"/>
        <v>48408173.5353323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1065567.0000000026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746695.05245733261</v>
      </c>
      <c r="Q125" s="2">
        <f t="shared" si="36"/>
        <v>600000</v>
      </c>
      <c r="R125" s="2">
        <f t="shared" si="33"/>
        <v>49378914.824929953</v>
      </c>
      <c r="S125" s="2">
        <f t="shared" si="17"/>
        <v>591500.42857142538</v>
      </c>
      <c r="T125" s="2">
        <f t="shared" si="18"/>
        <v>8499.571428571362</v>
      </c>
      <c r="U125" s="2">
        <f t="shared" si="19"/>
        <v>600000</v>
      </c>
      <c r="V125" s="2">
        <f t="shared" si="34"/>
        <v>5383103</v>
      </c>
      <c r="W125" s="2">
        <f t="shared" si="20"/>
        <v>409855</v>
      </c>
      <c r="X125" s="2">
        <f t="shared" si="6"/>
        <v>190145</v>
      </c>
      <c r="Y125" s="2">
        <f t="shared" si="30"/>
        <v>43995811.824929953</v>
      </c>
      <c r="Z125" s="2" t="str">
        <f t="shared" si="8"/>
        <v>HERE</v>
      </c>
      <c r="AA125" s="2">
        <f>IF(Z125="HERE",Y125,AA124+Graph!$G$1*1000)</f>
        <v>43995811.824929953</v>
      </c>
      <c r="AB125" s="2">
        <f t="shared" si="21"/>
        <v>190145</v>
      </c>
      <c r="AC125" s="2">
        <f t="shared" si="31"/>
        <v>5383103</v>
      </c>
      <c r="AD125" s="3">
        <f t="shared" si="10"/>
        <v>43995811.824929953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32066844.613865536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57</v>
      </c>
      <c r="C126" s="7"/>
      <c r="D126" s="2" t="e">
        <f t="shared" si="12"/>
        <v>#N/A</v>
      </c>
      <c r="E126" s="2" t="e">
        <f t="shared" si="22"/>
        <v>#N/A</v>
      </c>
      <c r="F126" s="2">
        <v>744599.03224471211</v>
      </c>
      <c r="G126" s="2">
        <f t="shared" si="35"/>
        <v>591500.42857142852</v>
      </c>
      <c r="H126" s="2">
        <f t="shared" si="32"/>
        <v>48999673.963903725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1074066.5714285739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751672.68461930752</v>
      </c>
      <c r="Q126" s="2">
        <f t="shared" si="36"/>
        <v>600000</v>
      </c>
      <c r="R126" s="2">
        <f t="shared" si="33"/>
        <v>49978914.824929953</v>
      </c>
      <c r="S126" s="2">
        <f t="shared" si="17"/>
        <v>591500.42857142538</v>
      </c>
      <c r="T126" s="2">
        <f t="shared" si="18"/>
        <v>8499.571428571362</v>
      </c>
      <c r="U126" s="2">
        <f t="shared" si="19"/>
        <v>600000</v>
      </c>
      <c r="V126" s="2">
        <f t="shared" si="34"/>
        <v>5861351</v>
      </c>
      <c r="W126" s="2">
        <f t="shared" si="20"/>
        <v>478248</v>
      </c>
      <c r="X126" s="2">
        <f t="shared" si="6"/>
        <v>121752</v>
      </c>
      <c r="Y126" s="2">
        <f t="shared" si="30"/>
        <v>44117563.824929953</v>
      </c>
      <c r="Z126" s="2" t="str">
        <f t="shared" si="8"/>
        <v>HERE</v>
      </c>
      <c r="AA126" s="2">
        <f>IF(Z126="HERE",Y126,AA125+Graph!$G$1*1000)</f>
        <v>44117563.824929953</v>
      </c>
      <c r="AB126" s="2">
        <f t="shared" si="21"/>
        <v>121752</v>
      </c>
      <c r="AC126" s="2">
        <f t="shared" si="31"/>
        <v>5861351</v>
      </c>
      <c r="AD126" s="3">
        <f t="shared" si="10"/>
        <v>44117563.824929953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32561422.556722678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58</v>
      </c>
      <c r="C127" s="7"/>
      <c r="D127" s="2" t="e">
        <f t="shared" si="12"/>
        <v>#N/A</v>
      </c>
      <c r="E127" s="2" t="e">
        <f t="shared" si="22"/>
        <v>#N/A</v>
      </c>
      <c r="F127" s="2">
        <v>749530.16813090444</v>
      </c>
      <c r="G127" s="2">
        <f t="shared" si="35"/>
        <v>591500.42857142852</v>
      </c>
      <c r="H127" s="2">
        <f t="shared" si="32"/>
        <v>49591174.392475151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1082566.1428571453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756650.31678125262</v>
      </c>
      <c r="Q127" s="2">
        <f t="shared" si="36"/>
        <v>600000</v>
      </c>
      <c r="R127" s="2">
        <f t="shared" si="33"/>
        <v>50578914.824929953</v>
      </c>
      <c r="S127" s="2">
        <f t="shared" si="17"/>
        <v>591500.42857142538</v>
      </c>
      <c r="T127" s="2">
        <f t="shared" si="18"/>
        <v>8499.571428571362</v>
      </c>
      <c r="U127" s="2">
        <f t="shared" si="19"/>
        <v>600000</v>
      </c>
      <c r="V127" s="2">
        <f t="shared" si="34"/>
        <v>6353321</v>
      </c>
      <c r="W127" s="2">
        <f t="shared" si="20"/>
        <v>491970</v>
      </c>
      <c r="X127" s="2">
        <f t="shared" si="6"/>
        <v>108030</v>
      </c>
      <c r="Y127" s="2">
        <f t="shared" si="30"/>
        <v>44225593.824929953</v>
      </c>
      <c r="Z127" s="2" t="str">
        <f t="shared" si="8"/>
        <v>HERE</v>
      </c>
      <c r="AA127" s="2">
        <f>IF(Z127="HERE",Y127,AA126+Graph!$G$1*1000)</f>
        <v>44225593.824929953</v>
      </c>
      <c r="AB127" s="2">
        <f t="shared" si="21"/>
        <v>108030</v>
      </c>
      <c r="AC127" s="2">
        <f t="shared" si="31"/>
        <v>6353321</v>
      </c>
      <c r="AD127" s="3">
        <f t="shared" si="10"/>
        <v>44225593.824929953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33056000.499579817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59</v>
      </c>
      <c r="C128" s="7"/>
      <c r="D128" s="2" t="e">
        <f t="shared" si="12"/>
        <v>#N/A</v>
      </c>
      <c r="E128" s="2" t="e">
        <f t="shared" si="22"/>
        <v>#N/A</v>
      </c>
      <c r="F128" s="2">
        <v>754461.30401706696</v>
      </c>
      <c r="G128" s="2">
        <f t="shared" si="35"/>
        <v>591500.42857142852</v>
      </c>
      <c r="H128" s="2">
        <f t="shared" si="32"/>
        <v>50182674.821046576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1091065.7142857166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761627.94894322753</v>
      </c>
      <c r="Q128" s="2">
        <f t="shared" si="36"/>
        <v>600000</v>
      </c>
      <c r="R128" s="2">
        <f t="shared" si="33"/>
        <v>51178914.824929953</v>
      </c>
      <c r="S128" s="2">
        <f t="shared" si="17"/>
        <v>591500.42857142538</v>
      </c>
      <c r="T128" s="2">
        <f t="shared" si="18"/>
        <v>8499.571428571362</v>
      </c>
      <c r="U128" s="2">
        <f t="shared" si="19"/>
        <v>600000</v>
      </c>
      <c r="V128" s="2">
        <f t="shared" si="34"/>
        <v>6573570</v>
      </c>
      <c r="W128" s="2">
        <f t="shared" si="20"/>
        <v>220249</v>
      </c>
      <c r="X128" s="2">
        <f t="shared" si="6"/>
        <v>379751</v>
      </c>
      <c r="Y128" s="2">
        <f t="shared" si="30"/>
        <v>44605344.824929953</v>
      </c>
      <c r="Z128" s="2" t="str">
        <f t="shared" si="8"/>
        <v>HERE</v>
      </c>
      <c r="AA128" s="2">
        <f>IF(Z128="HERE",Y128,AA127+Graph!$G$1*1000)</f>
        <v>44605344.824929953</v>
      </c>
      <c r="AB128" s="2">
        <f t="shared" si="21"/>
        <v>379751</v>
      </c>
      <c r="AC128" s="2">
        <f t="shared" si="31"/>
        <v>6573570</v>
      </c>
      <c r="AD128" s="3">
        <f t="shared" si="10"/>
        <v>44605344.824929953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33550578.442436956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60</v>
      </c>
      <c r="C129" s="7"/>
      <c r="D129" s="2" t="e">
        <f t="shared" si="12"/>
        <v>#N/A</v>
      </c>
      <c r="E129" s="2" t="e">
        <f t="shared" si="22"/>
        <v>#N/A</v>
      </c>
      <c r="F129" s="2">
        <v>759392.43990322948</v>
      </c>
      <c r="G129" s="2">
        <f t="shared" si="35"/>
        <v>591500.42857142852</v>
      </c>
      <c r="H129" s="2">
        <f t="shared" si="32"/>
        <v>50774175.249618001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1099565.285714288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766605.58110517263</v>
      </c>
      <c r="Q129" s="2">
        <f t="shared" si="36"/>
        <v>600000</v>
      </c>
      <c r="R129" s="2">
        <f t="shared" si="33"/>
        <v>51778914.824929953</v>
      </c>
      <c r="S129" s="2">
        <f t="shared" si="17"/>
        <v>591500.42857142538</v>
      </c>
      <c r="T129" s="2">
        <f t="shared" si="18"/>
        <v>8499.571428571362</v>
      </c>
      <c r="U129" s="2">
        <f t="shared" si="19"/>
        <v>600000</v>
      </c>
      <c r="V129" s="2">
        <f t="shared" si="34"/>
        <v>6853372</v>
      </c>
      <c r="W129" s="2">
        <f t="shared" si="20"/>
        <v>279802</v>
      </c>
      <c r="X129" s="2">
        <f t="shared" si="6"/>
        <v>320198</v>
      </c>
      <c r="Y129" s="2">
        <f t="shared" si="30"/>
        <v>44925542.824929953</v>
      </c>
      <c r="Z129" s="2" t="str">
        <f t="shared" si="8"/>
        <v>HERE</v>
      </c>
      <c r="AA129" s="2">
        <f>IF(Z129="HERE",Y129,AA128+Graph!$G$1*1000)</f>
        <v>44925542.824929953</v>
      </c>
      <c r="AB129" s="2">
        <f t="shared" si="21"/>
        <v>320198</v>
      </c>
      <c r="AC129" s="2">
        <f t="shared" si="31"/>
        <v>6853372</v>
      </c>
      <c r="AD129" s="3">
        <f t="shared" si="10"/>
        <v>44925542.824929953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33978521.454936959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61</v>
      </c>
      <c r="C130" s="7"/>
      <c r="D130" s="2" t="e">
        <f t="shared" si="12"/>
        <v>#N/A</v>
      </c>
      <c r="E130" s="2" t="e">
        <f t="shared" si="22"/>
        <v>#N/A</v>
      </c>
      <c r="F130" s="2">
        <v>764323.5757894218</v>
      </c>
      <c r="G130" s="2">
        <f t="shared" si="35"/>
        <v>591500.42857142852</v>
      </c>
      <c r="H130" s="2">
        <f t="shared" si="32"/>
        <v>51365675.678189427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1108064.8571428594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771583.21326711774</v>
      </c>
      <c r="Q130" s="2">
        <f t="shared" si="36"/>
        <v>600000</v>
      </c>
      <c r="R130" s="2">
        <f t="shared" si="33"/>
        <v>52378914.824929953</v>
      </c>
      <c r="S130" s="2">
        <f t="shared" si="17"/>
        <v>591500.42857142538</v>
      </c>
      <c r="T130" s="2">
        <f t="shared" si="18"/>
        <v>8499.571428571362</v>
      </c>
      <c r="U130" s="2">
        <f t="shared" si="19"/>
        <v>600000</v>
      </c>
      <c r="V130" s="2">
        <f t="shared" si="34"/>
        <v>7164387</v>
      </c>
      <c r="W130" s="2">
        <f t="shared" si="20"/>
        <v>311015</v>
      </c>
      <c r="X130" s="2">
        <f t="shared" si="6"/>
        <v>288985</v>
      </c>
      <c r="Y130" s="2">
        <f t="shared" si="30"/>
        <v>45214527.824929953</v>
      </c>
      <c r="Z130" s="2" t="str">
        <f t="shared" si="8"/>
        <v>HERE</v>
      </c>
      <c r="AA130" s="2">
        <f>IF(Z130="HERE",Y130,AA129+Graph!$G$1*1000)</f>
        <v>45214527.824929953</v>
      </c>
      <c r="AB130" s="2">
        <f t="shared" si="21"/>
        <v>288985</v>
      </c>
      <c r="AC130" s="2">
        <f t="shared" si="31"/>
        <v>7164387</v>
      </c>
      <c r="AD130" s="3">
        <f t="shared" si="10"/>
        <v>45214527.824929953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34406464.467436962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62</v>
      </c>
      <c r="C131" s="7"/>
      <c r="D131" s="2" t="e">
        <f t="shared" si="12"/>
        <v>#N/A</v>
      </c>
      <c r="E131" s="2" t="e">
        <f t="shared" si="22"/>
        <v>#N/A</v>
      </c>
      <c r="F131" s="2">
        <v>769254.71167558432</v>
      </c>
      <c r="G131" s="2">
        <f t="shared" si="35"/>
        <v>591500.42857142852</v>
      </c>
      <c r="H131" s="2">
        <f t="shared" si="32"/>
        <v>51957176.106760852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1116564.4285714307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776560.84542909265</v>
      </c>
      <c r="Q131" s="2">
        <f t="shared" si="36"/>
        <v>600000</v>
      </c>
      <c r="R131" s="2">
        <f t="shared" si="33"/>
        <v>52978914.824929953</v>
      </c>
      <c r="S131" s="2">
        <f t="shared" si="17"/>
        <v>591500.42857142538</v>
      </c>
      <c r="T131" s="2">
        <f t="shared" si="18"/>
        <v>8499.571428571362</v>
      </c>
      <c r="U131" s="2">
        <f t="shared" si="19"/>
        <v>600000</v>
      </c>
      <c r="V131" s="2">
        <f t="shared" si="34"/>
        <v>7447199</v>
      </c>
      <c r="W131" s="2">
        <f t="shared" si="20"/>
        <v>282812</v>
      </c>
      <c r="X131" s="2">
        <f t="shared" si="6"/>
        <v>317188</v>
      </c>
      <c r="Y131" s="2">
        <f t="shared" si="30"/>
        <v>45531715.824929953</v>
      </c>
      <c r="Z131" s="2" t="str">
        <f t="shared" si="8"/>
        <v>HERE</v>
      </c>
      <c r="AA131" s="2">
        <f>IF(Z131="HERE",Y131,AA130+Graph!$G$1*1000)</f>
        <v>45531715.824929953</v>
      </c>
      <c r="AB131" s="2">
        <f t="shared" si="21"/>
        <v>317188</v>
      </c>
      <c r="AC131" s="2">
        <f t="shared" si="31"/>
        <v>7447199</v>
      </c>
      <c r="AD131" s="3">
        <f t="shared" si="10"/>
        <v>45531715.824929953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34834407.479936957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63</v>
      </c>
      <c r="C132" s="7"/>
      <c r="D132" s="2" t="e">
        <f t="shared" si="12"/>
        <v>#N/A</v>
      </c>
      <c r="E132" s="2" t="e">
        <f t="shared" si="22"/>
        <v>#N/A</v>
      </c>
      <c r="F132" s="2">
        <v>774185.84756174684</v>
      </c>
      <c r="G132" s="2">
        <f t="shared" si="35"/>
        <v>591500.42857142852</v>
      </c>
      <c r="H132" s="2">
        <f t="shared" si="32"/>
        <v>52548676.535332277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1125064.0000000021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781538.47759103775</v>
      </c>
      <c r="Q132" s="2">
        <f t="shared" si="36"/>
        <v>600000</v>
      </c>
      <c r="R132" s="2">
        <f t="shared" si="33"/>
        <v>53578914.824929953</v>
      </c>
      <c r="S132" s="2">
        <f t="shared" si="17"/>
        <v>591500.42857142538</v>
      </c>
      <c r="T132" s="2">
        <f t="shared" si="18"/>
        <v>8499.571428571362</v>
      </c>
      <c r="U132" s="2">
        <f t="shared" si="19"/>
        <v>600000</v>
      </c>
      <c r="V132" s="2">
        <f t="shared" si="34"/>
        <v>7891184</v>
      </c>
      <c r="W132" s="2">
        <f t="shared" si="20"/>
        <v>443985</v>
      </c>
      <c r="X132" s="2">
        <f t="shared" si="6"/>
        <v>156015</v>
      </c>
      <c r="Y132" s="2">
        <f t="shared" si="30"/>
        <v>45687730.824929953</v>
      </c>
      <c r="Z132" s="2" t="str">
        <f t="shared" si="8"/>
        <v>HERE</v>
      </c>
      <c r="AA132" s="2">
        <f>IF(Z132="HERE",Y132,AA131+Graph!$G$1*1000)</f>
        <v>45687730.824929953</v>
      </c>
      <c r="AB132" s="2">
        <f t="shared" si="21"/>
        <v>156015</v>
      </c>
      <c r="AC132" s="2">
        <f t="shared" si="31"/>
        <v>7891184</v>
      </c>
      <c r="AD132" s="3">
        <f t="shared" si="10"/>
        <v>45687730.824929953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35262350.492436953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64</v>
      </c>
      <c r="C133" s="7"/>
      <c r="D133" s="2" t="e">
        <f t="shared" si="12"/>
        <v>#N/A</v>
      </c>
      <c r="E133" s="2" t="e">
        <f t="shared" si="22"/>
        <v>#N/A</v>
      </c>
      <c r="F133" s="2">
        <v>779116.98344793916</v>
      </c>
      <c r="G133" s="2">
        <f t="shared" si="35"/>
        <v>591500.42857142852</v>
      </c>
      <c r="H133" s="2">
        <f t="shared" si="32"/>
        <v>53140176.963903703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1133563.5714285735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786516.10975298285</v>
      </c>
      <c r="Q133" s="2">
        <f t="shared" si="36"/>
        <v>600000</v>
      </c>
      <c r="R133" s="2">
        <f t="shared" si="33"/>
        <v>54178914.824929953</v>
      </c>
      <c r="S133" s="2">
        <f t="shared" si="17"/>
        <v>591500.42857142538</v>
      </c>
      <c r="T133" s="2">
        <f t="shared" si="18"/>
        <v>8499.571428571362</v>
      </c>
      <c r="U133" s="2">
        <f t="shared" si="19"/>
        <v>600000</v>
      </c>
      <c r="V133" s="2">
        <f t="shared" si="34"/>
        <v>8378940</v>
      </c>
      <c r="W133" s="2">
        <f t="shared" si="20"/>
        <v>487756</v>
      </c>
      <c r="X133" s="2">
        <f t="shared" si="6"/>
        <v>112244</v>
      </c>
      <c r="Y133" s="2">
        <f t="shared" si="30"/>
        <v>45799974.824929953</v>
      </c>
      <c r="Z133" s="2" t="str">
        <f t="shared" si="8"/>
        <v>HERE</v>
      </c>
      <c r="AA133" s="2">
        <f>IF(Z133="HERE",Y133,AA132+Graph!$G$1*1000)</f>
        <v>45799974.824929953</v>
      </c>
      <c r="AB133" s="2">
        <f t="shared" si="21"/>
        <v>112244</v>
      </c>
      <c r="AC133" s="2">
        <f t="shared" si="31"/>
        <v>8378940</v>
      </c>
      <c r="AD133" s="3">
        <f t="shared" si="10"/>
        <v>45799974.824929953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35690293.504936963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65</v>
      </c>
      <c r="C134" s="7"/>
      <c r="D134" s="2" t="e">
        <f t="shared" si="12"/>
        <v>#N/A</v>
      </c>
      <c r="E134" s="2" t="e">
        <f t="shared" si="22"/>
        <v>#N/A</v>
      </c>
      <c r="F134" s="2">
        <v>784048.11933410168</v>
      </c>
      <c r="G134" s="2">
        <f t="shared" si="35"/>
        <v>591500.42857142852</v>
      </c>
      <c r="H134" s="2">
        <f t="shared" si="32"/>
        <v>53731677.392475128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1142063.1428571448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791493.74191495776</v>
      </c>
      <c r="Q134" s="2">
        <f t="shared" si="36"/>
        <v>600000</v>
      </c>
      <c r="R134" s="2">
        <f t="shared" si="33"/>
        <v>54778914.824929953</v>
      </c>
      <c r="S134" s="2">
        <f t="shared" si="17"/>
        <v>591500.42857142538</v>
      </c>
      <c r="T134" s="2">
        <f t="shared" si="18"/>
        <v>8499.571428571362</v>
      </c>
      <c r="U134" s="2">
        <f t="shared" si="19"/>
        <v>600000</v>
      </c>
      <c r="V134" s="2">
        <f t="shared" si="34"/>
        <v>8977329</v>
      </c>
      <c r="W134" s="2">
        <f t="shared" si="20"/>
        <v>598389</v>
      </c>
      <c r="X134" s="2">
        <f t="shared" si="6"/>
        <v>1611</v>
      </c>
      <c r="Y134" s="2">
        <f t="shared" si="30"/>
        <v>45801585.824929953</v>
      </c>
      <c r="Z134" s="2" t="str">
        <f t="shared" si="8"/>
        <v>HERE</v>
      </c>
      <c r="AA134" s="2">
        <f>IF(Z134="HERE",Y134,AA133+Graph!$G$1*1000)</f>
        <v>45801585.824929953</v>
      </c>
      <c r="AB134" s="2">
        <f t="shared" si="21"/>
        <v>1611</v>
      </c>
      <c r="AC134" s="2">
        <f t="shared" si="31"/>
        <v>8977329</v>
      </c>
      <c r="AD134" s="3">
        <f t="shared" si="10"/>
        <v>45801585.824929953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36118236.517436959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66</v>
      </c>
      <c r="C135" s="7"/>
      <c r="D135" s="2" t="e">
        <f t="shared" si="12"/>
        <v>#N/A</v>
      </c>
      <c r="E135" s="2" t="e">
        <f t="shared" si="22"/>
        <v>#N/A</v>
      </c>
      <c r="F135" s="2">
        <v>788979.2552202642</v>
      </c>
      <c r="G135" s="2">
        <f t="shared" si="35"/>
        <v>591500.42857142852</v>
      </c>
      <c r="H135" s="2">
        <f t="shared" si="32"/>
        <v>54323177.821046554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1150562.7142857162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796471.37407690287</v>
      </c>
      <c r="Q135" s="2">
        <f t="shared" si="36"/>
        <v>600000</v>
      </c>
      <c r="R135" s="2">
        <f t="shared" si="33"/>
        <v>55378914.824929953</v>
      </c>
      <c r="S135" s="2">
        <f t="shared" si="17"/>
        <v>591500.42857142538</v>
      </c>
      <c r="T135" s="2">
        <f t="shared" si="18"/>
        <v>8499.571428571362</v>
      </c>
      <c r="U135" s="2">
        <f t="shared" si="19"/>
        <v>600000</v>
      </c>
      <c r="V135" s="2">
        <f t="shared" si="34"/>
        <v>9296367</v>
      </c>
      <c r="W135" s="2">
        <f t="shared" si="20"/>
        <v>319038</v>
      </c>
      <c r="X135" s="2">
        <f t="shared" si="6"/>
        <v>280962</v>
      </c>
      <c r="Y135" s="2">
        <f t="shared" si="30"/>
        <v>46082547.824929953</v>
      </c>
      <c r="Z135" s="2" t="str">
        <f t="shared" si="8"/>
        <v>HERE</v>
      </c>
      <c r="AA135" s="2">
        <f>IF(Z135="HERE",Y135,AA134+Graph!$G$1*1000)</f>
        <v>46082547.824929953</v>
      </c>
      <c r="AB135" s="2">
        <f t="shared" si="21"/>
        <v>280962</v>
      </c>
      <c r="AC135" s="2">
        <f t="shared" si="31"/>
        <v>9296367</v>
      </c>
      <c r="AD135" s="3">
        <f t="shared" si="10"/>
        <v>46082547.824929953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36546179.529936962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67</v>
      </c>
      <c r="C136" s="7"/>
      <c r="D136" s="2" t="e">
        <f t="shared" si="12"/>
        <v>#N/A</v>
      </c>
      <c r="E136" s="2" t="e">
        <f t="shared" si="22"/>
        <v>#N/A</v>
      </c>
      <c r="F136" s="2">
        <v>793910.39110645652</v>
      </c>
      <c r="G136" s="2">
        <f t="shared" si="35"/>
        <v>591500.42857142852</v>
      </c>
      <c r="H136" s="2">
        <f t="shared" si="32"/>
        <v>54914678.249617979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1159062.2857142875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801449.00623884797</v>
      </c>
      <c r="Q136" s="2">
        <f t="shared" si="36"/>
        <v>600000</v>
      </c>
      <c r="R136" s="2">
        <f t="shared" si="33"/>
        <v>55978914.824929953</v>
      </c>
      <c r="S136" s="2">
        <f t="shared" si="17"/>
        <v>591500.42857142538</v>
      </c>
      <c r="T136" s="2">
        <f t="shared" si="18"/>
        <v>8499.571428571362</v>
      </c>
      <c r="U136" s="2">
        <f t="shared" si="19"/>
        <v>600000</v>
      </c>
      <c r="V136" s="2">
        <f t="shared" si="34"/>
        <v>9646715</v>
      </c>
      <c r="W136" s="2">
        <f t="shared" si="20"/>
        <v>350348</v>
      </c>
      <c r="X136" s="2">
        <f t="shared" si="6"/>
        <v>249652</v>
      </c>
      <c r="Y136" s="2">
        <f t="shared" si="30"/>
        <v>46332199.824929953</v>
      </c>
      <c r="Z136" s="2" t="str">
        <f t="shared" si="8"/>
        <v>HERE</v>
      </c>
      <c r="AA136" s="2">
        <f>IF(Z136="HERE",Y136,AA135+Graph!$G$1*1000)</f>
        <v>46332199.824929953</v>
      </c>
      <c r="AB136" s="2">
        <f t="shared" si="21"/>
        <v>249652</v>
      </c>
      <c r="AC136" s="2">
        <f t="shared" si="31"/>
        <v>9646715</v>
      </c>
      <c r="AD136" s="3">
        <f t="shared" si="10"/>
        <v>46332199.824929953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36974122.542436957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68</v>
      </c>
      <c r="C137" s="7"/>
      <c r="D137" s="2" t="e">
        <f t="shared" si="12"/>
        <v>#N/A</v>
      </c>
      <c r="E137" s="2" t="e">
        <f t="shared" si="22"/>
        <v>#N/A</v>
      </c>
      <c r="F137" s="2">
        <v>798841.52699261904</v>
      </c>
      <c r="G137" s="2">
        <f t="shared" si="35"/>
        <v>591500.42857142852</v>
      </c>
      <c r="H137" s="2">
        <f t="shared" si="32"/>
        <v>55506178.678189404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1167561.8571428589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806426.63840082288</v>
      </c>
      <c r="Q137" s="2">
        <f t="shared" si="36"/>
        <v>600000</v>
      </c>
      <c r="R137" s="2">
        <f t="shared" si="33"/>
        <v>56578914.824929953</v>
      </c>
      <c r="S137" s="2">
        <f t="shared" si="17"/>
        <v>591500.42857142538</v>
      </c>
      <c r="T137" s="2">
        <f t="shared" si="18"/>
        <v>8499.571428571362</v>
      </c>
      <c r="U137" s="2">
        <f t="shared" si="19"/>
        <v>600000</v>
      </c>
      <c r="V137" s="2">
        <f t="shared" si="34"/>
        <v>10021471</v>
      </c>
      <c r="W137" s="2">
        <f t="shared" si="20"/>
        <v>374756</v>
      </c>
      <c r="X137" s="2">
        <f t="shared" si="6"/>
        <v>225244</v>
      </c>
      <c r="Y137" s="2">
        <f t="shared" si="30"/>
        <v>46557443.824929953</v>
      </c>
      <c r="Z137" s="2" t="str">
        <f t="shared" si="8"/>
        <v>HERE</v>
      </c>
      <c r="AA137" s="2">
        <f>IF(Z137="HERE",Y137,AA136+Graph!$G$1*1000)</f>
        <v>46557443.824929953</v>
      </c>
      <c r="AB137" s="2">
        <f t="shared" si="21"/>
        <v>225244</v>
      </c>
      <c r="AC137" s="2">
        <f t="shared" si="31"/>
        <v>10021471</v>
      </c>
      <c r="AD137" s="3">
        <f t="shared" si="10"/>
        <v>46557443.824929953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37337610.692436963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69</v>
      </c>
      <c r="C138" s="7"/>
      <c r="D138" s="2" t="e">
        <f t="shared" si="12"/>
        <v>#N/A</v>
      </c>
      <c r="E138" s="2" t="e">
        <f t="shared" si="22"/>
        <v>#N/A</v>
      </c>
      <c r="F138" s="2">
        <v>803772.66287878156</v>
      </c>
      <c r="G138" s="2">
        <f t="shared" si="35"/>
        <v>591500.42857142852</v>
      </c>
      <c r="H138" s="2">
        <f t="shared" si="32"/>
        <v>56097679.10676083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1176061.4285714303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811404.27056276798</v>
      </c>
      <c r="Q138" s="2">
        <f t="shared" si="36"/>
        <v>600000</v>
      </c>
      <c r="R138" s="2">
        <f t="shared" si="33"/>
        <v>57178914.824929953</v>
      </c>
      <c r="S138" s="2">
        <f t="shared" si="17"/>
        <v>591500.42857142538</v>
      </c>
      <c r="T138" s="2">
        <f t="shared" si="18"/>
        <v>8499.571428571362</v>
      </c>
      <c r="U138" s="2">
        <f t="shared" si="19"/>
        <v>600000</v>
      </c>
      <c r="V138" s="2">
        <f t="shared" si="34"/>
        <v>10490487</v>
      </c>
      <c r="W138" s="2">
        <f t="shared" si="20"/>
        <v>469016</v>
      </c>
      <c r="X138" s="2">
        <f t="shared" si="6"/>
        <v>130984</v>
      </c>
      <c r="Y138" s="2">
        <f t="shared" si="30"/>
        <v>46688427.824929953</v>
      </c>
      <c r="Z138" s="2" t="str">
        <f t="shared" si="8"/>
        <v>HERE</v>
      </c>
      <c r="AA138" s="2">
        <f>IF(Z138="HERE",Y138,AA137+Graph!$G$1*1000)</f>
        <v>46688427.824929953</v>
      </c>
      <c r="AB138" s="2">
        <f t="shared" si="21"/>
        <v>130984</v>
      </c>
      <c r="AC138" s="2">
        <f t="shared" si="31"/>
        <v>10490487</v>
      </c>
      <c r="AD138" s="3">
        <f t="shared" si="10"/>
        <v>46688427.824929953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37640509.142436959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70</v>
      </c>
      <c r="C139" s="7"/>
      <c r="D139" s="2" t="e">
        <f t="shared" si="12"/>
        <v>#N/A</v>
      </c>
      <c r="E139" s="2" t="e">
        <f t="shared" si="22"/>
        <v>#N/A</v>
      </c>
      <c r="F139" s="2">
        <v>808703.79876497388</v>
      </c>
      <c r="G139" s="2">
        <f t="shared" si="35"/>
        <v>591500.42857142852</v>
      </c>
      <c r="H139" s="2">
        <f t="shared" si="32"/>
        <v>56689179.535332255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1184561.0000000016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816381.90272471309</v>
      </c>
      <c r="Q139" s="2">
        <f t="shared" si="36"/>
        <v>600000</v>
      </c>
      <c r="R139" s="2">
        <f t="shared" si="33"/>
        <v>57778914.824929953</v>
      </c>
      <c r="S139" s="2">
        <f t="shared" si="17"/>
        <v>591500.42857142538</v>
      </c>
      <c r="T139" s="2">
        <f t="shared" si="18"/>
        <v>8499.571428571362</v>
      </c>
      <c r="U139" s="2">
        <f t="shared" si="19"/>
        <v>600000</v>
      </c>
      <c r="V139" s="2">
        <f t="shared" si="34"/>
        <v>10971047</v>
      </c>
      <c r="W139" s="2">
        <f t="shared" si="20"/>
        <v>480560</v>
      </c>
      <c r="X139" s="2">
        <f t="shared" si="6"/>
        <v>119440</v>
      </c>
      <c r="Y139" s="2">
        <f t="shared" si="30"/>
        <v>46807867.824929953</v>
      </c>
      <c r="Z139" s="2" t="str">
        <f t="shared" si="8"/>
        <v>HERE</v>
      </c>
      <c r="AA139" s="2">
        <f>IF(Z139="HERE",Y139,AA138+Graph!$G$1*1000)</f>
        <v>46807867.824929953</v>
      </c>
      <c r="AB139" s="2">
        <f t="shared" si="21"/>
        <v>119440</v>
      </c>
      <c r="AC139" s="2">
        <f t="shared" si="31"/>
        <v>10971047</v>
      </c>
      <c r="AD139" s="3">
        <f t="shared" si="10"/>
        <v>46807867.824929953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37911319.242436953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71</v>
      </c>
      <c r="C140" s="7"/>
      <c r="D140" s="2" t="e">
        <f t="shared" si="12"/>
        <v>#N/A</v>
      </c>
      <c r="E140" s="2" t="e">
        <f t="shared" si="22"/>
        <v>#N/A</v>
      </c>
      <c r="F140" s="2">
        <v>813634.9346511364</v>
      </c>
      <c r="G140" s="2">
        <f t="shared" si="35"/>
        <v>591500.42857142852</v>
      </c>
      <c r="H140" s="2">
        <f t="shared" si="32"/>
        <v>57280679.96390368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1193060.571428573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821359.53488668799</v>
      </c>
      <c r="Q140" s="2">
        <f t="shared" si="36"/>
        <v>600000</v>
      </c>
      <c r="R140" s="2">
        <f t="shared" si="33"/>
        <v>58378914.824929953</v>
      </c>
      <c r="S140" s="2">
        <f t="shared" si="17"/>
        <v>591500.42857142538</v>
      </c>
      <c r="T140" s="2">
        <f t="shared" si="18"/>
        <v>8499.571428571362</v>
      </c>
      <c r="U140" s="2">
        <f t="shared" si="19"/>
        <v>600000</v>
      </c>
      <c r="V140" s="2">
        <f t="shared" si="34"/>
        <v>11465210</v>
      </c>
      <c r="W140" s="2">
        <f t="shared" si="20"/>
        <v>494163</v>
      </c>
      <c r="X140" s="2">
        <f t="shared" si="6"/>
        <v>105837</v>
      </c>
      <c r="Y140" s="2">
        <f t="shared" si="30"/>
        <v>46913704.824929953</v>
      </c>
      <c r="Z140" s="2" t="str">
        <f t="shared" si="8"/>
        <v>HERE</v>
      </c>
      <c r="AA140" s="2">
        <f>IF(Z140="HERE",Y140,AA139+Graph!$G$1*1000)</f>
        <v>46913704.824929953</v>
      </c>
      <c r="AB140" s="2">
        <f t="shared" si="21"/>
        <v>105837</v>
      </c>
      <c r="AC140" s="2">
        <f t="shared" si="31"/>
        <v>11465210</v>
      </c>
      <c r="AD140" s="3">
        <f t="shared" si="10"/>
        <v>46913704.824929953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38175721.192436963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72</v>
      </c>
      <c r="C141" s="7"/>
      <c r="D141" s="2" t="e">
        <f t="shared" si="12"/>
        <v>#N/A</v>
      </c>
      <c r="E141" s="2" t="e">
        <f t="shared" si="22"/>
        <v>#N/A</v>
      </c>
      <c r="F141" s="2">
        <v>818566.07053729892</v>
      </c>
      <c r="G141" s="2">
        <f t="shared" si="35"/>
        <v>591500.42857142852</v>
      </c>
      <c r="H141" s="2">
        <f t="shared" si="32"/>
        <v>57872180.392475106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1201560.1428571444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826337.1670486331</v>
      </c>
      <c r="Q141" s="2">
        <f t="shared" si="36"/>
        <v>600000</v>
      </c>
      <c r="R141" s="2">
        <f t="shared" si="33"/>
        <v>58978914.824929953</v>
      </c>
      <c r="S141" s="2">
        <f t="shared" si="17"/>
        <v>591500.42857142538</v>
      </c>
      <c r="T141" s="2">
        <f t="shared" si="18"/>
        <v>8499.571428571362</v>
      </c>
      <c r="U141" s="2">
        <f t="shared" si="19"/>
        <v>600000</v>
      </c>
      <c r="V141" s="2">
        <f t="shared" si="34"/>
        <v>12014288</v>
      </c>
      <c r="W141" s="2">
        <f t="shared" si="20"/>
        <v>549078</v>
      </c>
      <c r="X141" s="2">
        <f t="shared" si="6"/>
        <v>50922</v>
      </c>
      <c r="Y141" s="2">
        <f t="shared" si="30"/>
        <v>46964626.824929953</v>
      </c>
      <c r="Z141" s="2" t="str">
        <f t="shared" si="8"/>
        <v>HERE</v>
      </c>
      <c r="AA141" s="2">
        <f>IF(Z141="HERE",Y141,AA140+Graph!$G$1*1000)</f>
        <v>46964626.824929953</v>
      </c>
      <c r="AB141" s="2">
        <f t="shared" si="21"/>
        <v>50922</v>
      </c>
      <c r="AC141" s="2">
        <f t="shared" si="31"/>
        <v>12014288</v>
      </c>
      <c r="AD141" s="3">
        <f t="shared" si="10"/>
        <v>46964626.824929953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38479493.442436963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73</v>
      </c>
      <c r="C142" s="7"/>
      <c r="D142" s="2" t="e">
        <f t="shared" si="12"/>
        <v>#N/A</v>
      </c>
      <c r="E142" s="2" t="e">
        <f t="shared" si="22"/>
        <v>#N/A</v>
      </c>
      <c r="F142" s="2">
        <v>823497.20642349124</v>
      </c>
      <c r="G142" s="2">
        <f t="shared" si="35"/>
        <v>591500.42857142852</v>
      </c>
      <c r="H142" s="2">
        <f t="shared" si="32"/>
        <v>58463680.821046531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1210059.7142857157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831314.7992105782</v>
      </c>
      <c r="Q142" s="2">
        <f t="shared" si="36"/>
        <v>600000</v>
      </c>
      <c r="R142" s="2">
        <f t="shared" si="33"/>
        <v>59578914.824929953</v>
      </c>
      <c r="S142" s="2">
        <f t="shared" si="17"/>
        <v>591500.42857142538</v>
      </c>
      <c r="T142" s="2">
        <f t="shared" si="18"/>
        <v>8499.571428571362</v>
      </c>
      <c r="U142" s="2">
        <f t="shared" si="19"/>
        <v>600000</v>
      </c>
      <c r="V142" s="2">
        <f t="shared" si="34"/>
        <v>12294006</v>
      </c>
      <c r="W142" s="2">
        <f t="shared" si="20"/>
        <v>279718</v>
      </c>
      <c r="X142" s="2">
        <f t="shared" si="6"/>
        <v>320282</v>
      </c>
      <c r="Y142" s="2">
        <f t="shared" si="30"/>
        <v>47284908.824929953</v>
      </c>
      <c r="Z142" s="2" t="str">
        <f t="shared" si="8"/>
        <v>HERE</v>
      </c>
      <c r="AA142" s="2">
        <f>IF(Z142="HERE",Y142,AA141+Graph!$G$1*1000)</f>
        <v>47284908.824929953</v>
      </c>
      <c r="AB142" s="2">
        <f t="shared" si="21"/>
        <v>320282</v>
      </c>
      <c r="AC142" s="2">
        <f t="shared" si="31"/>
        <v>12294006</v>
      </c>
      <c r="AD142" s="3">
        <f t="shared" si="10"/>
        <v>47284908.824929953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38827897.492436953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74</v>
      </c>
      <c r="C143" s="7"/>
      <c r="D143" s="2" t="e">
        <f t="shared" si="12"/>
        <v>#N/A</v>
      </c>
      <c r="E143" s="2" t="e">
        <f t="shared" si="22"/>
        <v>#N/A</v>
      </c>
      <c r="F143" s="2">
        <v>828428.34230965376</v>
      </c>
      <c r="G143" s="2">
        <f t="shared" si="35"/>
        <v>591500.42857142852</v>
      </c>
      <c r="H143" s="2">
        <f t="shared" si="32"/>
        <v>59055181.249617957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1218559.2857142871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836292.43137255311</v>
      </c>
      <c r="Q143" s="2">
        <f t="shared" si="36"/>
        <v>600000</v>
      </c>
      <c r="R143" s="2">
        <f t="shared" si="33"/>
        <v>60178914.824929953</v>
      </c>
      <c r="S143" s="2">
        <f t="shared" si="17"/>
        <v>591500.42857142538</v>
      </c>
      <c r="T143" s="2">
        <f t="shared" si="18"/>
        <v>8499.571428571362</v>
      </c>
      <c r="U143" s="2">
        <f t="shared" si="19"/>
        <v>600000</v>
      </c>
      <c r="V143" s="2">
        <f t="shared" si="34"/>
        <v>12646486</v>
      </c>
      <c r="W143" s="2">
        <f t="shared" si="20"/>
        <v>352480</v>
      </c>
      <c r="X143" s="2">
        <f t="shared" si="6"/>
        <v>247520</v>
      </c>
      <c r="Y143" s="2">
        <f t="shared" si="30"/>
        <v>47532428.824929953</v>
      </c>
      <c r="Z143" s="2" t="str">
        <f t="shared" si="8"/>
        <v>HERE</v>
      </c>
      <c r="AA143" s="2">
        <f>IF(Z143="HERE",Y143,AA142+Graph!$G$1*1000)</f>
        <v>47532428.824929953</v>
      </c>
      <c r="AB143" s="2">
        <f t="shared" si="21"/>
        <v>247520</v>
      </c>
      <c r="AC143" s="2">
        <f t="shared" si="31"/>
        <v>12646486</v>
      </c>
      <c r="AD143" s="3">
        <f t="shared" si="10"/>
        <v>47532428.824929953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39194432.892436959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75</v>
      </c>
      <c r="C144" s="7"/>
      <c r="D144" s="2" t="e">
        <f t="shared" si="12"/>
        <v>#N/A</v>
      </c>
      <c r="E144" s="2" t="e">
        <f t="shared" si="22"/>
        <v>#N/A</v>
      </c>
      <c r="F144" s="2">
        <v>833359.47819581628</v>
      </c>
      <c r="G144" s="2">
        <f t="shared" si="35"/>
        <v>591500.42857142852</v>
      </c>
      <c r="H144" s="2">
        <f t="shared" si="32"/>
        <v>59646681.678189382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1227058.8571428584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841270.06353449821</v>
      </c>
      <c r="Q144" s="2">
        <f t="shared" si="36"/>
        <v>600000</v>
      </c>
      <c r="R144" s="2">
        <f t="shared" si="33"/>
        <v>60778914.824929953</v>
      </c>
      <c r="S144" s="2">
        <f t="shared" si="17"/>
        <v>591500.42857142538</v>
      </c>
      <c r="T144" s="2">
        <f t="shared" si="18"/>
        <v>8499.571428571362</v>
      </c>
      <c r="U144" s="2">
        <f t="shared" si="19"/>
        <v>600000</v>
      </c>
      <c r="V144" s="2">
        <f t="shared" si="34"/>
        <v>13058298</v>
      </c>
      <c r="W144" s="2">
        <f t="shared" si="20"/>
        <v>411812</v>
      </c>
      <c r="X144" s="2">
        <f t="shared" si="6"/>
        <v>188188</v>
      </c>
      <c r="Y144" s="2">
        <f t="shared" si="30"/>
        <v>47720616.824929953</v>
      </c>
      <c r="Z144" s="2" t="str">
        <f t="shared" si="8"/>
        <v>HERE</v>
      </c>
      <c r="AA144" s="2">
        <f>IF(Z144="HERE",Y144,AA143+Graph!$G$1*1000)</f>
        <v>47720616.824929953</v>
      </c>
      <c r="AB144" s="2">
        <f t="shared" si="21"/>
        <v>188188</v>
      </c>
      <c r="AC144" s="2">
        <f t="shared" si="31"/>
        <v>13058298</v>
      </c>
      <c r="AD144" s="3">
        <f t="shared" si="10"/>
        <v>47720616.824929953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39442744.342436962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76</v>
      </c>
      <c r="C145" s="7"/>
      <c r="D145" s="2" t="e">
        <f t="shared" si="12"/>
        <v>#N/A</v>
      </c>
      <c r="E145" s="2" t="e">
        <f t="shared" si="22"/>
        <v>#N/A</v>
      </c>
      <c r="F145" s="2">
        <v>838290.6140820086</v>
      </c>
      <c r="G145" s="2">
        <f t="shared" si="35"/>
        <v>591500.42857142852</v>
      </c>
      <c r="H145" s="2">
        <f t="shared" si="32"/>
        <v>60238182.106760807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1235558.4285714298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846247.69569647312</v>
      </c>
      <c r="Q145" s="2">
        <f t="shared" si="36"/>
        <v>600000</v>
      </c>
      <c r="R145" s="2">
        <f t="shared" si="33"/>
        <v>61378914.824929953</v>
      </c>
      <c r="S145" s="2">
        <f t="shared" si="17"/>
        <v>591500.42857142538</v>
      </c>
      <c r="T145" s="2">
        <f t="shared" si="18"/>
        <v>8499.571428571362</v>
      </c>
      <c r="U145" s="2">
        <f t="shared" si="19"/>
        <v>600000</v>
      </c>
      <c r="V145" s="2">
        <f t="shared" si="34"/>
        <v>13509108</v>
      </c>
      <c r="W145" s="2">
        <f t="shared" si="20"/>
        <v>450810</v>
      </c>
      <c r="X145" s="2">
        <f t="shared" si="6"/>
        <v>149190</v>
      </c>
      <c r="Y145" s="2">
        <f t="shared" si="30"/>
        <v>47869806.824929953</v>
      </c>
      <c r="Z145" s="2" t="str">
        <f t="shared" si="8"/>
        <v>HERE</v>
      </c>
      <c r="AA145" s="2">
        <f>IF(Z145="HERE",Y145,AA144+Graph!$G$1*1000)</f>
        <v>47869806.824929953</v>
      </c>
      <c r="AB145" s="2">
        <f t="shared" si="21"/>
        <v>149190</v>
      </c>
      <c r="AC145" s="2">
        <f t="shared" si="31"/>
        <v>13509108</v>
      </c>
      <c r="AD145" s="3">
        <f t="shared" si="10"/>
        <v>47869806.824929953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39673762.542436957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77</v>
      </c>
      <c r="C146" s="7"/>
      <c r="D146" s="2" t="e">
        <f t="shared" si="12"/>
        <v>#N/A</v>
      </c>
      <c r="E146" s="2" t="e">
        <f t="shared" si="22"/>
        <v>#N/A</v>
      </c>
      <c r="F146" s="2">
        <v>843221.74996817112</v>
      </c>
      <c r="G146" s="2">
        <f t="shared" si="35"/>
        <v>591500.42857142852</v>
      </c>
      <c r="H146" s="2">
        <f t="shared" si="32"/>
        <v>60829682.535332233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1244058.0000000012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851225.32785841823</v>
      </c>
      <c r="Q146" s="2">
        <f t="shared" si="36"/>
        <v>600000</v>
      </c>
      <c r="R146" s="2">
        <f t="shared" si="33"/>
        <v>61978914.824929953</v>
      </c>
      <c r="S146" s="2">
        <f t="shared" si="17"/>
        <v>591500.42857142538</v>
      </c>
      <c r="T146" s="2">
        <f t="shared" si="18"/>
        <v>8499.571428571362</v>
      </c>
      <c r="U146" s="2">
        <f t="shared" si="19"/>
        <v>600000</v>
      </c>
      <c r="V146" s="2">
        <f t="shared" si="34"/>
        <v>14012224</v>
      </c>
      <c r="W146" s="2">
        <f t="shared" si="20"/>
        <v>503116</v>
      </c>
      <c r="X146" s="2">
        <f t="shared" si="6"/>
        <v>96884</v>
      </c>
      <c r="Y146" s="2">
        <f t="shared" si="30"/>
        <v>47966690.824929953</v>
      </c>
      <c r="Z146" s="2" t="str">
        <f t="shared" si="8"/>
        <v>HERE</v>
      </c>
      <c r="AA146" s="2">
        <f>IF(Z146="HERE",Y146,AA145+Graph!$G$1*1000)</f>
        <v>47966690.824929953</v>
      </c>
      <c r="AB146" s="2">
        <f t="shared" si="21"/>
        <v>96884</v>
      </c>
      <c r="AC146" s="2">
        <f t="shared" si="31"/>
        <v>14012224</v>
      </c>
      <c r="AD146" s="3">
        <f t="shared" si="10"/>
        <v>47966690.824929953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39865385.792436957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78</v>
      </c>
      <c r="C147" s="7"/>
      <c r="D147" s="2" t="e">
        <f t="shared" si="12"/>
        <v>#N/A</v>
      </c>
      <c r="E147" s="2" t="e">
        <f t="shared" si="22"/>
        <v>#N/A</v>
      </c>
      <c r="F147" s="2">
        <v>848152.88585433364</v>
      </c>
      <c r="G147" s="2">
        <f t="shared" si="35"/>
        <v>591500.42857142852</v>
      </c>
      <c r="H147" s="2">
        <f t="shared" si="32"/>
        <v>61421182.963903658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1252557.5714285725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856202.96002036333</v>
      </c>
      <c r="Q147" s="2">
        <f t="shared" si="36"/>
        <v>600000</v>
      </c>
      <c r="R147" s="2">
        <f t="shared" si="33"/>
        <v>62578914.824929953</v>
      </c>
      <c r="S147" s="2">
        <f t="shared" si="17"/>
        <v>591500.42857142538</v>
      </c>
      <c r="T147" s="2">
        <f t="shared" si="18"/>
        <v>8499.571428571362</v>
      </c>
      <c r="U147" s="2">
        <f t="shared" si="19"/>
        <v>600000</v>
      </c>
      <c r="V147" s="2">
        <f t="shared" si="34"/>
        <v>14556827</v>
      </c>
      <c r="W147" s="2">
        <f t="shared" si="20"/>
        <v>544603</v>
      </c>
      <c r="X147" s="2">
        <f t="shared" si="6"/>
        <v>55397</v>
      </c>
      <c r="Y147" s="2">
        <f t="shared" si="30"/>
        <v>48022087.824929953</v>
      </c>
      <c r="Z147" s="2" t="str">
        <f t="shared" si="8"/>
        <v>HERE</v>
      </c>
      <c r="AA147" s="2">
        <f>IF(Z147="HERE",Y147,AA146+Graph!$G$1*1000)</f>
        <v>48022087.824929953</v>
      </c>
      <c r="AB147" s="2">
        <f t="shared" si="21"/>
        <v>55397</v>
      </c>
      <c r="AC147" s="2">
        <f t="shared" si="31"/>
        <v>14556827</v>
      </c>
      <c r="AD147" s="3">
        <f t="shared" si="10"/>
        <v>48022087.824929953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39998874.992436953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79</v>
      </c>
      <c r="C148" s="7"/>
      <c r="D148" s="2" t="e">
        <f t="shared" si="12"/>
        <v>#N/A</v>
      </c>
      <c r="E148" s="2" t="e">
        <f t="shared" si="22"/>
        <v>#N/A</v>
      </c>
      <c r="F148" s="2">
        <v>853084.02174052596</v>
      </c>
      <c r="G148" s="2">
        <f t="shared" si="35"/>
        <v>591500.42857142852</v>
      </c>
      <c r="H148" s="2">
        <f t="shared" si="32"/>
        <v>62012683.392475083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1261057.1428571439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861180.59218233824</v>
      </c>
      <c r="Q148" s="2">
        <f t="shared" si="36"/>
        <v>600000</v>
      </c>
      <c r="R148" s="2">
        <f t="shared" si="33"/>
        <v>63178914.824929953</v>
      </c>
      <c r="S148" s="2">
        <f t="shared" si="17"/>
        <v>591500.42857142538</v>
      </c>
      <c r="T148" s="2">
        <f t="shared" si="18"/>
        <v>8499.571428571362</v>
      </c>
      <c r="U148" s="2">
        <f t="shared" si="19"/>
        <v>600000</v>
      </c>
      <c r="V148" s="2">
        <f t="shared" si="34"/>
        <v>15062189</v>
      </c>
      <c r="W148" s="2">
        <f t="shared" si="20"/>
        <v>505362</v>
      </c>
      <c r="X148" s="2">
        <f t="shared" si="6"/>
        <v>94638</v>
      </c>
      <c r="Y148" s="2">
        <f t="shared" si="30"/>
        <v>48116725.824929953</v>
      </c>
      <c r="Z148" s="2" t="str">
        <f t="shared" si="8"/>
        <v>HERE</v>
      </c>
      <c r="AA148" s="2">
        <f>IF(Z148="HERE",Y148,AA147+Graph!$G$1*1000)</f>
        <v>48116725.824929953</v>
      </c>
      <c r="AB148" s="2">
        <f t="shared" si="21"/>
        <v>94638</v>
      </c>
      <c r="AC148" s="2">
        <f t="shared" si="31"/>
        <v>15062189</v>
      </c>
      <c r="AD148" s="3">
        <f t="shared" si="10"/>
        <v>48116725.824929953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40120700.492436953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80</v>
      </c>
      <c r="C149" s="7"/>
      <c r="D149" s="2" t="e">
        <f t="shared" si="12"/>
        <v>#N/A</v>
      </c>
      <c r="E149" s="2" t="e">
        <f t="shared" si="22"/>
        <v>#N/A</v>
      </c>
      <c r="F149" s="2">
        <v>858015.15762668848</v>
      </c>
      <c r="G149" s="2">
        <f t="shared" si="35"/>
        <v>591500.42857142852</v>
      </c>
      <c r="H149" s="2">
        <f t="shared" si="32"/>
        <v>62604183.821046509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1269556.7142857153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866158.22434428334</v>
      </c>
      <c r="Q149" s="2">
        <f t="shared" si="36"/>
        <v>600000</v>
      </c>
      <c r="R149" s="2">
        <f t="shared" si="33"/>
        <v>63778914.824929953</v>
      </c>
      <c r="S149" s="2">
        <f t="shared" si="17"/>
        <v>591500.42857142538</v>
      </c>
      <c r="T149" s="2">
        <f t="shared" si="18"/>
        <v>8499.571428571362</v>
      </c>
      <c r="U149" s="2">
        <f t="shared" si="19"/>
        <v>600000</v>
      </c>
      <c r="V149" s="2">
        <f t="shared" si="34"/>
        <v>15300151</v>
      </c>
      <c r="W149" s="2">
        <f t="shared" si="20"/>
        <v>237962</v>
      </c>
      <c r="X149" s="2">
        <f t="shared" si="6"/>
        <v>362038</v>
      </c>
      <c r="Y149" s="2">
        <f t="shared" si="30"/>
        <v>48478763.824929953</v>
      </c>
      <c r="Z149" s="2" t="str">
        <f t="shared" si="8"/>
        <v>HERE</v>
      </c>
      <c r="AA149" s="2">
        <f>IF(Z149="HERE",Y149,AA148+Graph!$G$1*1000)</f>
        <v>48478763.824929953</v>
      </c>
      <c r="AB149" s="2">
        <f t="shared" si="21"/>
        <v>362038</v>
      </c>
      <c r="AC149" s="2">
        <f t="shared" si="31"/>
        <v>15300151</v>
      </c>
      <c r="AD149" s="3">
        <f t="shared" si="10"/>
        <v>48478763.824929953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40473488.842436962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81</v>
      </c>
      <c r="C150" s="7"/>
      <c r="D150" s="2" t="e">
        <f t="shared" si="12"/>
        <v>#N/A</v>
      </c>
      <c r="E150" s="2" t="e">
        <f t="shared" si="22"/>
        <v>#N/A</v>
      </c>
      <c r="F150" s="2">
        <v>862946.293512851</v>
      </c>
      <c r="G150" s="2">
        <f t="shared" si="35"/>
        <v>591500.42857142852</v>
      </c>
      <c r="H150" s="2">
        <f t="shared" si="32"/>
        <v>63195684.249617934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1278056.2857142866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871135.85650622845</v>
      </c>
      <c r="Q150" s="2">
        <f t="shared" si="36"/>
        <v>600000</v>
      </c>
      <c r="R150" s="2">
        <f t="shared" si="33"/>
        <v>64378914.824929953</v>
      </c>
      <c r="S150" s="2">
        <f t="shared" si="17"/>
        <v>591500.42857142538</v>
      </c>
      <c r="T150" s="2">
        <f t="shared" si="18"/>
        <v>8499.571428571362</v>
      </c>
      <c r="U150" s="2">
        <f t="shared" si="19"/>
        <v>600000</v>
      </c>
      <c r="V150" s="2">
        <f t="shared" si="34"/>
        <v>15576107</v>
      </c>
      <c r="W150" s="2">
        <f t="shared" si="20"/>
        <v>275956</v>
      </c>
      <c r="X150" s="2">
        <f t="shared" si="6"/>
        <v>324044</v>
      </c>
      <c r="Y150" s="2">
        <f t="shared" si="30"/>
        <v>48802807.824929953</v>
      </c>
      <c r="Z150" s="2" t="str">
        <f t="shared" si="8"/>
        <v>HERE</v>
      </c>
      <c r="AA150" s="2">
        <f>IF(Z150="HERE",Y150,AA149+Graph!$G$1*1000)</f>
        <v>48802807.824929953</v>
      </c>
      <c r="AB150" s="2">
        <f t="shared" si="21"/>
        <v>324044</v>
      </c>
      <c r="AC150" s="2">
        <f t="shared" si="31"/>
        <v>15576107</v>
      </c>
      <c r="AD150" s="3">
        <f t="shared" si="10"/>
        <v>48802807.824929953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40775657.142436959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82</v>
      </c>
      <c r="C151" s="7"/>
      <c r="D151" s="2" t="e">
        <f t="shared" si="12"/>
        <v>#N/A</v>
      </c>
      <c r="E151" s="2" t="e">
        <f t="shared" si="22"/>
        <v>#N/A</v>
      </c>
      <c r="F151" s="2">
        <v>867877.42939904332</v>
      </c>
      <c r="G151" s="2">
        <f t="shared" si="35"/>
        <v>591500.42857142852</v>
      </c>
      <c r="H151" s="2">
        <f t="shared" si="32"/>
        <v>63787184.67818936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1286555.857142858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876113.48866820335</v>
      </c>
      <c r="Q151" s="2">
        <f t="shared" si="36"/>
        <v>600000</v>
      </c>
      <c r="R151" s="2">
        <f t="shared" si="33"/>
        <v>64978914.824929953</v>
      </c>
      <c r="S151" s="2">
        <f t="shared" si="17"/>
        <v>591500.42857142538</v>
      </c>
      <c r="T151" s="2">
        <f t="shared" si="18"/>
        <v>8499.571428571362</v>
      </c>
      <c r="U151" s="2">
        <f t="shared" si="19"/>
        <v>600000</v>
      </c>
      <c r="V151" s="2">
        <f t="shared" si="34"/>
        <v>15940972</v>
      </c>
      <c r="W151" s="2">
        <f t="shared" si="20"/>
        <v>364865</v>
      </c>
      <c r="X151" s="2">
        <f t="shared" si="6"/>
        <v>235135</v>
      </c>
      <c r="Y151" s="2">
        <f t="shared" si="30"/>
        <v>49037942.824929953</v>
      </c>
      <c r="Z151" s="2" t="str">
        <f t="shared" si="8"/>
        <v>HERE</v>
      </c>
      <c r="AA151" s="2">
        <f>IF(Z151="HERE",Y151,AA150+Graph!$G$1*1000)</f>
        <v>49037942.824929953</v>
      </c>
      <c r="AB151" s="2">
        <f t="shared" si="21"/>
        <v>235135</v>
      </c>
      <c r="AC151" s="2">
        <f t="shared" si="31"/>
        <v>15940972</v>
      </c>
      <c r="AD151" s="3">
        <f t="shared" si="10"/>
        <v>49037942.824929953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41051294.392436959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83</v>
      </c>
      <c r="C152" s="7"/>
      <c r="D152" s="2" t="e">
        <f t="shared" si="12"/>
        <v>#N/A</v>
      </c>
      <c r="E152" s="2" t="e">
        <f t="shared" si="22"/>
        <v>#N/A</v>
      </c>
      <c r="F152" s="2">
        <v>872808.56528520584</v>
      </c>
      <c r="G152" s="2">
        <f t="shared" si="35"/>
        <v>591500.42857142852</v>
      </c>
      <c r="H152" s="2">
        <f t="shared" si="32"/>
        <v>64378685.106760785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1295055.4285714293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881091.12083014846</v>
      </c>
      <c r="Q152" s="2">
        <f t="shared" si="36"/>
        <v>600000</v>
      </c>
      <c r="R152" s="2">
        <f t="shared" si="33"/>
        <v>65578914.824929953</v>
      </c>
      <c r="S152" s="2">
        <f t="shared" si="17"/>
        <v>591500.42857142538</v>
      </c>
      <c r="T152" s="2">
        <f t="shared" si="18"/>
        <v>8499.571428571362</v>
      </c>
      <c r="U152" s="2">
        <f t="shared" si="19"/>
        <v>600000</v>
      </c>
      <c r="V152" s="2">
        <f t="shared" si="34"/>
        <v>16423082</v>
      </c>
      <c r="W152" s="2">
        <f t="shared" si="20"/>
        <v>482110</v>
      </c>
      <c r="X152" s="2">
        <f t="shared" si="6"/>
        <v>117890</v>
      </c>
      <c r="Y152" s="2">
        <f t="shared" si="30"/>
        <v>49155832.824929953</v>
      </c>
      <c r="Z152" s="2" t="str">
        <f t="shared" si="8"/>
        <v>HERE</v>
      </c>
      <c r="AA152" s="2">
        <f>IF(Z152="HERE",Y152,AA151+Graph!$G$1*1000)</f>
        <v>49155832.824929953</v>
      </c>
      <c r="AB152" s="2">
        <f t="shared" si="21"/>
        <v>117890</v>
      </c>
      <c r="AC152" s="2">
        <f t="shared" si="31"/>
        <v>16423082</v>
      </c>
      <c r="AD152" s="3">
        <f t="shared" si="10"/>
        <v>49155832.824929953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41350904.192436963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84</v>
      </c>
      <c r="C153" s="7"/>
      <c r="D153" s="2" t="e">
        <f t="shared" si="12"/>
        <v>#N/A</v>
      </c>
      <c r="E153" s="2" t="e">
        <f t="shared" si="22"/>
        <v>#N/A</v>
      </c>
      <c r="F153" s="2">
        <v>877739.70117136836</v>
      </c>
      <c r="G153" s="2">
        <f t="shared" si="35"/>
        <v>591500.42857142852</v>
      </c>
      <c r="H153" s="2">
        <f t="shared" si="32"/>
        <v>64970185.53533221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1303555.0000000007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886068.75299209356</v>
      </c>
      <c r="Q153" s="2">
        <f t="shared" si="36"/>
        <v>600000</v>
      </c>
      <c r="R153" s="2">
        <f t="shared" si="33"/>
        <v>66178914.824929953</v>
      </c>
      <c r="S153" s="2">
        <f t="shared" si="17"/>
        <v>591500.42857142538</v>
      </c>
      <c r="T153" s="2">
        <f t="shared" si="18"/>
        <v>8499.571428571362</v>
      </c>
      <c r="U153" s="2">
        <f t="shared" si="19"/>
        <v>600000</v>
      </c>
      <c r="V153" s="2">
        <f t="shared" si="34"/>
        <v>16875536</v>
      </c>
      <c r="W153" s="2">
        <f t="shared" si="20"/>
        <v>452454</v>
      </c>
      <c r="X153" s="2">
        <f t="shared" si="6"/>
        <v>147546</v>
      </c>
      <c r="Y153" s="2">
        <f t="shared" si="30"/>
        <v>49303378.824929953</v>
      </c>
      <c r="Z153" s="2" t="str">
        <f t="shared" si="8"/>
        <v>HERE</v>
      </c>
      <c r="AA153" s="2">
        <f>IF(Z153="HERE",Y153,AA152+Graph!$G$1*1000)</f>
        <v>49303378.824929953</v>
      </c>
      <c r="AB153" s="2">
        <f t="shared" si="21"/>
        <v>147546</v>
      </c>
      <c r="AC153" s="2">
        <f t="shared" si="31"/>
        <v>16875536</v>
      </c>
      <c r="AD153" s="3">
        <f t="shared" si="10"/>
        <v>49303378.824929953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41513516.942436963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85</v>
      </c>
      <c r="C154" s="7"/>
      <c r="D154" s="2" t="e">
        <f t="shared" si="12"/>
        <v>#N/A</v>
      </c>
      <c r="E154" s="2" t="e">
        <f t="shared" si="22"/>
        <v>#N/A</v>
      </c>
      <c r="F154" s="2">
        <v>882670.83705756068</v>
      </c>
      <c r="G154" s="2">
        <f t="shared" si="35"/>
        <v>591500.42857142852</v>
      </c>
      <c r="H154" s="2">
        <f t="shared" si="32"/>
        <v>65561685.963903636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1312054.5714285721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891046.38515406847</v>
      </c>
      <c r="Q154" s="2">
        <f t="shared" si="36"/>
        <v>600000</v>
      </c>
      <c r="R154" s="2">
        <f t="shared" si="33"/>
        <v>66778914.824929953</v>
      </c>
      <c r="S154" s="2">
        <f t="shared" si="17"/>
        <v>591500.42857142538</v>
      </c>
      <c r="T154" s="2">
        <f t="shared" si="18"/>
        <v>8499.571428571362</v>
      </c>
      <c r="U154" s="2">
        <f t="shared" si="19"/>
        <v>600000</v>
      </c>
      <c r="V154" s="2">
        <f t="shared" si="34"/>
        <v>17343991.422619045</v>
      </c>
      <c r="W154" s="2">
        <f t="shared" si="20"/>
        <v>468455.42261904478</v>
      </c>
      <c r="X154" s="2">
        <f t="shared" si="6"/>
        <v>131544.57738095522</v>
      </c>
      <c r="Y154" s="2">
        <f t="shared" si="30"/>
        <v>49434923.402310908</v>
      </c>
      <c r="Z154" s="2" t="str">
        <f t="shared" si="8"/>
        <v>HERE</v>
      </c>
      <c r="AA154" s="2">
        <f>IF(Z154="HERE",Y154,AA153+Graph!$G$1*1000)</f>
        <v>49434923.402310908</v>
      </c>
      <c r="AB154" s="2">
        <f t="shared" si="21"/>
        <v>131544.57738095522</v>
      </c>
      <c r="AC154" s="2">
        <f t="shared" si="31"/>
        <v>17343991.422619045</v>
      </c>
      <c r="AD154" s="3">
        <f t="shared" si="10"/>
        <v>49434923.402310908</v>
      </c>
      <c r="AE154" s="2">
        <f>IF(AE152&gt;=52800000,52800000,IF(AB133=Graph!G$1*1000,AE153+Graph!G$1*1000,AC154))</f>
        <v>17343991.422619045</v>
      </c>
      <c r="AF154" s="3">
        <f t="shared" si="11"/>
        <v>17343991.422619045</v>
      </c>
      <c r="AG154" s="3">
        <f t="shared" si="29"/>
        <v>41638924.342436962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86</v>
      </c>
      <c r="C155" s="7"/>
      <c r="D155" s="2" t="e">
        <f t="shared" si="12"/>
        <v>#N/A</v>
      </c>
      <c r="E155" s="2" t="e">
        <f t="shared" si="22"/>
        <v>#N/A</v>
      </c>
      <c r="F155" s="2">
        <v>887601.9729437232</v>
      </c>
      <c r="G155" s="2">
        <f t="shared" si="35"/>
        <v>591500.42857142852</v>
      </c>
      <c r="H155" s="2">
        <f t="shared" si="32"/>
        <v>66153186.392475061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1320554.1428571434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896024.01731601357</v>
      </c>
      <c r="Q155" s="2">
        <f t="shared" si="36"/>
        <v>600000</v>
      </c>
      <c r="R155" s="2">
        <f t="shared" si="33"/>
        <v>67378914.824929953</v>
      </c>
      <c r="S155" s="2">
        <f t="shared" si="17"/>
        <v>591500.42857142538</v>
      </c>
      <c r="T155" s="2">
        <f t="shared" si="18"/>
        <v>8499.571428571362</v>
      </c>
      <c r="U155" s="2">
        <f t="shared" si="19"/>
        <v>600000</v>
      </c>
      <c r="V155" s="2">
        <f t="shared" si="34"/>
        <v>17817377.981124252</v>
      </c>
      <c r="W155" s="2">
        <f t="shared" si="20"/>
        <v>473386.5585052073</v>
      </c>
      <c r="X155" s="2">
        <f t="shared" si="6"/>
        <v>126613.4414947927</v>
      </c>
      <c r="Y155" s="2">
        <f t="shared" si="30"/>
        <v>49561536.843805701</v>
      </c>
      <c r="Z155" s="2" t="str">
        <f t="shared" si="8"/>
        <v>HERE</v>
      </c>
      <c r="AA155" s="2">
        <f>IF(Z155="HERE",Y155,AA154+Graph!$G$1*1000)</f>
        <v>49561536.843805701</v>
      </c>
      <c r="AB155" s="2">
        <f t="shared" si="21"/>
        <v>126613.4414947927</v>
      </c>
      <c r="AC155" s="2">
        <f t="shared" si="31"/>
        <v>17817377.981124252</v>
      </c>
      <c r="AD155" s="3">
        <f t="shared" si="10"/>
        <v>49561536.843805701</v>
      </c>
      <c r="AE155" s="2">
        <f>IF(AE153&gt;=52800000,52800000,IF(AB134=Graph!G$1*1000,AE154+Graph!G$1*1000,AC155))</f>
        <v>17817377.981124252</v>
      </c>
      <c r="AF155" s="3">
        <f t="shared" si="11"/>
        <v>17817377.981124252</v>
      </c>
      <c r="AG155" s="3">
        <f t="shared" si="29"/>
        <v>41670293.692436963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87</v>
      </c>
      <c r="C156" s="7"/>
      <c r="D156" s="2" t="e">
        <f t="shared" si="12"/>
        <v>#N/A</v>
      </c>
      <c r="E156" s="2" t="e">
        <f t="shared" si="22"/>
        <v>#N/A</v>
      </c>
      <c r="F156" s="2">
        <v>892533.10882988572</v>
      </c>
      <c r="G156" s="2">
        <f t="shared" si="35"/>
        <v>591500.42857142852</v>
      </c>
      <c r="H156" s="2">
        <f t="shared" si="32"/>
        <v>66744686.821046486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1329053.7142857148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901001.64947795868</v>
      </c>
      <c r="Q156" s="2">
        <f t="shared" si="36"/>
        <v>600000</v>
      </c>
      <c r="R156" s="2">
        <f t="shared" si="33"/>
        <v>67978914.824929953</v>
      </c>
      <c r="S156" s="2">
        <f t="shared" si="17"/>
        <v>591500.42857142538</v>
      </c>
      <c r="T156" s="2">
        <f t="shared" si="18"/>
        <v>8499.571428571362</v>
      </c>
      <c r="U156" s="2">
        <f t="shared" si="19"/>
        <v>600000</v>
      </c>
      <c r="V156" s="2">
        <f t="shared" si="34"/>
        <v>18295695.675515652</v>
      </c>
      <c r="W156" s="2">
        <f t="shared" si="20"/>
        <v>478317.69439139962</v>
      </c>
      <c r="X156" s="2">
        <f t="shared" si="6"/>
        <v>121682.30560860038</v>
      </c>
      <c r="Y156" s="2">
        <f t="shared" si="30"/>
        <v>49683219.149414301</v>
      </c>
      <c r="Z156" s="2" t="str">
        <f t="shared" si="8"/>
        <v>HERE</v>
      </c>
      <c r="AA156" s="2">
        <f>IF(Z156="HERE",Y156,AA155+Graph!$G$1*1000)</f>
        <v>49683219.149414301</v>
      </c>
      <c r="AB156" s="2">
        <f t="shared" si="21"/>
        <v>121682.30560860038</v>
      </c>
      <c r="AC156" s="2">
        <f t="shared" si="31"/>
        <v>18295695.675515652</v>
      </c>
      <c r="AD156" s="3">
        <f t="shared" si="10"/>
        <v>49683219.149414301</v>
      </c>
      <c r="AE156" s="2">
        <f>IF(AE154&gt;=52800000,52800000,IF(AB135=Graph!G$1*1000,AE155+Graph!G$1*1000,AC156))</f>
        <v>18295695.675515652</v>
      </c>
      <c r="AF156" s="3">
        <f t="shared" si="11"/>
        <v>18295695.675515652</v>
      </c>
      <c r="AG156" s="3">
        <f t="shared" si="29"/>
        <v>41939111.392436959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88</v>
      </c>
      <c r="C157" s="7"/>
      <c r="D157" s="2" t="e">
        <f t="shared" si="12"/>
        <v>#N/A</v>
      </c>
      <c r="E157" s="2" t="e">
        <f t="shared" si="22"/>
        <v>#N/A</v>
      </c>
      <c r="F157" s="2">
        <v>897464.24471607804</v>
      </c>
      <c r="G157" s="2">
        <f t="shared" si="35"/>
        <v>591500.42857142852</v>
      </c>
      <c r="H157" s="2">
        <f t="shared" si="32"/>
        <v>67336187.249617919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1337553.2857142861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905979.28163993359</v>
      </c>
      <c r="Q157" s="2">
        <f t="shared" si="36"/>
        <v>600000</v>
      </c>
      <c r="R157" s="2">
        <f t="shared" si="33"/>
        <v>68578914.824929953</v>
      </c>
      <c r="S157" s="2">
        <f t="shared" si="17"/>
        <v>591500.42857143283</v>
      </c>
      <c r="T157" s="2">
        <f t="shared" si="18"/>
        <v>8499.571428571362</v>
      </c>
      <c r="U157" s="2">
        <f t="shared" si="19"/>
        <v>600000</v>
      </c>
      <c r="V157" s="2">
        <f t="shared" si="34"/>
        <v>18778944.505793214</v>
      </c>
      <c r="W157" s="2">
        <f t="shared" si="20"/>
        <v>483248.83027756214</v>
      </c>
      <c r="X157" s="2">
        <f t="shared" si="6"/>
        <v>116751.16972243786</v>
      </c>
      <c r="Y157" s="2">
        <f t="shared" si="30"/>
        <v>49799970.319136739</v>
      </c>
      <c r="Z157" s="2" t="str">
        <f t="shared" si="8"/>
        <v>HERE</v>
      </c>
      <c r="AA157" s="2">
        <f>IF(Z157="HERE",Y157,AA156+Graph!$G$1*1000)</f>
        <v>49799970.319136739</v>
      </c>
      <c r="AB157" s="2">
        <f t="shared" si="21"/>
        <v>116751.16972243786</v>
      </c>
      <c r="AC157" s="2">
        <f t="shared" si="31"/>
        <v>18778944.505793214</v>
      </c>
      <c r="AD157" s="3">
        <f t="shared" si="10"/>
        <v>49799970.319136739</v>
      </c>
      <c r="AE157" s="2">
        <f>IF(AE155&gt;=52800000,52800000,IF(AB136=Graph!G$1*1000,AE156+Graph!G$1*1000,AC157))</f>
        <v>18778944.505793214</v>
      </c>
      <c r="AF157" s="3">
        <f t="shared" si="11"/>
        <v>18778944.505793214</v>
      </c>
      <c r="AG157" s="3">
        <f t="shared" si="29"/>
        <v>42181315.592436962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89</v>
      </c>
      <c r="C158" s="7"/>
      <c r="D158" s="2" t="e">
        <f t="shared" si="12"/>
        <v>#N/A</v>
      </c>
      <c r="E158" s="2" t="e">
        <f t="shared" si="22"/>
        <v>#N/A</v>
      </c>
      <c r="F158" s="2">
        <v>902395.38060224056</v>
      </c>
      <c r="G158" s="2">
        <f t="shared" si="35"/>
        <v>591500.42857142852</v>
      </c>
      <c r="H158" s="2">
        <f t="shared" si="32"/>
        <v>67927687.678189352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1346052.8571428575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910956.91380187869</v>
      </c>
      <c r="Q158" s="2">
        <f t="shared" si="36"/>
        <v>600000</v>
      </c>
      <c r="R158" s="2">
        <f t="shared" si="33"/>
        <v>69178914.824929953</v>
      </c>
      <c r="S158" s="2">
        <f t="shared" si="17"/>
        <v>591500.42857143283</v>
      </c>
      <c r="T158" s="2">
        <f t="shared" si="18"/>
        <v>8499.571428571362</v>
      </c>
      <c r="U158" s="2">
        <f t="shared" si="19"/>
        <v>600000</v>
      </c>
      <c r="V158" s="2">
        <f t="shared" si="34"/>
        <v>19267124.471956939</v>
      </c>
      <c r="W158" s="2">
        <f t="shared" si="20"/>
        <v>488179.96616372466</v>
      </c>
      <c r="X158" s="2">
        <f t="shared" si="6"/>
        <v>111820.03383627534</v>
      </c>
      <c r="Y158" s="2">
        <f t="shared" si="30"/>
        <v>49911790.352973014</v>
      </c>
      <c r="Z158" s="2" t="str">
        <f t="shared" si="8"/>
        <v>HERE</v>
      </c>
      <c r="AA158" s="2">
        <f>IF(Z158="HERE",Y158,AA157+Graph!$G$1*1000)</f>
        <v>49911790.352973014</v>
      </c>
      <c r="AB158" s="2">
        <f t="shared" si="21"/>
        <v>111820.03383627534</v>
      </c>
      <c r="AC158" s="2">
        <f t="shared" si="31"/>
        <v>19267124.471956939</v>
      </c>
      <c r="AD158" s="3">
        <f t="shared" si="10"/>
        <v>49911790.352973014</v>
      </c>
      <c r="AE158" s="2">
        <f>IF(AE156&gt;=52800000,52800000,IF(AB137=Graph!G$1*1000,AE157+Graph!G$1*1000,AC158))</f>
        <v>19267124.471956939</v>
      </c>
      <c r="AF158" s="3">
        <f t="shared" si="11"/>
        <v>19267124.471956939</v>
      </c>
      <c r="AG158" s="3">
        <f t="shared" si="29"/>
        <v>42402772.992436953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90</v>
      </c>
      <c r="C159" s="7"/>
      <c r="D159" s="2" t="e">
        <f t="shared" si="12"/>
        <v>#N/A</v>
      </c>
      <c r="E159" s="2" t="e">
        <f t="shared" si="22"/>
        <v>#N/A</v>
      </c>
      <c r="F159" s="2">
        <v>907326.51648840308</v>
      </c>
      <c r="G159" s="2">
        <f t="shared" si="35"/>
        <v>591500.42857142852</v>
      </c>
      <c r="H159" s="2">
        <f t="shared" si="32"/>
        <v>68519188.106760785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1354552.4285714289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915934.5459638536</v>
      </c>
      <c r="Q159" s="2">
        <f t="shared" si="36"/>
        <v>600000</v>
      </c>
      <c r="R159" s="2">
        <f t="shared" si="33"/>
        <v>69778914.824929953</v>
      </c>
      <c r="S159" s="2">
        <f t="shared" si="17"/>
        <v>591500.42857143283</v>
      </c>
      <c r="T159" s="2">
        <f t="shared" si="18"/>
        <v>8499.571428571362</v>
      </c>
      <c r="U159" s="2">
        <f t="shared" si="19"/>
        <v>600000</v>
      </c>
      <c r="V159" s="2">
        <f t="shared" si="34"/>
        <v>19760235.574006855</v>
      </c>
      <c r="W159" s="2">
        <f t="shared" si="20"/>
        <v>493111.10204991698</v>
      </c>
      <c r="X159" s="2">
        <f t="shared" si="6"/>
        <v>106888.89795008302</v>
      </c>
      <c r="Y159" s="2">
        <f t="shared" ref="Y159:Y222" si="37">IF(COUNT($C160)=0,IF(COUNT($C159)=1,C159,SUM(Y158+X159)),C159)</f>
        <v>50018679.250923097</v>
      </c>
      <c r="Z159" s="2" t="str">
        <f t="shared" si="8"/>
        <v>HERE</v>
      </c>
      <c r="AA159" s="2">
        <f>IF(Z159="HERE",Y159,AA158+Graph!$G$1*1000)</f>
        <v>50018679.250923097</v>
      </c>
      <c r="AB159" s="2">
        <f t="shared" si="21"/>
        <v>106888.89795008302</v>
      </c>
      <c r="AC159" s="2">
        <f t="shared" ref="AC159:AC222" si="38">IF(Z160="HERE",V159,AC158)</f>
        <v>19760235.574006855</v>
      </c>
      <c r="AD159" s="3">
        <f t="shared" si="10"/>
        <v>50018679.250923097</v>
      </c>
      <c r="AE159" s="2">
        <f>IF(AE157&gt;=52800000,52800000,IF(AB138=Graph!G$1*1000,AE158+Graph!G$1*1000,AC159))</f>
        <v>19760235.574006855</v>
      </c>
      <c r="AF159" s="3">
        <f t="shared" si="11"/>
        <v>19760235.574006855</v>
      </c>
      <c r="AG159" s="3">
        <f t="shared" si="29"/>
        <v>42544109.392436959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91</v>
      </c>
      <c r="C160" s="7"/>
      <c r="D160" s="2" t="e">
        <f t="shared" si="12"/>
        <v>#N/A</v>
      </c>
      <c r="E160" s="2" t="e">
        <f t="shared" si="22"/>
        <v>#N/A</v>
      </c>
      <c r="F160" s="2">
        <v>912257.6523745954</v>
      </c>
      <c r="G160" s="2">
        <f t="shared" si="35"/>
        <v>591500.42857142852</v>
      </c>
      <c r="H160" s="2">
        <f t="shared" ref="H160:H223" si="39">IF(COUNT($C161)=0,IF(COUNT($C160)=1,C160,SUM(H159+G160)),C160)</f>
        <v>69110688.535332218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1363052.0000000002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920912.1781257987</v>
      </c>
      <c r="Q160" s="2">
        <f t="shared" si="36"/>
        <v>600000</v>
      </c>
      <c r="R160" s="2">
        <f t="shared" ref="R160:R223" si="40">IF(COUNT($C161)=0,IF(COUNT($C160)=1,M160,SUM(R159+Q160)),M160)</f>
        <v>70378914.824929953</v>
      </c>
      <c r="S160" s="2">
        <f t="shared" si="17"/>
        <v>591500.42857143283</v>
      </c>
      <c r="T160" s="2">
        <f t="shared" si="18"/>
        <v>8499.571428571362</v>
      </c>
      <c r="U160" s="2">
        <f t="shared" si="19"/>
        <v>600000</v>
      </c>
      <c r="V160" s="2">
        <f t="shared" si="34"/>
        <v>20258277.811942935</v>
      </c>
      <c r="W160" s="2">
        <f t="shared" si="20"/>
        <v>498042.2379360795</v>
      </c>
      <c r="X160" s="2">
        <f t="shared" si="6"/>
        <v>101957.7620639205</v>
      </c>
      <c r="Y160" s="2">
        <f t="shared" si="37"/>
        <v>50120637.012987018</v>
      </c>
      <c r="Z160" s="2" t="str">
        <f t="shared" si="8"/>
        <v>HERE</v>
      </c>
      <c r="AA160" s="2">
        <f>IF(Z160="HERE",Y160,AA159+Graph!$G$1*1000)</f>
        <v>50120637.012987018</v>
      </c>
      <c r="AB160" s="2">
        <f t="shared" si="21"/>
        <v>101957.7620639205</v>
      </c>
      <c r="AC160" s="2">
        <f t="shared" si="38"/>
        <v>20258277.811942935</v>
      </c>
      <c r="AD160" s="3">
        <f t="shared" si="10"/>
        <v>50120637.012987018</v>
      </c>
      <c r="AE160" s="2">
        <f>IF(AE158&gt;=52800000,52800000,IF(AB139=Graph!G$1*1000,AE159+Graph!G$1*1000,AC160))</f>
        <v>20258277.811942935</v>
      </c>
      <c r="AF160" s="3">
        <f t="shared" si="11"/>
        <v>20258277.811942935</v>
      </c>
      <c r="AG160" s="3">
        <f t="shared" si="29"/>
        <v>42675633.392436959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92</v>
      </c>
      <c r="C161" s="7"/>
      <c r="D161" s="2" t="e">
        <f t="shared" si="12"/>
        <v>#N/A</v>
      </c>
      <c r="E161" s="2" t="e">
        <f t="shared" si="22"/>
        <v>#N/A</v>
      </c>
      <c r="F161" s="2">
        <v>917188.78826075792</v>
      </c>
      <c r="G161" s="2">
        <f t="shared" si="35"/>
        <v>591500.42857142852</v>
      </c>
      <c r="H161" s="2">
        <f t="shared" si="39"/>
        <v>69702188.963903651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1371551.5714285716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925889.81028774381</v>
      </c>
      <c r="Q161" s="2">
        <f t="shared" si="36"/>
        <v>600000</v>
      </c>
      <c r="R161" s="2">
        <f t="shared" si="40"/>
        <v>70978914.824929953</v>
      </c>
      <c r="S161" s="2">
        <f t="shared" si="17"/>
        <v>591500.42857143283</v>
      </c>
      <c r="T161" s="2">
        <f t="shared" si="18"/>
        <v>8499.571428571362</v>
      </c>
      <c r="U161" s="2">
        <f t="shared" si="19"/>
        <v>600000</v>
      </c>
      <c r="V161" s="2">
        <f t="shared" si="34"/>
        <v>20761251.185765207</v>
      </c>
      <c r="W161" s="2">
        <f t="shared" si="20"/>
        <v>502973.37382227182</v>
      </c>
      <c r="X161" s="2">
        <f t="shared" si="6"/>
        <v>97026.626177728176</v>
      </c>
      <c r="Y161" s="2">
        <f t="shared" si="37"/>
        <v>50217663.639164746</v>
      </c>
      <c r="Z161" s="2" t="str">
        <f t="shared" si="8"/>
        <v>HERE</v>
      </c>
      <c r="AA161" s="2">
        <f>IF(Z161="HERE",Y161,AA160+Graph!$G$1*1000)</f>
        <v>50217663.639164746</v>
      </c>
      <c r="AB161" s="2">
        <f t="shared" si="21"/>
        <v>97026.626177728176</v>
      </c>
      <c r="AC161" s="2">
        <f t="shared" si="38"/>
        <v>20761251.185765207</v>
      </c>
      <c r="AD161" s="3">
        <f t="shared" si="10"/>
        <v>50217663.639164746</v>
      </c>
      <c r="AE161" s="2">
        <f>IF(AE159&gt;=52800000,52800000,IF(AB140=Graph!G$1*1000,AE160+Graph!G$1*1000,AC161))</f>
        <v>20761251.185765207</v>
      </c>
      <c r="AF161" s="3">
        <f t="shared" si="11"/>
        <v>20761251.185765207</v>
      </c>
      <c r="AG161" s="3">
        <f t="shared" si="29"/>
        <v>42795594.842436962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93</v>
      </c>
      <c r="C162" s="7"/>
      <c r="D162" s="2" t="e">
        <f t="shared" si="12"/>
        <v>#N/A</v>
      </c>
      <c r="E162" s="2" t="e">
        <f t="shared" si="22"/>
        <v>#N/A</v>
      </c>
      <c r="F162" s="2">
        <v>922119.92414692044</v>
      </c>
      <c r="G162" s="2">
        <f t="shared" si="35"/>
        <v>591500.42857142852</v>
      </c>
      <c r="H162" s="2">
        <f t="shared" si="39"/>
        <v>70293689.392475083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1380051.142857143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930867.44244971871</v>
      </c>
      <c r="Q162" s="2">
        <f t="shared" si="36"/>
        <v>600000</v>
      </c>
      <c r="R162" s="2">
        <f t="shared" si="40"/>
        <v>71578914.824929953</v>
      </c>
      <c r="S162" s="2">
        <f t="shared" si="17"/>
        <v>591500.42857143283</v>
      </c>
      <c r="T162" s="2">
        <f t="shared" si="18"/>
        <v>8499.571428571362</v>
      </c>
      <c r="U162" s="2">
        <f t="shared" si="19"/>
        <v>600000</v>
      </c>
      <c r="V162" s="2">
        <f t="shared" si="34"/>
        <v>21269155.695473641</v>
      </c>
      <c r="W162" s="2">
        <f t="shared" si="20"/>
        <v>507904.50970843434</v>
      </c>
      <c r="X162" s="2">
        <f t="shared" si="6"/>
        <v>92095.490291565657</v>
      </c>
      <c r="Y162" s="2">
        <f t="shared" si="37"/>
        <v>50309759.129456311</v>
      </c>
      <c r="Z162" s="2" t="str">
        <f t="shared" si="8"/>
        <v>HERE</v>
      </c>
      <c r="AA162" s="2">
        <f>IF(Z162="HERE",Y162,AA161+Graph!$G$1*1000)</f>
        <v>50309759.129456311</v>
      </c>
      <c r="AB162" s="2">
        <f t="shared" si="21"/>
        <v>92095.490291565657</v>
      </c>
      <c r="AC162" s="2">
        <f t="shared" si="38"/>
        <v>21269155.695473641</v>
      </c>
      <c r="AD162" s="3">
        <f t="shared" si="10"/>
        <v>50309759.129456311</v>
      </c>
      <c r="AE162" s="2">
        <f>IF(AE160&gt;=52800000,52800000,IF(AB141=Graph!G$1*1000,AE161+Graph!G$1*1000,AC162))</f>
        <v>21269155.695473641</v>
      </c>
      <c r="AF162" s="3">
        <f t="shared" si="11"/>
        <v>21269155.695473641</v>
      </c>
      <c r="AG162" s="3">
        <f t="shared" si="29"/>
        <v>42868878.542436957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94</v>
      </c>
      <c r="C163" s="7"/>
      <c r="D163" s="2" t="e">
        <f t="shared" si="12"/>
        <v>#N/A</v>
      </c>
      <c r="E163" s="2" t="e">
        <f t="shared" si="22"/>
        <v>#N/A</v>
      </c>
      <c r="F163" s="2">
        <v>927051.06003311276</v>
      </c>
      <c r="G163" s="2">
        <f t="shared" si="35"/>
        <v>591500.42857142852</v>
      </c>
      <c r="H163" s="2">
        <f t="shared" si="39"/>
        <v>70885189.821046516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1388550.7142857143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935845.07461166382</v>
      </c>
      <c r="Q163" s="2">
        <f t="shared" si="36"/>
        <v>600000</v>
      </c>
      <c r="R163" s="2">
        <f t="shared" si="40"/>
        <v>72178914.824929953</v>
      </c>
      <c r="S163" s="2">
        <f t="shared" si="17"/>
        <v>591500.42857143283</v>
      </c>
      <c r="T163" s="2">
        <f t="shared" si="18"/>
        <v>8499.571428571362</v>
      </c>
      <c r="U163" s="2">
        <f t="shared" si="19"/>
        <v>600000</v>
      </c>
      <c r="V163" s="2">
        <f t="shared" si="34"/>
        <v>21781991.341068238</v>
      </c>
      <c r="W163" s="2">
        <f t="shared" si="20"/>
        <v>512835.64559459686</v>
      </c>
      <c r="X163" s="2">
        <f t="shared" si="6"/>
        <v>87164.354405403137</v>
      </c>
      <c r="Y163" s="2">
        <f t="shared" si="37"/>
        <v>50396923.483861715</v>
      </c>
      <c r="Z163" s="2" t="str">
        <f t="shared" si="8"/>
        <v>HERE</v>
      </c>
      <c r="AA163" s="2">
        <f>IF(Z163="HERE",Y163,AA162+Graph!$G$1*1000)</f>
        <v>50396923.483861715</v>
      </c>
      <c r="AB163" s="2">
        <f t="shared" si="21"/>
        <v>87164.354405403137</v>
      </c>
      <c r="AC163" s="2">
        <f t="shared" si="38"/>
        <v>21781991.341068238</v>
      </c>
      <c r="AD163" s="3">
        <f t="shared" si="10"/>
        <v>50396923.483861715</v>
      </c>
      <c r="AE163" s="2">
        <f>IF(AE161&gt;=52800000,52800000,IF(AB142=Graph!G$1*1000,AE162+Graph!G$1*1000,AC163))</f>
        <v>21781991.341068238</v>
      </c>
      <c r="AF163" s="3">
        <f t="shared" si="11"/>
        <v>21781991.341068238</v>
      </c>
      <c r="AG163" s="3">
        <f t="shared" si="29"/>
        <v>43171118.242436953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95</v>
      </c>
      <c r="C164" s="7"/>
      <c r="D164" s="2" t="e">
        <f t="shared" si="12"/>
        <v>#N/A</v>
      </c>
      <c r="E164" s="2" t="e">
        <f t="shared" si="22"/>
        <v>#N/A</v>
      </c>
      <c r="F164" s="2">
        <v>931982.19591927528</v>
      </c>
      <c r="G164" s="2">
        <f t="shared" si="35"/>
        <v>591500.42857142852</v>
      </c>
      <c r="H164" s="2">
        <f t="shared" si="39"/>
        <v>71476690.249617949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1397050.2857142857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940822.70677360892</v>
      </c>
      <c r="Q164" s="2">
        <f t="shared" si="36"/>
        <v>600000</v>
      </c>
      <c r="R164" s="2">
        <f t="shared" si="40"/>
        <v>72778914.824929953</v>
      </c>
      <c r="S164" s="2">
        <f t="shared" si="17"/>
        <v>591500.42857143283</v>
      </c>
      <c r="T164" s="2">
        <f t="shared" si="18"/>
        <v>8499.571428571362</v>
      </c>
      <c r="U164" s="2">
        <f t="shared" si="19"/>
        <v>600000</v>
      </c>
      <c r="V164" s="2">
        <f t="shared" si="34"/>
        <v>22299758.122549027</v>
      </c>
      <c r="W164" s="2">
        <f t="shared" si="20"/>
        <v>517766.78148078918</v>
      </c>
      <c r="X164" s="2">
        <f t="shared" si="6"/>
        <v>82233.218519210815</v>
      </c>
      <c r="Y164" s="2">
        <f t="shared" si="37"/>
        <v>50479156.702380925</v>
      </c>
      <c r="Z164" s="2" t="str">
        <f t="shared" si="8"/>
        <v>HERE</v>
      </c>
      <c r="AA164" s="2">
        <f>IF(Z164="HERE",Y164,AA163+Graph!$G$1*1000)</f>
        <v>50479156.702380925</v>
      </c>
      <c r="AB164" s="2">
        <f t="shared" si="21"/>
        <v>82233.218519210815</v>
      </c>
      <c r="AC164" s="2">
        <f t="shared" si="38"/>
        <v>22299758.122549027</v>
      </c>
      <c r="AD164" s="3">
        <f t="shared" si="10"/>
        <v>50479156.702380925</v>
      </c>
      <c r="AE164" s="2">
        <f>IF(AE162&gt;=52800000,52800000,IF(AB143=Graph!G$1*1000,AE163+Graph!G$1*1000,AC164))</f>
        <v>22299758.122549027</v>
      </c>
      <c r="AF164" s="3">
        <f t="shared" si="11"/>
        <v>22299758.122549027</v>
      </c>
      <c r="AG164" s="3">
        <f t="shared" si="29"/>
        <v>43411510.242436953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96</v>
      </c>
      <c r="C165" s="7"/>
      <c r="D165" s="2" t="e">
        <f t="shared" si="12"/>
        <v>#N/A</v>
      </c>
      <c r="E165" s="2" t="e">
        <f t="shared" si="22"/>
        <v>#N/A</v>
      </c>
      <c r="F165" s="2">
        <v>936913.3318054378</v>
      </c>
      <c r="G165" s="2">
        <f t="shared" si="35"/>
        <v>591500.42857142852</v>
      </c>
      <c r="H165" s="2">
        <f t="shared" si="39"/>
        <v>72068190.678189382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1405549.857142857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945800.33893558383</v>
      </c>
      <c r="Q165" s="2">
        <f t="shared" si="36"/>
        <v>600000</v>
      </c>
      <c r="R165" s="2">
        <f t="shared" si="40"/>
        <v>73378914.824929953</v>
      </c>
      <c r="S165" s="2">
        <f t="shared" si="17"/>
        <v>591500.42857143283</v>
      </c>
      <c r="T165" s="2">
        <f t="shared" si="18"/>
        <v>8499.571428571362</v>
      </c>
      <c r="U165" s="2">
        <f t="shared" si="19"/>
        <v>600000</v>
      </c>
      <c r="V165" s="2">
        <f t="shared" si="34"/>
        <v>22822456.039915979</v>
      </c>
      <c r="W165" s="2">
        <f t="shared" si="20"/>
        <v>522697.9173669517</v>
      </c>
      <c r="X165" s="2">
        <f t="shared" si="6"/>
        <v>77302.082633048296</v>
      </c>
      <c r="Y165" s="2">
        <f t="shared" si="37"/>
        <v>50556458.785013974</v>
      </c>
      <c r="Z165" s="2" t="str">
        <f t="shared" si="8"/>
        <v>HERE</v>
      </c>
      <c r="AA165" s="2">
        <f>IF(Z165="HERE",Y165,AA164+Graph!$G$1*1000)</f>
        <v>50556458.785013974</v>
      </c>
      <c r="AB165" s="2">
        <f t="shared" si="21"/>
        <v>77302.082633048296</v>
      </c>
      <c r="AC165" s="2">
        <f t="shared" si="38"/>
        <v>22822456.039915979</v>
      </c>
      <c r="AD165" s="3">
        <f t="shared" si="10"/>
        <v>50556458.785013974</v>
      </c>
      <c r="AE165" s="2">
        <f>IF(AE163&gt;=52800000,52800000,IF(AB144=Graph!G$1*1000,AE164+Graph!G$1*1000,AC165))</f>
        <v>22822456.039915979</v>
      </c>
      <c r="AF165" s="3">
        <f t="shared" si="11"/>
        <v>22822456.039915979</v>
      </c>
      <c r="AG165" s="3">
        <f t="shared" si="29"/>
        <v>43601470.042436957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97</v>
      </c>
      <c r="C166" s="7"/>
      <c r="D166" s="2" t="e">
        <f t="shared" si="12"/>
        <v>#N/A</v>
      </c>
      <c r="E166" s="2" t="e">
        <f t="shared" si="22"/>
        <v>#N/A</v>
      </c>
      <c r="F166" s="2">
        <v>941844.46769163013</v>
      </c>
      <c r="G166" s="2">
        <f t="shared" ref="G166:G229" si="41">IF(F166&gt;600000,$AK$31*1000,F166)</f>
        <v>591500.42857142852</v>
      </c>
      <c r="H166" s="2">
        <f t="shared" si="39"/>
        <v>72659691.106760815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1414049.4285714284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950777.97109752893</v>
      </c>
      <c r="Q166" s="2">
        <f t="shared" ref="Q166:Q229" si="42">IF(P166&gt;600000,600000,P166)</f>
        <v>600000</v>
      </c>
      <c r="R166" s="2">
        <f t="shared" si="40"/>
        <v>73978914.824929953</v>
      </c>
      <c r="S166" s="2">
        <f t="shared" si="17"/>
        <v>591500.42857143283</v>
      </c>
      <c r="T166" s="2">
        <f t="shared" si="18"/>
        <v>8499.571428571362</v>
      </c>
      <c r="U166" s="2">
        <f t="shared" si="19"/>
        <v>600000</v>
      </c>
      <c r="V166" s="2">
        <f t="shared" si="34"/>
        <v>23350085.093169093</v>
      </c>
      <c r="W166" s="2">
        <f t="shared" si="20"/>
        <v>527629.05325311422</v>
      </c>
      <c r="X166" s="2">
        <f t="shared" si="6"/>
        <v>72370.946746885777</v>
      </c>
      <c r="Y166" s="2">
        <f t="shared" si="37"/>
        <v>50628829.731760859</v>
      </c>
      <c r="Z166" s="2" t="str">
        <f t="shared" si="8"/>
        <v>HERE</v>
      </c>
      <c r="AA166" s="2">
        <f>IF(Z166="HERE",Y166,AA165+Graph!$G$1*1000)</f>
        <v>50628829.731760859</v>
      </c>
      <c r="AB166" s="2">
        <f t="shared" si="21"/>
        <v>72370.946746885777</v>
      </c>
      <c r="AC166" s="2">
        <f t="shared" si="38"/>
        <v>23350085.093169093</v>
      </c>
      <c r="AD166" s="3">
        <f t="shared" si="10"/>
        <v>50628829.731760859</v>
      </c>
      <c r="AE166" s="2">
        <f>IF(AE164&gt;=52800000,52800000,IF(AB145=Graph!G$1*1000,AE165+Graph!G$1*1000,AC166))</f>
        <v>23350085.093169093</v>
      </c>
      <c r="AF166" s="3">
        <f t="shared" si="11"/>
        <v>23350085.093169093</v>
      </c>
      <c r="AG166" s="3">
        <f t="shared" si="29"/>
        <v>43758281.542436957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98</v>
      </c>
      <c r="C167" s="7"/>
      <c r="D167" s="2" t="e">
        <f t="shared" si="12"/>
        <v>#N/A</v>
      </c>
      <c r="E167" s="2" t="e">
        <f t="shared" si="22"/>
        <v>#N/A</v>
      </c>
      <c r="F167" s="2">
        <v>946775.60357779264</v>
      </c>
      <c r="G167" s="2">
        <f t="shared" si="41"/>
        <v>591500.42857142852</v>
      </c>
      <c r="H167" s="2">
        <f t="shared" si="39"/>
        <v>73251191.535332248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1422548.9999999998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955755.60325947404</v>
      </c>
      <c r="Q167" s="2">
        <f t="shared" si="42"/>
        <v>600000</v>
      </c>
      <c r="R167" s="2">
        <f t="shared" si="40"/>
        <v>74578914.824929953</v>
      </c>
      <c r="S167" s="2">
        <f t="shared" si="17"/>
        <v>591500.42857143283</v>
      </c>
      <c r="T167" s="2">
        <f t="shared" si="18"/>
        <v>8499.571428571362</v>
      </c>
      <c r="U167" s="2">
        <f t="shared" si="19"/>
        <v>600000</v>
      </c>
      <c r="V167" s="2">
        <f t="shared" si="34"/>
        <v>23882645.2823084</v>
      </c>
      <c r="W167" s="2">
        <f t="shared" si="20"/>
        <v>532560.18913930655</v>
      </c>
      <c r="X167" s="2">
        <f t="shared" si="6"/>
        <v>67439.810860693455</v>
      </c>
      <c r="Y167" s="2">
        <f t="shared" si="37"/>
        <v>50696269.542621553</v>
      </c>
      <c r="Z167" s="2" t="str">
        <f t="shared" si="8"/>
        <v>HERE</v>
      </c>
      <c r="AA167" s="2">
        <f>IF(Z167="HERE",Y167,AA166+Graph!$G$1*1000)</f>
        <v>50696269.542621553</v>
      </c>
      <c r="AB167" s="2">
        <f t="shared" si="21"/>
        <v>67439.810860693455</v>
      </c>
      <c r="AC167" s="2">
        <f t="shared" si="38"/>
        <v>23882645.2823084</v>
      </c>
      <c r="AD167" s="3">
        <f t="shared" si="10"/>
        <v>50696269.542621553</v>
      </c>
      <c r="AE167" s="2">
        <f>IF(AE165&gt;=52800000,52800000,IF(AB146=Graph!G$1*1000,AE166+Graph!G$1*1000,AC167))</f>
        <v>23882645.2823084</v>
      </c>
      <c r="AF167" s="3">
        <f t="shared" si="11"/>
        <v>23882645.2823084</v>
      </c>
      <c r="AG167" s="3">
        <f t="shared" si="29"/>
        <v>43870632.942436963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99</v>
      </c>
      <c r="C168" s="7"/>
      <c r="D168" s="2" t="e">
        <f t="shared" si="12"/>
        <v>#N/A</v>
      </c>
      <c r="E168" s="2" t="e">
        <f t="shared" si="22"/>
        <v>#N/A</v>
      </c>
      <c r="F168" s="2">
        <v>951706.73946395516</v>
      </c>
      <c r="G168" s="2">
        <f t="shared" si="41"/>
        <v>591500.42857142852</v>
      </c>
      <c r="H168" s="2">
        <f t="shared" si="39"/>
        <v>73842691.96390368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1431048.5714285711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960733.23542144895</v>
      </c>
      <c r="Q168" s="2">
        <f t="shared" si="42"/>
        <v>600000</v>
      </c>
      <c r="R168" s="2">
        <f t="shared" si="40"/>
        <v>75178914.824929953</v>
      </c>
      <c r="S168" s="2">
        <f t="shared" si="17"/>
        <v>591500.42857143283</v>
      </c>
      <c r="T168" s="2">
        <f t="shared" si="18"/>
        <v>8499.571428571362</v>
      </c>
      <c r="U168" s="2">
        <f t="shared" si="19"/>
        <v>600000</v>
      </c>
      <c r="V168" s="2">
        <f t="shared" si="34"/>
        <v>24420136.607333869</v>
      </c>
      <c r="W168" s="2">
        <f t="shared" si="20"/>
        <v>537491.32502546906</v>
      </c>
      <c r="X168" s="2">
        <f t="shared" si="6"/>
        <v>62508.674974530935</v>
      </c>
      <c r="Y168" s="2">
        <f t="shared" si="37"/>
        <v>50758778.217596084</v>
      </c>
      <c r="Z168" s="2" t="str">
        <f t="shared" si="8"/>
        <v>HERE</v>
      </c>
      <c r="AA168" s="2">
        <f>IF(Z168="HERE",Y168,AA167+Graph!$G$1*1000)</f>
        <v>50758778.217596084</v>
      </c>
      <c r="AB168" s="2">
        <f t="shared" si="21"/>
        <v>62508.674974530935</v>
      </c>
      <c r="AC168" s="2">
        <f t="shared" si="38"/>
        <v>24420136.607333869</v>
      </c>
      <c r="AD168" s="3">
        <f t="shared" si="10"/>
        <v>50758778.217596084</v>
      </c>
      <c r="AE168" s="2">
        <f>IF(AE166&gt;=52800000,52800000,IF(AB147=Graph!G$1*1000,AE167+Graph!G$1*1000,AC168))</f>
        <v>24420136.607333869</v>
      </c>
      <c r="AF168" s="3">
        <f t="shared" si="11"/>
        <v>24420136.607333869</v>
      </c>
      <c r="AG168" s="3">
        <f t="shared" si="29"/>
        <v>43947720.392436959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100</v>
      </c>
      <c r="C169" s="7"/>
      <c r="D169" s="2" t="e">
        <f t="shared" si="12"/>
        <v>#N/A</v>
      </c>
      <c r="E169" s="2" t="e">
        <f t="shared" si="22"/>
        <v>#N/A</v>
      </c>
      <c r="F169" s="2">
        <v>956637.87535014749</v>
      </c>
      <c r="G169" s="2">
        <f t="shared" si="41"/>
        <v>591500.42857142852</v>
      </c>
      <c r="H169" s="2">
        <f t="shared" si="39"/>
        <v>74434192.392475113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1439548.1428571425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965710.86758339405</v>
      </c>
      <c r="Q169" s="2">
        <f t="shared" si="42"/>
        <v>600000</v>
      </c>
      <c r="R169" s="2">
        <f t="shared" si="40"/>
        <v>75778914.824929953</v>
      </c>
      <c r="S169" s="2">
        <f t="shared" si="17"/>
        <v>591500.42857143283</v>
      </c>
      <c r="T169" s="2">
        <f t="shared" si="18"/>
        <v>8499.571428571362</v>
      </c>
      <c r="U169" s="2">
        <f t="shared" si="19"/>
        <v>600000</v>
      </c>
      <c r="V169" s="2">
        <f t="shared" si="34"/>
        <v>24962559.0682455</v>
      </c>
      <c r="W169" s="2">
        <f t="shared" si="20"/>
        <v>542422.46091163158</v>
      </c>
      <c r="X169" s="2">
        <f t="shared" si="6"/>
        <v>57577.539088368416</v>
      </c>
      <c r="Y169" s="2">
        <f t="shared" si="37"/>
        <v>50816355.756684452</v>
      </c>
      <c r="Z169" s="2" t="str">
        <f t="shared" si="8"/>
        <v>HERE</v>
      </c>
      <c r="AA169" s="2">
        <f>IF(Z169="HERE",Y169,AA168+Graph!$G$1*1000)</f>
        <v>50816355.756684452</v>
      </c>
      <c r="AB169" s="2">
        <f t="shared" si="21"/>
        <v>57577.539088368416</v>
      </c>
      <c r="AC169" s="2">
        <f t="shared" si="38"/>
        <v>24962559.0682455</v>
      </c>
      <c r="AD169" s="3">
        <f t="shared" si="10"/>
        <v>50816355.756684452</v>
      </c>
      <c r="AE169" s="2">
        <f>IF(AE167&gt;=52800000,52800000,IF(AB148=Graph!G$1*1000,AE168+Graph!G$1*1000,AC169))</f>
        <v>24962559.0682455</v>
      </c>
      <c r="AF169" s="3">
        <f t="shared" si="11"/>
        <v>24962559.0682455</v>
      </c>
      <c r="AG169" s="3">
        <f t="shared" si="29"/>
        <v>44058162.692436963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101</v>
      </c>
      <c r="C170" s="7"/>
      <c r="D170" s="2" t="e">
        <f t="shared" si="12"/>
        <v>#N/A</v>
      </c>
      <c r="E170" s="2" t="e">
        <f t="shared" si="22"/>
        <v>#N/A</v>
      </c>
      <c r="F170" s="2">
        <v>961569.01123631001</v>
      </c>
      <c r="G170" s="2">
        <f t="shared" si="41"/>
        <v>591500.42857142852</v>
      </c>
      <c r="H170" s="2">
        <f t="shared" si="39"/>
        <v>75025692.821046546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1448047.7142857139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970688.49974533916</v>
      </c>
      <c r="Q170" s="2">
        <f t="shared" si="42"/>
        <v>600000</v>
      </c>
      <c r="R170" s="2">
        <f t="shared" si="40"/>
        <v>76378914.824929953</v>
      </c>
      <c r="S170" s="2">
        <f t="shared" si="17"/>
        <v>591500.42857143283</v>
      </c>
      <c r="T170" s="2">
        <f t="shared" si="18"/>
        <v>8499.571428571362</v>
      </c>
      <c r="U170" s="2">
        <f t="shared" si="19"/>
        <v>600000</v>
      </c>
      <c r="V170" s="2">
        <f t="shared" si="34"/>
        <v>25509912.665043324</v>
      </c>
      <c r="W170" s="2">
        <f t="shared" si="20"/>
        <v>547353.59679782391</v>
      </c>
      <c r="X170" s="2">
        <f t="shared" si="6"/>
        <v>52646.403202176094</v>
      </c>
      <c r="Y170" s="2">
        <f t="shared" si="37"/>
        <v>50869002.159886628</v>
      </c>
      <c r="Z170" s="2" t="str">
        <f t="shared" si="8"/>
        <v>HERE</v>
      </c>
      <c r="AA170" s="2">
        <f>IF(Z170="HERE",Y170,AA169+Graph!$G$1*1000)</f>
        <v>50869002.159886628</v>
      </c>
      <c r="AB170" s="2">
        <f t="shared" si="21"/>
        <v>52646.403202176094</v>
      </c>
      <c r="AC170" s="2">
        <f t="shared" si="38"/>
        <v>25509912.665043324</v>
      </c>
      <c r="AD170" s="3">
        <f t="shared" si="10"/>
        <v>50869002.159886628</v>
      </c>
      <c r="AE170" s="2">
        <f>IF(AE168&gt;=52800000,52800000,IF(AB149=Graph!G$1*1000,AE169+Graph!G$1*1000,AC170))</f>
        <v>25509912.665043324</v>
      </c>
      <c r="AF170" s="3">
        <f t="shared" si="11"/>
        <v>25509912.665043324</v>
      </c>
      <c r="AG170" s="3">
        <f t="shared" si="29"/>
        <v>44395894.992436953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102</v>
      </c>
      <c r="C171" s="7"/>
      <c r="D171" s="2" t="e">
        <f t="shared" si="12"/>
        <v>#N/A</v>
      </c>
      <c r="E171" s="2" t="e">
        <f t="shared" si="22"/>
        <v>#N/A</v>
      </c>
      <c r="F171" s="2">
        <v>966500.14712247252</v>
      </c>
      <c r="G171" s="2">
        <f t="shared" si="41"/>
        <v>591500.42857142852</v>
      </c>
      <c r="H171" s="2">
        <f t="shared" si="39"/>
        <v>75617193.249617979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1456547.2857142852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975666.13190731406</v>
      </c>
      <c r="Q171" s="2">
        <f t="shared" si="42"/>
        <v>600000</v>
      </c>
      <c r="R171" s="2">
        <f t="shared" si="40"/>
        <v>76978914.824929953</v>
      </c>
      <c r="S171" s="2">
        <f t="shared" si="17"/>
        <v>591500.42857143283</v>
      </c>
      <c r="T171" s="2">
        <f t="shared" si="18"/>
        <v>8499.571428571362</v>
      </c>
      <c r="U171" s="2">
        <f t="shared" si="19"/>
        <v>600000</v>
      </c>
      <c r="V171" s="2">
        <f t="shared" si="34"/>
        <v>26062197.397727311</v>
      </c>
      <c r="W171" s="2">
        <f t="shared" si="20"/>
        <v>552284.73268398643</v>
      </c>
      <c r="X171" s="2">
        <f t="shared" si="6"/>
        <v>47715.267316013575</v>
      </c>
      <c r="Y171" s="2">
        <f t="shared" si="37"/>
        <v>50916717.427202642</v>
      </c>
      <c r="Z171" s="2" t="str">
        <f t="shared" si="8"/>
        <v>HERE</v>
      </c>
      <c r="AA171" s="2">
        <f>IF(Z171="HERE",Y171,AA170+Graph!$G$1*1000)</f>
        <v>50916717.427202642</v>
      </c>
      <c r="AB171" s="2">
        <f t="shared" si="21"/>
        <v>47715.267316013575</v>
      </c>
      <c r="AC171" s="2">
        <f t="shared" si="38"/>
        <v>26062197.397727311</v>
      </c>
      <c r="AD171" s="3">
        <f t="shared" si="10"/>
        <v>50916717.427202642</v>
      </c>
      <c r="AE171" s="2">
        <f>IF(AE169&gt;=52800000,52800000,IF(AB150=Graph!G$1*1000,AE170+Graph!G$1*1000,AC171))</f>
        <v>26062197.397727311</v>
      </c>
      <c r="AF171" s="3">
        <f t="shared" si="11"/>
        <v>26062197.397727311</v>
      </c>
      <c r="AG171" s="3">
        <f t="shared" si="29"/>
        <v>44701332.392436959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103</v>
      </c>
      <c r="C172" s="7"/>
      <c r="D172" s="2" t="e">
        <f t="shared" si="12"/>
        <v>#N/A</v>
      </c>
      <c r="E172" s="2" t="e">
        <f t="shared" si="22"/>
        <v>#N/A</v>
      </c>
      <c r="F172" s="2">
        <v>971431.28300866485</v>
      </c>
      <c r="G172" s="2">
        <f t="shared" si="41"/>
        <v>591500.42857142852</v>
      </c>
      <c r="H172" s="2">
        <f t="shared" si="39"/>
        <v>76208693.678189412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1465046.8571428566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980643.76406925917</v>
      </c>
      <c r="Q172" s="2">
        <f t="shared" si="42"/>
        <v>600000</v>
      </c>
      <c r="R172" s="2">
        <f t="shared" si="40"/>
        <v>77578914.824929953</v>
      </c>
      <c r="S172" s="2">
        <f t="shared" si="17"/>
        <v>591500.42857143283</v>
      </c>
      <c r="T172" s="2">
        <f t="shared" si="18"/>
        <v>8499.571428571362</v>
      </c>
      <c r="U172" s="2">
        <f t="shared" si="19"/>
        <v>600000</v>
      </c>
      <c r="V172" s="2">
        <f t="shared" si="34"/>
        <v>26619413.26629746</v>
      </c>
      <c r="W172" s="2">
        <f t="shared" si="20"/>
        <v>557215.86857014894</v>
      </c>
      <c r="X172" s="2">
        <f t="shared" si="6"/>
        <v>42784.131429851055</v>
      </c>
      <c r="Y172" s="2">
        <f t="shared" si="37"/>
        <v>50959501.558632493</v>
      </c>
      <c r="Z172" s="2" t="str">
        <f t="shared" si="8"/>
        <v>HERE</v>
      </c>
      <c r="AA172" s="2">
        <f>IF(Z172="HERE",Y172,AA171+Graph!$G$1*1000)</f>
        <v>50959501.558632493</v>
      </c>
      <c r="AB172" s="2">
        <f t="shared" si="21"/>
        <v>42784.131429851055</v>
      </c>
      <c r="AC172" s="2">
        <f t="shared" si="38"/>
        <v>26619413.26629746</v>
      </c>
      <c r="AD172" s="3">
        <f t="shared" si="10"/>
        <v>50959501.558632493</v>
      </c>
      <c r="AE172" s="2">
        <f>IF(AE170&gt;=52800000,52800000,IF(AB151=Graph!G$1*1000,AE171+Graph!G$1*1000,AC172))</f>
        <v>26619413.26629746</v>
      </c>
      <c r="AF172" s="3">
        <f t="shared" si="11"/>
        <v>26619413.26629746</v>
      </c>
      <c r="AG172" s="3">
        <f t="shared" si="29"/>
        <v>44931197.142436959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104</v>
      </c>
      <c r="C173" s="7"/>
      <c r="D173" s="2" t="e">
        <f t="shared" si="12"/>
        <v>#N/A</v>
      </c>
      <c r="E173" s="2" t="e">
        <f t="shared" si="22"/>
        <v>#N/A</v>
      </c>
      <c r="F173" s="2">
        <v>976362.41889482737</v>
      </c>
      <c r="G173" s="2">
        <f t="shared" si="41"/>
        <v>591500.42857142852</v>
      </c>
      <c r="H173" s="2">
        <f t="shared" si="39"/>
        <v>76800194.106760845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1473546.4285714279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985621.39623123407</v>
      </c>
      <c r="Q173" s="2">
        <f t="shared" si="42"/>
        <v>600000</v>
      </c>
      <c r="R173" s="2">
        <f t="shared" si="40"/>
        <v>78178914.824929953</v>
      </c>
      <c r="S173" s="2">
        <f t="shared" si="17"/>
        <v>591500.42857143283</v>
      </c>
      <c r="T173" s="2">
        <f t="shared" si="18"/>
        <v>8499.571428571362</v>
      </c>
      <c r="U173" s="2">
        <f t="shared" si="19"/>
        <v>600000</v>
      </c>
      <c r="V173" s="2">
        <f t="shared" si="34"/>
        <v>27181560.270753801</v>
      </c>
      <c r="W173" s="2">
        <f t="shared" si="20"/>
        <v>562147.00445634127</v>
      </c>
      <c r="X173" s="2">
        <f t="shared" si="6"/>
        <v>37852.995543658733</v>
      </c>
      <c r="Y173" s="2">
        <f t="shared" si="37"/>
        <v>50997354.554176152</v>
      </c>
      <c r="Z173" s="2" t="str">
        <f t="shared" si="8"/>
        <v>HERE</v>
      </c>
      <c r="AA173" s="2">
        <f>IF(Z173="HERE",Y173,AA172+Graph!$G$1*1000)</f>
        <v>50997354.554176152</v>
      </c>
      <c r="AB173" s="2">
        <f t="shared" si="21"/>
        <v>37852.995543658733</v>
      </c>
      <c r="AC173" s="2">
        <f t="shared" si="38"/>
        <v>27181560.270753801</v>
      </c>
      <c r="AD173" s="3">
        <f t="shared" si="10"/>
        <v>50997354.554176152</v>
      </c>
      <c r="AE173" s="2">
        <f>IF(AE171&gt;=52800000,52800000,IF(AB152=Graph!G$1*1000,AE172+Graph!G$1*1000,AC173))</f>
        <v>27181560.270753801</v>
      </c>
      <c r="AF173" s="3">
        <f t="shared" si="11"/>
        <v>27181560.270753801</v>
      </c>
      <c r="AG173" s="3">
        <f t="shared" si="29"/>
        <v>45061403.642436959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105</v>
      </c>
      <c r="C174" s="7"/>
      <c r="D174" s="2" t="e">
        <f t="shared" si="12"/>
        <v>#N/A</v>
      </c>
      <c r="E174" s="2" t="e">
        <f t="shared" si="22"/>
        <v>#N/A</v>
      </c>
      <c r="F174" s="2">
        <v>981293.55478098989</v>
      </c>
      <c r="G174" s="2">
        <f t="shared" si="41"/>
        <v>591500.42857142852</v>
      </c>
      <c r="H174" s="2">
        <f t="shared" si="39"/>
        <v>77391694.535332277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1482045.9999999993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990599.02839317918</v>
      </c>
      <c r="Q174" s="2">
        <f t="shared" si="42"/>
        <v>600000</v>
      </c>
      <c r="R174" s="2">
        <f t="shared" si="40"/>
        <v>78778914.824929953</v>
      </c>
      <c r="S174" s="2">
        <f t="shared" si="17"/>
        <v>591500.42857143283</v>
      </c>
      <c r="T174" s="2">
        <f t="shared" si="18"/>
        <v>8499.571428571362</v>
      </c>
      <c r="U174" s="2">
        <f t="shared" si="19"/>
        <v>600000</v>
      </c>
      <c r="V174" s="2">
        <f t="shared" si="34"/>
        <v>27748638.411096305</v>
      </c>
      <c r="W174" s="2">
        <f t="shared" si="20"/>
        <v>567078.14034250379</v>
      </c>
      <c r="X174" s="2">
        <f t="shared" si="6"/>
        <v>32921.859657496214</v>
      </c>
      <c r="Y174" s="2">
        <f t="shared" si="37"/>
        <v>51030276.413833648</v>
      </c>
      <c r="Z174" s="2" t="str">
        <f t="shared" si="8"/>
        <v>HERE</v>
      </c>
      <c r="AA174" s="2">
        <f>IF(Z174="HERE",Y174,AA173+Graph!$G$1*1000)</f>
        <v>51030276.413833648</v>
      </c>
      <c r="AB174" s="2">
        <f t="shared" si="21"/>
        <v>32921.859657496214</v>
      </c>
      <c r="AC174" s="2">
        <f t="shared" si="38"/>
        <v>27748638.411096305</v>
      </c>
      <c r="AD174" s="3">
        <f t="shared" si="10"/>
        <v>51030276.413833648</v>
      </c>
      <c r="AE174" s="2">
        <f>IF(AE172&gt;=52800000,52800000,IF(AB153=Graph!G$1*1000,AE173+Graph!G$1*1000,AC174))</f>
        <v>27748638.411096305</v>
      </c>
      <c r="AF174" s="3">
        <f t="shared" si="11"/>
        <v>27748638.411096305</v>
      </c>
      <c r="AG174" s="3">
        <f t="shared" si="29"/>
        <v>45216817.742436953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106</v>
      </c>
      <c r="C175" s="7"/>
      <c r="D175" s="2" t="e">
        <f t="shared" si="12"/>
        <v>#N/A</v>
      </c>
      <c r="E175" s="2" t="e">
        <f t="shared" si="22"/>
        <v>#N/A</v>
      </c>
      <c r="F175" s="2">
        <v>986224.69066718221</v>
      </c>
      <c r="G175" s="2">
        <f t="shared" si="41"/>
        <v>591500.42857142852</v>
      </c>
      <c r="H175" s="2">
        <f t="shared" si="39"/>
        <v>77983194.96390371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1490545.5714285707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995576.66055512428</v>
      </c>
      <c r="Q175" s="2">
        <f t="shared" si="42"/>
        <v>600000</v>
      </c>
      <c r="R175" s="2">
        <f t="shared" si="40"/>
        <v>79378914.824929953</v>
      </c>
      <c r="S175" s="2">
        <f t="shared" si="17"/>
        <v>591500.42857143283</v>
      </c>
      <c r="T175" s="2">
        <f t="shared" si="18"/>
        <v>8499.571428571362</v>
      </c>
      <c r="U175" s="2">
        <f t="shared" si="19"/>
        <v>600000</v>
      </c>
      <c r="V175" s="2">
        <f t="shared" si="34"/>
        <v>28320647.687324971</v>
      </c>
      <c r="W175" s="2">
        <f t="shared" si="20"/>
        <v>572009.27622866631</v>
      </c>
      <c r="X175" s="2">
        <f t="shared" si="6"/>
        <v>27990.723771333694</v>
      </c>
      <c r="Y175" s="2">
        <f t="shared" si="37"/>
        <v>51058267.137604982</v>
      </c>
      <c r="Z175" s="2" t="str">
        <f t="shared" si="8"/>
        <v>HERE</v>
      </c>
      <c r="AA175" s="2">
        <f>IF(Z175="HERE",Y175,AA174+Graph!$G$1*1000)</f>
        <v>51058267.137604982</v>
      </c>
      <c r="AB175" s="2">
        <f t="shared" si="21"/>
        <v>27990.723771333694</v>
      </c>
      <c r="AC175" s="2">
        <f t="shared" si="38"/>
        <v>28320647.687324971</v>
      </c>
      <c r="AD175" s="3">
        <f t="shared" si="10"/>
        <v>51058267.137604982</v>
      </c>
      <c r="AE175" s="2">
        <f>IF(AE173&gt;=52800000,52800000,IF(AB154=Graph!G$1*1000,AE174+Graph!G$1*1000,AC175))</f>
        <v>28320647.687324971</v>
      </c>
      <c r="AF175" s="3">
        <f t="shared" si="11"/>
        <v>28320647.687324971</v>
      </c>
      <c r="AG175" s="3">
        <f t="shared" si="29"/>
        <v>45358630.633210771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107</v>
      </c>
      <c r="C176" s="7"/>
      <c r="D176" s="2" t="e">
        <f t="shared" si="12"/>
        <v>#N/A</v>
      </c>
      <c r="E176" s="2" t="e">
        <f t="shared" si="22"/>
        <v>#N/A</v>
      </c>
      <c r="F176" s="2">
        <v>991155.82655334473</v>
      </c>
      <c r="G176" s="2">
        <f t="shared" si="41"/>
        <v>591500.42857142852</v>
      </c>
      <c r="H176" s="2">
        <f t="shared" si="39"/>
        <v>78574695.392475143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1499045.142857142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1000554.2927170992</v>
      </c>
      <c r="Q176" s="2">
        <f t="shared" si="42"/>
        <v>600000</v>
      </c>
      <c r="R176" s="2">
        <f t="shared" si="40"/>
        <v>79978914.824929953</v>
      </c>
      <c r="S176" s="2">
        <f t="shared" si="17"/>
        <v>591500.42857143283</v>
      </c>
      <c r="T176" s="2">
        <f t="shared" si="18"/>
        <v>8499.571428571362</v>
      </c>
      <c r="U176" s="2">
        <f t="shared" si="19"/>
        <v>600000</v>
      </c>
      <c r="V176" s="2">
        <f t="shared" si="34"/>
        <v>28897588.09943983</v>
      </c>
      <c r="W176" s="2">
        <f t="shared" si="20"/>
        <v>576940.41211485863</v>
      </c>
      <c r="X176" s="2">
        <f t="shared" si="6"/>
        <v>23059.587885141373</v>
      </c>
      <c r="Y176" s="2">
        <f t="shared" si="37"/>
        <v>51081326.725490123</v>
      </c>
      <c r="Z176" s="2" t="str">
        <f t="shared" si="8"/>
        <v>HERE</v>
      </c>
      <c r="AA176" s="2">
        <f>IF(Z176="HERE",Y176,AA175+Graph!$G$1*1000)</f>
        <v>51081326.725490123</v>
      </c>
      <c r="AB176" s="2">
        <f t="shared" si="21"/>
        <v>23059.587885141373</v>
      </c>
      <c r="AC176" s="2">
        <f t="shared" si="38"/>
        <v>28897588.09943983</v>
      </c>
      <c r="AD176" s="3">
        <f t="shared" si="10"/>
        <v>51081326.725490123</v>
      </c>
      <c r="AE176" s="2">
        <f>IF(AE174&gt;=52800000,52800000,IF(AB155=Graph!G$1*1000,AE175+Graph!G$1*1000,AC176))</f>
        <v>28897588.09943983</v>
      </c>
      <c r="AF176" s="3">
        <f t="shared" si="11"/>
        <v>28897588.09943983</v>
      </c>
      <c r="AG176" s="3">
        <f t="shared" si="29"/>
        <v>45496252.058481343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108</v>
      </c>
      <c r="C177" s="7"/>
      <c r="D177" s="2" t="e">
        <f t="shared" si="12"/>
        <v>#N/A</v>
      </c>
      <c r="E177" s="2" t="e">
        <f t="shared" si="22"/>
        <v>#N/A</v>
      </c>
      <c r="F177" s="2">
        <v>996086.96243953705</v>
      </c>
      <c r="G177" s="2">
        <f t="shared" si="41"/>
        <v>591500.42857142852</v>
      </c>
      <c r="H177" s="2">
        <f t="shared" si="39"/>
        <v>79166195.821046576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1507544.7142857134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1005531.9248790443</v>
      </c>
      <c r="Q177" s="2">
        <f t="shared" si="42"/>
        <v>600000</v>
      </c>
      <c r="R177" s="2">
        <f t="shared" si="40"/>
        <v>80578914.824929953</v>
      </c>
      <c r="S177" s="2">
        <f t="shared" si="17"/>
        <v>591500.42857143283</v>
      </c>
      <c r="T177" s="2">
        <f t="shared" si="18"/>
        <v>8499.571428571362</v>
      </c>
      <c r="U177" s="2">
        <f t="shared" si="19"/>
        <v>600000</v>
      </c>
      <c r="V177" s="2">
        <f t="shared" si="34"/>
        <v>29479459.647440851</v>
      </c>
      <c r="W177" s="2">
        <f t="shared" si="20"/>
        <v>581871.54800102115</v>
      </c>
      <c r="X177" s="2">
        <f t="shared" si="6"/>
        <v>18128.451998978853</v>
      </c>
      <c r="Y177" s="2">
        <f t="shared" si="37"/>
        <v>51099455.177489102</v>
      </c>
      <c r="Z177" s="2" t="str">
        <f t="shared" si="8"/>
        <v>HERE</v>
      </c>
      <c r="AA177" s="2">
        <f>IF(Z177="HERE",Y177,AA176+Graph!$G$1*1000)</f>
        <v>51099455.177489102</v>
      </c>
      <c r="AB177" s="2">
        <f t="shared" si="21"/>
        <v>18128.451998978853</v>
      </c>
      <c r="AC177" s="2">
        <f t="shared" si="38"/>
        <v>29479459.647440851</v>
      </c>
      <c r="AD177" s="3">
        <f t="shared" si="10"/>
        <v>51099455.177489102</v>
      </c>
      <c r="AE177" s="2">
        <f>IF(AE175&gt;=52800000,52800000,IF(AB156=Graph!G$1*1000,AE176+Graph!G$1*1000,AC177))</f>
        <v>29479459.647440851</v>
      </c>
      <c r="AF177" s="3">
        <f t="shared" si="11"/>
        <v>29479459.647440851</v>
      </c>
      <c r="AG177" s="3">
        <f t="shared" si="29"/>
        <v>45629682.018248655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109</v>
      </c>
      <c r="C178" s="7"/>
      <c r="D178" s="2" t="e">
        <f t="shared" si="12"/>
        <v>#N/A</v>
      </c>
      <c r="E178" s="2" t="e">
        <f t="shared" si="22"/>
        <v>#N/A</v>
      </c>
      <c r="F178" s="2">
        <v>1001018.0983256996</v>
      </c>
      <c r="G178" s="2">
        <f t="shared" si="41"/>
        <v>591500.42857142852</v>
      </c>
      <c r="H178" s="2">
        <f t="shared" si="39"/>
        <v>79757696.249618009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1516044.2857142847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1010509.5570409894</v>
      </c>
      <c r="Q178" s="2">
        <f t="shared" si="42"/>
        <v>600000</v>
      </c>
      <c r="R178" s="2">
        <f t="shared" si="40"/>
        <v>81178914.824929953</v>
      </c>
      <c r="S178" s="2">
        <f t="shared" si="17"/>
        <v>591500.42857143283</v>
      </c>
      <c r="T178" s="2">
        <f t="shared" si="18"/>
        <v>8499.571428571362</v>
      </c>
      <c r="U178" s="2">
        <f t="shared" si="19"/>
        <v>600000</v>
      </c>
      <c r="V178" s="2">
        <f t="shared" si="34"/>
        <v>30066262.331328034</v>
      </c>
      <c r="W178" s="2">
        <f t="shared" si="20"/>
        <v>586802.68388718367</v>
      </c>
      <c r="X178" s="2">
        <f t="shared" si="6"/>
        <v>13197.316112816334</v>
      </c>
      <c r="Y178" s="2">
        <f t="shared" si="37"/>
        <v>51112652.493601918</v>
      </c>
      <c r="Z178" s="2" t="str">
        <f t="shared" si="8"/>
        <v>HERE</v>
      </c>
      <c r="AA178" s="2">
        <f>IF(Z178="HERE",Y178,AA177+Graph!$G$1*1000)</f>
        <v>51112652.493601918</v>
      </c>
      <c r="AB178" s="2">
        <f t="shared" si="21"/>
        <v>13197.316112816334</v>
      </c>
      <c r="AC178" s="2">
        <f t="shared" si="38"/>
        <v>30066262.331328034</v>
      </c>
      <c r="AD178" s="3">
        <f t="shared" si="10"/>
        <v>51112652.493601918</v>
      </c>
      <c r="AE178" s="2">
        <f>IF(AE176&gt;=52800000,52800000,IF(AB157=Graph!G$1*1000,AE177+Graph!G$1*1000,AC178))</f>
        <v>30066262.331328034</v>
      </c>
      <c r="AF178" s="3">
        <f t="shared" si="11"/>
        <v>30066262.331328034</v>
      </c>
      <c r="AG178" s="3">
        <f t="shared" si="29"/>
        <v>45758920.512512721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110</v>
      </c>
      <c r="C179" s="7"/>
      <c r="D179" s="2" t="e">
        <f t="shared" si="12"/>
        <v>#N/A</v>
      </c>
      <c r="E179" s="2" t="e">
        <f t="shared" si="22"/>
        <v>#N/A</v>
      </c>
      <c r="F179" s="2">
        <v>1005949.2342118621</v>
      </c>
      <c r="G179" s="2">
        <f t="shared" si="41"/>
        <v>591500.42857142852</v>
      </c>
      <c r="H179" s="2">
        <f t="shared" si="39"/>
        <v>80349196.678189442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1524543.8571428561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1015487.1892029643</v>
      </c>
      <c r="Q179" s="2">
        <f t="shared" si="42"/>
        <v>600000</v>
      </c>
      <c r="R179" s="2">
        <f t="shared" si="40"/>
        <v>81778914.824929953</v>
      </c>
      <c r="S179" s="2">
        <f t="shared" si="17"/>
        <v>591500.42857143283</v>
      </c>
      <c r="T179" s="2">
        <f t="shared" si="18"/>
        <v>8499.571428571362</v>
      </c>
      <c r="U179" s="2">
        <f t="shared" si="19"/>
        <v>600000</v>
      </c>
      <c r="V179" s="2">
        <f t="shared" si="34"/>
        <v>30657996.15110141</v>
      </c>
      <c r="W179" s="2">
        <f t="shared" si="20"/>
        <v>591733.81977337599</v>
      </c>
      <c r="X179" s="2">
        <f t="shared" si="6"/>
        <v>8266.180226624012</v>
      </c>
      <c r="Y179" s="2">
        <f t="shared" si="37"/>
        <v>51120918.673828542</v>
      </c>
      <c r="Z179" s="2" t="str">
        <f t="shared" si="8"/>
        <v>HERE</v>
      </c>
      <c r="AA179" s="2">
        <f>IF(Z179="HERE",Y179,AA178+Graph!$G$1*1000)</f>
        <v>51120918.673828542</v>
      </c>
      <c r="AB179" s="2">
        <f t="shared" si="21"/>
        <v>8266.180226624012</v>
      </c>
      <c r="AC179" s="2">
        <f t="shared" si="38"/>
        <v>30657996.15110141</v>
      </c>
      <c r="AD179" s="3">
        <f t="shared" si="10"/>
        <v>51120918.673828542</v>
      </c>
      <c r="AE179" s="2">
        <f>IF(AE177&gt;=52800000,52800000,IF(AB158=Graph!G$1*1000,AE178+Graph!G$1*1000,AC179))</f>
        <v>30657996.15110141</v>
      </c>
      <c r="AF179" s="3">
        <f t="shared" si="11"/>
        <v>30657996.15110141</v>
      </c>
      <c r="AG179" s="3">
        <f t="shared" si="29"/>
        <v>45883967.541273564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111</v>
      </c>
      <c r="C180" s="7"/>
      <c r="D180" s="2" t="e">
        <f t="shared" si="12"/>
        <v>#N/A</v>
      </c>
      <c r="E180" s="2" t="e">
        <f t="shared" si="22"/>
        <v>#N/A</v>
      </c>
      <c r="F180" s="2">
        <v>1010880.3700980544</v>
      </c>
      <c r="G180" s="2">
        <f t="shared" si="41"/>
        <v>591500.42857142852</v>
      </c>
      <c r="H180" s="2">
        <f t="shared" si="39"/>
        <v>80940697.106760874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1533043.4285714275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1020464.8213649094</v>
      </c>
      <c r="Q180" s="2">
        <f t="shared" si="42"/>
        <v>600000</v>
      </c>
      <c r="R180" s="2">
        <f t="shared" si="40"/>
        <v>82378914.824929953</v>
      </c>
      <c r="S180" s="2">
        <f t="shared" si="17"/>
        <v>591500.42857143283</v>
      </c>
      <c r="T180" s="2">
        <f t="shared" si="18"/>
        <v>8499.571428571362</v>
      </c>
      <c r="U180" s="2">
        <f t="shared" si="19"/>
        <v>600000</v>
      </c>
      <c r="V180" s="2">
        <f t="shared" si="34"/>
        <v>31254661.106760949</v>
      </c>
      <c r="W180" s="2">
        <f t="shared" si="20"/>
        <v>596664.95565953851</v>
      </c>
      <c r="X180" s="2">
        <f t="shared" si="6"/>
        <v>3335.0443404614925</v>
      </c>
      <c r="Y180" s="2">
        <f t="shared" si="37"/>
        <v>51124253.718169004</v>
      </c>
      <c r="Z180" s="2" t="str">
        <f t="shared" si="8"/>
        <v>HERE</v>
      </c>
      <c r="AA180" s="2">
        <f>IF(Z180="HERE",Y180,AA179+Graph!$G$1*1000)</f>
        <v>51124253.718169004</v>
      </c>
      <c r="AB180" s="2">
        <f t="shared" si="21"/>
        <v>3335.0443404614925</v>
      </c>
      <c r="AC180" s="2">
        <f t="shared" si="38"/>
        <v>31254661.106760949</v>
      </c>
      <c r="AD180" s="3">
        <f t="shared" si="10"/>
        <v>51124253.718169004</v>
      </c>
      <c r="AE180" s="2">
        <f>IF(AE178&gt;=52800000,52800000,IF(AB159=Graph!G$1*1000,AE179+Graph!G$1*1000,AC180))</f>
        <v>31254661.106760949</v>
      </c>
      <c r="AF180" s="3">
        <f t="shared" si="11"/>
        <v>31254661.106760949</v>
      </c>
      <c r="AG180" s="3">
        <f t="shared" si="29"/>
        <v>46004823.104531132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112</v>
      </c>
      <c r="C181" s="7"/>
      <c r="D181" s="2" t="e">
        <f t="shared" si="12"/>
        <v>#N/A</v>
      </c>
      <c r="E181" s="2" t="e">
        <f t="shared" si="22"/>
        <v>#N/A</v>
      </c>
      <c r="F181" s="2">
        <v>1015811.5059842169</v>
      </c>
      <c r="G181" s="2">
        <f t="shared" si="41"/>
        <v>591500.42857142852</v>
      </c>
      <c r="H181" s="2">
        <f t="shared" si="39"/>
        <v>81532197.535332307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1541542.9999999988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1025442.4535268545</v>
      </c>
      <c r="Q181" s="2">
        <f t="shared" si="42"/>
        <v>600000</v>
      </c>
      <c r="R181" s="2">
        <f t="shared" si="40"/>
        <v>82978914.824929953</v>
      </c>
      <c r="S181" s="2">
        <f t="shared" si="17"/>
        <v>591500.42857143283</v>
      </c>
      <c r="T181" s="2">
        <f t="shared" si="18"/>
        <v>8499.571428571362</v>
      </c>
      <c r="U181" s="2">
        <f t="shared" si="19"/>
        <v>600000</v>
      </c>
      <c r="V181" s="2">
        <f t="shared" si="34"/>
        <v>31846161.535332378</v>
      </c>
      <c r="W181" s="2">
        <f t="shared" si="20"/>
        <v>591500.4285714291</v>
      </c>
      <c r="X181" s="2">
        <f t="shared" si="6"/>
        <v>8499.5714285708964</v>
      </c>
      <c r="Y181" s="2">
        <f t="shared" si="37"/>
        <v>51132753.289597571</v>
      </c>
      <c r="Z181" s="2" t="str">
        <f t="shared" si="8"/>
        <v>HERE</v>
      </c>
      <c r="AA181" s="2">
        <f>IF(Z181="HERE",Y181,AA180+Graph!$G$1*1000)</f>
        <v>51132753.289597571</v>
      </c>
      <c r="AB181" s="2">
        <f t="shared" si="21"/>
        <v>8499.5714285671711</v>
      </c>
      <c r="AC181" s="2">
        <f t="shared" si="38"/>
        <v>31846161.535332378</v>
      </c>
      <c r="AD181" s="3">
        <f t="shared" si="10"/>
        <v>51132753.289597571</v>
      </c>
      <c r="AE181" s="2">
        <f>IF(AE179&gt;=52800000,52800000,IF(AB160=Graph!G$1*1000,AE180+Graph!G$1*1000,AC181))</f>
        <v>31846161.535332378</v>
      </c>
      <c r="AF181" s="3">
        <f t="shared" si="11"/>
        <v>31846161.535332378</v>
      </c>
      <c r="AG181" s="3">
        <f t="shared" si="29"/>
        <v>46121487.202285469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113</v>
      </c>
      <c r="C182" s="7"/>
      <c r="D182" s="2" t="e">
        <f t="shared" si="12"/>
        <v>#N/A</v>
      </c>
      <c r="E182" s="2" t="e">
        <f t="shared" si="22"/>
        <v>#N/A</v>
      </c>
      <c r="F182" s="2">
        <v>1020742.6418703794</v>
      </c>
      <c r="G182" s="2">
        <f t="shared" si="41"/>
        <v>591500.42857142852</v>
      </c>
      <c r="H182" s="2">
        <f t="shared" si="39"/>
        <v>82123697.96390374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1550042.5714285702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1030420.0856888294</v>
      </c>
      <c r="Q182" s="2">
        <f t="shared" si="42"/>
        <v>600000</v>
      </c>
      <c r="R182" s="2">
        <f t="shared" si="40"/>
        <v>83578914.824929953</v>
      </c>
      <c r="S182" s="2">
        <f t="shared" si="17"/>
        <v>591500.42857143283</v>
      </c>
      <c r="T182" s="2">
        <f t="shared" si="18"/>
        <v>8499.571428571362</v>
      </c>
      <c r="U182" s="2">
        <f t="shared" si="19"/>
        <v>600000</v>
      </c>
      <c r="V182" s="2">
        <f t="shared" si="34"/>
        <v>32437661.963903807</v>
      </c>
      <c r="W182" s="2">
        <f t="shared" si="20"/>
        <v>591500.4285714291</v>
      </c>
      <c r="X182" s="2">
        <f t="shared" si="6"/>
        <v>8499.5714285708964</v>
      </c>
      <c r="Y182" s="2">
        <f t="shared" si="37"/>
        <v>51141252.861026138</v>
      </c>
      <c r="Z182" s="2" t="str">
        <f t="shared" si="8"/>
        <v>HERE</v>
      </c>
      <c r="AA182" s="2">
        <f>IF(Z182="HERE",Y182,AA181+Graph!$G$1*1000)</f>
        <v>51141252.861026138</v>
      </c>
      <c r="AB182" s="2">
        <f t="shared" si="21"/>
        <v>8499.5714285671711</v>
      </c>
      <c r="AC182" s="2">
        <f t="shared" si="38"/>
        <v>32437661.963903807</v>
      </c>
      <c r="AD182" s="3">
        <f t="shared" si="10"/>
        <v>51141252.861026138</v>
      </c>
      <c r="AE182" s="2">
        <f>IF(AE180&gt;=52800000,52800000,IF(AB161=Graph!G$1*1000,AE181+Graph!G$1*1000,AC182))</f>
        <v>32437661.963903807</v>
      </c>
      <c r="AF182" s="3">
        <f t="shared" si="11"/>
        <v>32437661.963903807</v>
      </c>
      <c r="AG182" s="3">
        <f t="shared" si="29"/>
        <v>46233959.834536538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114</v>
      </c>
      <c r="C183" s="7"/>
      <c r="D183" s="2" t="e">
        <f t="shared" si="12"/>
        <v>#N/A</v>
      </c>
      <c r="E183" s="2" t="e">
        <f t="shared" si="22"/>
        <v>#N/A</v>
      </c>
      <c r="F183" s="2">
        <v>1025673.7777565718</v>
      </c>
      <c r="G183" s="2">
        <f t="shared" si="41"/>
        <v>591500.42857142852</v>
      </c>
      <c r="H183" s="2">
        <f t="shared" si="39"/>
        <v>82715198.392475173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1558542.1428571416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1035397.7178507745</v>
      </c>
      <c r="Q183" s="2">
        <f t="shared" si="42"/>
        <v>600000</v>
      </c>
      <c r="R183" s="2">
        <f t="shared" si="40"/>
        <v>84178914.824929953</v>
      </c>
      <c r="S183" s="2">
        <f t="shared" si="17"/>
        <v>591500.42857143283</v>
      </c>
      <c r="T183" s="2">
        <f t="shared" si="18"/>
        <v>8499.571428571362</v>
      </c>
      <c r="U183" s="2">
        <f t="shared" si="19"/>
        <v>600000</v>
      </c>
      <c r="V183" s="2">
        <f t="shared" si="34"/>
        <v>33029162.392475236</v>
      </c>
      <c r="W183" s="2">
        <f t="shared" si="20"/>
        <v>591500.4285714291</v>
      </c>
      <c r="X183" s="2">
        <f t="shared" si="6"/>
        <v>8499.5714285708964</v>
      </c>
      <c r="Y183" s="2">
        <f t="shared" si="37"/>
        <v>51149752.432454705</v>
      </c>
      <c r="Z183" s="2" t="str">
        <f t="shared" si="8"/>
        <v>HERE</v>
      </c>
      <c r="AA183" s="2">
        <f>IF(Z183="HERE",Y183,AA182+Graph!$G$1*1000)</f>
        <v>51149752.432454705</v>
      </c>
      <c r="AB183" s="2">
        <f t="shared" si="21"/>
        <v>8499.5714285671711</v>
      </c>
      <c r="AC183" s="2">
        <f t="shared" si="38"/>
        <v>33029162.392475236</v>
      </c>
      <c r="AD183" s="3">
        <f t="shared" si="10"/>
        <v>51149752.432454705</v>
      </c>
      <c r="AE183" s="2">
        <f>IF(AE181&gt;=52800000,52800000,IF(AB162=Graph!G$1*1000,AE182+Graph!G$1*1000,AC183))</f>
        <v>33029162.392475236</v>
      </c>
      <c r="AF183" s="3">
        <f t="shared" si="11"/>
        <v>33029162.392475236</v>
      </c>
      <c r="AG183" s="3">
        <f t="shared" si="29"/>
        <v>46342241.001284368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115</v>
      </c>
      <c r="C184" s="7"/>
      <c r="D184" s="2" t="e">
        <f t="shared" si="12"/>
        <v>#N/A</v>
      </c>
      <c r="E184" s="2" t="e">
        <f t="shared" si="22"/>
        <v>#N/A</v>
      </c>
      <c r="F184" s="2">
        <v>1030604.9136427343</v>
      </c>
      <c r="G184" s="2">
        <f t="shared" si="41"/>
        <v>591500.42857142852</v>
      </c>
      <c r="H184" s="2">
        <f t="shared" si="39"/>
        <v>83306698.821046606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1567041.7142857129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1040375.3500127196</v>
      </c>
      <c r="Q184" s="2">
        <f t="shared" si="42"/>
        <v>600000</v>
      </c>
      <c r="R184" s="2">
        <f t="shared" si="40"/>
        <v>84778914.824929953</v>
      </c>
      <c r="S184" s="2">
        <f t="shared" si="17"/>
        <v>591500.42857143283</v>
      </c>
      <c r="T184" s="2">
        <f t="shared" si="18"/>
        <v>8499.571428571362</v>
      </c>
      <c r="U184" s="2">
        <f t="shared" si="19"/>
        <v>600000</v>
      </c>
      <c r="V184" s="2">
        <f t="shared" si="34"/>
        <v>33620662.821046665</v>
      </c>
      <c r="W184" s="2">
        <f t="shared" si="20"/>
        <v>591500.4285714291</v>
      </c>
      <c r="X184" s="2">
        <f t="shared" si="6"/>
        <v>8499.5714285708964</v>
      </c>
      <c r="Y184" s="2">
        <f t="shared" si="37"/>
        <v>51158252.003883272</v>
      </c>
      <c r="Z184" s="2" t="str">
        <f t="shared" si="8"/>
        <v>HERE</v>
      </c>
      <c r="AA184" s="2">
        <f>IF(Z184="HERE",Y184,AA183+Graph!$G$1*1000)</f>
        <v>51158252.003883272</v>
      </c>
      <c r="AB184" s="2">
        <f t="shared" si="21"/>
        <v>8499.5714285671711</v>
      </c>
      <c r="AC184" s="2">
        <f t="shared" si="38"/>
        <v>33620662.821046665</v>
      </c>
      <c r="AD184" s="3">
        <f t="shared" si="10"/>
        <v>51158252.003883272</v>
      </c>
      <c r="AE184" s="2">
        <f>IF(AE182&gt;=52800000,52800000,IF(AB163=Graph!G$1*1000,AE183+Graph!G$1*1000,AC184))</f>
        <v>33620662.821046665</v>
      </c>
      <c r="AF184" s="3">
        <f t="shared" si="11"/>
        <v>33620662.821046665</v>
      </c>
      <c r="AG184" s="3">
        <f t="shared" si="29"/>
        <v>46446330.702528961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116</v>
      </c>
      <c r="C185" s="7"/>
      <c r="D185" s="2" t="e">
        <f t="shared" si="12"/>
        <v>#N/A</v>
      </c>
      <c r="E185" s="2" t="e">
        <f t="shared" si="22"/>
        <v>#N/A</v>
      </c>
      <c r="F185" s="2">
        <v>1035536.0495288968</v>
      </c>
      <c r="G185" s="2">
        <f t="shared" si="41"/>
        <v>591500.42857142852</v>
      </c>
      <c r="H185" s="2">
        <f t="shared" si="39"/>
        <v>83898199.249618039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1575541.2857142843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1045352.9821746945</v>
      </c>
      <c r="Q185" s="2">
        <f t="shared" si="42"/>
        <v>600000</v>
      </c>
      <c r="R185" s="2">
        <f t="shared" si="40"/>
        <v>85378914.824929953</v>
      </c>
      <c r="S185" s="2">
        <f t="shared" si="17"/>
        <v>591500.42857143283</v>
      </c>
      <c r="T185" s="2">
        <f t="shared" si="18"/>
        <v>8499.571428571362</v>
      </c>
      <c r="U185" s="2">
        <f t="shared" si="19"/>
        <v>600000</v>
      </c>
      <c r="V185" s="2">
        <f t="shared" si="34"/>
        <v>34212163.249618091</v>
      </c>
      <c r="W185" s="2">
        <f t="shared" si="20"/>
        <v>591500.42857142538</v>
      </c>
      <c r="X185" s="2">
        <f t="shared" si="6"/>
        <v>8499.5714285746217</v>
      </c>
      <c r="Y185" s="2">
        <f t="shared" si="37"/>
        <v>51166751.575311847</v>
      </c>
      <c r="Z185" s="2" t="str">
        <f t="shared" si="8"/>
        <v>HERE</v>
      </c>
      <c r="AA185" s="2">
        <f>IF(Z185="HERE",Y185,AA184+Graph!$G$1*1000)</f>
        <v>51166751.575311847</v>
      </c>
      <c r="AB185" s="2">
        <f t="shared" si="21"/>
        <v>8499.5714285746217</v>
      </c>
      <c r="AC185" s="2">
        <f t="shared" si="38"/>
        <v>34212163.249618091</v>
      </c>
      <c r="AD185" s="3">
        <f t="shared" si="10"/>
        <v>51166751.575311847</v>
      </c>
      <c r="AE185" s="2">
        <f>IF(AE183&gt;=52800000,52800000,IF(AB164=Graph!G$1*1000,AE184+Graph!G$1*1000,AC185))</f>
        <v>34212163.249618091</v>
      </c>
      <c r="AF185" s="3">
        <f t="shared" si="11"/>
        <v>34212163.249618091</v>
      </c>
      <c r="AG185" s="3">
        <f t="shared" si="29"/>
        <v>46546228.938270286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117</v>
      </c>
      <c r="C186" s="7"/>
      <c r="D186" s="2" t="e">
        <f t="shared" si="12"/>
        <v>#N/A</v>
      </c>
      <c r="E186" s="2" t="e">
        <f t="shared" si="22"/>
        <v>#N/A</v>
      </c>
      <c r="F186" s="2">
        <v>1040467.1854150891</v>
      </c>
      <c r="G186" s="2">
        <f t="shared" si="41"/>
        <v>591500.42857142852</v>
      </c>
      <c r="H186" s="2">
        <f t="shared" si="39"/>
        <v>84489699.678189471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1584040.8571428556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1050330.6143366396</v>
      </c>
      <c r="Q186" s="2">
        <f t="shared" si="42"/>
        <v>600000</v>
      </c>
      <c r="R186" s="2">
        <f t="shared" si="40"/>
        <v>85978914.824929953</v>
      </c>
      <c r="S186" s="2">
        <f t="shared" si="17"/>
        <v>591500.42857143283</v>
      </c>
      <c r="T186" s="2">
        <f t="shared" si="18"/>
        <v>8499.571428571362</v>
      </c>
      <c r="U186" s="2">
        <f t="shared" si="19"/>
        <v>600000</v>
      </c>
      <c r="V186" s="2">
        <f t="shared" si="34"/>
        <v>34803663.678189516</v>
      </c>
      <c r="W186" s="2">
        <f t="shared" si="20"/>
        <v>591500.42857142538</v>
      </c>
      <c r="X186" s="2">
        <f t="shared" si="6"/>
        <v>8499.5714285746217</v>
      </c>
      <c r="Y186" s="2">
        <f t="shared" si="37"/>
        <v>51175251.146740422</v>
      </c>
      <c r="Z186" s="2" t="str">
        <f t="shared" si="8"/>
        <v>HERE</v>
      </c>
      <c r="AA186" s="2">
        <f>IF(Z186="HERE",Y186,AA185+Graph!$G$1*1000)</f>
        <v>51175251.146740422</v>
      </c>
      <c r="AB186" s="2">
        <f t="shared" si="21"/>
        <v>8499.5714285746217</v>
      </c>
      <c r="AC186" s="2">
        <f t="shared" si="38"/>
        <v>34803663.678189516</v>
      </c>
      <c r="AD186" s="3">
        <f t="shared" si="10"/>
        <v>51175251.146740422</v>
      </c>
      <c r="AE186" s="2">
        <f>IF(AE184&gt;=52800000,52800000,IF(AB165=Graph!G$1*1000,AE185+Graph!G$1*1000,AC186))</f>
        <v>34803663.678189516</v>
      </c>
      <c r="AF186" s="3">
        <f t="shared" si="11"/>
        <v>34803663.678189516</v>
      </c>
      <c r="AG186" s="3">
        <f t="shared" si="29"/>
        <v>46641935.70850838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118</v>
      </c>
      <c r="C187" s="7"/>
      <c r="D187" s="2" t="e">
        <f t="shared" si="12"/>
        <v>#N/A</v>
      </c>
      <c r="E187" s="2" t="e">
        <f t="shared" si="22"/>
        <v>#N/A</v>
      </c>
      <c r="F187" s="2">
        <v>1045398.3213012516</v>
      </c>
      <c r="G187" s="2">
        <f t="shared" si="41"/>
        <v>591500.42857142852</v>
      </c>
      <c r="H187" s="2">
        <f t="shared" si="39"/>
        <v>85081200.106760904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1592540.428571427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1055308.2464985847</v>
      </c>
      <c r="Q187" s="2">
        <f t="shared" si="42"/>
        <v>600000</v>
      </c>
      <c r="R187" s="2">
        <f t="shared" si="40"/>
        <v>86578914.824929953</v>
      </c>
      <c r="S187" s="2">
        <f t="shared" si="17"/>
        <v>591500.42857143283</v>
      </c>
      <c r="T187" s="2">
        <f t="shared" si="18"/>
        <v>8499.571428571362</v>
      </c>
      <c r="U187" s="2">
        <f t="shared" si="19"/>
        <v>600000</v>
      </c>
      <c r="V187" s="2">
        <f t="shared" si="34"/>
        <v>35395164.106760941</v>
      </c>
      <c r="W187" s="2">
        <f t="shared" si="20"/>
        <v>591500.42857142538</v>
      </c>
      <c r="X187" s="2">
        <f t="shared" si="6"/>
        <v>8499.5714285746217</v>
      </c>
      <c r="Y187" s="2">
        <f t="shared" si="37"/>
        <v>51183750.718168996</v>
      </c>
      <c r="Z187" s="2" t="str">
        <f t="shared" si="8"/>
        <v>HERE</v>
      </c>
      <c r="AA187" s="2">
        <f>IF(Z187="HERE",Y187,AA186+Graph!$G$1*1000)</f>
        <v>51183750.718168996</v>
      </c>
      <c r="AB187" s="2">
        <f t="shared" si="21"/>
        <v>8499.5714285746217</v>
      </c>
      <c r="AC187" s="2">
        <f t="shared" si="38"/>
        <v>35395164.106760941</v>
      </c>
      <c r="AD187" s="3">
        <f t="shared" si="10"/>
        <v>51183750.718168996</v>
      </c>
      <c r="AE187" s="2">
        <f>IF(AE185&gt;=52800000,52800000,IF(AB166=Graph!G$1*1000,AE186+Graph!G$1*1000,AC187))</f>
        <v>35395164.106760941</v>
      </c>
      <c r="AF187" s="3">
        <f t="shared" si="11"/>
        <v>35395164.106760941</v>
      </c>
      <c r="AG187" s="3">
        <f t="shared" si="29"/>
        <v>46733451.013243228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119</v>
      </c>
      <c r="C188" s="7"/>
      <c r="D188" s="2" t="e">
        <f t="shared" si="12"/>
        <v>#N/A</v>
      </c>
      <c r="E188" s="2" t="e">
        <f t="shared" si="22"/>
        <v>#N/A</v>
      </c>
      <c r="F188" s="2">
        <v>1050329.4571874142</v>
      </c>
      <c r="G188" s="2">
        <f t="shared" si="41"/>
        <v>591500.42857142852</v>
      </c>
      <c r="H188" s="2">
        <f t="shared" si="39"/>
        <v>85672700.535332337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1601039.9999999984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1060285.8786605597</v>
      </c>
      <c r="Q188" s="2">
        <f t="shared" si="42"/>
        <v>600000</v>
      </c>
      <c r="R188" s="2">
        <f t="shared" si="40"/>
        <v>87178914.824929953</v>
      </c>
      <c r="S188" s="2">
        <f t="shared" si="17"/>
        <v>591500.42857143283</v>
      </c>
      <c r="T188" s="2">
        <f t="shared" si="18"/>
        <v>8499.571428571362</v>
      </c>
      <c r="U188" s="2">
        <f t="shared" si="19"/>
        <v>600000</v>
      </c>
      <c r="V188" s="2">
        <f t="shared" si="34"/>
        <v>35986664.535332367</v>
      </c>
      <c r="W188" s="2">
        <f t="shared" si="20"/>
        <v>591500.42857142538</v>
      </c>
      <c r="X188" s="2">
        <f t="shared" si="6"/>
        <v>8499.5714285746217</v>
      </c>
      <c r="Y188" s="2">
        <f t="shared" si="37"/>
        <v>51192250.289597571</v>
      </c>
      <c r="Z188" s="2" t="str">
        <f t="shared" si="8"/>
        <v>HERE</v>
      </c>
      <c r="AA188" s="2">
        <f>IF(Z188="HERE",Y188,AA187+Graph!$G$1*1000)</f>
        <v>51192250.289597571</v>
      </c>
      <c r="AB188" s="2">
        <f t="shared" si="21"/>
        <v>8499.5714285746217</v>
      </c>
      <c r="AC188" s="2">
        <f t="shared" si="38"/>
        <v>35986664.535332367</v>
      </c>
      <c r="AD188" s="3">
        <f t="shared" si="10"/>
        <v>51192250.289597571</v>
      </c>
      <c r="AE188" s="2">
        <f>IF(AE186&gt;=52800000,52800000,IF(AB167=Graph!G$1*1000,AE187+Graph!G$1*1000,AC188))</f>
        <v>35986664.535332367</v>
      </c>
      <c r="AF188" s="3">
        <f t="shared" si="11"/>
        <v>35986664.535332367</v>
      </c>
      <c r="AG188" s="3">
        <f t="shared" si="29"/>
        <v>46820774.852474824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120</v>
      </c>
      <c r="C189" s="7"/>
      <c r="D189" s="2" t="e">
        <f t="shared" si="12"/>
        <v>#N/A</v>
      </c>
      <c r="E189" s="2" t="e">
        <f t="shared" si="22"/>
        <v>#N/A</v>
      </c>
      <c r="F189" s="2">
        <v>1055260.5930736065</v>
      </c>
      <c r="G189" s="2">
        <f t="shared" si="41"/>
        <v>591500.42857142852</v>
      </c>
      <c r="H189" s="2">
        <f t="shared" si="39"/>
        <v>86264200.96390377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1609539.5714285697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1065263.5108225048</v>
      </c>
      <c r="Q189" s="2">
        <f t="shared" si="42"/>
        <v>600000</v>
      </c>
      <c r="R189" s="2">
        <f t="shared" si="40"/>
        <v>87778914.824929953</v>
      </c>
      <c r="S189" s="2">
        <f t="shared" si="17"/>
        <v>591500.42857143283</v>
      </c>
      <c r="T189" s="2">
        <f t="shared" si="18"/>
        <v>8499.571428571362</v>
      </c>
      <c r="U189" s="2">
        <f t="shared" si="19"/>
        <v>600000</v>
      </c>
      <c r="V189" s="2">
        <f t="shared" si="34"/>
        <v>36578164.963903792</v>
      </c>
      <c r="W189" s="2">
        <f t="shared" si="20"/>
        <v>591500.42857142538</v>
      </c>
      <c r="X189" s="2">
        <f t="shared" si="6"/>
        <v>8499.5714285746217</v>
      </c>
      <c r="Y189" s="2">
        <f t="shared" si="37"/>
        <v>51200749.861026146</v>
      </c>
      <c r="Z189" s="2" t="str">
        <f t="shared" si="8"/>
        <v>HERE</v>
      </c>
      <c r="AA189" s="2">
        <f>IF(Z189="HERE",Y189,AA188+Graph!$G$1*1000)</f>
        <v>51200749.861026146</v>
      </c>
      <c r="AB189" s="2">
        <f t="shared" si="21"/>
        <v>8499.5714285746217</v>
      </c>
      <c r="AC189" s="2">
        <f t="shared" si="38"/>
        <v>36578164.963903792</v>
      </c>
      <c r="AD189" s="3">
        <f t="shared" si="10"/>
        <v>51200749.861026146</v>
      </c>
      <c r="AE189" s="2">
        <f>IF(AE187&gt;=52800000,52800000,IF(AB168=Graph!G$1*1000,AE188+Graph!G$1*1000,AC189))</f>
        <v>36578164.963903792</v>
      </c>
      <c r="AF189" s="3">
        <f t="shared" si="11"/>
        <v>36578164.963903792</v>
      </c>
      <c r="AG189" s="3">
        <f t="shared" si="29"/>
        <v>46903907.226203173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121</v>
      </c>
      <c r="C190" s="7"/>
      <c r="D190" s="2" t="e">
        <f t="shared" si="12"/>
        <v>#N/A</v>
      </c>
      <c r="E190" s="2" t="e">
        <f t="shared" si="22"/>
        <v>#N/A</v>
      </c>
      <c r="F190" s="2">
        <v>1060191.728959769</v>
      </c>
      <c r="G190" s="2">
        <f t="shared" si="41"/>
        <v>591500.42857142852</v>
      </c>
      <c r="H190" s="2">
        <f t="shared" si="39"/>
        <v>86855701.392475203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1618039.1428571411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1070241.1429844797</v>
      </c>
      <c r="Q190" s="2">
        <f t="shared" si="42"/>
        <v>600000</v>
      </c>
      <c r="R190" s="2">
        <f t="shared" si="40"/>
        <v>88378914.824929953</v>
      </c>
      <c r="S190" s="2">
        <f t="shared" si="17"/>
        <v>591500.42857143283</v>
      </c>
      <c r="T190" s="2">
        <f t="shared" si="18"/>
        <v>8499.571428571362</v>
      </c>
      <c r="U190" s="2">
        <f t="shared" si="19"/>
        <v>600000</v>
      </c>
      <c r="V190" s="2">
        <f t="shared" si="34"/>
        <v>37169665.392475218</v>
      </c>
      <c r="W190" s="2">
        <f t="shared" si="20"/>
        <v>591500.42857142538</v>
      </c>
      <c r="X190" s="2">
        <f t="shared" si="6"/>
        <v>8499.5714285746217</v>
      </c>
      <c r="Y190" s="2">
        <f t="shared" si="37"/>
        <v>51209249.43245472</v>
      </c>
      <c r="Z190" s="2" t="str">
        <f t="shared" si="8"/>
        <v>HERE</v>
      </c>
      <c r="AA190" s="2">
        <f>IF(Z190="HERE",Y190,AA189+Graph!$G$1*1000)</f>
        <v>51209249.43245472</v>
      </c>
      <c r="AB190" s="2">
        <f t="shared" si="21"/>
        <v>8499.5714285746217</v>
      </c>
      <c r="AC190" s="2">
        <f t="shared" si="38"/>
        <v>37169665.392475218</v>
      </c>
      <c r="AD190" s="3">
        <f t="shared" si="10"/>
        <v>51209249.43245472</v>
      </c>
      <c r="AE190" s="2">
        <f>IF(AE188&gt;=52800000,52800000,IF(AB169=Graph!G$1*1000,AE189+Graph!G$1*1000,AC190))</f>
        <v>37169665.392475218</v>
      </c>
      <c r="AF190" s="3">
        <f t="shared" si="11"/>
        <v>37169665.392475218</v>
      </c>
      <c r="AG190" s="3">
        <f t="shared" si="29"/>
        <v>46982848.134428278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122</v>
      </c>
      <c r="C191" s="7"/>
      <c r="D191" s="2" t="e">
        <f t="shared" si="12"/>
        <v>#N/A</v>
      </c>
      <c r="E191" s="2" t="e">
        <f t="shared" si="22"/>
        <v>#N/A</v>
      </c>
      <c r="F191" s="2">
        <v>1065122.8648459315</v>
      </c>
      <c r="G191" s="2">
        <f t="shared" si="41"/>
        <v>591500.42857142852</v>
      </c>
      <c r="H191" s="2">
        <f t="shared" si="39"/>
        <v>87447201.821046636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1626538.7142857125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1075218.7751464248</v>
      </c>
      <c r="Q191" s="2">
        <f t="shared" si="42"/>
        <v>600000</v>
      </c>
      <c r="R191" s="2">
        <f t="shared" si="40"/>
        <v>88978914.824929953</v>
      </c>
      <c r="S191" s="2">
        <f t="shared" si="17"/>
        <v>591500.42857143283</v>
      </c>
      <c r="T191" s="2">
        <f t="shared" si="18"/>
        <v>8499.571428571362</v>
      </c>
      <c r="U191" s="2">
        <f t="shared" si="19"/>
        <v>600000</v>
      </c>
      <c r="V191" s="2">
        <f t="shared" si="34"/>
        <v>37761165.821046643</v>
      </c>
      <c r="W191" s="2">
        <f t="shared" si="20"/>
        <v>591500.42857142538</v>
      </c>
      <c r="X191" s="2">
        <f t="shared" si="6"/>
        <v>8499.5714285746217</v>
      </c>
      <c r="Y191" s="2">
        <f t="shared" si="37"/>
        <v>51217749.003883295</v>
      </c>
      <c r="Z191" s="2" t="str">
        <f t="shared" si="8"/>
        <v>HERE</v>
      </c>
      <c r="AA191" s="2">
        <f>IF(Z191="HERE",Y191,AA190+Graph!$G$1*1000)</f>
        <v>51217749.003883295</v>
      </c>
      <c r="AB191" s="2">
        <f t="shared" si="21"/>
        <v>8499.5714285746217</v>
      </c>
      <c r="AC191" s="2">
        <f t="shared" si="38"/>
        <v>37761165.821046643</v>
      </c>
      <c r="AD191" s="3">
        <f t="shared" si="10"/>
        <v>51217749.003883295</v>
      </c>
      <c r="AE191" s="2">
        <f>IF(AE189&gt;=52800000,52800000,IF(AB170=Graph!G$1*1000,AE190+Graph!G$1*1000,AC191))</f>
        <v>37761165.821046643</v>
      </c>
      <c r="AF191" s="3">
        <f t="shared" si="11"/>
        <v>37761165.821046643</v>
      </c>
      <c r="AG191" s="3">
        <f t="shared" si="29"/>
        <v>47057597.577150136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123</v>
      </c>
      <c r="C192" s="7"/>
      <c r="D192" s="2" t="e">
        <f t="shared" si="12"/>
        <v>#N/A</v>
      </c>
      <c r="E192" s="2" t="e">
        <f t="shared" si="22"/>
        <v>#N/A</v>
      </c>
      <c r="F192" s="2">
        <v>1070054.0007321239</v>
      </c>
      <c r="G192" s="2">
        <f t="shared" si="41"/>
        <v>591500.42857142852</v>
      </c>
      <c r="H192" s="2">
        <f t="shared" si="39"/>
        <v>88038702.249618068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1635038.2857142838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1080196.4073083699</v>
      </c>
      <c r="Q192" s="2">
        <f t="shared" si="42"/>
        <v>600000</v>
      </c>
      <c r="R192" s="2">
        <f t="shared" si="40"/>
        <v>89578914.824929953</v>
      </c>
      <c r="S192" s="2">
        <f t="shared" si="17"/>
        <v>591500.42857143283</v>
      </c>
      <c r="T192" s="2">
        <f t="shared" si="18"/>
        <v>8499.571428571362</v>
      </c>
      <c r="U192" s="2">
        <f t="shared" si="19"/>
        <v>600000</v>
      </c>
      <c r="V192" s="2">
        <f t="shared" si="34"/>
        <v>38352666.249618068</v>
      </c>
      <c r="W192" s="2">
        <f t="shared" si="20"/>
        <v>591500.42857142538</v>
      </c>
      <c r="X192" s="2">
        <f t="shared" si="6"/>
        <v>8499.5714285746217</v>
      </c>
      <c r="Y192" s="2">
        <f t="shared" si="37"/>
        <v>51226248.575311869</v>
      </c>
      <c r="Z192" s="2" t="str">
        <f t="shared" si="8"/>
        <v>HERE</v>
      </c>
      <c r="AA192" s="2">
        <f>IF(Z192="HERE",Y192,AA191+Graph!$G$1*1000)</f>
        <v>51226248.575311869</v>
      </c>
      <c r="AB192" s="2">
        <f t="shared" si="21"/>
        <v>8499.5714285746217</v>
      </c>
      <c r="AC192" s="2">
        <f t="shared" si="38"/>
        <v>38352666.249618068</v>
      </c>
      <c r="AD192" s="3">
        <f t="shared" si="10"/>
        <v>51226248.575311869</v>
      </c>
      <c r="AE192" s="2">
        <f>IF(AE190&gt;=52800000,52800000,IF(AB171=Graph!G$1*1000,AE191+Graph!G$1*1000,AC192))</f>
        <v>38352666.249618068</v>
      </c>
      <c r="AF192" s="3">
        <f t="shared" si="11"/>
        <v>38352666.249618068</v>
      </c>
      <c r="AG192" s="3">
        <f t="shared" si="29"/>
        <v>47128155.554368749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124</v>
      </c>
      <c r="C193" s="7"/>
      <c r="D193" s="2" t="e">
        <f t="shared" si="12"/>
        <v>#N/A</v>
      </c>
      <c r="E193" s="2" t="e">
        <f t="shared" si="22"/>
        <v>#N/A</v>
      </c>
      <c r="F193" s="2">
        <v>1074985.1366182864</v>
      </c>
      <c r="G193" s="2">
        <f t="shared" si="41"/>
        <v>591500.42857142852</v>
      </c>
      <c r="H193" s="2">
        <f t="shared" si="39"/>
        <v>88630202.678189501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1643537.8571428552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1085174.0394703448</v>
      </c>
      <c r="Q193" s="2">
        <f t="shared" si="42"/>
        <v>600000</v>
      </c>
      <c r="R193" s="2">
        <f t="shared" si="40"/>
        <v>90178914.824929953</v>
      </c>
      <c r="S193" s="2">
        <f t="shared" si="17"/>
        <v>591500.42857143283</v>
      </c>
      <c r="T193" s="2">
        <f t="shared" si="18"/>
        <v>8499.571428571362</v>
      </c>
      <c r="U193" s="2">
        <f t="shared" si="19"/>
        <v>600000</v>
      </c>
      <c r="V193" s="2">
        <f t="shared" si="34"/>
        <v>38944166.678189494</v>
      </c>
      <c r="W193" s="2">
        <f t="shared" si="20"/>
        <v>591500.42857142538</v>
      </c>
      <c r="X193" s="2">
        <f t="shared" si="6"/>
        <v>8499.5714285746217</v>
      </c>
      <c r="Y193" s="2">
        <f t="shared" si="37"/>
        <v>51234748.146740444</v>
      </c>
      <c r="Z193" s="2" t="str">
        <f t="shared" si="8"/>
        <v>HERE</v>
      </c>
      <c r="AA193" s="2">
        <f>IF(Z193="HERE",Y193,AA192+Graph!$G$1*1000)</f>
        <v>51234748.146740444</v>
      </c>
      <c r="AB193" s="2">
        <f t="shared" si="21"/>
        <v>8499.5714285746217</v>
      </c>
      <c r="AC193" s="2">
        <f t="shared" si="38"/>
        <v>38944166.678189494</v>
      </c>
      <c r="AD193" s="3">
        <f t="shared" si="10"/>
        <v>51234748.146740444</v>
      </c>
      <c r="AE193" s="2">
        <f>IF(AE191&gt;=52800000,52800000,IF(AB172=Graph!G$1*1000,AE192+Graph!G$1*1000,AC193))</f>
        <v>38944166.678189494</v>
      </c>
      <c r="AF193" s="3">
        <f t="shared" si="11"/>
        <v>38944166.678189494</v>
      </c>
      <c r="AG193" s="3">
        <f t="shared" si="29"/>
        <v>47194522.066084117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125</v>
      </c>
      <c r="C194" s="7"/>
      <c r="D194" s="2" t="e">
        <f t="shared" si="12"/>
        <v>#N/A</v>
      </c>
      <c r="E194" s="2" t="e">
        <f t="shared" si="22"/>
        <v>#N/A</v>
      </c>
      <c r="F194" s="2">
        <v>1079916.2725044489</v>
      </c>
      <c r="G194" s="2">
        <f t="shared" si="41"/>
        <v>591500.42857142852</v>
      </c>
      <c r="H194" s="2">
        <f t="shared" si="39"/>
        <v>89221703.106760934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1652037.4285714265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1090151.6716322899</v>
      </c>
      <c r="Q194" s="2">
        <f t="shared" si="42"/>
        <v>600000</v>
      </c>
      <c r="R194" s="2">
        <f t="shared" si="40"/>
        <v>90778914.824929953</v>
      </c>
      <c r="S194" s="2">
        <f t="shared" si="17"/>
        <v>591500.42857143283</v>
      </c>
      <c r="T194" s="2">
        <f t="shared" si="18"/>
        <v>8499.571428571362</v>
      </c>
      <c r="U194" s="2">
        <f t="shared" si="19"/>
        <v>600000</v>
      </c>
      <c r="V194" s="2">
        <f t="shared" si="34"/>
        <v>39535667.106760919</v>
      </c>
      <c r="W194" s="2">
        <f t="shared" si="20"/>
        <v>591500.42857142538</v>
      </c>
      <c r="X194" s="2">
        <f t="shared" si="6"/>
        <v>8499.5714285746217</v>
      </c>
      <c r="Y194" s="2">
        <f t="shared" si="37"/>
        <v>51243247.718169019</v>
      </c>
      <c r="Z194" s="2" t="str">
        <f t="shared" si="8"/>
        <v>HERE</v>
      </c>
      <c r="AA194" s="2">
        <f>IF(Z194="HERE",Y194,AA193+Graph!$G$1*1000)</f>
        <v>51243247.718169019</v>
      </c>
      <c r="AB194" s="2">
        <f t="shared" si="21"/>
        <v>8499.5714285746217</v>
      </c>
      <c r="AC194" s="2">
        <f t="shared" si="38"/>
        <v>39535667.106760919</v>
      </c>
      <c r="AD194" s="3">
        <f t="shared" si="10"/>
        <v>51243247.718169019</v>
      </c>
      <c r="AE194" s="2">
        <f>IF(AE192&gt;=52800000,52800000,IF(AB173=Graph!G$1*1000,AE193+Graph!G$1*1000,AC194))</f>
        <v>39535667.106760919</v>
      </c>
      <c r="AF194" s="3">
        <f t="shared" si="11"/>
        <v>39535667.106760919</v>
      </c>
      <c r="AG194" s="3">
        <f t="shared" si="29"/>
        <v>47256697.112296231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126</v>
      </c>
      <c r="C195" s="7"/>
      <c r="D195" s="2" t="e">
        <f t="shared" si="12"/>
        <v>#N/A</v>
      </c>
      <c r="E195" s="2" t="e">
        <f t="shared" si="22"/>
        <v>#N/A</v>
      </c>
      <c r="F195" s="2">
        <v>1084847.4083906412</v>
      </c>
      <c r="G195" s="2">
        <f t="shared" si="41"/>
        <v>591500.42857142852</v>
      </c>
      <c r="H195" s="2">
        <f t="shared" si="39"/>
        <v>89813203.535332367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1660536.9999999979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1095129.303794235</v>
      </c>
      <c r="Q195" s="2">
        <f t="shared" si="42"/>
        <v>600000</v>
      </c>
      <c r="R195" s="2">
        <f t="shared" si="40"/>
        <v>91378914.824929953</v>
      </c>
      <c r="S195" s="2">
        <f t="shared" si="17"/>
        <v>591500.42857143283</v>
      </c>
      <c r="T195" s="2">
        <f t="shared" si="18"/>
        <v>8499.571428571362</v>
      </c>
      <c r="U195" s="2">
        <f t="shared" si="19"/>
        <v>600000</v>
      </c>
      <c r="V195" s="2">
        <f t="shared" si="34"/>
        <v>40127167.535332344</v>
      </c>
      <c r="W195" s="2">
        <f t="shared" si="20"/>
        <v>591500.42857142538</v>
      </c>
      <c r="X195" s="2">
        <f t="shared" si="6"/>
        <v>8499.5714285746217</v>
      </c>
      <c r="Y195" s="2">
        <f t="shared" si="37"/>
        <v>51251747.289597593</v>
      </c>
      <c r="Z195" s="2" t="str">
        <f t="shared" si="8"/>
        <v>HERE</v>
      </c>
      <c r="AA195" s="2">
        <f>IF(Z195="HERE",Y195,AA194+Graph!$G$1*1000)</f>
        <v>51251747.289597593</v>
      </c>
      <c r="AB195" s="2">
        <f t="shared" si="21"/>
        <v>8499.5714285746217</v>
      </c>
      <c r="AC195" s="2">
        <f t="shared" si="38"/>
        <v>40127167.535332344</v>
      </c>
      <c r="AD195" s="3">
        <f t="shared" si="10"/>
        <v>51251747.289597593</v>
      </c>
      <c r="AE195" s="2">
        <f>IF(AE193&gt;=52800000,52800000,IF(AB174=Graph!G$1*1000,AE194+Graph!G$1*1000,AC195))</f>
        <v>40127167.535332344</v>
      </c>
      <c r="AF195" s="3">
        <f t="shared" si="11"/>
        <v>40127167.535332344</v>
      </c>
      <c r="AG195" s="3">
        <f t="shared" si="29"/>
        <v>47314680.6930051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127</v>
      </c>
      <c r="C196" s="7"/>
      <c r="D196" s="2" t="e">
        <f t="shared" si="12"/>
        <v>#N/A</v>
      </c>
      <c r="E196" s="2" t="e">
        <f t="shared" si="22"/>
        <v>#N/A</v>
      </c>
      <c r="F196" s="2">
        <v>1089778.5442768037</v>
      </c>
      <c r="G196" s="2">
        <f t="shared" si="41"/>
        <v>591500.42857142852</v>
      </c>
      <c r="H196" s="2">
        <f t="shared" si="39"/>
        <v>90404703.9639038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1669036.5714285693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1100106.9359562099</v>
      </c>
      <c r="Q196" s="2">
        <f t="shared" si="42"/>
        <v>600000</v>
      </c>
      <c r="R196" s="2">
        <f t="shared" si="40"/>
        <v>91978914.824929953</v>
      </c>
      <c r="S196" s="2">
        <f t="shared" si="17"/>
        <v>591500.42857143283</v>
      </c>
      <c r="T196" s="2">
        <f t="shared" si="18"/>
        <v>8499.571428571362</v>
      </c>
      <c r="U196" s="2">
        <f t="shared" si="19"/>
        <v>600000</v>
      </c>
      <c r="V196" s="2">
        <f t="shared" si="34"/>
        <v>40718667.96390377</v>
      </c>
      <c r="W196" s="2">
        <f t="shared" si="20"/>
        <v>591500.42857142538</v>
      </c>
      <c r="X196" s="2">
        <f t="shared" si="6"/>
        <v>8499.5714285746217</v>
      </c>
      <c r="Y196" s="2">
        <f t="shared" si="37"/>
        <v>51260246.861026168</v>
      </c>
      <c r="Z196" s="2" t="str">
        <f t="shared" si="8"/>
        <v>HERE</v>
      </c>
      <c r="AA196" s="2">
        <f>IF(Z196="HERE",Y196,AA195+Graph!$G$1*1000)</f>
        <v>51260246.861026168</v>
      </c>
      <c r="AB196" s="2">
        <f t="shared" si="21"/>
        <v>8499.5714285746217</v>
      </c>
      <c r="AC196" s="2">
        <f t="shared" si="38"/>
        <v>40718667.96390377</v>
      </c>
      <c r="AD196" s="3">
        <f t="shared" si="10"/>
        <v>51260246.861026168</v>
      </c>
      <c r="AE196" s="2">
        <f>IF(AE194&gt;=52800000,52800000,IF(AB175=Graph!G$1*1000,AE195+Graph!G$1*1000,AC196))</f>
        <v>40718667.96390377</v>
      </c>
      <c r="AF196" s="3">
        <f t="shared" si="11"/>
        <v>40718667.96390377</v>
      </c>
      <c r="AG196" s="3">
        <f t="shared" si="29"/>
        <v>47368472.808210738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128</v>
      </c>
      <c r="C197" s="7"/>
      <c r="D197" s="2" t="e">
        <f t="shared" si="12"/>
        <v>#N/A</v>
      </c>
      <c r="E197" s="2" t="e">
        <f t="shared" si="22"/>
        <v>#N/A</v>
      </c>
      <c r="F197" s="2">
        <v>1094709.6801629663</v>
      </c>
      <c r="G197" s="2">
        <f t="shared" si="41"/>
        <v>591500.42857142852</v>
      </c>
      <c r="H197" s="2">
        <f t="shared" si="39"/>
        <v>90996204.392475232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1677536.1428571406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1105084.568118155</v>
      </c>
      <c r="Q197" s="2">
        <f t="shared" si="42"/>
        <v>600000</v>
      </c>
      <c r="R197" s="2">
        <f t="shared" si="40"/>
        <v>92578914.824929953</v>
      </c>
      <c r="S197" s="2">
        <f t="shared" si="17"/>
        <v>591500.42857143283</v>
      </c>
      <c r="T197" s="2">
        <f t="shared" si="18"/>
        <v>8499.571428571362</v>
      </c>
      <c r="U197" s="2">
        <f t="shared" si="19"/>
        <v>600000</v>
      </c>
      <c r="V197" s="2">
        <f t="shared" si="34"/>
        <v>41310168.392475195</v>
      </c>
      <c r="W197" s="2">
        <f t="shared" si="20"/>
        <v>591500.42857142538</v>
      </c>
      <c r="X197" s="2">
        <f t="shared" si="6"/>
        <v>8499.5714285746217</v>
      </c>
      <c r="Y197" s="2">
        <f t="shared" si="37"/>
        <v>51268746.432454742</v>
      </c>
      <c r="Z197" s="2" t="str">
        <f t="shared" si="8"/>
        <v>HERE</v>
      </c>
      <c r="AA197" s="2">
        <f>IF(Z197="HERE",Y197,AA196+Graph!$G$1*1000)</f>
        <v>51268746.432454742</v>
      </c>
      <c r="AB197" s="2">
        <f t="shared" si="21"/>
        <v>8499.5714285746217</v>
      </c>
      <c r="AC197" s="2">
        <f t="shared" si="38"/>
        <v>41310168.392475195</v>
      </c>
      <c r="AD197" s="3">
        <f t="shared" si="10"/>
        <v>51268746.432454742</v>
      </c>
      <c r="AE197" s="2">
        <f>IF(AE195&gt;=52800000,52800000,IF(AB176=Graph!G$1*1000,AE196+Graph!G$1*1000,AC197))</f>
        <v>41310168.392475195</v>
      </c>
      <c r="AF197" s="3">
        <f t="shared" si="11"/>
        <v>41310168.392475195</v>
      </c>
      <c r="AG197" s="3">
        <f t="shared" si="29"/>
        <v>47418073.457913108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129</v>
      </c>
      <c r="C198" s="7"/>
      <c r="D198" s="2" t="e">
        <f t="shared" si="12"/>
        <v>#N/A</v>
      </c>
      <c r="E198" s="2" t="e">
        <f t="shared" si="22"/>
        <v>#N/A</v>
      </c>
      <c r="F198" s="2">
        <v>1099640.8160491586</v>
      </c>
      <c r="G198" s="2">
        <f t="shared" si="41"/>
        <v>591500.42857142852</v>
      </c>
      <c r="H198" s="2">
        <f t="shared" si="39"/>
        <v>91587704.821046665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1686035.714285712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1110062.2002801001</v>
      </c>
      <c r="Q198" s="2">
        <f t="shared" si="42"/>
        <v>600000</v>
      </c>
      <c r="R198" s="2">
        <f t="shared" si="40"/>
        <v>93178914.824929953</v>
      </c>
      <c r="S198" s="2">
        <f t="shared" si="17"/>
        <v>591500.42857143283</v>
      </c>
      <c r="T198" s="2">
        <f t="shared" si="18"/>
        <v>8499.571428571362</v>
      </c>
      <c r="U198" s="2">
        <f t="shared" si="19"/>
        <v>600000</v>
      </c>
      <c r="V198" s="2">
        <f t="shared" si="34"/>
        <v>41901668.821046621</v>
      </c>
      <c r="W198" s="2">
        <f t="shared" si="20"/>
        <v>591500.42857142538</v>
      </c>
      <c r="X198" s="2">
        <f t="shared" si="6"/>
        <v>8499.5714285746217</v>
      </c>
      <c r="Y198" s="2">
        <f t="shared" si="37"/>
        <v>51277246.003883317</v>
      </c>
      <c r="Z198" s="2" t="str">
        <f t="shared" si="8"/>
        <v>HERE</v>
      </c>
      <c r="AA198" s="2">
        <f>IF(Z198="HERE",Y198,AA197+Graph!$G$1*1000)</f>
        <v>51277246.003883317</v>
      </c>
      <c r="AB198" s="2">
        <f t="shared" si="21"/>
        <v>8499.5714285746217</v>
      </c>
      <c r="AC198" s="2">
        <f t="shared" si="38"/>
        <v>41901668.821046621</v>
      </c>
      <c r="AD198" s="3">
        <f t="shared" si="10"/>
        <v>51277246.003883317</v>
      </c>
      <c r="AE198" s="2">
        <f>IF(AE196&gt;=52800000,52800000,IF(AB177=Graph!G$1*1000,AE197+Graph!G$1*1000,AC198))</f>
        <v>41901668.821046621</v>
      </c>
      <c r="AF198" s="3">
        <f t="shared" si="11"/>
        <v>41901668.821046621</v>
      </c>
      <c r="AG198" s="3">
        <f t="shared" si="29"/>
        <v>47463482.64211224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130</v>
      </c>
      <c r="C199" s="7"/>
      <c r="D199" s="2" t="e">
        <f t="shared" si="12"/>
        <v>#N/A</v>
      </c>
      <c r="E199" s="2" t="e">
        <f t="shared" si="22"/>
        <v>#N/A</v>
      </c>
      <c r="F199" s="2">
        <v>1104571.9519353211</v>
      </c>
      <c r="G199" s="2">
        <f t="shared" si="41"/>
        <v>591500.42857142852</v>
      </c>
      <c r="H199" s="2">
        <f t="shared" si="39"/>
        <v>92179205.249618098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1694535.2857142834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1115039.832442075</v>
      </c>
      <c r="Q199" s="2">
        <f t="shared" si="42"/>
        <v>600000</v>
      </c>
      <c r="R199" s="2">
        <f t="shared" si="40"/>
        <v>93778914.824929953</v>
      </c>
      <c r="S199" s="2">
        <f t="shared" si="17"/>
        <v>591500.42857143283</v>
      </c>
      <c r="T199" s="2">
        <f t="shared" si="18"/>
        <v>8499.571428571362</v>
      </c>
      <c r="U199" s="2">
        <f t="shared" si="19"/>
        <v>600000</v>
      </c>
      <c r="V199" s="2">
        <f t="shared" si="34"/>
        <v>42493169.249618046</v>
      </c>
      <c r="W199" s="2">
        <f t="shared" si="20"/>
        <v>591500.42857142538</v>
      </c>
      <c r="X199" s="2">
        <f t="shared" si="6"/>
        <v>8499.5714285746217</v>
      </c>
      <c r="Y199" s="2">
        <f t="shared" si="37"/>
        <v>51285745.575311892</v>
      </c>
      <c r="Z199" s="2" t="str">
        <f t="shared" si="8"/>
        <v>HERE</v>
      </c>
      <c r="AA199" s="2">
        <f>IF(Z199="HERE",Y199,AA198+Graph!$G$1*1000)</f>
        <v>51285745.575311892</v>
      </c>
      <c r="AB199" s="2">
        <f t="shared" si="21"/>
        <v>8499.5714285746217</v>
      </c>
      <c r="AC199" s="2">
        <f t="shared" si="38"/>
        <v>42493169.249618046</v>
      </c>
      <c r="AD199" s="3">
        <f t="shared" si="10"/>
        <v>51285745.575311892</v>
      </c>
      <c r="AE199" s="2">
        <f>IF(AE197&gt;=52800000,52800000,IF(AB178=Graph!G$1*1000,AE198+Graph!G$1*1000,AC199))</f>
        <v>42493169.249618046</v>
      </c>
      <c r="AF199" s="3">
        <f t="shared" si="11"/>
        <v>42493169.249618046</v>
      </c>
      <c r="AG199" s="3">
        <f t="shared" si="29"/>
        <v>47504700.360808134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131</v>
      </c>
      <c r="C200" s="7"/>
      <c r="D200" s="2" t="e">
        <f t="shared" si="12"/>
        <v>#N/A</v>
      </c>
      <c r="E200" s="2" t="e">
        <f t="shared" si="22"/>
        <v>#N/A</v>
      </c>
      <c r="F200" s="2">
        <v>1109503.0878214836</v>
      </c>
      <c r="G200" s="2">
        <f t="shared" si="41"/>
        <v>591500.42857142852</v>
      </c>
      <c r="H200" s="2">
        <f t="shared" si="39"/>
        <v>92770705.678189531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1703034.8571428547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1120017.4646040201</v>
      </c>
      <c r="Q200" s="2">
        <f t="shared" si="42"/>
        <v>600000</v>
      </c>
      <c r="R200" s="2">
        <f t="shared" si="40"/>
        <v>94378914.824929953</v>
      </c>
      <c r="S200" s="2">
        <f t="shared" si="17"/>
        <v>591500.42857143283</v>
      </c>
      <c r="T200" s="2">
        <f t="shared" si="18"/>
        <v>8499.571428571362</v>
      </c>
      <c r="U200" s="2">
        <f t="shared" si="19"/>
        <v>600000</v>
      </c>
      <c r="V200" s="2">
        <f t="shared" si="34"/>
        <v>43084669.678189471</v>
      </c>
      <c r="W200" s="2">
        <f t="shared" si="20"/>
        <v>591500.42857142538</v>
      </c>
      <c r="X200" s="2">
        <f t="shared" si="6"/>
        <v>8499.5714285746217</v>
      </c>
      <c r="Y200" s="2">
        <f t="shared" si="37"/>
        <v>51294245.146740466</v>
      </c>
      <c r="Z200" s="2" t="str">
        <f t="shared" si="8"/>
        <v>HERE</v>
      </c>
      <c r="AA200" s="2">
        <f>IF(Z200="HERE",Y200,AA199+Graph!$G$1*1000)</f>
        <v>51294245.146740466</v>
      </c>
      <c r="AB200" s="2">
        <f t="shared" si="21"/>
        <v>8499.5714285746217</v>
      </c>
      <c r="AC200" s="2">
        <f t="shared" si="38"/>
        <v>43084669.678189471</v>
      </c>
      <c r="AD200" s="3">
        <f t="shared" si="10"/>
        <v>51294245.146740466</v>
      </c>
      <c r="AE200" s="2">
        <f>IF(AE198&gt;=52800000,52800000,IF(AB179=Graph!G$1*1000,AE199+Graph!G$1*1000,AC200))</f>
        <v>43084669.678189471</v>
      </c>
      <c r="AF200" s="3">
        <f t="shared" si="11"/>
        <v>43084669.678189471</v>
      </c>
      <c r="AG200" s="3">
        <f t="shared" si="29"/>
        <v>47541726.61400076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132</v>
      </c>
      <c r="C201" s="7"/>
      <c r="D201" s="2" t="e">
        <f t="shared" si="12"/>
        <v>#N/A</v>
      </c>
      <c r="E201" s="2" t="e">
        <f t="shared" si="22"/>
        <v>#N/A</v>
      </c>
      <c r="F201" s="2">
        <v>1114434.2237076759</v>
      </c>
      <c r="G201" s="2">
        <f t="shared" si="41"/>
        <v>591500.42857142852</v>
      </c>
      <c r="H201" s="2">
        <f t="shared" si="39"/>
        <v>93362206.106760964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1711534.4285714261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1124995.0967659652</v>
      </c>
      <c r="Q201" s="2">
        <f t="shared" si="42"/>
        <v>600000</v>
      </c>
      <c r="R201" s="2">
        <f t="shared" si="40"/>
        <v>94978914.824929953</v>
      </c>
      <c r="S201" s="2">
        <f t="shared" si="17"/>
        <v>591500.42857143283</v>
      </c>
      <c r="T201" s="2">
        <f t="shared" si="18"/>
        <v>8499.571428571362</v>
      </c>
      <c r="U201" s="2">
        <f t="shared" si="19"/>
        <v>600000</v>
      </c>
      <c r="V201" s="2">
        <f t="shared" si="34"/>
        <v>43676170.106760897</v>
      </c>
      <c r="W201" s="2">
        <f t="shared" si="20"/>
        <v>591500.42857142538</v>
      </c>
      <c r="X201" s="2">
        <f t="shared" si="6"/>
        <v>8499.5714285746217</v>
      </c>
      <c r="Y201" s="2">
        <f t="shared" si="37"/>
        <v>51302744.718169041</v>
      </c>
      <c r="Z201" s="2" t="str">
        <f t="shared" si="8"/>
        <v>HERE</v>
      </c>
      <c r="AA201" s="2">
        <f>IF(Z201="HERE",Y201,AA200+Graph!$G$1*1000)</f>
        <v>51302744.718169041</v>
      </c>
      <c r="AB201" s="2">
        <f t="shared" si="21"/>
        <v>8499.5714285746217</v>
      </c>
      <c r="AC201" s="2">
        <f t="shared" si="38"/>
        <v>43676170.106760897</v>
      </c>
      <c r="AD201" s="3">
        <f t="shared" si="10"/>
        <v>51302744.718169041</v>
      </c>
      <c r="AE201" s="2">
        <f>IF(AE199&gt;=52800000,52800000,IF(AB180=Graph!G$1*1000,AE200+Graph!G$1*1000,AC201))</f>
        <v>43676170.106760897</v>
      </c>
      <c r="AF201" s="3">
        <f t="shared" si="11"/>
        <v>43676170.106760897</v>
      </c>
      <c r="AG201" s="3">
        <f t="shared" si="29"/>
        <v>47574561.401690155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133</v>
      </c>
      <c r="C202" s="7"/>
      <c r="D202" s="2" t="e">
        <f t="shared" si="12"/>
        <v>#N/A</v>
      </c>
      <c r="E202" s="2" t="e">
        <f t="shared" si="22"/>
        <v>#N/A</v>
      </c>
      <c r="F202" s="2">
        <v>1119365.3595938385</v>
      </c>
      <c r="G202" s="2">
        <f t="shared" si="41"/>
        <v>591500.42857142852</v>
      </c>
      <c r="H202" s="2">
        <f t="shared" si="39"/>
        <v>93953706.535332397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1720033.9999999974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1129972.7289279401</v>
      </c>
      <c r="Q202" s="2">
        <f t="shared" si="42"/>
        <v>600000</v>
      </c>
      <c r="R202" s="2">
        <f t="shared" si="40"/>
        <v>95578914.824929953</v>
      </c>
      <c r="S202" s="2">
        <f t="shared" si="17"/>
        <v>591500.42857143283</v>
      </c>
      <c r="T202" s="2">
        <f t="shared" si="18"/>
        <v>8499.571428571362</v>
      </c>
      <c r="U202" s="2">
        <f t="shared" si="19"/>
        <v>600000</v>
      </c>
      <c r="V202" s="2">
        <f t="shared" si="34"/>
        <v>44267670.535332322</v>
      </c>
      <c r="W202" s="2">
        <f t="shared" si="20"/>
        <v>591500.42857142538</v>
      </c>
      <c r="X202" s="2">
        <f t="shared" si="6"/>
        <v>8499.5714285746217</v>
      </c>
      <c r="Y202" s="2">
        <f t="shared" si="37"/>
        <v>51311244.289597616</v>
      </c>
      <c r="Z202" s="2" t="str">
        <f t="shared" si="8"/>
        <v>HERE</v>
      </c>
      <c r="AA202" s="2">
        <f>IF(Z202="HERE",Y202,AA201+Graph!$G$1*1000)</f>
        <v>51311244.289597616</v>
      </c>
      <c r="AB202" s="2">
        <f t="shared" si="21"/>
        <v>8499.5714285746217</v>
      </c>
      <c r="AC202" s="2">
        <f t="shared" si="38"/>
        <v>44267670.535332322</v>
      </c>
      <c r="AD202" s="3">
        <f t="shared" si="10"/>
        <v>51311244.289597616</v>
      </c>
      <c r="AE202" s="2">
        <f>IF(AE200&gt;=52800000,52800000,IF(AB181=Graph!G$1*1000,AE201+Graph!G$1*1000,AC202))</f>
        <v>44267670.535332322</v>
      </c>
      <c r="AF202" s="3">
        <f t="shared" si="11"/>
        <v>44267670.535332322</v>
      </c>
      <c r="AG202" s="3">
        <f t="shared" si="29"/>
        <v>47611786.037404433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134</v>
      </c>
      <c r="C203" s="7"/>
      <c r="D203" s="2" t="e">
        <f t="shared" si="12"/>
        <v>#N/A</v>
      </c>
      <c r="E203" s="2" t="e">
        <f t="shared" si="22"/>
        <v>#N/A</v>
      </c>
      <c r="F203" s="2">
        <v>1124296.495480001</v>
      </c>
      <c r="G203" s="2">
        <f t="shared" si="41"/>
        <v>591500.42857142852</v>
      </c>
      <c r="H203" s="2">
        <f t="shared" si="39"/>
        <v>94545206.963903829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1728533.5714285688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1134950.3610898852</v>
      </c>
      <c r="Q203" s="2">
        <f t="shared" si="42"/>
        <v>600000</v>
      </c>
      <c r="R203" s="2">
        <f t="shared" si="40"/>
        <v>96178914.824929953</v>
      </c>
      <c r="S203" s="2">
        <f t="shared" si="17"/>
        <v>591500.42857143283</v>
      </c>
      <c r="T203" s="2">
        <f t="shared" si="18"/>
        <v>8499.571428571362</v>
      </c>
      <c r="U203" s="2">
        <f t="shared" si="19"/>
        <v>600000</v>
      </c>
      <c r="V203" s="2">
        <f t="shared" si="34"/>
        <v>44859170.963903747</v>
      </c>
      <c r="W203" s="2">
        <f t="shared" si="20"/>
        <v>591500.42857142538</v>
      </c>
      <c r="X203" s="2">
        <f t="shared" si="6"/>
        <v>8499.5714285746217</v>
      </c>
      <c r="Y203" s="2">
        <f t="shared" si="37"/>
        <v>51319743.86102619</v>
      </c>
      <c r="Z203" s="2" t="str">
        <f t="shared" si="8"/>
        <v>HERE</v>
      </c>
      <c r="AA203" s="2">
        <f>IF(Z203="HERE",Y203,AA202+Graph!$G$1*1000)</f>
        <v>51319743.86102619</v>
      </c>
      <c r="AB203" s="2">
        <f t="shared" si="21"/>
        <v>8499.5714285746217</v>
      </c>
      <c r="AC203" s="2">
        <f t="shared" si="38"/>
        <v>44859170.963903747</v>
      </c>
      <c r="AD203" s="3">
        <f t="shared" si="10"/>
        <v>51319743.86102619</v>
      </c>
      <c r="AE203" s="2">
        <f>IF(AE201&gt;=52800000,52800000,IF(AB182=Graph!G$1*1000,AE202+Graph!G$1*1000,AC203))</f>
        <v>44859170.963903747</v>
      </c>
      <c r="AF203" s="3">
        <f t="shared" si="11"/>
        <v>44859170.963903747</v>
      </c>
      <c r="AG203" s="3">
        <f t="shared" si="29"/>
        <v>47649010.673118711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135</v>
      </c>
      <c r="C204" s="7"/>
      <c r="D204" s="2" t="e">
        <f t="shared" si="12"/>
        <v>#N/A</v>
      </c>
      <c r="E204" s="2" t="e">
        <f t="shared" si="22"/>
        <v>#N/A</v>
      </c>
      <c r="F204" s="2">
        <v>1129227.6313661933</v>
      </c>
      <c r="G204" s="2">
        <f t="shared" si="41"/>
        <v>591500.42857142852</v>
      </c>
      <c r="H204" s="2">
        <f t="shared" si="39"/>
        <v>95136707.392475262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1737033.1428571402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1139927.9932518601</v>
      </c>
      <c r="Q204" s="2">
        <f t="shared" si="42"/>
        <v>600000</v>
      </c>
      <c r="R204" s="2">
        <f t="shared" si="40"/>
        <v>96778914.824929953</v>
      </c>
      <c r="S204" s="2">
        <f t="shared" si="17"/>
        <v>591500.42857143283</v>
      </c>
      <c r="T204" s="2">
        <f t="shared" si="18"/>
        <v>8499.571428571362</v>
      </c>
      <c r="U204" s="2">
        <f t="shared" si="19"/>
        <v>600000</v>
      </c>
      <c r="V204" s="2">
        <f t="shared" si="34"/>
        <v>45450671.392475173</v>
      </c>
      <c r="W204" s="2">
        <f t="shared" si="20"/>
        <v>591500.42857142538</v>
      </c>
      <c r="X204" s="2">
        <f t="shared" si="6"/>
        <v>8499.5714285746217</v>
      </c>
      <c r="Y204" s="2">
        <f t="shared" si="37"/>
        <v>51328243.432454765</v>
      </c>
      <c r="Z204" s="2" t="str">
        <f t="shared" si="8"/>
        <v>HERE</v>
      </c>
      <c r="AA204" s="2">
        <f>IF(Z204="HERE",Y204,AA203+Graph!$G$1*1000)</f>
        <v>51328243.432454765</v>
      </c>
      <c r="AB204" s="2">
        <f t="shared" si="21"/>
        <v>8499.5714285746217</v>
      </c>
      <c r="AC204" s="2">
        <f t="shared" si="38"/>
        <v>45450671.392475173</v>
      </c>
      <c r="AD204" s="3">
        <f t="shared" si="10"/>
        <v>51328243.432454765</v>
      </c>
      <c r="AE204" s="2">
        <f>IF(AE202&gt;=52800000,52800000,IF(AB183=Graph!G$1*1000,AE203+Graph!G$1*1000,AC204))</f>
        <v>45450671.392475173</v>
      </c>
      <c r="AF204" s="3">
        <f t="shared" si="11"/>
        <v>45450671.392475173</v>
      </c>
      <c r="AG204" s="3">
        <f t="shared" si="29"/>
        <v>47686235.308833003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136</v>
      </c>
      <c r="C205" s="7"/>
      <c r="D205" s="2" t="e">
        <f t="shared" si="12"/>
        <v>#N/A</v>
      </c>
      <c r="E205" s="2" t="e">
        <f t="shared" si="22"/>
        <v>#N/A</v>
      </c>
      <c r="F205" s="2">
        <v>1134158.7672523558</v>
      </c>
      <c r="G205" s="2">
        <f t="shared" si="41"/>
        <v>591500.42857142852</v>
      </c>
      <c r="H205" s="2">
        <f t="shared" si="39"/>
        <v>95728207.821046695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1745532.7142857115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1144905.6254138052</v>
      </c>
      <c r="Q205" s="2">
        <f t="shared" si="42"/>
        <v>600000</v>
      </c>
      <c r="R205" s="2">
        <f t="shared" si="40"/>
        <v>97378914.824929953</v>
      </c>
      <c r="S205" s="2">
        <f t="shared" si="17"/>
        <v>591500.42857143283</v>
      </c>
      <c r="T205" s="2">
        <f t="shared" si="18"/>
        <v>8499.571428571362</v>
      </c>
      <c r="U205" s="2">
        <f t="shared" si="19"/>
        <v>600000</v>
      </c>
      <c r="V205" s="2">
        <f t="shared" si="34"/>
        <v>46042171.821046598</v>
      </c>
      <c r="W205" s="2">
        <f t="shared" si="20"/>
        <v>591500.42857142538</v>
      </c>
      <c r="X205" s="2">
        <f t="shared" si="6"/>
        <v>8499.5714285746217</v>
      </c>
      <c r="Y205" s="2">
        <f t="shared" si="37"/>
        <v>51336743.003883339</v>
      </c>
      <c r="Z205" s="2" t="str">
        <f t="shared" si="8"/>
        <v>HERE</v>
      </c>
      <c r="AA205" s="2">
        <f>IF(Z205="HERE",Y205,AA204+Graph!$G$1*1000)</f>
        <v>51336743.003883339</v>
      </c>
      <c r="AB205" s="2">
        <f t="shared" si="21"/>
        <v>8499.5714285746217</v>
      </c>
      <c r="AC205" s="2">
        <f t="shared" si="38"/>
        <v>46042171.821046598</v>
      </c>
      <c r="AD205" s="3">
        <f t="shared" si="10"/>
        <v>51336743.003883339</v>
      </c>
      <c r="AE205" s="2">
        <f>IF(AE203&gt;=52800000,52800000,IF(AB184=Graph!G$1*1000,AE204+Graph!G$1*1000,AC205))</f>
        <v>46042171.821046598</v>
      </c>
      <c r="AF205" s="3">
        <f t="shared" si="11"/>
        <v>46042171.821046598</v>
      </c>
      <c r="AG205" s="3">
        <f t="shared" si="29"/>
        <v>47723459.944547281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137</v>
      </c>
      <c r="C206" s="7"/>
      <c r="D206" s="2" t="e">
        <f t="shared" si="12"/>
        <v>#N/A</v>
      </c>
      <c r="E206" s="2" t="e">
        <f t="shared" si="22"/>
        <v>#N/A</v>
      </c>
      <c r="F206" s="2">
        <v>1139089.9031385183</v>
      </c>
      <c r="G206" s="2">
        <f t="shared" si="41"/>
        <v>591500.42857142852</v>
      </c>
      <c r="H206" s="2">
        <f t="shared" si="39"/>
        <v>96319708.249618128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1754032.2857142829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1149883.2575757504</v>
      </c>
      <c r="Q206" s="2">
        <f t="shared" si="42"/>
        <v>600000</v>
      </c>
      <c r="R206" s="2">
        <f t="shared" si="40"/>
        <v>97978914.824929953</v>
      </c>
      <c r="S206" s="2">
        <f t="shared" si="17"/>
        <v>591500.42857143283</v>
      </c>
      <c r="T206" s="2">
        <f t="shared" si="18"/>
        <v>8499.571428571362</v>
      </c>
      <c r="U206" s="2">
        <f t="shared" si="19"/>
        <v>600000</v>
      </c>
      <c r="V206" s="2">
        <f t="shared" si="34"/>
        <v>46633672.249618024</v>
      </c>
      <c r="W206" s="2">
        <f t="shared" si="20"/>
        <v>591500.42857142538</v>
      </c>
      <c r="X206" s="2">
        <f t="shared" si="6"/>
        <v>8499.5714285746217</v>
      </c>
      <c r="Y206" s="2">
        <f t="shared" si="37"/>
        <v>51345242.575311914</v>
      </c>
      <c r="Z206" s="2" t="str">
        <f t="shared" si="8"/>
        <v>HERE</v>
      </c>
      <c r="AA206" s="2">
        <f>IF(Z206="HERE",Y206,AA205+Graph!$G$1*1000)</f>
        <v>51345242.575311914</v>
      </c>
      <c r="AB206" s="2">
        <f t="shared" si="21"/>
        <v>8499.5714285746217</v>
      </c>
      <c r="AC206" s="2">
        <f t="shared" si="38"/>
        <v>46633672.249618024</v>
      </c>
      <c r="AD206" s="3">
        <f t="shared" si="10"/>
        <v>51345242.575311914</v>
      </c>
      <c r="AE206" s="2">
        <f>IF(AE204&gt;=52800000,52800000,IF(AB185=Graph!G$1*1000,AE205+Graph!G$1*1000,AC206))</f>
        <v>46633672.249618024</v>
      </c>
      <c r="AF206" s="3">
        <f t="shared" si="11"/>
        <v>46633672.249618024</v>
      </c>
      <c r="AG206" s="3">
        <f t="shared" si="29"/>
        <v>47760684.580261566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138</v>
      </c>
      <c r="C207" s="7"/>
      <c r="D207" s="2" t="e">
        <f t="shared" si="12"/>
        <v>#N/A</v>
      </c>
      <c r="E207" s="2" t="e">
        <f t="shared" si="22"/>
        <v>#N/A</v>
      </c>
      <c r="F207" s="2">
        <v>1144021.0390247107</v>
      </c>
      <c r="G207" s="2">
        <f t="shared" si="41"/>
        <v>591500.42857142852</v>
      </c>
      <c r="H207" s="2">
        <f t="shared" si="39"/>
        <v>96911208.678189561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1762531.8571428542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1154860.8897377253</v>
      </c>
      <c r="Q207" s="2">
        <f t="shared" si="42"/>
        <v>600000</v>
      </c>
      <c r="R207" s="2">
        <f t="shared" si="40"/>
        <v>98578914.824929953</v>
      </c>
      <c r="S207" s="2">
        <f t="shared" si="17"/>
        <v>591500.42857143283</v>
      </c>
      <c r="T207" s="2">
        <f t="shared" si="18"/>
        <v>8499.571428571362</v>
      </c>
      <c r="U207" s="2">
        <f t="shared" si="19"/>
        <v>600000</v>
      </c>
      <c r="V207" s="2">
        <f t="shared" si="34"/>
        <v>47225172.678189449</v>
      </c>
      <c r="W207" s="2">
        <f t="shared" si="20"/>
        <v>591500.42857142538</v>
      </c>
      <c r="X207" s="2">
        <f t="shared" si="6"/>
        <v>8499.5714285746217</v>
      </c>
      <c r="Y207" s="2">
        <f t="shared" si="37"/>
        <v>51353742.146740489</v>
      </c>
      <c r="Z207" s="2" t="str">
        <f t="shared" si="8"/>
        <v>HERE</v>
      </c>
      <c r="AA207" s="2">
        <f>IF(Z207="HERE",Y207,AA206+Graph!$G$1*1000)</f>
        <v>51353742.146740489</v>
      </c>
      <c r="AB207" s="2">
        <f t="shared" si="21"/>
        <v>8499.5714285746217</v>
      </c>
      <c r="AC207" s="2">
        <f t="shared" si="38"/>
        <v>47225172.678189449</v>
      </c>
      <c r="AD207" s="3">
        <f t="shared" si="10"/>
        <v>51353742.146740489</v>
      </c>
      <c r="AE207" s="2">
        <f>IF(AE205&gt;=52800000,52800000,IF(AB186=Graph!G$1*1000,AE206+Graph!G$1*1000,AC207))</f>
        <v>47225172.678189449</v>
      </c>
      <c r="AF207" s="3">
        <f t="shared" si="11"/>
        <v>47225172.678189449</v>
      </c>
      <c r="AG207" s="3">
        <f t="shared" si="29"/>
        <v>47797909.215975858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139</v>
      </c>
      <c r="C208" s="7"/>
      <c r="D208" s="2" t="e">
        <f t="shared" si="12"/>
        <v>#N/A</v>
      </c>
      <c r="E208" s="2" t="e">
        <f t="shared" si="22"/>
        <v>#N/A</v>
      </c>
      <c r="F208" s="2">
        <v>1148952.1749108732</v>
      </c>
      <c r="G208" s="2">
        <f t="shared" si="41"/>
        <v>591500.42857142852</v>
      </c>
      <c r="H208" s="2">
        <f t="shared" si="39"/>
        <v>97502709.106760994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1771031.4285714256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1159838.5218996704</v>
      </c>
      <c r="Q208" s="2">
        <f t="shared" si="42"/>
        <v>600000</v>
      </c>
      <c r="R208" s="2">
        <f t="shared" si="40"/>
        <v>99178914.824929953</v>
      </c>
      <c r="S208" s="2">
        <f t="shared" si="17"/>
        <v>591500.42857143283</v>
      </c>
      <c r="T208" s="2">
        <f t="shared" si="18"/>
        <v>8499.571428571362</v>
      </c>
      <c r="U208" s="2">
        <f t="shared" si="19"/>
        <v>600000</v>
      </c>
      <c r="V208" s="2">
        <f t="shared" si="34"/>
        <v>47816673.106760874</v>
      </c>
      <c r="W208" s="2">
        <f t="shared" si="20"/>
        <v>591500.42857142538</v>
      </c>
      <c r="X208" s="2">
        <f t="shared" si="6"/>
        <v>8499.5714285746217</v>
      </c>
      <c r="Y208" s="2">
        <f t="shared" si="37"/>
        <v>51362241.718169063</v>
      </c>
      <c r="Z208" s="2" t="str">
        <f t="shared" si="8"/>
        <v>HERE</v>
      </c>
      <c r="AA208" s="2">
        <f>IF(Z208="HERE",Y208,AA207+Graph!$G$1*1000)</f>
        <v>51362241.718169063</v>
      </c>
      <c r="AB208" s="2">
        <f t="shared" si="21"/>
        <v>8499.5714285746217</v>
      </c>
      <c r="AC208" s="2">
        <f t="shared" si="38"/>
        <v>47816673.106760874</v>
      </c>
      <c r="AD208" s="3">
        <f t="shared" si="10"/>
        <v>51362241.718169063</v>
      </c>
      <c r="AE208" s="2">
        <f>IF(AE206&gt;=52800000,52800000,IF(AB187=Graph!G$1*1000,AE207+Graph!G$1*1000,AC208))</f>
        <v>47816673.106760874</v>
      </c>
      <c r="AF208" s="3">
        <f t="shared" si="11"/>
        <v>47816673.106760874</v>
      </c>
      <c r="AG208" s="3">
        <f t="shared" si="29"/>
        <v>47835133.851690143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140</v>
      </c>
      <c r="C209" s="7"/>
      <c r="D209" s="2" t="e">
        <f t="shared" si="12"/>
        <v>#N/A</v>
      </c>
      <c r="E209" s="2" t="e">
        <f t="shared" si="22"/>
        <v>#N/A</v>
      </c>
      <c r="F209" s="2">
        <v>1153883.3107970357</v>
      </c>
      <c r="G209" s="2">
        <f t="shared" si="41"/>
        <v>591500.42857142852</v>
      </c>
      <c r="H209" s="2">
        <f t="shared" si="39"/>
        <v>98094209.535332426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1779530.999999997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1164816.1540616155</v>
      </c>
      <c r="Q209" s="2">
        <f t="shared" si="42"/>
        <v>600000</v>
      </c>
      <c r="R209" s="2">
        <f t="shared" si="40"/>
        <v>99778914.824929953</v>
      </c>
      <c r="S209" s="2">
        <f t="shared" si="17"/>
        <v>591500.42857143283</v>
      </c>
      <c r="T209" s="2">
        <f t="shared" si="18"/>
        <v>8499.571428571362</v>
      </c>
      <c r="U209" s="2">
        <f t="shared" si="19"/>
        <v>600000</v>
      </c>
      <c r="V209" s="2">
        <f t="shared" si="34"/>
        <v>48408173.5353323</v>
      </c>
      <c r="W209" s="2">
        <f t="shared" si="20"/>
        <v>591500.42857142538</v>
      </c>
      <c r="X209" s="2">
        <f t="shared" si="6"/>
        <v>8499.5714285746217</v>
      </c>
      <c r="Y209" s="2">
        <f t="shared" si="37"/>
        <v>51370741.289597638</v>
      </c>
      <c r="Z209" s="2" t="str">
        <f t="shared" si="8"/>
        <v>HERE</v>
      </c>
      <c r="AA209" s="2">
        <f>IF(Z209="HERE",Y209,AA208+Graph!$G$1*1000)</f>
        <v>51370741.289597638</v>
      </c>
      <c r="AB209" s="2">
        <f t="shared" si="21"/>
        <v>8499.5714285746217</v>
      </c>
      <c r="AC209" s="2">
        <f t="shared" si="38"/>
        <v>48408173.5353323</v>
      </c>
      <c r="AD209" s="3">
        <f t="shared" si="10"/>
        <v>51370741.289597638</v>
      </c>
      <c r="AE209" s="2">
        <f>IF(AE207&gt;=52800000,52800000,IF(AB188=Graph!G$1*1000,AE208+Graph!G$1*1000,AC209))</f>
        <v>48408173.5353323</v>
      </c>
      <c r="AF209" s="3">
        <f t="shared" si="11"/>
        <v>48408173.5353323</v>
      </c>
      <c r="AG209" s="3">
        <f t="shared" si="29"/>
        <v>47872358.487404428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141</v>
      </c>
      <c r="C210" s="7"/>
      <c r="D210" s="2" t="e">
        <f t="shared" si="12"/>
        <v>#N/A</v>
      </c>
      <c r="E210" s="2" t="e">
        <f t="shared" si="22"/>
        <v>#N/A</v>
      </c>
      <c r="F210" s="2">
        <v>1158814.446683228</v>
      </c>
      <c r="G210" s="2">
        <f t="shared" si="41"/>
        <v>591500.42857142852</v>
      </c>
      <c r="H210" s="2">
        <f t="shared" si="39"/>
        <v>98685709.963903859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1788030.5714285683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1169793.7862235904</v>
      </c>
      <c r="Q210" s="2">
        <f t="shared" si="42"/>
        <v>600000</v>
      </c>
      <c r="R210" s="2">
        <f t="shared" si="40"/>
        <v>100378914.82492995</v>
      </c>
      <c r="S210" s="2">
        <f t="shared" si="17"/>
        <v>591500.42857143283</v>
      </c>
      <c r="T210" s="2">
        <f t="shared" si="18"/>
        <v>8499.571428571362</v>
      </c>
      <c r="U210" s="2">
        <f t="shared" si="19"/>
        <v>600000</v>
      </c>
      <c r="V210" s="2">
        <f t="shared" si="34"/>
        <v>48999673.963903725</v>
      </c>
      <c r="W210" s="2">
        <f t="shared" si="20"/>
        <v>591500.42857142538</v>
      </c>
      <c r="X210" s="2">
        <f t="shared" si="6"/>
        <v>8499.5714285746217</v>
      </c>
      <c r="Y210" s="2">
        <f t="shared" si="37"/>
        <v>51379240.861026213</v>
      </c>
      <c r="Z210" s="2" t="str">
        <f t="shared" si="8"/>
        <v>HERE</v>
      </c>
      <c r="AA210" s="2">
        <f>IF(Z210="HERE",Y210,AA209+Graph!$G$1*1000)</f>
        <v>51379240.861026213</v>
      </c>
      <c r="AB210" s="2">
        <f t="shared" si="21"/>
        <v>8499.5714285746217</v>
      </c>
      <c r="AC210" s="2">
        <f t="shared" si="38"/>
        <v>48999673.963903725</v>
      </c>
      <c r="AD210" s="3">
        <f t="shared" si="10"/>
        <v>51379240.861026213</v>
      </c>
      <c r="AE210" s="2">
        <f>IF(AE208&gt;=52800000,52800000,IF(AB189=Graph!G$1*1000,AE209+Graph!G$1*1000,AC210))</f>
        <v>48999673.963903725</v>
      </c>
      <c r="AF210" s="3">
        <f t="shared" si="11"/>
        <v>48999673.963903725</v>
      </c>
      <c r="AG210" s="3">
        <f t="shared" si="29"/>
        <v>47909583.123118721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142</v>
      </c>
      <c r="C211" s="7"/>
      <c r="D211" s="2" t="e">
        <f t="shared" si="12"/>
        <v>#N/A</v>
      </c>
      <c r="E211" s="2" t="e">
        <f t="shared" si="22"/>
        <v>#N/A</v>
      </c>
      <c r="F211" s="2">
        <v>1163745.5825693905</v>
      </c>
      <c r="G211" s="2">
        <f t="shared" si="41"/>
        <v>591500.42857142852</v>
      </c>
      <c r="H211" s="2">
        <f t="shared" si="39"/>
        <v>99277210.392475292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1796530.1428571397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1174771.4183855355</v>
      </c>
      <c r="Q211" s="2">
        <f t="shared" si="42"/>
        <v>600000</v>
      </c>
      <c r="R211" s="2">
        <f t="shared" si="40"/>
        <v>100978914.82492995</v>
      </c>
      <c r="S211" s="2">
        <f t="shared" si="17"/>
        <v>591500.42857143283</v>
      </c>
      <c r="T211" s="2">
        <f t="shared" si="18"/>
        <v>8499.571428571362</v>
      </c>
      <c r="U211" s="2">
        <f t="shared" si="19"/>
        <v>600000</v>
      </c>
      <c r="V211" s="2">
        <f t="shared" si="34"/>
        <v>49591174.392475151</v>
      </c>
      <c r="W211" s="2">
        <f t="shared" si="20"/>
        <v>591500.42857142538</v>
      </c>
      <c r="X211" s="2">
        <f t="shared" si="6"/>
        <v>8499.5714285746217</v>
      </c>
      <c r="Y211" s="2">
        <f t="shared" si="37"/>
        <v>51387740.432454787</v>
      </c>
      <c r="Z211" s="2" t="str">
        <f t="shared" si="8"/>
        <v>HERE</v>
      </c>
      <c r="AA211" s="2">
        <f>IF(Z211="HERE",Y211,AA210+Graph!$G$1*1000)</f>
        <v>51387740.432454787</v>
      </c>
      <c r="AB211" s="2">
        <f t="shared" si="21"/>
        <v>8499.5714285746217</v>
      </c>
      <c r="AC211" s="2">
        <f t="shared" si="38"/>
        <v>49591174.392475151</v>
      </c>
      <c r="AD211" s="3">
        <f t="shared" si="10"/>
        <v>51387740.432454787</v>
      </c>
      <c r="AE211" s="2">
        <f>IF(AE209&gt;=52800000,52800000,IF(AB190=Graph!G$1*1000,AE210+Graph!G$1*1000,AC211))</f>
        <v>49591174.392475151</v>
      </c>
      <c r="AF211" s="3">
        <f t="shared" si="11"/>
        <v>49591174.392475151</v>
      </c>
      <c r="AG211" s="3">
        <f t="shared" si="29"/>
        <v>47946807.758833013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143</v>
      </c>
      <c r="C212" s="7"/>
      <c r="D212" s="2" t="e">
        <f t="shared" si="12"/>
        <v>#N/A</v>
      </c>
      <c r="E212" s="2" t="e">
        <f t="shared" si="22"/>
        <v>#N/A</v>
      </c>
      <c r="F212" s="2">
        <v>1168676.7184555531</v>
      </c>
      <c r="G212" s="2">
        <f t="shared" si="41"/>
        <v>591500.42857142852</v>
      </c>
      <c r="H212" s="2">
        <f t="shared" si="39"/>
        <v>99868710.821046725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1805029.7142857111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1179749.0505474806</v>
      </c>
      <c r="Q212" s="2">
        <f t="shared" si="42"/>
        <v>600000</v>
      </c>
      <c r="R212" s="2">
        <f t="shared" si="40"/>
        <v>101578914.82492995</v>
      </c>
      <c r="S212" s="2">
        <f t="shared" si="17"/>
        <v>591500.42857143283</v>
      </c>
      <c r="T212" s="2">
        <f t="shared" si="18"/>
        <v>8499.571428571362</v>
      </c>
      <c r="U212" s="2">
        <f t="shared" si="19"/>
        <v>600000</v>
      </c>
      <c r="V212" s="2">
        <f t="shared" si="34"/>
        <v>50182674.821046576</v>
      </c>
      <c r="W212" s="2">
        <f t="shared" si="20"/>
        <v>591500.42857142538</v>
      </c>
      <c r="X212" s="2">
        <f t="shared" si="6"/>
        <v>8499.5714285746217</v>
      </c>
      <c r="Y212" s="2">
        <f t="shared" si="37"/>
        <v>51396240.003883362</v>
      </c>
      <c r="Z212" s="2" t="str">
        <f t="shared" si="8"/>
        <v>HERE</v>
      </c>
      <c r="AA212" s="2">
        <f>IF(Z212="HERE",Y212,AA211+Graph!$G$1*1000)</f>
        <v>51396240.003883362</v>
      </c>
      <c r="AB212" s="2">
        <f t="shared" si="21"/>
        <v>8499.5714285746217</v>
      </c>
      <c r="AC212" s="2">
        <f t="shared" si="38"/>
        <v>50182674.821046576</v>
      </c>
      <c r="AD212" s="3">
        <f t="shared" si="10"/>
        <v>51396240.003883362</v>
      </c>
      <c r="AE212" s="2">
        <f>IF(AE210&gt;=52800000,52800000,IF(AB191=Graph!G$1*1000,AE211+Graph!G$1*1000,AC212))</f>
        <v>50182674.821046576</v>
      </c>
      <c r="AF212" s="3">
        <f t="shared" si="11"/>
        <v>50182674.821046576</v>
      </c>
      <c r="AG212" s="3">
        <f t="shared" si="29"/>
        <v>47984032.394547299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144</v>
      </c>
      <c r="C213" s="7"/>
      <c r="D213" s="2" t="e">
        <f t="shared" si="12"/>
        <v>#N/A</v>
      </c>
      <c r="E213" s="2" t="e">
        <f t="shared" si="22"/>
        <v>#N/A</v>
      </c>
      <c r="F213" s="2">
        <v>1173607.8543417454</v>
      </c>
      <c r="G213" s="2">
        <f t="shared" si="41"/>
        <v>591500.42857142852</v>
      </c>
      <c r="H213" s="2">
        <f t="shared" si="39"/>
        <v>100460211.24961816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1813529.2857142824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1184726.6827094555</v>
      </c>
      <c r="Q213" s="2">
        <f t="shared" si="42"/>
        <v>600000</v>
      </c>
      <c r="R213" s="2">
        <f t="shared" si="40"/>
        <v>102178914.82492995</v>
      </c>
      <c r="S213" s="2">
        <f t="shared" si="17"/>
        <v>591500.42857143283</v>
      </c>
      <c r="T213" s="2">
        <f t="shared" si="18"/>
        <v>8499.571428571362</v>
      </c>
      <c r="U213" s="2">
        <f t="shared" si="19"/>
        <v>600000</v>
      </c>
      <c r="V213" s="2">
        <f t="shared" si="34"/>
        <v>50774175.249618001</v>
      </c>
      <c r="W213" s="2">
        <f t="shared" si="20"/>
        <v>591500.42857142538</v>
      </c>
      <c r="X213" s="2">
        <f t="shared" si="6"/>
        <v>8499.5714285746217</v>
      </c>
      <c r="Y213" s="2">
        <f t="shared" si="37"/>
        <v>51404739.575311936</v>
      </c>
      <c r="Z213" s="2" t="str">
        <f t="shared" si="8"/>
        <v>HERE</v>
      </c>
      <c r="AA213" s="2">
        <f>IF(Z213="HERE",Y213,AA212+Graph!$G$1*1000)</f>
        <v>51404739.575311936</v>
      </c>
      <c r="AB213" s="2">
        <f t="shared" si="21"/>
        <v>8499.5714285746217</v>
      </c>
      <c r="AC213" s="2">
        <f t="shared" si="38"/>
        <v>50774175.249618001</v>
      </c>
      <c r="AD213" s="3">
        <f t="shared" si="10"/>
        <v>51404739.575311936</v>
      </c>
      <c r="AE213" s="2">
        <f>IF(AE211&gt;=52800000,52800000,IF(AB192=Graph!G$1*1000,AE212+Graph!G$1*1000,AC213))</f>
        <v>50774175.249618001</v>
      </c>
      <c r="AF213" s="3">
        <f t="shared" si="11"/>
        <v>50774175.249618001</v>
      </c>
      <c r="AG213" s="3">
        <f t="shared" si="29"/>
        <v>48021257.030261591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145</v>
      </c>
      <c r="C214" s="7"/>
      <c r="D214" s="2" t="e">
        <f t="shared" si="12"/>
        <v>#N/A</v>
      </c>
      <c r="E214" s="2" t="e">
        <f t="shared" si="22"/>
        <v>#N/A</v>
      </c>
      <c r="F214" s="2">
        <v>1178538.9902279079</v>
      </c>
      <c r="G214" s="2">
        <f t="shared" si="41"/>
        <v>591500.42857142852</v>
      </c>
      <c r="H214" s="2">
        <f t="shared" si="39"/>
        <v>101051711.67818959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1822028.8571428538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1189704.3148714006</v>
      </c>
      <c r="Q214" s="2">
        <f t="shared" si="42"/>
        <v>600000</v>
      </c>
      <c r="R214" s="2">
        <f t="shared" si="40"/>
        <v>102778914.82492995</v>
      </c>
      <c r="S214" s="2">
        <f t="shared" si="17"/>
        <v>591500.42857143283</v>
      </c>
      <c r="T214" s="2">
        <f t="shared" si="18"/>
        <v>8499.571428571362</v>
      </c>
      <c r="U214" s="2">
        <f t="shared" si="19"/>
        <v>600000</v>
      </c>
      <c r="V214" s="2">
        <f t="shared" si="34"/>
        <v>51365675.678189427</v>
      </c>
      <c r="W214" s="2">
        <f t="shared" si="20"/>
        <v>591500.42857142538</v>
      </c>
      <c r="X214" s="2">
        <f t="shared" si="6"/>
        <v>8499.5714285746217</v>
      </c>
      <c r="Y214" s="2">
        <f t="shared" si="37"/>
        <v>51413239.146740511</v>
      </c>
      <c r="Z214" s="2" t="str">
        <f t="shared" si="8"/>
        <v>HERE</v>
      </c>
      <c r="AA214" s="2">
        <f>IF(Z214="HERE",Y214,AA213+Graph!$G$1*1000)</f>
        <v>51413239.146740511</v>
      </c>
      <c r="AB214" s="2">
        <f t="shared" si="21"/>
        <v>8499.5714285746217</v>
      </c>
      <c r="AC214" s="2">
        <f t="shared" si="38"/>
        <v>50774175.249618001</v>
      </c>
      <c r="AD214" s="3">
        <f t="shared" si="10"/>
        <v>51413239.146740511</v>
      </c>
      <c r="AE214" s="2">
        <f>IF(AE212&gt;=52800000,52800000,IF(AB193=Graph!G$1*1000,AE213+Graph!G$1*1000,AC214))</f>
        <v>50774175.249618001</v>
      </c>
      <c r="AF214" s="3">
        <f t="shared" si="11"/>
        <v>50774175.249618001</v>
      </c>
      <c r="AG214" s="3">
        <f t="shared" si="29"/>
        <v>48058481.665975876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146</v>
      </c>
      <c r="C215" s="7"/>
      <c r="D215" s="2" t="e">
        <f t="shared" si="12"/>
        <v>#N/A</v>
      </c>
      <c r="E215" s="2" t="e">
        <f t="shared" si="22"/>
        <v>#N/A</v>
      </c>
      <c r="F215" s="2">
        <v>1183470.1261140704</v>
      </c>
      <c r="G215" s="2">
        <f t="shared" si="41"/>
        <v>591500.42857142852</v>
      </c>
      <c r="H215" s="2">
        <f t="shared" si="39"/>
        <v>101643212.10676102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1830528.4285714251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1194681.9470333457</v>
      </c>
      <c r="Q215" s="2">
        <f t="shared" si="42"/>
        <v>600000</v>
      </c>
      <c r="R215" s="2">
        <f t="shared" si="40"/>
        <v>103378914.82492995</v>
      </c>
      <c r="S215" s="2">
        <f t="shared" si="17"/>
        <v>591500.42857143283</v>
      </c>
      <c r="T215" s="2">
        <f t="shared" si="18"/>
        <v>8499.571428571362</v>
      </c>
      <c r="U215" s="2">
        <f t="shared" si="19"/>
        <v>600000</v>
      </c>
      <c r="V215" s="2">
        <f t="shared" si="34"/>
        <v>51957176.106760852</v>
      </c>
      <c r="W215" s="2">
        <f t="shared" si="20"/>
        <v>591500.42857142538</v>
      </c>
      <c r="X215" s="2">
        <f t="shared" si="6"/>
        <v>8499.5714285746217</v>
      </c>
      <c r="Y215" s="2">
        <f t="shared" si="37"/>
        <v>51421738.718169086</v>
      </c>
      <c r="Z215" s="2" t="str">
        <f t="shared" si="8"/>
        <v>MEEP</v>
      </c>
      <c r="AA215" s="2">
        <f>IF(Z215="HERE",Y215,AA214+Graph!$G$1*1000)</f>
        <v>52063239.146740511</v>
      </c>
      <c r="AB215" s="2">
        <f t="shared" si="21"/>
        <v>650000</v>
      </c>
      <c r="AC215" s="2">
        <f t="shared" si="38"/>
        <v>50774175.249618001</v>
      </c>
      <c r="AD215" s="3">
        <f t="shared" si="10"/>
        <v>52063239.146740511</v>
      </c>
      <c r="AE215" s="2">
        <f>IF(AE213&gt;=52800000,52800000,IF(AB194=Graph!G$1*1000,AE214+Graph!G$1*1000,AC215))</f>
        <v>50774175.249618001</v>
      </c>
      <c r="AF215" s="3">
        <f t="shared" si="11"/>
        <v>50774175.249618001</v>
      </c>
      <c r="AG215" s="3">
        <f t="shared" si="29"/>
        <v>48095706.301690161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147</v>
      </c>
      <c r="C216" s="7"/>
      <c r="D216" s="2" t="e">
        <f t="shared" si="12"/>
        <v>#N/A</v>
      </c>
      <c r="E216" s="2" t="e">
        <f t="shared" si="22"/>
        <v>#N/A</v>
      </c>
      <c r="F216" s="2">
        <v>1188401.2620002627</v>
      </c>
      <c r="G216" s="2">
        <f t="shared" si="41"/>
        <v>591500.42857142852</v>
      </c>
      <c r="H216" s="2">
        <f t="shared" si="39"/>
        <v>102234712.53533246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1839027.9999999965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1199659.5791953206</v>
      </c>
      <c r="Q216" s="2">
        <f t="shared" si="42"/>
        <v>600000</v>
      </c>
      <c r="R216" s="2">
        <f t="shared" si="40"/>
        <v>103978914.82492995</v>
      </c>
      <c r="S216" s="2">
        <f t="shared" si="17"/>
        <v>591500.42857143283</v>
      </c>
      <c r="T216" s="2">
        <f t="shared" si="18"/>
        <v>8499.571428571362</v>
      </c>
      <c r="U216" s="2">
        <f t="shared" si="19"/>
        <v>600000</v>
      </c>
      <c r="V216" s="2">
        <f t="shared" si="34"/>
        <v>52548676.535332277</v>
      </c>
      <c r="W216" s="2">
        <f t="shared" si="20"/>
        <v>591500.42857142538</v>
      </c>
      <c r="X216" s="2">
        <f t="shared" si="6"/>
        <v>8499.5714285746217</v>
      </c>
      <c r="Y216" s="2">
        <f t="shared" si="37"/>
        <v>51430238.28959766</v>
      </c>
      <c r="Z216" s="2" t="str">
        <f t="shared" si="8"/>
        <v>MEEP</v>
      </c>
      <c r="AA216" s="2">
        <f>IF(Z216="HERE",Y216,AA215+Graph!$G$1*1000)</f>
        <v>52713239.146740511</v>
      </c>
      <c r="AB216" s="2">
        <f t="shared" si="21"/>
        <v>650000</v>
      </c>
      <c r="AC216" s="2">
        <f t="shared" si="38"/>
        <v>50774175.249618001</v>
      </c>
      <c r="AD216" s="3">
        <f t="shared" si="10"/>
        <v>52713239.146740511</v>
      </c>
      <c r="AE216" s="2">
        <f>IF(AE214&gt;=52800000,52800000,IF(AB195=Graph!G$1*1000,AE215+Graph!G$1*1000,AC216))</f>
        <v>50774175.249618001</v>
      </c>
      <c r="AF216" s="3">
        <f t="shared" si="11"/>
        <v>50774175.249618001</v>
      </c>
      <c r="AG216" s="3">
        <f t="shared" si="29"/>
        <v>48132930.937404446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148</v>
      </c>
      <c r="C217" s="7"/>
      <c r="D217" s="2" t="e">
        <f t="shared" si="12"/>
        <v>#N/A</v>
      </c>
      <c r="E217" s="2" t="e">
        <f t="shared" si="22"/>
        <v>#N/A</v>
      </c>
      <c r="F217" s="2">
        <v>1193332.3978864253</v>
      </c>
      <c r="G217" s="2">
        <f t="shared" si="41"/>
        <v>591500.42857142852</v>
      </c>
      <c r="H217" s="2">
        <f t="shared" si="39"/>
        <v>102826212.96390389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1847527.5714285679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1204637.2113572657</v>
      </c>
      <c r="Q217" s="2">
        <f t="shared" si="42"/>
        <v>600000</v>
      </c>
      <c r="R217" s="2">
        <f t="shared" si="40"/>
        <v>104578914.82492995</v>
      </c>
      <c r="S217" s="2">
        <f t="shared" si="17"/>
        <v>591500.42857143283</v>
      </c>
      <c r="T217" s="2">
        <f t="shared" si="18"/>
        <v>8499.571428571362</v>
      </c>
      <c r="U217" s="2">
        <f t="shared" si="19"/>
        <v>600000</v>
      </c>
      <c r="V217" s="2">
        <f t="shared" si="34"/>
        <v>53140176.963903703</v>
      </c>
      <c r="W217" s="2">
        <f t="shared" si="20"/>
        <v>591500.42857142538</v>
      </c>
      <c r="X217" s="2">
        <f t="shared" si="6"/>
        <v>8499.5714285746217</v>
      </c>
      <c r="Y217" s="2">
        <f t="shared" si="37"/>
        <v>51438737.861026235</v>
      </c>
      <c r="Z217" s="2" t="str">
        <f t="shared" si="8"/>
        <v>MEEP</v>
      </c>
      <c r="AA217" s="2">
        <f>IF(Z217="HERE",Y217,AA216+Graph!$G$1*1000)</f>
        <v>53363239.146740511</v>
      </c>
      <c r="AB217" s="2">
        <f t="shared" si="21"/>
        <v>650000</v>
      </c>
      <c r="AC217" s="2">
        <f t="shared" si="38"/>
        <v>50774175.249618001</v>
      </c>
      <c r="AD217" s="3">
        <f t="shared" si="10"/>
        <v>52800000</v>
      </c>
      <c r="AE217" s="2">
        <f>IF(AE215&gt;=52800000,52800000,IF(AB196=Graph!G$1*1000,AE216+Graph!G$1*1000,AC217))</f>
        <v>50774175.249618001</v>
      </c>
      <c r="AF217" s="3">
        <f t="shared" si="11"/>
        <v>50774175.249618001</v>
      </c>
      <c r="AG217" s="3">
        <f t="shared" si="29"/>
        <v>48170155.573118746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149</v>
      </c>
      <c r="C218" s="7"/>
      <c r="D218" s="2" t="e">
        <f t="shared" si="12"/>
        <v>#N/A</v>
      </c>
      <c r="E218" s="2" t="e">
        <f t="shared" si="22"/>
        <v>#N/A</v>
      </c>
      <c r="F218" s="2">
        <v>1198263.5337725878</v>
      </c>
      <c r="G218" s="2">
        <f t="shared" si="41"/>
        <v>591500.42857142852</v>
      </c>
      <c r="H218" s="2">
        <f t="shared" si="39"/>
        <v>103417713.39247532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1856027.1428571392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1209614.8435192108</v>
      </c>
      <c r="Q218" s="2">
        <f t="shared" si="42"/>
        <v>600000</v>
      </c>
      <c r="R218" s="2">
        <f t="shared" si="40"/>
        <v>105178914.82492995</v>
      </c>
      <c r="S218" s="2">
        <f t="shared" si="17"/>
        <v>591500.42857143283</v>
      </c>
      <c r="T218" s="2">
        <f t="shared" si="18"/>
        <v>8499.571428571362</v>
      </c>
      <c r="U218" s="2">
        <f t="shared" si="19"/>
        <v>600000</v>
      </c>
      <c r="V218" s="2">
        <f t="shared" si="34"/>
        <v>53731677.392475128</v>
      </c>
      <c r="W218" s="2">
        <f t="shared" si="20"/>
        <v>591500.42857142538</v>
      </c>
      <c r="X218" s="2">
        <f t="shared" si="6"/>
        <v>8499.5714285746217</v>
      </c>
      <c r="Y218" s="2">
        <f t="shared" si="37"/>
        <v>51447237.43245481</v>
      </c>
      <c r="Z218" s="2" t="str">
        <f t="shared" si="8"/>
        <v>MEEP</v>
      </c>
      <c r="AA218" s="2">
        <f>IF(Z218="HERE",Y218,AA217+Graph!$G$1*1000)</f>
        <v>54013239.146740511</v>
      </c>
      <c r="AB218" s="2">
        <f t="shared" si="21"/>
        <v>650000</v>
      </c>
      <c r="AC218" s="2">
        <f t="shared" si="38"/>
        <v>50774175.249618001</v>
      </c>
      <c r="AD218" s="3">
        <f t="shared" si="10"/>
        <v>52800000</v>
      </c>
      <c r="AE218" s="2">
        <f>IF(AE216&gt;=52800000,52800000,IF(AB197=Graph!G$1*1000,AE217+Graph!G$1*1000,AC218))</f>
        <v>50774175.249618001</v>
      </c>
      <c r="AF218" s="3">
        <f t="shared" si="11"/>
        <v>50774175.249618001</v>
      </c>
      <c r="AG218" s="3">
        <f t="shared" si="29"/>
        <v>48207380.208833031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150</v>
      </c>
      <c r="C219" s="7"/>
      <c r="D219" s="2" t="e">
        <f t="shared" si="12"/>
        <v>#N/A</v>
      </c>
      <c r="E219" s="2" t="e">
        <f t="shared" si="22"/>
        <v>#N/A</v>
      </c>
      <c r="F219" s="2">
        <v>1203194.6696587801</v>
      </c>
      <c r="G219" s="2">
        <f t="shared" si="41"/>
        <v>591500.42857142852</v>
      </c>
      <c r="H219" s="2">
        <f t="shared" si="39"/>
        <v>104009213.82104675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1864526.7142857106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1214592.4756811857</v>
      </c>
      <c r="Q219" s="2">
        <f t="shared" si="42"/>
        <v>600000</v>
      </c>
      <c r="R219" s="2">
        <f t="shared" si="40"/>
        <v>105778914.82492995</v>
      </c>
      <c r="S219" s="2">
        <f t="shared" si="17"/>
        <v>591500.42857143283</v>
      </c>
      <c r="T219" s="2">
        <f t="shared" si="18"/>
        <v>8499.571428571362</v>
      </c>
      <c r="U219" s="2">
        <f t="shared" si="19"/>
        <v>600000</v>
      </c>
      <c r="V219" s="2">
        <f t="shared" si="34"/>
        <v>54323177.821046554</v>
      </c>
      <c r="W219" s="2">
        <f t="shared" si="20"/>
        <v>591500.42857142538</v>
      </c>
      <c r="X219" s="2">
        <f t="shared" si="6"/>
        <v>8499.5714285746217</v>
      </c>
      <c r="Y219" s="2">
        <f t="shared" si="37"/>
        <v>51455737.003883384</v>
      </c>
      <c r="Z219" s="2" t="str">
        <f t="shared" si="8"/>
        <v>MEEP</v>
      </c>
      <c r="AA219" s="2">
        <f>IF(Z219="HERE",Y219,AA218+Graph!$G$1*1000)</f>
        <v>54663239.146740511</v>
      </c>
      <c r="AB219" s="2">
        <f t="shared" si="21"/>
        <v>650000</v>
      </c>
      <c r="AC219" s="2">
        <f t="shared" si="38"/>
        <v>50774175.249618001</v>
      </c>
      <c r="AD219" s="3">
        <f t="shared" si="10"/>
        <v>52800000</v>
      </c>
      <c r="AE219" s="2">
        <f>IF(AE217&gt;=52800000,52800000,IF(AB198=Graph!G$1*1000,AE218+Graph!G$1*1000,AC219))</f>
        <v>50774175.249618001</v>
      </c>
      <c r="AF219" s="3">
        <f t="shared" si="11"/>
        <v>50774175.249618001</v>
      </c>
      <c r="AG219" s="3">
        <f t="shared" si="29"/>
        <v>48244604.844547316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151</v>
      </c>
      <c r="C220" s="7"/>
      <c r="D220" s="2" t="e">
        <f t="shared" si="12"/>
        <v>#N/A</v>
      </c>
      <c r="E220" s="2" t="e">
        <f t="shared" si="22"/>
        <v>#N/A</v>
      </c>
      <c r="F220" s="2">
        <v>1208125.8055449426</v>
      </c>
      <c r="G220" s="2">
        <f t="shared" si="41"/>
        <v>591500.42857142852</v>
      </c>
      <c r="H220" s="2">
        <f t="shared" si="39"/>
        <v>104600714.24961819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1873026.285714282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1219570.1078431308</v>
      </c>
      <c r="Q220" s="2">
        <f t="shared" si="42"/>
        <v>600000</v>
      </c>
      <c r="R220" s="2">
        <f t="shared" si="40"/>
        <v>106378914.82492995</v>
      </c>
      <c r="S220" s="2">
        <f t="shared" si="17"/>
        <v>591500.42857143283</v>
      </c>
      <c r="T220" s="2">
        <f t="shared" si="18"/>
        <v>8499.571428571362</v>
      </c>
      <c r="U220" s="2">
        <f t="shared" si="19"/>
        <v>600000</v>
      </c>
      <c r="V220" s="2">
        <f t="shared" si="34"/>
        <v>54914678.249617979</v>
      </c>
      <c r="W220" s="2">
        <f t="shared" si="20"/>
        <v>591500.42857142538</v>
      </c>
      <c r="X220" s="2">
        <f t="shared" si="6"/>
        <v>8499.5714285746217</v>
      </c>
      <c r="Y220" s="2">
        <f t="shared" si="37"/>
        <v>51464236.575311959</v>
      </c>
      <c r="Z220" s="2" t="str">
        <f t="shared" si="8"/>
        <v>MEEP</v>
      </c>
      <c r="AA220" s="2">
        <f>IF(Z220="HERE",Y220,AA219+Graph!$G$1*1000)</f>
        <v>55313239.146740511</v>
      </c>
      <c r="AB220" s="2">
        <f t="shared" si="21"/>
        <v>650000</v>
      </c>
      <c r="AC220" s="2">
        <f t="shared" si="38"/>
        <v>50774175.249618001</v>
      </c>
      <c r="AD220" s="3">
        <f t="shared" si="10"/>
        <v>52800000</v>
      </c>
      <c r="AE220" s="2">
        <f>IF(AE218&gt;=52800000,52800000,IF(AB199=Graph!G$1*1000,AE219+Graph!G$1*1000,AC220))</f>
        <v>50774175.249618001</v>
      </c>
      <c r="AF220" s="3">
        <f t="shared" si="11"/>
        <v>50774175.249618001</v>
      </c>
      <c r="AG220" s="3">
        <f t="shared" si="29"/>
        <v>48281829.480261609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152</v>
      </c>
      <c r="C221" s="7"/>
      <c r="D221" s="2" t="e">
        <f t="shared" si="12"/>
        <v>#N/A</v>
      </c>
      <c r="E221" s="2" t="e">
        <f t="shared" si="22"/>
        <v>#N/A</v>
      </c>
      <c r="F221" s="2">
        <v>1213056.9414311051</v>
      </c>
      <c r="G221" s="2">
        <f t="shared" si="41"/>
        <v>591500.42857142852</v>
      </c>
      <c r="H221" s="2">
        <f t="shared" si="39"/>
        <v>105192214.67818962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1881525.8571428533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1224547.7400051057</v>
      </c>
      <c r="Q221" s="2">
        <f t="shared" si="42"/>
        <v>600000</v>
      </c>
      <c r="R221" s="2">
        <f t="shared" si="40"/>
        <v>106978914.82492995</v>
      </c>
      <c r="S221" s="2">
        <f t="shared" si="17"/>
        <v>591500.42857143283</v>
      </c>
      <c r="T221" s="2">
        <f t="shared" si="18"/>
        <v>8499.571428571362</v>
      </c>
      <c r="U221" s="2">
        <f t="shared" si="19"/>
        <v>600000</v>
      </c>
      <c r="V221" s="2">
        <f t="shared" si="34"/>
        <v>55506178.678189404</v>
      </c>
      <c r="W221" s="2">
        <f t="shared" si="20"/>
        <v>591500.42857142538</v>
      </c>
      <c r="X221" s="2">
        <f t="shared" si="6"/>
        <v>8499.5714285746217</v>
      </c>
      <c r="Y221" s="2">
        <f t="shared" si="37"/>
        <v>51472736.146740533</v>
      </c>
      <c r="Z221" s="2" t="str">
        <f t="shared" si="8"/>
        <v>MEEP</v>
      </c>
      <c r="AA221" s="2">
        <f>IF(Z221="HERE",Y221,AA220+Graph!$G$1*1000)</f>
        <v>55963239.146740511</v>
      </c>
      <c r="AB221" s="2">
        <f t="shared" si="21"/>
        <v>650000</v>
      </c>
      <c r="AC221" s="2">
        <f t="shared" si="38"/>
        <v>50774175.249618001</v>
      </c>
      <c r="AD221" s="3">
        <f t="shared" si="10"/>
        <v>52800000</v>
      </c>
      <c r="AE221" s="2">
        <f>IF(AE219&gt;=52800000,52800000,IF(AB200=Graph!G$1*1000,AE220+Graph!G$1*1000,AC221))</f>
        <v>50774175.249618001</v>
      </c>
      <c r="AF221" s="3">
        <f t="shared" si="11"/>
        <v>50774175.249618001</v>
      </c>
      <c r="AG221" s="3">
        <f t="shared" si="29"/>
        <v>48319054.115975894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153</v>
      </c>
      <c r="C222" s="7"/>
      <c r="D222" s="2" t="e">
        <f t="shared" si="12"/>
        <v>#N/A</v>
      </c>
      <c r="E222" s="2" t="e">
        <f t="shared" si="22"/>
        <v>#N/A</v>
      </c>
      <c r="F222" s="2">
        <v>1217988.0773172975</v>
      </c>
      <c r="G222" s="2">
        <f t="shared" si="41"/>
        <v>591500.42857142852</v>
      </c>
      <c r="H222" s="2">
        <f t="shared" si="39"/>
        <v>105783715.10676105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1890025.4285714247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1229525.3721670508</v>
      </c>
      <c r="Q222" s="2">
        <f t="shared" si="42"/>
        <v>600000</v>
      </c>
      <c r="R222" s="2">
        <f t="shared" si="40"/>
        <v>107578914.82492995</v>
      </c>
      <c r="S222" s="2">
        <f t="shared" si="17"/>
        <v>591500.42857143283</v>
      </c>
      <c r="T222" s="2">
        <f t="shared" si="18"/>
        <v>8499.571428571362</v>
      </c>
      <c r="U222" s="2">
        <f t="shared" si="19"/>
        <v>600000</v>
      </c>
      <c r="V222" s="2">
        <f t="shared" si="34"/>
        <v>56097679.10676083</v>
      </c>
      <c r="W222" s="2">
        <f t="shared" si="20"/>
        <v>591500.42857142538</v>
      </c>
      <c r="X222" s="2">
        <f t="shared" si="6"/>
        <v>8499.5714285746217</v>
      </c>
      <c r="Y222" s="2">
        <f t="shared" si="37"/>
        <v>51481235.718169108</v>
      </c>
      <c r="Z222" s="2" t="str">
        <f t="shared" si="8"/>
        <v>MEEP</v>
      </c>
      <c r="AA222" s="2">
        <f>IF(Z222="HERE",Y222,AA221+Graph!$G$1*1000)</f>
        <v>56613239.146740511</v>
      </c>
      <c r="AB222" s="2">
        <f t="shared" si="21"/>
        <v>650000</v>
      </c>
      <c r="AC222" s="2">
        <f t="shared" si="38"/>
        <v>50774175.249618001</v>
      </c>
      <c r="AD222" s="3">
        <f t="shared" si="10"/>
        <v>52800000</v>
      </c>
      <c r="AE222" s="2">
        <f>IF(AE220&gt;=52800000,52800000,IF(AB201=Graph!G$1*1000,AE221+Graph!G$1*1000,AC222))</f>
        <v>50774175.249618001</v>
      </c>
      <c r="AF222" s="3">
        <f t="shared" si="11"/>
        <v>50774175.249618001</v>
      </c>
      <c r="AG222" s="3">
        <f t="shared" si="29"/>
        <v>48356278.751690179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154</v>
      </c>
      <c r="C223" s="7"/>
      <c r="D223" s="2" t="e">
        <f t="shared" si="12"/>
        <v>#N/A</v>
      </c>
      <c r="E223" s="2" t="e">
        <f t="shared" si="22"/>
        <v>#N/A</v>
      </c>
      <c r="F223" s="2">
        <v>1222919.21320346</v>
      </c>
      <c r="G223" s="2">
        <f t="shared" si="41"/>
        <v>591500.42857142852</v>
      </c>
      <c r="H223" s="2">
        <f t="shared" si="39"/>
        <v>106375215.53533249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1898524.999999996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1234503.0043289959</v>
      </c>
      <c r="Q223" s="2">
        <f t="shared" si="42"/>
        <v>600000</v>
      </c>
      <c r="R223" s="2">
        <f t="shared" si="40"/>
        <v>108178914.82492995</v>
      </c>
      <c r="S223" s="2">
        <f t="shared" si="17"/>
        <v>591500.42857143283</v>
      </c>
      <c r="T223" s="2">
        <f t="shared" si="18"/>
        <v>8499.571428571362</v>
      </c>
      <c r="U223" s="2">
        <f t="shared" si="19"/>
        <v>600000</v>
      </c>
      <c r="V223" s="2">
        <f t="shared" si="34"/>
        <v>56689179.535332255</v>
      </c>
      <c r="W223" s="2">
        <f t="shared" si="20"/>
        <v>591500.42857142538</v>
      </c>
      <c r="X223" s="2">
        <f t="shared" si="6"/>
        <v>8499.5714285746217</v>
      </c>
      <c r="Y223" s="2">
        <f t="shared" ref="Y223:Y286" si="43">IF(COUNT($C224)=0,IF(COUNT($C223)=1,C223,SUM(Y222+X223)),C223)</f>
        <v>51489735.289597683</v>
      </c>
      <c r="Z223" s="2" t="str">
        <f t="shared" si="8"/>
        <v>MEEP</v>
      </c>
      <c r="AA223" s="2">
        <f>IF(Z223="HERE",Y223,AA222+Graph!$G$1*1000)</f>
        <v>57263239.146740511</v>
      </c>
      <c r="AB223" s="2">
        <f t="shared" si="21"/>
        <v>650000</v>
      </c>
      <c r="AC223" s="2">
        <f t="shared" ref="AC223:AC286" si="44">IF(Z224="HERE",V223,AC222)</f>
        <v>50774175.249618001</v>
      </c>
      <c r="AD223" s="3">
        <f t="shared" si="10"/>
        <v>52800000</v>
      </c>
      <c r="AE223" s="2">
        <f>IF(AE221&gt;=52800000,52800000,IF(AB202=Graph!G$1*1000,AE222+Graph!G$1*1000,AC223))</f>
        <v>50774175.249618001</v>
      </c>
      <c r="AF223" s="3">
        <f t="shared" si="11"/>
        <v>50774175.249618001</v>
      </c>
      <c r="AG223" s="3">
        <f t="shared" si="29"/>
        <v>48393503.387404472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155</v>
      </c>
      <c r="C224" s="7"/>
      <c r="D224" s="2" t="e">
        <f t="shared" si="12"/>
        <v>#N/A</v>
      </c>
      <c r="E224" s="2" t="e">
        <f t="shared" si="22"/>
        <v>#N/A</v>
      </c>
      <c r="F224" s="2">
        <v>1227850.3490896225</v>
      </c>
      <c r="G224" s="2">
        <f t="shared" si="41"/>
        <v>591500.42857142852</v>
      </c>
      <c r="H224" s="2">
        <f t="shared" ref="H224:H287" si="45">IF(COUNT($C225)=0,IF(COUNT($C224)=1,C224,SUM(H223+G224)),C224)</f>
        <v>106966715.96390392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1907024.5714285674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1239480.6364909708</v>
      </c>
      <c r="Q224" s="2">
        <f t="shared" si="42"/>
        <v>600000</v>
      </c>
      <c r="R224" s="2">
        <f t="shared" ref="R224:R287" si="46">IF(COUNT($C225)=0,IF(COUNT($C224)=1,M224,SUM(R223+Q224)),M224)</f>
        <v>108778914.82492995</v>
      </c>
      <c r="S224" s="2">
        <f t="shared" si="17"/>
        <v>591500.42857143283</v>
      </c>
      <c r="T224" s="2">
        <f t="shared" si="18"/>
        <v>8499.571428571362</v>
      </c>
      <c r="U224" s="2">
        <f t="shared" si="19"/>
        <v>600000</v>
      </c>
      <c r="V224" s="2">
        <f t="shared" si="34"/>
        <v>57280679.96390368</v>
      </c>
      <c r="W224" s="2">
        <f t="shared" si="20"/>
        <v>591500.42857142538</v>
      </c>
      <c r="X224" s="2">
        <f t="shared" si="6"/>
        <v>8499.5714285746217</v>
      </c>
      <c r="Y224" s="2">
        <f t="shared" si="43"/>
        <v>51498234.861026257</v>
      </c>
      <c r="Z224" s="2" t="str">
        <f t="shared" si="8"/>
        <v>MEEP</v>
      </c>
      <c r="AA224" s="2">
        <f>IF(Z224="HERE",Y224,AA223+Graph!$G$1*1000)</f>
        <v>57913239.146740511</v>
      </c>
      <c r="AB224" s="2">
        <f t="shared" si="21"/>
        <v>650000</v>
      </c>
      <c r="AC224" s="2">
        <f t="shared" si="44"/>
        <v>50774175.249618001</v>
      </c>
      <c r="AD224" s="3">
        <f t="shared" si="10"/>
        <v>52800000</v>
      </c>
      <c r="AE224" s="2">
        <f>IF(AE222&gt;=52800000,52800000,IF(AB203=Graph!G$1*1000,AE223+Graph!G$1*1000,AC224))</f>
        <v>50774175.249618001</v>
      </c>
      <c r="AF224" s="3">
        <f t="shared" si="11"/>
        <v>50774175.249618001</v>
      </c>
      <c r="AG224" s="3">
        <f t="shared" si="29"/>
        <v>48430728.023118764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156</v>
      </c>
      <c r="C225" s="7"/>
      <c r="D225" s="2" t="e">
        <f t="shared" si="12"/>
        <v>#N/A</v>
      </c>
      <c r="E225" s="2" t="e">
        <f t="shared" si="22"/>
        <v>#N/A</v>
      </c>
      <c r="F225" s="2">
        <v>1232781.4849758148</v>
      </c>
      <c r="G225" s="2">
        <f t="shared" si="41"/>
        <v>591500.42857142852</v>
      </c>
      <c r="H225" s="2">
        <f t="shared" si="45"/>
        <v>107558216.39247535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1915524.1428571388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1244458.268652916</v>
      </c>
      <c r="Q225" s="2">
        <f t="shared" si="42"/>
        <v>600000</v>
      </c>
      <c r="R225" s="2">
        <f t="shared" si="46"/>
        <v>109378914.82492995</v>
      </c>
      <c r="S225" s="2">
        <f t="shared" si="17"/>
        <v>591500.42857143283</v>
      </c>
      <c r="T225" s="2">
        <f t="shared" si="18"/>
        <v>8499.571428571362</v>
      </c>
      <c r="U225" s="2">
        <f t="shared" si="19"/>
        <v>600000</v>
      </c>
      <c r="V225" s="2">
        <f t="shared" si="34"/>
        <v>57872180.392475106</v>
      </c>
      <c r="W225" s="2">
        <f t="shared" si="20"/>
        <v>591500.42857142538</v>
      </c>
      <c r="X225" s="2">
        <f t="shared" si="6"/>
        <v>8499.5714285746217</v>
      </c>
      <c r="Y225" s="2">
        <f t="shared" si="43"/>
        <v>51506734.432454832</v>
      </c>
      <c r="Z225" s="2" t="str">
        <f t="shared" si="8"/>
        <v>MEEP</v>
      </c>
      <c r="AA225" s="2">
        <f>IF(Z225="HERE",Y225,AA224+Graph!$G$1*1000)</f>
        <v>58563239.146740511</v>
      </c>
      <c r="AB225" s="2">
        <f t="shared" si="21"/>
        <v>650000</v>
      </c>
      <c r="AC225" s="2">
        <f t="shared" si="44"/>
        <v>50774175.249618001</v>
      </c>
      <c r="AD225" s="3">
        <f t="shared" si="10"/>
        <v>52800000</v>
      </c>
      <c r="AE225" s="2">
        <f>IF(AE223&gt;=52800000,52800000,IF(AB204=Graph!G$1*1000,AE224+Graph!G$1*1000,AC225))</f>
        <v>50774175.249618001</v>
      </c>
      <c r="AF225" s="3">
        <f t="shared" si="11"/>
        <v>50774175.249618001</v>
      </c>
      <c r="AG225" s="3">
        <f t="shared" si="29"/>
        <v>48467952.658833049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157</v>
      </c>
      <c r="C226" s="7"/>
      <c r="D226" s="2" t="e">
        <f t="shared" si="12"/>
        <v>#N/A</v>
      </c>
      <c r="E226" s="2" t="e">
        <f t="shared" si="22"/>
        <v>#N/A</v>
      </c>
      <c r="F226" s="2">
        <v>1237712.6208619773</v>
      </c>
      <c r="G226" s="2">
        <f t="shared" si="41"/>
        <v>591500.42857142852</v>
      </c>
      <c r="H226" s="2">
        <f t="shared" si="45"/>
        <v>108149716.82104678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1924023.7142857101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1249435.9008148611</v>
      </c>
      <c r="Q226" s="2">
        <f t="shared" si="42"/>
        <v>600000</v>
      </c>
      <c r="R226" s="2">
        <f t="shared" si="46"/>
        <v>109978914.82492995</v>
      </c>
      <c r="S226" s="2">
        <f t="shared" si="17"/>
        <v>591500.42857143283</v>
      </c>
      <c r="T226" s="2">
        <f t="shared" si="18"/>
        <v>8499.571428571362</v>
      </c>
      <c r="U226" s="2">
        <f t="shared" si="19"/>
        <v>600000</v>
      </c>
      <c r="V226" s="2">
        <f t="shared" si="34"/>
        <v>58463680.821046531</v>
      </c>
      <c r="W226" s="2">
        <f t="shared" si="20"/>
        <v>591500.42857142538</v>
      </c>
      <c r="X226" s="2">
        <f t="shared" si="6"/>
        <v>8499.5714285746217</v>
      </c>
      <c r="Y226" s="2">
        <f t="shared" si="43"/>
        <v>51515234.003883407</v>
      </c>
      <c r="Z226" s="2" t="str">
        <f t="shared" si="8"/>
        <v>MEEP</v>
      </c>
      <c r="AA226" s="2">
        <f>IF(Z226="HERE",Y226,AA225+Graph!$G$1*1000)</f>
        <v>59213239.146740511</v>
      </c>
      <c r="AB226" s="2">
        <f t="shared" si="21"/>
        <v>650000</v>
      </c>
      <c r="AC226" s="2">
        <f t="shared" si="44"/>
        <v>50774175.249618001</v>
      </c>
      <c r="AD226" s="3">
        <f t="shared" si="10"/>
        <v>52800000</v>
      </c>
      <c r="AE226" s="2">
        <f>IF(AE224&gt;=52800000,52800000,IF(AB205=Graph!G$1*1000,AE225+Graph!G$1*1000,AC226))</f>
        <v>50774175.249618001</v>
      </c>
      <c r="AF226" s="3">
        <f t="shared" si="11"/>
        <v>50774175.249618001</v>
      </c>
      <c r="AG226" s="3">
        <f t="shared" si="29"/>
        <v>48505177.294547334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158</v>
      </c>
      <c r="C227" s="7"/>
      <c r="D227" s="2" t="e">
        <f t="shared" si="12"/>
        <v>#N/A</v>
      </c>
      <c r="E227" s="2" t="e">
        <f t="shared" si="22"/>
        <v>#N/A</v>
      </c>
      <c r="F227" s="2">
        <v>1242643.7567481697</v>
      </c>
      <c r="G227" s="2">
        <f t="shared" si="41"/>
        <v>591500.42857142852</v>
      </c>
      <c r="H227" s="2">
        <f t="shared" si="45"/>
        <v>108741217.24961822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1932523.2857142815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1254413.532976836</v>
      </c>
      <c r="Q227" s="2">
        <f t="shared" si="42"/>
        <v>600000</v>
      </c>
      <c r="R227" s="2">
        <f t="shared" si="46"/>
        <v>110578914.82492995</v>
      </c>
      <c r="S227" s="2">
        <f t="shared" si="17"/>
        <v>591500.42857143283</v>
      </c>
      <c r="T227" s="2">
        <f t="shared" si="18"/>
        <v>8499.571428571362</v>
      </c>
      <c r="U227" s="2">
        <f t="shared" si="19"/>
        <v>600000</v>
      </c>
      <c r="V227" s="2">
        <f t="shared" si="34"/>
        <v>59055181.249617957</v>
      </c>
      <c r="W227" s="2">
        <f t="shared" si="20"/>
        <v>591500.42857142538</v>
      </c>
      <c r="X227" s="2">
        <f t="shared" si="6"/>
        <v>8499.5714285746217</v>
      </c>
      <c r="Y227" s="2">
        <f t="shared" si="43"/>
        <v>51523733.575311981</v>
      </c>
      <c r="Z227" s="2" t="str">
        <f t="shared" si="8"/>
        <v>MEEP</v>
      </c>
      <c r="AA227" s="2">
        <f>IF(Z227="HERE",Y227,AA226+Graph!$G$1*1000)</f>
        <v>59863239.146740511</v>
      </c>
      <c r="AB227" s="2">
        <f t="shared" si="21"/>
        <v>650000</v>
      </c>
      <c r="AC227" s="2">
        <f t="shared" si="44"/>
        <v>50774175.249618001</v>
      </c>
      <c r="AD227" s="3">
        <f t="shared" si="10"/>
        <v>52800000</v>
      </c>
      <c r="AE227" s="2">
        <f>IF(AE225&gt;=52800000,52800000,IF(AB206=Graph!G$1*1000,AE226+Graph!G$1*1000,AC227))</f>
        <v>50774175.249618001</v>
      </c>
      <c r="AF227" s="3">
        <f t="shared" si="11"/>
        <v>50774175.249618001</v>
      </c>
      <c r="AG227" s="3">
        <f t="shared" si="29"/>
        <v>48542401.930261627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159</v>
      </c>
      <c r="C228" s="7"/>
      <c r="D228" s="2" t="e">
        <f t="shared" si="12"/>
        <v>#N/A</v>
      </c>
      <c r="E228" s="2" t="e">
        <f t="shared" si="22"/>
        <v>#N/A</v>
      </c>
      <c r="F228" s="2">
        <v>1247574.8926343322</v>
      </c>
      <c r="G228" s="2">
        <f t="shared" si="41"/>
        <v>591500.42857142852</v>
      </c>
      <c r="H228" s="2">
        <f t="shared" si="45"/>
        <v>109332717.67818965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1941022.8571428529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1259391.1651387811</v>
      </c>
      <c r="Q228" s="2">
        <f t="shared" si="42"/>
        <v>600000</v>
      </c>
      <c r="R228" s="2">
        <f t="shared" si="46"/>
        <v>111178914.82492995</v>
      </c>
      <c r="S228" s="2">
        <f t="shared" si="17"/>
        <v>591500.42857143283</v>
      </c>
      <c r="T228" s="2">
        <f t="shared" si="18"/>
        <v>8499.571428571362</v>
      </c>
      <c r="U228" s="2">
        <f t="shared" si="19"/>
        <v>600000</v>
      </c>
      <c r="V228" s="2">
        <f t="shared" si="34"/>
        <v>59646681.678189382</v>
      </c>
      <c r="W228" s="2">
        <f t="shared" si="20"/>
        <v>591500.42857142538</v>
      </c>
      <c r="X228" s="2">
        <f t="shared" si="6"/>
        <v>8499.5714285746217</v>
      </c>
      <c r="Y228" s="2">
        <f t="shared" si="43"/>
        <v>51532233.146740556</v>
      </c>
      <c r="Z228" s="2" t="str">
        <f t="shared" si="8"/>
        <v>MEEP</v>
      </c>
      <c r="AA228" s="2">
        <f>IF(Z228="HERE",Y228,AA227+Graph!$G$1*1000)</f>
        <v>60513239.146740511</v>
      </c>
      <c r="AB228" s="2">
        <f t="shared" si="21"/>
        <v>650000</v>
      </c>
      <c r="AC228" s="2">
        <f t="shared" si="44"/>
        <v>50774175.249618001</v>
      </c>
      <c r="AD228" s="3">
        <f t="shared" si="10"/>
        <v>52800000</v>
      </c>
      <c r="AE228" s="2">
        <f>IF(AE226&gt;=52800000,52800000,IF(AB207=Graph!G$1*1000,AE227+Graph!G$1*1000,AC228))</f>
        <v>50774175.249618001</v>
      </c>
      <c r="AF228" s="3">
        <f t="shared" si="11"/>
        <v>50774175.249618001</v>
      </c>
      <c r="AG228" s="3">
        <f t="shared" si="29"/>
        <v>48579626.565975912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160</v>
      </c>
      <c r="C229" s="7"/>
      <c r="D229" s="2" t="e">
        <f t="shared" si="12"/>
        <v>#N/A</v>
      </c>
      <c r="E229" s="2" t="e">
        <f t="shared" si="22"/>
        <v>#N/A</v>
      </c>
      <c r="F229" s="2">
        <v>1252506.0285204947</v>
      </c>
      <c r="G229" s="2">
        <f t="shared" si="41"/>
        <v>591500.42857142852</v>
      </c>
      <c r="H229" s="2">
        <f t="shared" si="45"/>
        <v>109924218.10676108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1949522.4285714242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1264368.7973007262</v>
      </c>
      <c r="Q229" s="2">
        <f t="shared" si="42"/>
        <v>600000</v>
      </c>
      <c r="R229" s="2">
        <f t="shared" si="46"/>
        <v>111778914.82492995</v>
      </c>
      <c r="S229" s="2">
        <f t="shared" si="17"/>
        <v>591500.42857143283</v>
      </c>
      <c r="T229" s="2">
        <f t="shared" si="18"/>
        <v>8499.571428571362</v>
      </c>
      <c r="U229" s="2">
        <f t="shared" si="19"/>
        <v>600000</v>
      </c>
      <c r="V229" s="2">
        <f t="shared" si="34"/>
        <v>60238182.106760807</v>
      </c>
      <c r="W229" s="2">
        <f t="shared" si="20"/>
        <v>591500.42857142538</v>
      </c>
      <c r="X229" s="2">
        <f t="shared" si="6"/>
        <v>8499.5714285746217</v>
      </c>
      <c r="Y229" s="2">
        <f t="shared" si="43"/>
        <v>51540732.71816913</v>
      </c>
      <c r="Z229" s="2" t="str">
        <f t="shared" si="8"/>
        <v>MEEP</v>
      </c>
      <c r="AA229" s="2">
        <f>IF(Z229="HERE",Y229,AA228+Graph!$G$1*1000)</f>
        <v>61163239.146740511</v>
      </c>
      <c r="AB229" s="2">
        <f t="shared" si="21"/>
        <v>650000</v>
      </c>
      <c r="AC229" s="2">
        <f t="shared" si="44"/>
        <v>50774175.249618001</v>
      </c>
      <c r="AD229" s="3">
        <f t="shared" si="10"/>
        <v>52800000</v>
      </c>
      <c r="AE229" s="2">
        <f>IF(AE227&gt;=52800000,52800000,IF(AB208=Graph!G$1*1000,AE228+Graph!G$1*1000,AC229))</f>
        <v>50774175.249618001</v>
      </c>
      <c r="AF229" s="3">
        <f t="shared" si="11"/>
        <v>50774175.249618001</v>
      </c>
      <c r="AG229" s="3">
        <f t="shared" si="29"/>
        <v>48616851.201690197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161</v>
      </c>
      <c r="C230" s="7"/>
      <c r="D230" s="2" t="e">
        <f t="shared" si="12"/>
        <v>#N/A</v>
      </c>
      <c r="E230" s="2" t="e">
        <f t="shared" si="22"/>
        <v>#N/A</v>
      </c>
      <c r="F230" s="2">
        <v>1257437.164406687</v>
      </c>
      <c r="G230" s="2">
        <f t="shared" ref="G230:G293" si="47">IF(F230&gt;600000,$AK$31*1000,F230)</f>
        <v>591500.42857142852</v>
      </c>
      <c r="H230" s="2">
        <f t="shared" si="45"/>
        <v>110515718.53533252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1958021.9999999956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1269346.4294627011</v>
      </c>
      <c r="Q230" s="2">
        <f t="shared" ref="Q230:Q293" si="48">IF(P230&gt;600000,600000,P230)</f>
        <v>600000</v>
      </c>
      <c r="R230" s="2">
        <f t="shared" si="46"/>
        <v>112378914.82492995</v>
      </c>
      <c r="S230" s="2">
        <f t="shared" si="17"/>
        <v>591500.42857143283</v>
      </c>
      <c r="T230" s="2">
        <f t="shared" si="18"/>
        <v>8499.571428571362</v>
      </c>
      <c r="U230" s="2">
        <f t="shared" si="19"/>
        <v>600000</v>
      </c>
      <c r="V230" s="2">
        <f t="shared" si="34"/>
        <v>60829682.535332233</v>
      </c>
      <c r="W230" s="2">
        <f t="shared" si="20"/>
        <v>591500.42857142538</v>
      </c>
      <c r="X230" s="2">
        <f t="shared" si="6"/>
        <v>8499.5714285746217</v>
      </c>
      <c r="Y230" s="2">
        <f t="shared" si="43"/>
        <v>51549232.289597705</v>
      </c>
      <c r="Z230" s="2" t="str">
        <f t="shared" si="8"/>
        <v>MEEP</v>
      </c>
      <c r="AA230" s="2">
        <f>IF(Z230="HERE",Y230,AA229+Graph!$G$1*1000)</f>
        <v>61813239.146740511</v>
      </c>
      <c r="AB230" s="2">
        <f t="shared" si="21"/>
        <v>650000</v>
      </c>
      <c r="AC230" s="2">
        <f t="shared" si="44"/>
        <v>50774175.249618001</v>
      </c>
      <c r="AD230" s="3">
        <f t="shared" si="10"/>
        <v>52800000</v>
      </c>
      <c r="AE230" s="2">
        <f>IF(AE228&gt;=52800000,52800000,IF(AB209=Graph!G$1*1000,AE229+Graph!G$1*1000,AC230))</f>
        <v>50774175.249618001</v>
      </c>
      <c r="AF230" s="3">
        <f t="shared" si="11"/>
        <v>50774175.249618001</v>
      </c>
      <c r="AG230" s="3">
        <f t="shared" si="29"/>
        <v>48654075.83740449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162</v>
      </c>
      <c r="C231" s="7"/>
      <c r="D231" s="2" t="e">
        <f t="shared" si="12"/>
        <v>#N/A</v>
      </c>
      <c r="E231" s="2" t="e">
        <f t="shared" si="22"/>
        <v>#N/A</v>
      </c>
      <c r="F231" s="2">
        <v>1262368.3002928495</v>
      </c>
      <c r="G231" s="2">
        <f t="shared" si="47"/>
        <v>591500.42857142852</v>
      </c>
      <c r="H231" s="2">
        <f t="shared" si="45"/>
        <v>111107218.96390395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1966521.5714285669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1274324.0616246462</v>
      </c>
      <c r="Q231" s="2">
        <f t="shared" si="48"/>
        <v>600000</v>
      </c>
      <c r="R231" s="2">
        <f t="shared" si="46"/>
        <v>112978914.82492995</v>
      </c>
      <c r="S231" s="2">
        <f t="shared" si="17"/>
        <v>591500.42857143283</v>
      </c>
      <c r="T231" s="2">
        <f t="shared" si="18"/>
        <v>8499.571428571362</v>
      </c>
      <c r="U231" s="2">
        <f t="shared" si="19"/>
        <v>600000</v>
      </c>
      <c r="V231" s="2">
        <f t="shared" si="34"/>
        <v>61421182.963903658</v>
      </c>
      <c r="W231" s="2">
        <f t="shared" si="20"/>
        <v>591500.42857142538</v>
      </c>
      <c r="X231" s="2">
        <f t="shared" si="6"/>
        <v>8499.5714285746217</v>
      </c>
      <c r="Y231" s="2">
        <f t="shared" si="43"/>
        <v>51557731.86102628</v>
      </c>
      <c r="Z231" s="2" t="str">
        <f t="shared" si="8"/>
        <v>MEEP</v>
      </c>
      <c r="AA231" s="2">
        <f>IF(Z231="HERE",Y231,AA230+Graph!$G$1*1000)</f>
        <v>62463239.146740511</v>
      </c>
      <c r="AB231" s="2">
        <f t="shared" si="21"/>
        <v>650000</v>
      </c>
      <c r="AC231" s="2">
        <f t="shared" si="44"/>
        <v>50774175.249618001</v>
      </c>
      <c r="AD231" s="3">
        <f t="shared" si="10"/>
        <v>52800000</v>
      </c>
      <c r="AE231" s="2">
        <f>IF(AE229&gt;=52800000,52800000,IF(AB210=Graph!G$1*1000,AE230+Graph!G$1*1000,AC231))</f>
        <v>50774175.249618001</v>
      </c>
      <c r="AF231" s="3">
        <f t="shared" si="11"/>
        <v>50774175.249618001</v>
      </c>
      <c r="AG231" s="3">
        <f t="shared" si="29"/>
        <v>48691300.473118782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163</v>
      </c>
      <c r="C232" s="7"/>
      <c r="D232" s="2" t="e">
        <f t="shared" si="12"/>
        <v>#N/A</v>
      </c>
      <c r="E232" s="2" t="e">
        <f t="shared" si="22"/>
        <v>#N/A</v>
      </c>
      <c r="F232" s="2">
        <v>1267299.4361790121</v>
      </c>
      <c r="G232" s="2">
        <f t="shared" si="47"/>
        <v>591500.42857142852</v>
      </c>
      <c r="H232" s="2">
        <f t="shared" si="45"/>
        <v>111698719.39247538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1975021.1428571383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1279301.6937865913</v>
      </c>
      <c r="Q232" s="2">
        <f t="shared" si="48"/>
        <v>600000</v>
      </c>
      <c r="R232" s="2">
        <f t="shared" si="46"/>
        <v>113578914.82492995</v>
      </c>
      <c r="S232" s="2">
        <f t="shared" si="17"/>
        <v>591500.42857143283</v>
      </c>
      <c r="T232" s="2">
        <f t="shared" si="18"/>
        <v>8499.571428571362</v>
      </c>
      <c r="U232" s="2">
        <f t="shared" si="19"/>
        <v>600000</v>
      </c>
      <c r="V232" s="2">
        <f t="shared" si="34"/>
        <v>62012683.392475083</v>
      </c>
      <c r="W232" s="2">
        <f t="shared" si="20"/>
        <v>591500.42857142538</v>
      </c>
      <c r="X232" s="2">
        <f t="shared" si="6"/>
        <v>8499.5714285746217</v>
      </c>
      <c r="Y232" s="2">
        <f t="shared" si="43"/>
        <v>51566231.432454854</v>
      </c>
      <c r="Z232" s="2" t="str">
        <f t="shared" si="8"/>
        <v>MEEP</v>
      </c>
      <c r="AA232" s="2">
        <f>IF(Z232="HERE",Y232,AA231+Graph!$G$1*1000)</f>
        <v>63113239.146740511</v>
      </c>
      <c r="AB232" s="2">
        <f t="shared" si="21"/>
        <v>650000</v>
      </c>
      <c r="AC232" s="2">
        <f t="shared" si="44"/>
        <v>50774175.249618001</v>
      </c>
      <c r="AD232" s="3">
        <f t="shared" si="10"/>
        <v>52800000</v>
      </c>
      <c r="AE232" s="2">
        <f>IF(AE230&gt;=52800000,52800000,IF(AB211=Graph!G$1*1000,AE231+Graph!G$1*1000,AC232))</f>
        <v>50774175.249618001</v>
      </c>
      <c r="AF232" s="3">
        <f t="shared" si="11"/>
        <v>50774175.249618001</v>
      </c>
      <c r="AG232" s="3">
        <f t="shared" si="29"/>
        <v>48728525.108833067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164</v>
      </c>
      <c r="C233" s="7"/>
      <c r="D233" s="2" t="e">
        <f t="shared" si="12"/>
        <v>#N/A</v>
      </c>
      <c r="E233" s="2" t="e">
        <f t="shared" si="22"/>
        <v>#N/A</v>
      </c>
      <c r="F233" s="2">
        <v>1272230.5720652044</v>
      </c>
      <c r="G233" s="2">
        <f t="shared" si="47"/>
        <v>591500.42857142852</v>
      </c>
      <c r="H233" s="2">
        <f t="shared" si="45"/>
        <v>112290219.82104681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1983520.7142857097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1284279.3259485662</v>
      </c>
      <c r="Q233" s="2">
        <f t="shared" si="48"/>
        <v>600000</v>
      </c>
      <c r="R233" s="2">
        <f t="shared" si="46"/>
        <v>114178914.82492995</v>
      </c>
      <c r="S233" s="2">
        <f t="shared" si="17"/>
        <v>591500.42857143283</v>
      </c>
      <c r="T233" s="2">
        <f t="shared" si="18"/>
        <v>8499.571428571362</v>
      </c>
      <c r="U233" s="2">
        <f t="shared" si="19"/>
        <v>600000</v>
      </c>
      <c r="V233" s="2">
        <f t="shared" si="34"/>
        <v>62604183.821046509</v>
      </c>
      <c r="W233" s="2">
        <f t="shared" si="20"/>
        <v>591500.42857142538</v>
      </c>
      <c r="X233" s="2">
        <f t="shared" si="6"/>
        <v>8499.5714285746217</v>
      </c>
      <c r="Y233" s="2">
        <f t="shared" si="43"/>
        <v>51574731.003883429</v>
      </c>
      <c r="Z233" s="2" t="str">
        <f t="shared" si="8"/>
        <v>MEEP</v>
      </c>
      <c r="AA233" s="2">
        <f>IF(Z233="HERE",Y233,AA232+Graph!$G$1*1000)</f>
        <v>63763239.146740511</v>
      </c>
      <c r="AB233" s="2">
        <f t="shared" si="21"/>
        <v>650000</v>
      </c>
      <c r="AC233" s="2">
        <f t="shared" si="44"/>
        <v>50774175.249618001</v>
      </c>
      <c r="AD233" s="3">
        <f t="shared" si="10"/>
        <v>52800000</v>
      </c>
      <c r="AE233" s="2">
        <f>IF(AE231&gt;=52800000,52800000,IF(AB212=Graph!G$1*1000,AE232+Graph!G$1*1000,AC233))</f>
        <v>50774175.249618001</v>
      </c>
      <c r="AF233" s="3">
        <f t="shared" si="11"/>
        <v>50774175.249618001</v>
      </c>
      <c r="AG233" s="3">
        <f t="shared" si="29"/>
        <v>48765749.74454736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165</v>
      </c>
      <c r="C234" s="7"/>
      <c r="D234" s="2" t="e">
        <f t="shared" si="12"/>
        <v>#N/A</v>
      </c>
      <c r="E234" s="2" t="e">
        <f t="shared" si="22"/>
        <v>#N/A</v>
      </c>
      <c r="F234" s="2">
        <v>1277161.7079513669</v>
      </c>
      <c r="G234" s="2">
        <f t="shared" si="47"/>
        <v>591500.42857142852</v>
      </c>
      <c r="H234" s="2">
        <f t="shared" si="45"/>
        <v>112881720.24961825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1992020.285714281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1289256.9581105113</v>
      </c>
      <c r="Q234" s="2">
        <f t="shared" si="48"/>
        <v>600000</v>
      </c>
      <c r="R234" s="2">
        <f t="shared" si="46"/>
        <v>114778914.82492995</v>
      </c>
      <c r="S234" s="2">
        <f t="shared" si="17"/>
        <v>591500.42857143283</v>
      </c>
      <c r="T234" s="2">
        <f t="shared" si="18"/>
        <v>8499.571428571362</v>
      </c>
      <c r="U234" s="2">
        <f t="shared" si="19"/>
        <v>600000</v>
      </c>
      <c r="V234" s="2">
        <f t="shared" si="34"/>
        <v>63195684.249617934</v>
      </c>
      <c r="W234" s="2">
        <f t="shared" si="20"/>
        <v>591500.42857142538</v>
      </c>
      <c r="X234" s="2">
        <f t="shared" si="6"/>
        <v>8499.5714285746217</v>
      </c>
      <c r="Y234" s="2">
        <f t="shared" si="43"/>
        <v>51583230.575312003</v>
      </c>
      <c r="Z234" s="2" t="str">
        <f t="shared" si="8"/>
        <v>MEEP</v>
      </c>
      <c r="AA234" s="2">
        <f>IF(Z234="HERE",Y234,AA233+Graph!$G$1*1000)</f>
        <v>64413239.146740511</v>
      </c>
      <c r="AB234" s="2">
        <f t="shared" si="21"/>
        <v>650000</v>
      </c>
      <c r="AC234" s="2">
        <f t="shared" si="44"/>
        <v>50774175.249618001</v>
      </c>
      <c r="AD234" s="3">
        <f t="shared" si="10"/>
        <v>52800000</v>
      </c>
      <c r="AE234" s="2">
        <f>IF(AE232&gt;=52800000,52800000,IF(AB213=Graph!G$1*1000,AE233+Graph!G$1*1000,AC234))</f>
        <v>50774175.249618001</v>
      </c>
      <c r="AF234" s="3">
        <f t="shared" si="11"/>
        <v>50774175.249618001</v>
      </c>
      <c r="AG234" s="3">
        <f t="shared" si="29"/>
        <v>48802974.380261645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166</v>
      </c>
      <c r="C235" s="7"/>
      <c r="D235" s="2" t="e">
        <f t="shared" si="12"/>
        <v>#N/A</v>
      </c>
      <c r="E235" s="2" t="e">
        <f t="shared" si="22"/>
        <v>#N/A</v>
      </c>
      <c r="F235" s="2">
        <v>1282092.8438375294</v>
      </c>
      <c r="G235" s="2">
        <f t="shared" si="47"/>
        <v>591500.42857142852</v>
      </c>
      <c r="H235" s="2">
        <f t="shared" si="45"/>
        <v>113473220.67818968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2000519.8571428524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1294234.5902724862</v>
      </c>
      <c r="Q235" s="2">
        <f t="shared" si="48"/>
        <v>600000</v>
      </c>
      <c r="R235" s="2">
        <f t="shared" si="46"/>
        <v>115378914.82492995</v>
      </c>
      <c r="S235" s="2">
        <f t="shared" si="17"/>
        <v>591500.42857143283</v>
      </c>
      <c r="T235" s="2">
        <f t="shared" si="18"/>
        <v>8499.571428571362</v>
      </c>
      <c r="U235" s="2">
        <f t="shared" si="19"/>
        <v>600000</v>
      </c>
      <c r="V235" s="2">
        <f t="shared" si="34"/>
        <v>63787184.67818936</v>
      </c>
      <c r="W235" s="2">
        <f t="shared" si="20"/>
        <v>591500.42857142538</v>
      </c>
      <c r="X235" s="2">
        <f t="shared" si="6"/>
        <v>8499.5714285746217</v>
      </c>
      <c r="Y235" s="2">
        <f t="shared" si="43"/>
        <v>51591730.146740578</v>
      </c>
      <c r="Z235" s="2" t="str">
        <f t="shared" si="8"/>
        <v>MEEP</v>
      </c>
      <c r="AA235" s="2">
        <f>IF(Z235="HERE",Y235,AA234+Graph!$G$1*1000)</f>
        <v>65063239.146740511</v>
      </c>
      <c r="AB235" s="2">
        <f t="shared" si="21"/>
        <v>650000</v>
      </c>
      <c r="AC235" s="2">
        <f t="shared" si="44"/>
        <v>50774175.249618001</v>
      </c>
      <c r="AD235" s="3">
        <f t="shared" si="10"/>
        <v>52800000</v>
      </c>
      <c r="AE235" s="2">
        <f>IF(AE233&gt;=52800000,52800000,IF(AB214=Graph!G$1*1000,AE234+Graph!G$1*1000,AC235))</f>
        <v>50774175.249618001</v>
      </c>
      <c r="AF235" s="3">
        <f t="shared" si="11"/>
        <v>50774175.249618001</v>
      </c>
      <c r="AG235" s="3">
        <f t="shared" si="29"/>
        <v>48810623.99454736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167</v>
      </c>
      <c r="C236" s="7"/>
      <c r="D236" s="2" t="e">
        <f t="shared" si="12"/>
        <v>#N/A</v>
      </c>
      <c r="E236" s="2" t="e">
        <f t="shared" si="22"/>
        <v>#N/A</v>
      </c>
      <c r="F236" s="2">
        <v>1287023.9797237217</v>
      </c>
      <c r="G236" s="2">
        <f t="shared" si="47"/>
        <v>591500.42857142852</v>
      </c>
      <c r="H236" s="2">
        <f t="shared" si="45"/>
        <v>114064721.10676111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2009019.4285714237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1299212.2224344313</v>
      </c>
      <c r="Q236" s="2">
        <f t="shared" si="48"/>
        <v>600000</v>
      </c>
      <c r="R236" s="2">
        <f t="shared" si="46"/>
        <v>115978914.82492995</v>
      </c>
      <c r="S236" s="2">
        <f t="shared" si="17"/>
        <v>591500.42857143283</v>
      </c>
      <c r="T236" s="2">
        <f t="shared" si="18"/>
        <v>8499.571428571362</v>
      </c>
      <c r="U236" s="2">
        <f t="shared" si="19"/>
        <v>600000</v>
      </c>
      <c r="V236" s="2">
        <f t="shared" si="34"/>
        <v>64378685.106760785</v>
      </c>
      <c r="W236" s="2">
        <f t="shared" si="20"/>
        <v>591500.42857142538</v>
      </c>
      <c r="X236" s="2">
        <f t="shared" si="6"/>
        <v>8499.5714285746217</v>
      </c>
      <c r="Y236" s="2">
        <f t="shared" si="43"/>
        <v>51600229.718169153</v>
      </c>
      <c r="Z236" s="2" t="str">
        <f t="shared" si="8"/>
        <v>MEEP</v>
      </c>
      <c r="AA236" s="2">
        <f>IF(Z236="HERE",Y236,AA235+Graph!$G$1*1000)</f>
        <v>65713239.146740511</v>
      </c>
      <c r="AB236" s="2">
        <f t="shared" si="21"/>
        <v>650000</v>
      </c>
      <c r="AC236" s="2">
        <f t="shared" si="44"/>
        <v>50774175.249618001</v>
      </c>
      <c r="AD236" s="3">
        <f t="shared" si="10"/>
        <v>52800000</v>
      </c>
      <c r="AE236" s="2">
        <f>IF(AE234&gt;=52800000,52800000,IF(AB215=Graph!G$1*1000,AE235+Graph!G$1*1000,AC236))</f>
        <v>51424175.249618001</v>
      </c>
      <c r="AF236" s="3">
        <f t="shared" si="11"/>
        <v>51424175.249618001</v>
      </c>
      <c r="AG236" s="3">
        <f t="shared" si="29"/>
        <v>49395623.99454736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168</v>
      </c>
      <c r="C237" s="7"/>
      <c r="D237" s="2" t="e">
        <f t="shared" si="12"/>
        <v>#N/A</v>
      </c>
      <c r="E237" s="2" t="e">
        <f t="shared" si="22"/>
        <v>#N/A</v>
      </c>
      <c r="F237" s="2">
        <v>1291955.1156098843</v>
      </c>
      <c r="G237" s="2">
        <f t="shared" si="47"/>
        <v>591500.42857142852</v>
      </c>
      <c r="H237" s="2">
        <f t="shared" si="45"/>
        <v>114656221.53533255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2017518.9999999951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1304189.8545963764</v>
      </c>
      <c r="Q237" s="2">
        <f t="shared" si="48"/>
        <v>600000</v>
      </c>
      <c r="R237" s="2">
        <f t="shared" si="46"/>
        <v>116578914.82492995</v>
      </c>
      <c r="S237" s="2">
        <f t="shared" si="17"/>
        <v>591500.42857143283</v>
      </c>
      <c r="T237" s="2">
        <f t="shared" si="18"/>
        <v>8499.571428571362</v>
      </c>
      <c r="U237" s="2">
        <f t="shared" si="19"/>
        <v>600000</v>
      </c>
      <c r="V237" s="2">
        <f t="shared" si="34"/>
        <v>64970185.53533221</v>
      </c>
      <c r="W237" s="2">
        <f t="shared" si="20"/>
        <v>591500.42857142538</v>
      </c>
      <c r="X237" s="2">
        <f t="shared" si="6"/>
        <v>8499.5714285746217</v>
      </c>
      <c r="Y237" s="2">
        <f t="shared" si="43"/>
        <v>51608729.289597727</v>
      </c>
      <c r="Z237" s="2" t="str">
        <f t="shared" si="8"/>
        <v>MEEP</v>
      </c>
      <c r="AA237" s="2">
        <f>IF(Z237="HERE",Y237,AA236+Graph!$G$1*1000)</f>
        <v>66363239.146740511</v>
      </c>
      <c r="AB237" s="2">
        <f t="shared" si="21"/>
        <v>650000</v>
      </c>
      <c r="AC237" s="2">
        <f t="shared" si="44"/>
        <v>50774175.249618001</v>
      </c>
      <c r="AD237" s="3">
        <f t="shared" si="10"/>
        <v>52800000</v>
      </c>
      <c r="AE237" s="2">
        <f>IF(AE235&gt;=52800000,52800000,IF(AB216=Graph!G$1*1000,AE236+Graph!G$1*1000,AC237))</f>
        <v>52074175.249618001</v>
      </c>
      <c r="AF237" s="3">
        <f t="shared" si="11"/>
        <v>52074175.249618001</v>
      </c>
      <c r="AG237" s="3">
        <f t="shared" si="29"/>
        <v>49980623.99454736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169</v>
      </c>
      <c r="C238" s="7"/>
      <c r="D238" s="2" t="e">
        <f t="shared" si="12"/>
        <v>#N/A</v>
      </c>
      <c r="E238" s="2" t="e">
        <f t="shared" si="22"/>
        <v>#N/A</v>
      </c>
      <c r="F238" s="2">
        <v>1296886.2514960468</v>
      </c>
      <c r="G238" s="2">
        <f t="shared" si="47"/>
        <v>591500.42857142852</v>
      </c>
      <c r="H238" s="2">
        <f t="shared" si="45"/>
        <v>115247721.96390398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2026018.5714285665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1309167.4867583513</v>
      </c>
      <c r="Q238" s="2">
        <f t="shared" si="48"/>
        <v>600000</v>
      </c>
      <c r="R238" s="2">
        <f t="shared" si="46"/>
        <v>117178914.82492995</v>
      </c>
      <c r="S238" s="2">
        <f t="shared" si="17"/>
        <v>591500.42857143283</v>
      </c>
      <c r="T238" s="2">
        <f t="shared" si="18"/>
        <v>8499.571428571362</v>
      </c>
      <c r="U238" s="2">
        <f t="shared" si="19"/>
        <v>600000</v>
      </c>
      <c r="V238" s="2">
        <f t="shared" si="34"/>
        <v>65561685.963903636</v>
      </c>
      <c r="W238" s="2">
        <f t="shared" si="20"/>
        <v>591500.42857142538</v>
      </c>
      <c r="X238" s="2">
        <f t="shared" si="6"/>
        <v>8499.5714285746217</v>
      </c>
      <c r="Y238" s="2">
        <f t="shared" si="43"/>
        <v>51617228.861026302</v>
      </c>
      <c r="Z238" s="2" t="str">
        <f t="shared" si="8"/>
        <v>MEEP</v>
      </c>
      <c r="AA238" s="2">
        <f>IF(Z238="HERE",Y238,AA237+Graph!$G$1*1000)</f>
        <v>67013239.146740511</v>
      </c>
      <c r="AB238" s="2">
        <f t="shared" si="21"/>
        <v>650000</v>
      </c>
      <c r="AC238" s="2">
        <f t="shared" si="44"/>
        <v>50774175.249618001</v>
      </c>
      <c r="AD238" s="3">
        <f t="shared" si="10"/>
        <v>52800000</v>
      </c>
      <c r="AE238" s="2">
        <f>IF(AE236&gt;=52800000,52800000,IF(AB217=Graph!G$1*1000,AE237+Graph!G$1*1000,AC238))</f>
        <v>52724175.249618001</v>
      </c>
      <c r="AF238" s="3">
        <f t="shared" si="11"/>
        <v>52724175.249618001</v>
      </c>
      <c r="AG238" s="3">
        <f t="shared" si="29"/>
        <v>50058708.7624809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170</v>
      </c>
      <c r="C239" s="7"/>
      <c r="D239" s="2" t="e">
        <f t="shared" si="12"/>
        <v>#N/A</v>
      </c>
      <c r="E239" s="2" t="e">
        <f t="shared" si="22"/>
        <v>#N/A</v>
      </c>
      <c r="F239" s="2">
        <v>1301817.3873822391</v>
      </c>
      <c r="G239" s="2">
        <f t="shared" si="47"/>
        <v>591500.42857142852</v>
      </c>
      <c r="H239" s="2">
        <f t="shared" si="45"/>
        <v>115839222.39247541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2034518.1428571378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1314145.1189202964</v>
      </c>
      <c r="Q239" s="2">
        <f t="shared" si="48"/>
        <v>600000</v>
      </c>
      <c r="R239" s="2">
        <f t="shared" si="46"/>
        <v>117778914.82492995</v>
      </c>
      <c r="S239" s="2">
        <f t="shared" si="17"/>
        <v>591500.42857143283</v>
      </c>
      <c r="T239" s="2">
        <f t="shared" si="18"/>
        <v>8499.571428571362</v>
      </c>
      <c r="U239" s="2">
        <f t="shared" si="19"/>
        <v>600000</v>
      </c>
      <c r="V239" s="2">
        <f t="shared" si="34"/>
        <v>66153186.392475061</v>
      </c>
      <c r="W239" s="2">
        <f t="shared" si="20"/>
        <v>591500.42857142538</v>
      </c>
      <c r="X239" s="2">
        <f t="shared" si="6"/>
        <v>8499.5714285746217</v>
      </c>
      <c r="Y239" s="2">
        <f t="shared" si="43"/>
        <v>51625728.432454877</v>
      </c>
      <c r="Z239" s="2" t="str">
        <f t="shared" si="8"/>
        <v>MEEP</v>
      </c>
      <c r="AA239" s="2">
        <f>IF(Z239="HERE",Y239,AA238+Graph!$G$1*1000)</f>
        <v>67663239.146740511</v>
      </c>
      <c r="AB239" s="2">
        <f t="shared" si="21"/>
        <v>650000</v>
      </c>
      <c r="AC239" s="2">
        <f t="shared" si="44"/>
        <v>50774175.249618001</v>
      </c>
      <c r="AD239" s="3">
        <f t="shared" si="10"/>
        <v>52800000</v>
      </c>
      <c r="AE239" s="2">
        <f>IF(AE237&gt;=52800000,52800000,IF(AB218=Graph!G$1*1000,AE238+Graph!G$1*1000,AC239))</f>
        <v>53374175.249618001</v>
      </c>
      <c r="AF239" s="3">
        <f t="shared" si="11"/>
        <v>52800000</v>
      </c>
      <c r="AG239" s="3">
        <f t="shared" si="29"/>
        <v>50058708.7624809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171</v>
      </c>
      <c r="C240" s="7"/>
      <c r="D240" s="2" t="e">
        <f t="shared" si="12"/>
        <v>#N/A</v>
      </c>
      <c r="E240" s="2" t="e">
        <f t="shared" si="22"/>
        <v>#N/A</v>
      </c>
      <c r="F240" s="2">
        <v>1306748.5232684016</v>
      </c>
      <c r="G240" s="2">
        <f t="shared" si="47"/>
        <v>591500.42857142852</v>
      </c>
      <c r="H240" s="2">
        <f t="shared" si="45"/>
        <v>116430722.82104684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2043017.7142857092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1319122.7510822415</v>
      </c>
      <c r="Q240" s="2">
        <f t="shared" si="48"/>
        <v>600000</v>
      </c>
      <c r="R240" s="2">
        <f t="shared" si="46"/>
        <v>118378914.82492995</v>
      </c>
      <c r="S240" s="2">
        <f t="shared" si="17"/>
        <v>591500.42857143283</v>
      </c>
      <c r="T240" s="2">
        <f t="shared" si="18"/>
        <v>8499.571428571362</v>
      </c>
      <c r="U240" s="2">
        <f t="shared" si="19"/>
        <v>600000</v>
      </c>
      <c r="V240" s="2">
        <f t="shared" si="34"/>
        <v>66744686.821046486</v>
      </c>
      <c r="W240" s="2">
        <f t="shared" si="20"/>
        <v>591500.42857142538</v>
      </c>
      <c r="X240" s="2">
        <f t="shared" si="6"/>
        <v>8499.5714285746217</v>
      </c>
      <c r="Y240" s="2">
        <f t="shared" si="43"/>
        <v>51634228.003883451</v>
      </c>
      <c r="Z240" s="2" t="str">
        <f t="shared" si="8"/>
        <v>MEEP</v>
      </c>
      <c r="AA240" s="2">
        <f>IF(Z240="HERE",Y240,AA239+Graph!$G$1*1000)</f>
        <v>68313239.146740511</v>
      </c>
      <c r="AB240" s="2">
        <f t="shared" si="21"/>
        <v>650000</v>
      </c>
      <c r="AC240" s="2">
        <f t="shared" si="44"/>
        <v>50774175.249618001</v>
      </c>
      <c r="AD240" s="3">
        <f t="shared" si="10"/>
        <v>52800000</v>
      </c>
      <c r="AE240" s="2">
        <f>IF(AE238&gt;=52800000,52800000,IF(AB219=Graph!G$1*1000,AE239+Graph!G$1*1000,AC240))</f>
        <v>54024175.249618001</v>
      </c>
      <c r="AF240" s="3">
        <f t="shared" si="11"/>
        <v>52800000</v>
      </c>
      <c r="AG240" s="3">
        <f t="shared" si="29"/>
        <v>50058708.7624809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172</v>
      </c>
      <c r="C241" s="7"/>
      <c r="D241" s="2" t="e">
        <f t="shared" si="12"/>
        <v>#N/A</v>
      </c>
      <c r="E241" s="2" t="e">
        <f t="shared" si="22"/>
        <v>#N/A</v>
      </c>
      <c r="F241" s="2">
        <v>1311679.6591545641</v>
      </c>
      <c r="G241" s="2">
        <f t="shared" si="47"/>
        <v>591500.42857142852</v>
      </c>
      <c r="H241" s="2">
        <f t="shared" si="45"/>
        <v>117022223.24961828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2051517.2857142806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1324100.3832442164</v>
      </c>
      <c r="Q241" s="2">
        <f t="shared" si="48"/>
        <v>600000</v>
      </c>
      <c r="R241" s="2">
        <f t="shared" si="46"/>
        <v>118978914.82492995</v>
      </c>
      <c r="S241" s="2">
        <f t="shared" si="17"/>
        <v>591500.42857143283</v>
      </c>
      <c r="T241" s="2">
        <f t="shared" si="18"/>
        <v>8499.571428571362</v>
      </c>
      <c r="U241" s="2">
        <f t="shared" si="19"/>
        <v>600000</v>
      </c>
      <c r="V241" s="2">
        <f t="shared" si="34"/>
        <v>67336187.249617919</v>
      </c>
      <c r="W241" s="2">
        <f t="shared" si="20"/>
        <v>591500.42857143283</v>
      </c>
      <c r="X241" s="2">
        <f t="shared" si="6"/>
        <v>8499.5714285671711</v>
      </c>
      <c r="Y241" s="2">
        <f t="shared" si="43"/>
        <v>51642727.575312018</v>
      </c>
      <c r="Z241" s="2" t="str">
        <f t="shared" si="8"/>
        <v>MEEP</v>
      </c>
      <c r="AA241" s="2">
        <f>IF(Z241="HERE",Y241,AA240+Graph!$G$1*1000)</f>
        <v>68963239.146740511</v>
      </c>
      <c r="AB241" s="2">
        <f t="shared" si="21"/>
        <v>650000</v>
      </c>
      <c r="AC241" s="2">
        <f t="shared" si="44"/>
        <v>50774175.249618001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50058708.7624809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173</v>
      </c>
      <c r="C242" s="7"/>
      <c r="D242" s="2" t="e">
        <f t="shared" si="12"/>
        <v>#N/A</v>
      </c>
      <c r="E242" s="2" t="e">
        <f t="shared" si="22"/>
        <v>#N/A</v>
      </c>
      <c r="F242" s="2">
        <v>1316610.7950407565</v>
      </c>
      <c r="G242" s="2">
        <f t="shared" si="47"/>
        <v>591500.42857142852</v>
      </c>
      <c r="H242" s="2">
        <f t="shared" si="45"/>
        <v>117613723.67818971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2060016.8571428519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1329078.0154061615</v>
      </c>
      <c r="Q242" s="2">
        <f t="shared" si="48"/>
        <v>600000</v>
      </c>
      <c r="R242" s="2">
        <f t="shared" si="46"/>
        <v>119578914.82492995</v>
      </c>
      <c r="S242" s="2">
        <f t="shared" si="17"/>
        <v>591500.42857143283</v>
      </c>
      <c r="T242" s="2">
        <f t="shared" si="18"/>
        <v>8499.571428571362</v>
      </c>
      <c r="U242" s="2">
        <f t="shared" si="19"/>
        <v>600000</v>
      </c>
      <c r="V242" s="2">
        <f t="shared" si="34"/>
        <v>67927687.678189352</v>
      </c>
      <c r="W242" s="2">
        <f t="shared" si="20"/>
        <v>591500.42857143283</v>
      </c>
      <c r="X242" s="2">
        <f t="shared" si="6"/>
        <v>8499.5714285671711</v>
      </c>
      <c r="Y242" s="2">
        <f t="shared" si="43"/>
        <v>51651227.146740586</v>
      </c>
      <c r="Z242" s="2" t="str">
        <f t="shared" si="8"/>
        <v>MEEP</v>
      </c>
      <c r="AA242" s="2">
        <f>IF(Z242="HERE",Y242,AA241+Graph!$G$1*1000)</f>
        <v>69613239.146740511</v>
      </c>
      <c r="AB242" s="2">
        <f t="shared" si="21"/>
        <v>650000</v>
      </c>
      <c r="AC242" s="2">
        <f t="shared" si="44"/>
        <v>50774175.249618001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50058708.7624809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174</v>
      </c>
      <c r="C243" s="7"/>
      <c r="D243" s="2" t="e">
        <f t="shared" si="12"/>
        <v>#N/A</v>
      </c>
      <c r="E243" s="2" t="e">
        <f t="shared" si="22"/>
        <v>#N/A</v>
      </c>
      <c r="F243" s="2">
        <v>1321541.930926919</v>
      </c>
      <c r="G243" s="2">
        <f t="shared" si="47"/>
        <v>591500.42857142852</v>
      </c>
      <c r="H243" s="2">
        <f t="shared" si="45"/>
        <v>118205224.10676114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2068516.4285714233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1334055.6475681067</v>
      </c>
      <c r="Q243" s="2">
        <f t="shared" si="48"/>
        <v>600000</v>
      </c>
      <c r="R243" s="2">
        <f t="shared" si="46"/>
        <v>120178914.82492995</v>
      </c>
      <c r="S243" s="2">
        <f t="shared" si="17"/>
        <v>591500.42857143283</v>
      </c>
      <c r="T243" s="2">
        <f t="shared" si="18"/>
        <v>8499.571428571362</v>
      </c>
      <c r="U243" s="2">
        <f t="shared" si="19"/>
        <v>600000</v>
      </c>
      <c r="V243" s="2">
        <f t="shared" si="34"/>
        <v>68519188.106760785</v>
      </c>
      <c r="W243" s="2">
        <f t="shared" si="20"/>
        <v>591500.42857143283</v>
      </c>
      <c r="X243" s="2">
        <f t="shared" si="6"/>
        <v>8499.5714285671711</v>
      </c>
      <c r="Y243" s="2">
        <f t="shared" si="43"/>
        <v>51659726.718169153</v>
      </c>
      <c r="Z243" s="2" t="str">
        <f t="shared" si="8"/>
        <v>MEEP</v>
      </c>
      <c r="AA243" s="2">
        <f>IF(Z243="HERE",Y243,AA242+Graph!$G$1*1000)</f>
        <v>70263239.146740511</v>
      </c>
      <c r="AB243" s="2">
        <f t="shared" si="21"/>
        <v>650000</v>
      </c>
      <c r="AC243" s="2">
        <f t="shared" si="44"/>
        <v>50774175.249618001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50058708.7624809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175</v>
      </c>
      <c r="C244" s="7"/>
      <c r="D244" s="2" t="e">
        <f t="shared" si="12"/>
        <v>#N/A</v>
      </c>
      <c r="E244" s="2" t="e">
        <f t="shared" si="22"/>
        <v>#N/A</v>
      </c>
      <c r="F244" s="2">
        <v>1326473.0668130815</v>
      </c>
      <c r="G244" s="2">
        <f t="shared" si="47"/>
        <v>591500.42857142852</v>
      </c>
      <c r="H244" s="2">
        <f t="shared" si="45"/>
        <v>118796724.53533258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2077015.9999999946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1339033.2797300816</v>
      </c>
      <c r="Q244" s="2">
        <f t="shared" si="48"/>
        <v>600000</v>
      </c>
      <c r="R244" s="2">
        <f t="shared" si="46"/>
        <v>120778914.82492995</v>
      </c>
      <c r="S244" s="2">
        <f t="shared" si="17"/>
        <v>591500.42857143283</v>
      </c>
      <c r="T244" s="2">
        <f t="shared" si="18"/>
        <v>8499.571428571362</v>
      </c>
      <c r="U244" s="2">
        <f t="shared" si="19"/>
        <v>600000</v>
      </c>
      <c r="V244" s="2">
        <f t="shared" si="34"/>
        <v>69110688.535332218</v>
      </c>
      <c r="W244" s="2">
        <f t="shared" si="20"/>
        <v>591500.42857143283</v>
      </c>
      <c r="X244" s="2">
        <f t="shared" si="6"/>
        <v>8499.5714285671711</v>
      </c>
      <c r="Y244" s="2">
        <f t="shared" si="43"/>
        <v>51668226.28959772</v>
      </c>
      <c r="Z244" s="2" t="str">
        <f t="shared" si="8"/>
        <v>MEEP</v>
      </c>
      <c r="AA244" s="2">
        <f>IF(Z244="HERE",Y244,AA243+Graph!$G$1*1000)</f>
        <v>70913239.146740511</v>
      </c>
      <c r="AB244" s="2">
        <f t="shared" si="21"/>
        <v>650000</v>
      </c>
      <c r="AC244" s="2">
        <f t="shared" si="44"/>
        <v>50774175.249618001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50058708.7624809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176</v>
      </c>
      <c r="C245" s="7"/>
      <c r="D245" s="2" t="e">
        <f t="shared" si="12"/>
        <v>#N/A</v>
      </c>
      <c r="E245" s="2" t="e">
        <f t="shared" si="22"/>
        <v>#N/A</v>
      </c>
      <c r="F245" s="2">
        <v>1331404.2026992738</v>
      </c>
      <c r="G245" s="2">
        <f t="shared" si="47"/>
        <v>591500.42857142852</v>
      </c>
      <c r="H245" s="2">
        <f t="shared" si="45"/>
        <v>119388224.96390401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2085515.571428566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1344010.9118920267</v>
      </c>
      <c r="Q245" s="2">
        <f t="shared" si="48"/>
        <v>600000</v>
      </c>
      <c r="R245" s="2">
        <f t="shared" si="46"/>
        <v>121378914.82492995</v>
      </c>
      <c r="S245" s="2">
        <f t="shared" si="17"/>
        <v>591500.42857143283</v>
      </c>
      <c r="T245" s="2">
        <f t="shared" si="18"/>
        <v>8499.571428571362</v>
      </c>
      <c r="U245" s="2">
        <f t="shared" si="19"/>
        <v>600000</v>
      </c>
      <c r="V245" s="2">
        <f t="shared" si="34"/>
        <v>69702188.963903651</v>
      </c>
      <c r="W245" s="2">
        <f t="shared" si="20"/>
        <v>591500.42857143283</v>
      </c>
      <c r="X245" s="2">
        <f t="shared" si="6"/>
        <v>8499.5714285671711</v>
      </c>
      <c r="Y245" s="2">
        <f t="shared" si="43"/>
        <v>51676725.861026287</v>
      </c>
      <c r="Z245" s="2" t="str">
        <f t="shared" si="8"/>
        <v>MEEP</v>
      </c>
      <c r="AA245" s="2">
        <f>IF(Z245="HERE",Y245,AA244+Graph!$G$1*1000)</f>
        <v>71563239.146740511</v>
      </c>
      <c r="AB245" s="2">
        <f t="shared" si="21"/>
        <v>650000</v>
      </c>
      <c r="AC245" s="2">
        <f t="shared" si="44"/>
        <v>50774175.249618001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50058708.7624809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177</v>
      </c>
      <c r="C246" s="7"/>
      <c r="D246" s="2" t="e">
        <f t="shared" si="12"/>
        <v>#N/A</v>
      </c>
      <c r="E246" s="2" t="e">
        <f t="shared" si="22"/>
        <v>#N/A</v>
      </c>
      <c r="F246" s="2">
        <v>1336335.3385854363</v>
      </c>
      <c r="G246" s="2">
        <f t="shared" si="47"/>
        <v>591500.42857142852</v>
      </c>
      <c r="H246" s="2">
        <f t="shared" si="45"/>
        <v>119979725.39247544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2094015.1428571374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1348988.5440539718</v>
      </c>
      <c r="Q246" s="2">
        <f t="shared" si="48"/>
        <v>600000</v>
      </c>
      <c r="R246" s="2">
        <f t="shared" si="46"/>
        <v>121978914.82492995</v>
      </c>
      <c r="S246" s="2">
        <f t="shared" si="17"/>
        <v>591500.42857143283</v>
      </c>
      <c r="T246" s="2">
        <f t="shared" si="18"/>
        <v>8499.571428571362</v>
      </c>
      <c r="U246" s="2">
        <f t="shared" si="19"/>
        <v>600000</v>
      </c>
      <c r="V246" s="2">
        <f t="shared" si="34"/>
        <v>70293689.392475083</v>
      </c>
      <c r="W246" s="2">
        <f t="shared" si="20"/>
        <v>591500.42857143283</v>
      </c>
      <c r="X246" s="2">
        <f t="shared" si="6"/>
        <v>8499.5714285671711</v>
      </c>
      <c r="Y246" s="2">
        <f t="shared" si="43"/>
        <v>51685225.432454854</v>
      </c>
      <c r="Z246" s="2" t="str">
        <f t="shared" si="8"/>
        <v>MEEP</v>
      </c>
      <c r="AA246" s="2">
        <f>IF(Z246="HERE",Y246,AA245+Graph!$G$1*1000)</f>
        <v>72213239.146740511</v>
      </c>
      <c r="AB246" s="2">
        <f t="shared" si="21"/>
        <v>650000</v>
      </c>
      <c r="AC246" s="2">
        <f t="shared" si="44"/>
        <v>50774175.249618001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50058708.7624809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178</v>
      </c>
      <c r="C247" s="7"/>
      <c r="D247" s="2" t="e">
        <f t="shared" si="12"/>
        <v>#N/A</v>
      </c>
      <c r="E247" s="2" t="e">
        <f t="shared" si="22"/>
        <v>#N/A</v>
      </c>
      <c r="F247" s="2">
        <v>1341266.4744715989</v>
      </c>
      <c r="G247" s="2">
        <f t="shared" si="47"/>
        <v>591500.42857142852</v>
      </c>
      <c r="H247" s="2">
        <f t="shared" si="45"/>
        <v>120571225.82104687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2102514.714285709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1353966.1762159467</v>
      </c>
      <c r="Q247" s="2">
        <f t="shared" si="48"/>
        <v>600000</v>
      </c>
      <c r="R247" s="2">
        <f t="shared" si="46"/>
        <v>122578914.82492995</v>
      </c>
      <c r="S247" s="2">
        <f t="shared" si="17"/>
        <v>591500.42857143283</v>
      </c>
      <c r="T247" s="2">
        <f t="shared" si="18"/>
        <v>8499.5714285715949</v>
      </c>
      <c r="U247" s="2">
        <f t="shared" si="19"/>
        <v>600000</v>
      </c>
      <c r="V247" s="2">
        <f t="shared" si="34"/>
        <v>70885189.821046516</v>
      </c>
      <c r="W247" s="2">
        <f t="shared" si="20"/>
        <v>591500.42857143283</v>
      </c>
      <c r="X247" s="2">
        <f t="shared" si="6"/>
        <v>8499.5714285671711</v>
      </c>
      <c r="Y247" s="2">
        <f t="shared" si="43"/>
        <v>51693725.003883421</v>
      </c>
      <c r="Z247" s="2" t="str">
        <f t="shared" si="8"/>
        <v>MEEP</v>
      </c>
      <c r="AA247" s="2">
        <f>IF(Z247="HERE",Y247,AA246+Graph!$G$1*1000)</f>
        <v>72863239.146740511</v>
      </c>
      <c r="AB247" s="2">
        <f t="shared" si="21"/>
        <v>650000</v>
      </c>
      <c r="AC247" s="2">
        <f t="shared" si="44"/>
        <v>50774175.249618001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50058708.7624809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179</v>
      </c>
      <c r="C248" s="7"/>
      <c r="D248" s="2" t="e">
        <f t="shared" si="12"/>
        <v>#N/A</v>
      </c>
      <c r="E248" s="2" t="e">
        <f t="shared" si="22"/>
        <v>#N/A</v>
      </c>
      <c r="F248" s="2">
        <v>1346197.6103577912</v>
      </c>
      <c r="G248" s="2">
        <f t="shared" si="47"/>
        <v>591500.42857142852</v>
      </c>
      <c r="H248" s="2">
        <f t="shared" si="45"/>
        <v>121162726.24961831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2111014.2857142803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1358943.8083778918</v>
      </c>
      <c r="Q248" s="2">
        <f t="shared" si="48"/>
        <v>600000</v>
      </c>
      <c r="R248" s="2">
        <f t="shared" si="46"/>
        <v>123178914.82492995</v>
      </c>
      <c r="S248" s="2">
        <f t="shared" si="17"/>
        <v>591500.42857143283</v>
      </c>
      <c r="T248" s="2">
        <f t="shared" si="18"/>
        <v>8499.571428571362</v>
      </c>
      <c r="U248" s="2">
        <f t="shared" si="19"/>
        <v>600000</v>
      </c>
      <c r="V248" s="2">
        <f t="shared" si="34"/>
        <v>71476690.249617949</v>
      </c>
      <c r="W248" s="2">
        <f t="shared" si="20"/>
        <v>591500.42857143283</v>
      </c>
      <c r="X248" s="2">
        <f t="shared" si="6"/>
        <v>8499.5714285671711</v>
      </c>
      <c r="Y248" s="2">
        <f t="shared" si="43"/>
        <v>51702224.575311989</v>
      </c>
      <c r="Z248" s="2" t="str">
        <f t="shared" si="8"/>
        <v>MEEP</v>
      </c>
      <c r="AA248" s="2">
        <f>IF(Z248="HERE",Y248,AA247+Graph!$G$1*1000)</f>
        <v>73513239.146740511</v>
      </c>
      <c r="AB248" s="2">
        <f t="shared" si="21"/>
        <v>650000</v>
      </c>
      <c r="AC248" s="2">
        <f t="shared" si="44"/>
        <v>50774175.249618001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50058708.7624809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180</v>
      </c>
      <c r="C249" s="7"/>
      <c r="D249" s="2" t="e">
        <f t="shared" si="12"/>
        <v>#N/A</v>
      </c>
      <c r="E249" s="2" t="e">
        <f t="shared" si="22"/>
        <v>#N/A</v>
      </c>
      <c r="F249" s="2">
        <v>1351128.7462439537</v>
      </c>
      <c r="G249" s="2">
        <f t="shared" si="47"/>
        <v>591500.42857142852</v>
      </c>
      <c r="H249" s="2">
        <f t="shared" si="45"/>
        <v>121754226.67818974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2119513.8571428517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1363921.4405398369</v>
      </c>
      <c r="Q249" s="2">
        <f t="shared" si="48"/>
        <v>600000</v>
      </c>
      <c r="R249" s="2">
        <f t="shared" si="46"/>
        <v>123778914.82492995</v>
      </c>
      <c r="S249" s="2">
        <f t="shared" si="17"/>
        <v>591500.42857143283</v>
      </c>
      <c r="T249" s="2">
        <f t="shared" si="18"/>
        <v>8499.571428571362</v>
      </c>
      <c r="U249" s="2">
        <f t="shared" si="19"/>
        <v>600000</v>
      </c>
      <c r="V249" s="2">
        <f t="shared" si="34"/>
        <v>72068190.678189382</v>
      </c>
      <c r="W249" s="2">
        <f t="shared" si="20"/>
        <v>591500.42857143283</v>
      </c>
      <c r="X249" s="2">
        <f t="shared" si="6"/>
        <v>8499.5714285671711</v>
      </c>
      <c r="Y249" s="2">
        <f t="shared" si="43"/>
        <v>51710724.146740556</v>
      </c>
      <c r="Z249" s="2" t="str">
        <f t="shared" si="8"/>
        <v>MEEP</v>
      </c>
      <c r="AA249" s="2">
        <f>IF(Z249="HERE",Y249,AA248+Graph!$G$1*1000)</f>
        <v>74163239.146740511</v>
      </c>
      <c r="AB249" s="2">
        <f t="shared" si="21"/>
        <v>650000</v>
      </c>
      <c r="AC249" s="2">
        <f t="shared" si="44"/>
        <v>50774175.249618001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50058708.7624809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181</v>
      </c>
      <c r="C250" s="7"/>
      <c r="D250" s="2" t="e">
        <f t="shared" si="12"/>
        <v>#N/A</v>
      </c>
      <c r="E250" s="2" t="e">
        <f t="shared" si="22"/>
        <v>#N/A</v>
      </c>
      <c r="F250" s="2">
        <v>1356059.8821301162</v>
      </c>
      <c r="G250" s="2">
        <f t="shared" si="47"/>
        <v>591500.42857142852</v>
      </c>
      <c r="H250" s="2">
        <f t="shared" si="45"/>
        <v>122345727.10676117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2128013.4285714231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1368899.0727018118</v>
      </c>
      <c r="Q250" s="2">
        <f t="shared" si="48"/>
        <v>600000</v>
      </c>
      <c r="R250" s="2">
        <f t="shared" si="46"/>
        <v>124378914.82492995</v>
      </c>
      <c r="S250" s="2">
        <f t="shared" si="17"/>
        <v>591500.42857143283</v>
      </c>
      <c r="T250" s="2">
        <f t="shared" si="18"/>
        <v>8499.571428571362</v>
      </c>
      <c r="U250" s="2">
        <f t="shared" si="19"/>
        <v>600000</v>
      </c>
      <c r="V250" s="2">
        <f t="shared" si="34"/>
        <v>72659691.106760815</v>
      </c>
      <c r="W250" s="2">
        <f t="shared" si="20"/>
        <v>591500.42857143283</v>
      </c>
      <c r="X250" s="2">
        <f t="shared" si="6"/>
        <v>8499.5714285671711</v>
      </c>
      <c r="Y250" s="2">
        <f t="shared" si="43"/>
        <v>51719223.718169123</v>
      </c>
      <c r="Z250" s="2" t="str">
        <f t="shared" si="8"/>
        <v>MEEP</v>
      </c>
      <c r="AA250" s="2">
        <f>IF(Z250="HERE",Y250,AA249+Graph!$G$1*1000)</f>
        <v>74813239.146740511</v>
      </c>
      <c r="AB250" s="2">
        <f t="shared" si="21"/>
        <v>650000</v>
      </c>
      <c r="AC250" s="2">
        <f t="shared" si="44"/>
        <v>50774175.249618001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50058708.7624809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182</v>
      </c>
      <c r="C251" s="7"/>
      <c r="D251" s="2" t="e">
        <f t="shared" si="12"/>
        <v>#N/A</v>
      </c>
      <c r="E251" s="2" t="e">
        <f t="shared" si="22"/>
        <v>#N/A</v>
      </c>
      <c r="F251" s="2">
        <v>1360991.0180163085</v>
      </c>
      <c r="G251" s="2">
        <f t="shared" si="47"/>
        <v>591500.42857142852</v>
      </c>
      <c r="H251" s="2">
        <f t="shared" si="45"/>
        <v>122937227.53533261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2136512.9999999944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1373876.7048637569</v>
      </c>
      <c r="Q251" s="2">
        <f t="shared" si="48"/>
        <v>600000</v>
      </c>
      <c r="R251" s="2">
        <f t="shared" si="46"/>
        <v>124978914.82492995</v>
      </c>
      <c r="S251" s="2">
        <f t="shared" si="17"/>
        <v>591500.42857143283</v>
      </c>
      <c r="T251" s="2">
        <f t="shared" si="18"/>
        <v>8499.571428571362</v>
      </c>
      <c r="U251" s="2">
        <f t="shared" si="19"/>
        <v>600000</v>
      </c>
      <c r="V251" s="2">
        <f t="shared" si="34"/>
        <v>73251191.535332248</v>
      </c>
      <c r="W251" s="2">
        <f t="shared" si="20"/>
        <v>591500.42857143283</v>
      </c>
      <c r="X251" s="2">
        <f t="shared" si="6"/>
        <v>8499.5714285671711</v>
      </c>
      <c r="Y251" s="2">
        <f t="shared" si="43"/>
        <v>51727723.28959769</v>
      </c>
      <c r="Z251" s="2" t="str">
        <f t="shared" si="8"/>
        <v>MEEP</v>
      </c>
      <c r="AA251" s="2">
        <f>IF(Z251="HERE",Y251,AA250+Graph!$G$1*1000)</f>
        <v>75463239.146740511</v>
      </c>
      <c r="AB251" s="2">
        <f t="shared" si="21"/>
        <v>650000</v>
      </c>
      <c r="AC251" s="2">
        <f t="shared" si="44"/>
        <v>50774175.249618001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50058708.7624809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183</v>
      </c>
      <c r="C252" s="7"/>
      <c r="D252" s="2" t="e">
        <f t="shared" si="12"/>
        <v>#N/A</v>
      </c>
      <c r="E252" s="2" t="e">
        <f t="shared" si="22"/>
        <v>#N/A</v>
      </c>
      <c r="F252" s="2">
        <v>1365922.1539024711</v>
      </c>
      <c r="G252" s="2">
        <f t="shared" si="47"/>
        <v>591500.42857142852</v>
      </c>
      <c r="H252" s="2">
        <f t="shared" si="45"/>
        <v>123528727.96390404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2145012.5714285658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1378854.3370257318</v>
      </c>
      <c r="Q252" s="2">
        <f t="shared" si="48"/>
        <v>600000</v>
      </c>
      <c r="R252" s="2">
        <f t="shared" si="46"/>
        <v>125578914.82492995</v>
      </c>
      <c r="S252" s="2">
        <f t="shared" si="17"/>
        <v>591500.42857143283</v>
      </c>
      <c r="T252" s="2">
        <f t="shared" si="18"/>
        <v>8499.571428571362</v>
      </c>
      <c r="U252" s="2">
        <f t="shared" si="19"/>
        <v>600000</v>
      </c>
      <c r="V252" s="2">
        <f t="shared" si="34"/>
        <v>73842691.96390368</v>
      </c>
      <c r="W252" s="2">
        <f t="shared" si="20"/>
        <v>591500.42857143283</v>
      </c>
      <c r="X252" s="2">
        <f t="shared" si="6"/>
        <v>8499.5714285671711</v>
      </c>
      <c r="Y252" s="2">
        <f t="shared" si="43"/>
        <v>51736222.861026257</v>
      </c>
      <c r="Z252" s="2" t="str">
        <f t="shared" si="8"/>
        <v>MEEP</v>
      </c>
      <c r="AA252" s="2">
        <f>IF(Z252="HERE",Y252,AA251+Graph!$G$1*1000)</f>
        <v>76113239.146740511</v>
      </c>
      <c r="AB252" s="2">
        <f t="shared" si="21"/>
        <v>650000</v>
      </c>
      <c r="AC252" s="2">
        <f t="shared" si="44"/>
        <v>50774175.249618001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50058708.7624809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184</v>
      </c>
      <c r="C253" s="7"/>
      <c r="D253" s="2" t="e">
        <f t="shared" si="12"/>
        <v>#N/A</v>
      </c>
      <c r="E253" s="2" t="e">
        <f t="shared" si="22"/>
        <v>#N/A</v>
      </c>
      <c r="F253" s="2">
        <v>1370853.2897886336</v>
      </c>
      <c r="G253" s="2">
        <f t="shared" si="47"/>
        <v>591500.42857142852</v>
      </c>
      <c r="H253" s="2">
        <f t="shared" si="45"/>
        <v>124120228.39247547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2153512.1428571371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1383831.9691876769</v>
      </c>
      <c r="Q253" s="2">
        <f t="shared" si="48"/>
        <v>600000</v>
      </c>
      <c r="R253" s="2">
        <f t="shared" si="46"/>
        <v>126178914.82492995</v>
      </c>
      <c r="S253" s="2">
        <f t="shared" si="17"/>
        <v>591500.42857143283</v>
      </c>
      <c r="T253" s="2">
        <f t="shared" si="18"/>
        <v>8499.571428571362</v>
      </c>
      <c r="U253" s="2">
        <f t="shared" si="19"/>
        <v>600000</v>
      </c>
      <c r="V253" s="2">
        <f t="shared" si="34"/>
        <v>74434192.392475113</v>
      </c>
      <c r="W253" s="2">
        <f t="shared" si="20"/>
        <v>591500.42857143283</v>
      </c>
      <c r="X253" s="2">
        <f t="shared" si="6"/>
        <v>8499.5714285671711</v>
      </c>
      <c r="Y253" s="2">
        <f t="shared" si="43"/>
        <v>51744722.432454824</v>
      </c>
      <c r="Z253" s="2" t="str">
        <f t="shared" si="8"/>
        <v>MEEP</v>
      </c>
      <c r="AA253" s="2">
        <f>IF(Z253="HERE",Y253,AA252+Graph!$G$1*1000)</f>
        <v>76763239.146740511</v>
      </c>
      <c r="AB253" s="2">
        <f t="shared" si="21"/>
        <v>650000</v>
      </c>
      <c r="AC253" s="2">
        <f t="shared" si="44"/>
        <v>50774175.249618001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50058708.7624809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185</v>
      </c>
      <c r="C254" s="7"/>
      <c r="D254" s="2" t="e">
        <f t="shared" si="12"/>
        <v>#N/A</v>
      </c>
      <c r="E254" s="2" t="e">
        <f t="shared" si="22"/>
        <v>#N/A</v>
      </c>
      <c r="F254" s="2">
        <v>1375784.4256748259</v>
      </c>
      <c r="G254" s="2">
        <f t="shared" si="47"/>
        <v>591500.42857142852</v>
      </c>
      <c r="H254" s="2">
        <f t="shared" si="45"/>
        <v>124711728.8210469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2162011.7142857085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1388809.601349622</v>
      </c>
      <c r="Q254" s="2">
        <f t="shared" si="48"/>
        <v>600000</v>
      </c>
      <c r="R254" s="2">
        <f t="shared" si="46"/>
        <v>126778914.82492995</v>
      </c>
      <c r="S254" s="2">
        <f t="shared" si="17"/>
        <v>591500.42857143283</v>
      </c>
      <c r="T254" s="2">
        <f t="shared" si="18"/>
        <v>8499.571428571362</v>
      </c>
      <c r="U254" s="2">
        <f t="shared" si="19"/>
        <v>600000</v>
      </c>
      <c r="V254" s="2">
        <f t="shared" si="34"/>
        <v>75025692.821046546</v>
      </c>
      <c r="W254" s="2">
        <f t="shared" si="20"/>
        <v>591500.42857143283</v>
      </c>
      <c r="X254" s="2">
        <f t="shared" si="6"/>
        <v>8499.5714285671711</v>
      </c>
      <c r="Y254" s="2">
        <f t="shared" si="43"/>
        <v>51753222.003883392</v>
      </c>
      <c r="Z254" s="2" t="str">
        <f t="shared" si="8"/>
        <v>MEEP</v>
      </c>
      <c r="AA254" s="2">
        <f>IF(Z254="HERE",Y254,AA253+Graph!$G$1*1000)</f>
        <v>77413239.146740511</v>
      </c>
      <c r="AB254" s="2">
        <f t="shared" si="21"/>
        <v>650000</v>
      </c>
      <c r="AC254" s="2">
        <f t="shared" si="44"/>
        <v>50774175.249618001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50058708.7624809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186</v>
      </c>
      <c r="C255" s="7"/>
      <c r="D255" s="2" t="e">
        <f t="shared" si="12"/>
        <v>#N/A</v>
      </c>
      <c r="E255" s="2" t="e">
        <f t="shared" si="22"/>
        <v>#N/A</v>
      </c>
      <c r="F255" s="2">
        <v>1380715.5615609884</v>
      </c>
      <c r="G255" s="2">
        <f t="shared" si="47"/>
        <v>591500.42857142852</v>
      </c>
      <c r="H255" s="2">
        <f t="shared" si="45"/>
        <v>125303229.24961834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2170511.2857142799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1393787.2335115969</v>
      </c>
      <c r="Q255" s="2">
        <f t="shared" si="48"/>
        <v>600000</v>
      </c>
      <c r="R255" s="2">
        <f t="shared" si="46"/>
        <v>127378914.82492995</v>
      </c>
      <c r="S255" s="2">
        <f t="shared" si="17"/>
        <v>591500.42857143283</v>
      </c>
      <c r="T255" s="2">
        <f t="shared" si="18"/>
        <v>8499.571428571362</v>
      </c>
      <c r="U255" s="2">
        <f t="shared" si="19"/>
        <v>600000</v>
      </c>
      <c r="V255" s="2">
        <f t="shared" si="34"/>
        <v>75617193.249617979</v>
      </c>
      <c r="W255" s="2">
        <f t="shared" si="20"/>
        <v>591500.42857143283</v>
      </c>
      <c r="X255" s="2">
        <f t="shared" si="6"/>
        <v>8499.5714285671711</v>
      </c>
      <c r="Y255" s="2">
        <f t="shared" si="43"/>
        <v>51761721.575311959</v>
      </c>
      <c r="Z255" s="2" t="str">
        <f t="shared" si="8"/>
        <v>MEEP</v>
      </c>
      <c r="AA255" s="2">
        <f>IF(Z255="HERE",Y255,AA254+Graph!$G$1*1000)</f>
        <v>78063239.146740511</v>
      </c>
      <c r="AB255" s="2">
        <f t="shared" si="21"/>
        <v>650000</v>
      </c>
      <c r="AC255" s="2">
        <f t="shared" si="44"/>
        <v>50774175.249618001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50058708.7624809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187</v>
      </c>
      <c r="C256" s="7"/>
      <c r="D256" s="2" t="e">
        <f t="shared" si="12"/>
        <v>#N/A</v>
      </c>
      <c r="E256" s="2" t="e">
        <f t="shared" si="22"/>
        <v>#N/A</v>
      </c>
      <c r="F256" s="2">
        <v>1385646.6974471509</v>
      </c>
      <c r="G256" s="2">
        <f t="shared" si="47"/>
        <v>591500.42857142852</v>
      </c>
      <c r="H256" s="2">
        <f t="shared" si="45"/>
        <v>125894729.67818977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2179010.8571428512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1398764.865673542</v>
      </c>
      <c r="Q256" s="2">
        <f t="shared" si="48"/>
        <v>600000</v>
      </c>
      <c r="R256" s="2">
        <f t="shared" si="46"/>
        <v>127978914.82492995</v>
      </c>
      <c r="S256" s="2">
        <f t="shared" si="17"/>
        <v>591500.42857143283</v>
      </c>
      <c r="T256" s="2">
        <f t="shared" si="18"/>
        <v>8499.571428571362</v>
      </c>
      <c r="U256" s="2">
        <f t="shared" si="19"/>
        <v>600000</v>
      </c>
      <c r="V256" s="2">
        <f t="shared" si="34"/>
        <v>76208693.678189412</v>
      </c>
      <c r="W256" s="2">
        <f t="shared" si="20"/>
        <v>591500.42857143283</v>
      </c>
      <c r="X256" s="2">
        <f t="shared" si="6"/>
        <v>8499.5714285671711</v>
      </c>
      <c r="Y256" s="2">
        <f t="shared" si="43"/>
        <v>51770221.146740526</v>
      </c>
      <c r="Z256" s="2" t="str">
        <f t="shared" si="8"/>
        <v>MEEP</v>
      </c>
      <c r="AA256" s="2">
        <f>IF(Z256="HERE",Y256,AA255+Graph!$G$1*1000)</f>
        <v>78713239.146740511</v>
      </c>
      <c r="AB256" s="2">
        <f t="shared" si="21"/>
        <v>650000</v>
      </c>
      <c r="AC256" s="2">
        <f t="shared" si="44"/>
        <v>50774175.249618001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50058708.7624809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188</v>
      </c>
      <c r="C257" s="7"/>
      <c r="D257" s="2" t="e">
        <f t="shared" si="12"/>
        <v>#N/A</v>
      </c>
      <c r="E257" s="2" t="e">
        <f t="shared" si="22"/>
        <v>#N/A</v>
      </c>
      <c r="F257" s="2">
        <v>1390577.8333333433</v>
      </c>
      <c r="G257" s="2">
        <f t="shared" si="47"/>
        <v>591500.42857142852</v>
      </c>
      <c r="H257" s="2">
        <f t="shared" si="45"/>
        <v>126486230.1067612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2187510.4285714226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1403742.4978354871</v>
      </c>
      <c r="Q257" s="2">
        <f t="shared" si="48"/>
        <v>600000</v>
      </c>
      <c r="R257" s="2">
        <f t="shared" si="46"/>
        <v>128578914.82492995</v>
      </c>
      <c r="S257" s="2">
        <f t="shared" si="17"/>
        <v>591500.42857143283</v>
      </c>
      <c r="T257" s="2">
        <f t="shared" si="18"/>
        <v>8499.571428571362</v>
      </c>
      <c r="U257" s="2">
        <f t="shared" si="19"/>
        <v>600000</v>
      </c>
      <c r="V257" s="2">
        <f t="shared" si="34"/>
        <v>76800194.106760845</v>
      </c>
      <c r="W257" s="2">
        <f t="shared" si="20"/>
        <v>591500.42857143283</v>
      </c>
      <c r="X257" s="2">
        <f t="shared" si="6"/>
        <v>8499.5714285671711</v>
      </c>
      <c r="Y257" s="2">
        <f t="shared" si="43"/>
        <v>51778720.718169093</v>
      </c>
      <c r="Z257" s="2" t="str">
        <f t="shared" si="8"/>
        <v>MEEP</v>
      </c>
      <c r="AA257" s="2">
        <f>IF(Z257="HERE",Y257,AA256+Graph!$G$1*1000)</f>
        <v>79363239.146740511</v>
      </c>
      <c r="AB257" s="2">
        <f t="shared" si="21"/>
        <v>650000</v>
      </c>
      <c r="AC257" s="2">
        <f t="shared" si="44"/>
        <v>50774175.249618001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50091208.7624809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189</v>
      </c>
      <c r="C258" s="7"/>
      <c r="D258" s="2" t="e">
        <f t="shared" si="12"/>
        <v>#N/A</v>
      </c>
      <c r="E258" s="2" t="e">
        <f t="shared" si="22"/>
        <v>#N/A</v>
      </c>
      <c r="F258" s="2">
        <v>1395508.9692195058</v>
      </c>
      <c r="G258" s="2">
        <f t="shared" si="47"/>
        <v>591500.42857142852</v>
      </c>
      <c r="H258" s="2">
        <f t="shared" si="45"/>
        <v>127077730.53533264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2196009.9999999939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1408720.129997462</v>
      </c>
      <c r="Q258" s="2">
        <f t="shared" si="48"/>
        <v>600000</v>
      </c>
      <c r="R258" s="2">
        <f t="shared" si="46"/>
        <v>129178914.82492995</v>
      </c>
      <c r="S258" s="2">
        <f t="shared" si="17"/>
        <v>591500.42857143283</v>
      </c>
      <c r="T258" s="2">
        <f t="shared" si="18"/>
        <v>8499.571428571362</v>
      </c>
      <c r="U258" s="2">
        <f t="shared" si="19"/>
        <v>600000</v>
      </c>
      <c r="V258" s="2">
        <f t="shared" si="34"/>
        <v>77391694.535332277</v>
      </c>
      <c r="W258" s="2">
        <f t="shared" si="20"/>
        <v>591500.42857143283</v>
      </c>
      <c r="X258" s="2">
        <f t="shared" si="6"/>
        <v>8499.5714285671711</v>
      </c>
      <c r="Y258" s="2">
        <f t="shared" si="43"/>
        <v>51787220.28959766</v>
      </c>
      <c r="Z258" s="2" t="str">
        <f t="shared" si="8"/>
        <v>MEEP</v>
      </c>
      <c r="AA258" s="2">
        <f>IF(Z258="HERE",Y258,AA257+Graph!$G$1*1000)</f>
        <v>80013239.146740511</v>
      </c>
      <c r="AB258" s="2">
        <f t="shared" si="21"/>
        <v>650000</v>
      </c>
      <c r="AC258" s="2">
        <f t="shared" si="44"/>
        <v>50774175.249618001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50123708.7624809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190</v>
      </c>
      <c r="C259" s="7"/>
      <c r="D259" s="2" t="e">
        <f t="shared" si="12"/>
        <v>#N/A</v>
      </c>
      <c r="E259" s="2" t="e">
        <f t="shared" si="22"/>
        <v>#N/A</v>
      </c>
      <c r="F259" s="2">
        <v>1400440.1051056683</v>
      </c>
      <c r="G259" s="2">
        <f t="shared" si="47"/>
        <v>591500.42857142852</v>
      </c>
      <c r="H259" s="2">
        <f t="shared" si="45"/>
        <v>127669230.96390407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2204509.5714285653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1413697.7621594071</v>
      </c>
      <c r="Q259" s="2">
        <f t="shared" si="48"/>
        <v>600000</v>
      </c>
      <c r="R259" s="2">
        <f t="shared" si="46"/>
        <v>129778914.82492995</v>
      </c>
      <c r="S259" s="2">
        <f t="shared" si="17"/>
        <v>591500.42857143283</v>
      </c>
      <c r="T259" s="2">
        <f t="shared" si="18"/>
        <v>8499.571428571362</v>
      </c>
      <c r="U259" s="2">
        <f t="shared" si="19"/>
        <v>600000</v>
      </c>
      <c r="V259" s="2">
        <f t="shared" si="34"/>
        <v>77983194.96390371</v>
      </c>
      <c r="W259" s="2">
        <f t="shared" si="20"/>
        <v>591500.42857143283</v>
      </c>
      <c r="X259" s="2">
        <f t="shared" si="6"/>
        <v>8499.5714285671711</v>
      </c>
      <c r="Y259" s="2">
        <f t="shared" si="43"/>
        <v>51795719.861026227</v>
      </c>
      <c r="Z259" s="2" t="str">
        <f t="shared" si="8"/>
        <v>MEEP</v>
      </c>
      <c r="AA259" s="2">
        <f>IF(Z259="HERE",Y259,AA258+Graph!$G$1*1000)</f>
        <v>80663239.146740511</v>
      </c>
      <c r="AB259" s="2">
        <f t="shared" si="21"/>
        <v>650000</v>
      </c>
      <c r="AC259" s="2">
        <f t="shared" si="44"/>
        <v>50774175.249618001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50156208.7624809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191</v>
      </c>
      <c r="C260" s="7"/>
      <c r="D260" s="2" t="e">
        <f t="shared" si="12"/>
        <v>#N/A</v>
      </c>
      <c r="E260" s="2" t="e">
        <f t="shared" si="22"/>
        <v>#N/A</v>
      </c>
      <c r="F260" s="2">
        <v>1405371.2409918606</v>
      </c>
      <c r="G260" s="2">
        <f t="shared" si="47"/>
        <v>591500.42857142852</v>
      </c>
      <c r="H260" s="2">
        <f t="shared" si="45"/>
        <v>128260731.3924755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2213009.1428571367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1418675.3943213522</v>
      </c>
      <c r="Q260" s="2">
        <f t="shared" si="48"/>
        <v>600000</v>
      </c>
      <c r="R260" s="2">
        <f t="shared" si="46"/>
        <v>130378914.82492995</v>
      </c>
      <c r="S260" s="2">
        <f t="shared" si="17"/>
        <v>591500.42857143283</v>
      </c>
      <c r="T260" s="2">
        <f t="shared" si="18"/>
        <v>8499.571428571362</v>
      </c>
      <c r="U260" s="2">
        <f t="shared" si="19"/>
        <v>600000</v>
      </c>
      <c r="V260" s="2">
        <f t="shared" si="34"/>
        <v>78574695.392475143</v>
      </c>
      <c r="W260" s="2">
        <f t="shared" si="20"/>
        <v>591500.42857143283</v>
      </c>
      <c r="X260" s="2">
        <f t="shared" si="6"/>
        <v>8499.5714285671711</v>
      </c>
      <c r="Y260" s="2">
        <f t="shared" si="43"/>
        <v>51804219.432454795</v>
      </c>
      <c r="Z260" s="2" t="str">
        <f t="shared" si="8"/>
        <v>MEEP</v>
      </c>
      <c r="AA260" s="2">
        <f>IF(Z260="HERE",Y260,AA259+Graph!$G$1*1000)</f>
        <v>81313239.146740511</v>
      </c>
      <c r="AB260" s="2">
        <f t="shared" si="21"/>
        <v>650000</v>
      </c>
      <c r="AC260" s="2">
        <f t="shared" si="44"/>
        <v>50774175.249618001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192</v>
      </c>
      <c r="C261" s="7"/>
      <c r="D261" s="2" t="e">
        <f t="shared" si="12"/>
        <v>#N/A</v>
      </c>
      <c r="E261" s="2" t="e">
        <f t="shared" si="22"/>
        <v>#N/A</v>
      </c>
      <c r="F261" s="2">
        <v>1410302.3768780231</v>
      </c>
      <c r="G261" s="2">
        <f t="shared" si="47"/>
        <v>591500.42857142852</v>
      </c>
      <c r="H261" s="2">
        <f t="shared" si="45"/>
        <v>128852231.82104693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2221508.714285708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1423653.0264833272</v>
      </c>
      <c r="Q261" s="2">
        <f t="shared" si="48"/>
        <v>600000</v>
      </c>
      <c r="R261" s="2">
        <f t="shared" si="46"/>
        <v>130978914.82492995</v>
      </c>
      <c r="S261" s="2">
        <f t="shared" si="17"/>
        <v>591500.42857143283</v>
      </c>
      <c r="T261" s="2">
        <f t="shared" si="18"/>
        <v>8499.571428571362</v>
      </c>
      <c r="U261" s="2">
        <f t="shared" si="19"/>
        <v>600000</v>
      </c>
      <c r="V261" s="2">
        <f t="shared" si="34"/>
        <v>79166195.821046576</v>
      </c>
      <c r="W261" s="2">
        <f t="shared" si="20"/>
        <v>591500.42857143283</v>
      </c>
      <c r="X261" s="2">
        <f t="shared" si="6"/>
        <v>8499.5714285671711</v>
      </c>
      <c r="Y261" s="2">
        <f t="shared" si="43"/>
        <v>51812719.003883362</v>
      </c>
      <c r="Z261" s="2" t="str">
        <f t="shared" si="8"/>
        <v>MEEP</v>
      </c>
      <c r="AA261" s="2">
        <f>IF(Z261="HERE",Y261,AA260+Graph!$G$1*1000)</f>
        <v>81963239.146740511</v>
      </c>
      <c r="AB261" s="2">
        <f t="shared" si="21"/>
        <v>650000</v>
      </c>
      <c r="AC261" s="2">
        <f t="shared" si="44"/>
        <v>50774175.249618001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193</v>
      </c>
      <c r="C262" s="7"/>
      <c r="D262" s="2" t="e">
        <f t="shared" si="12"/>
        <v>#N/A</v>
      </c>
      <c r="E262" s="2" t="e">
        <f t="shared" si="22"/>
        <v>#N/A</v>
      </c>
      <c r="F262" s="2">
        <v>1415233.5127641857</v>
      </c>
      <c r="G262" s="2">
        <f t="shared" si="47"/>
        <v>591500.42857142852</v>
      </c>
      <c r="H262" s="2">
        <f t="shared" si="45"/>
        <v>129443732.24961837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2230008.2857142794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1428630.6586452723</v>
      </c>
      <c r="Q262" s="2">
        <f t="shared" si="48"/>
        <v>600000</v>
      </c>
      <c r="R262" s="2">
        <f t="shared" si="46"/>
        <v>131578914.82492995</v>
      </c>
      <c r="S262" s="2">
        <f t="shared" si="17"/>
        <v>591500.42857143283</v>
      </c>
      <c r="T262" s="2">
        <f t="shared" si="18"/>
        <v>8499.571428571362</v>
      </c>
      <c r="U262" s="2">
        <f t="shared" si="19"/>
        <v>600000</v>
      </c>
      <c r="V262" s="2">
        <f t="shared" si="34"/>
        <v>79757696.249618009</v>
      </c>
      <c r="W262" s="2">
        <f t="shared" si="20"/>
        <v>591500.42857143283</v>
      </c>
      <c r="X262" s="2">
        <f t="shared" si="6"/>
        <v>8499.5714285671711</v>
      </c>
      <c r="Y262" s="2">
        <f t="shared" si="43"/>
        <v>51821218.575311929</v>
      </c>
      <c r="Z262" s="2" t="str">
        <f t="shared" si="8"/>
        <v>MEEP</v>
      </c>
      <c r="AA262" s="2">
        <f>IF(Z262="HERE",Y262,AA261+Graph!$G$1*1000)</f>
        <v>82613239.146740511</v>
      </c>
      <c r="AB262" s="2">
        <f t="shared" si="21"/>
        <v>650000</v>
      </c>
      <c r="AC262" s="2">
        <f t="shared" si="44"/>
        <v>50774175.249618001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194</v>
      </c>
      <c r="C263" s="7"/>
      <c r="D263" s="2" t="e">
        <f t="shared" si="12"/>
        <v>#N/A</v>
      </c>
      <c r="E263" s="2" t="e">
        <f t="shared" si="22"/>
        <v>#N/A</v>
      </c>
      <c r="F263" s="2">
        <v>1420164.648650378</v>
      </c>
      <c r="G263" s="2">
        <f t="shared" si="47"/>
        <v>591500.42857142852</v>
      </c>
      <c r="H263" s="2">
        <f t="shared" si="45"/>
        <v>130035232.6781898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2238507.8571428508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1433608.2908072174</v>
      </c>
      <c r="Q263" s="2">
        <f t="shared" si="48"/>
        <v>600000</v>
      </c>
      <c r="R263" s="2">
        <f t="shared" si="46"/>
        <v>132178914.82492995</v>
      </c>
      <c r="S263" s="2">
        <f t="shared" si="17"/>
        <v>591500.42857143283</v>
      </c>
      <c r="T263" s="2">
        <f t="shared" si="18"/>
        <v>8499.571428571362</v>
      </c>
      <c r="U263" s="2">
        <f t="shared" si="19"/>
        <v>600000</v>
      </c>
      <c r="V263" s="2">
        <f t="shared" si="34"/>
        <v>80349196.678189442</v>
      </c>
      <c r="W263" s="2">
        <f t="shared" si="20"/>
        <v>591500.42857143283</v>
      </c>
      <c r="X263" s="2">
        <f t="shared" si="6"/>
        <v>8499.5714285671711</v>
      </c>
      <c r="Y263" s="2">
        <f t="shared" si="43"/>
        <v>51829718.146740496</v>
      </c>
      <c r="Z263" s="2" t="str">
        <f t="shared" si="8"/>
        <v>MEEP</v>
      </c>
      <c r="AA263" s="2">
        <f>IF(Z263="HERE",Y263,AA262+Graph!$G$1*1000)</f>
        <v>83263239.146740511</v>
      </c>
      <c r="AB263" s="2">
        <f t="shared" si="21"/>
        <v>650000</v>
      </c>
      <c r="AC263" s="2">
        <f t="shared" si="44"/>
        <v>50774175.249618001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195</v>
      </c>
      <c r="C264" s="7"/>
      <c r="D264" s="2" t="e">
        <f t="shared" si="12"/>
        <v>#N/A</v>
      </c>
      <c r="E264" s="2" t="e">
        <f t="shared" si="22"/>
        <v>#N/A</v>
      </c>
      <c r="F264" s="2">
        <v>1425095.7845365405</v>
      </c>
      <c r="G264" s="2">
        <f t="shared" si="47"/>
        <v>591500.42857142852</v>
      </c>
      <c r="H264" s="2">
        <f t="shared" si="45"/>
        <v>130626733.10676123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2247007.4285714221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1438585.9229691923</v>
      </c>
      <c r="Q264" s="2">
        <f t="shared" si="48"/>
        <v>600000</v>
      </c>
      <c r="R264" s="2">
        <f t="shared" si="46"/>
        <v>132778914.82492995</v>
      </c>
      <c r="S264" s="2">
        <f t="shared" si="17"/>
        <v>591500.42857143283</v>
      </c>
      <c r="T264" s="2">
        <f t="shared" si="18"/>
        <v>8499.571428571362</v>
      </c>
      <c r="U264" s="2">
        <f t="shared" si="19"/>
        <v>600000</v>
      </c>
      <c r="V264" s="2">
        <f t="shared" si="34"/>
        <v>80940697.106760874</v>
      </c>
      <c r="W264" s="2">
        <f t="shared" si="20"/>
        <v>591500.42857143283</v>
      </c>
      <c r="X264" s="2">
        <f t="shared" si="6"/>
        <v>8499.5714285671711</v>
      </c>
      <c r="Y264" s="2">
        <f t="shared" si="43"/>
        <v>51838217.718169063</v>
      </c>
      <c r="Z264" s="2" t="str">
        <f t="shared" si="8"/>
        <v>MEEP</v>
      </c>
      <c r="AA264" s="2">
        <f>IF(Z264="HERE",Y264,AA263+Graph!$G$1*1000)</f>
        <v>83913239.146740511</v>
      </c>
      <c r="AB264" s="2">
        <f t="shared" si="21"/>
        <v>650000</v>
      </c>
      <c r="AC264" s="2">
        <f t="shared" si="44"/>
        <v>50774175.249618001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196</v>
      </c>
      <c r="C265" s="7"/>
      <c r="D265" s="2" t="e">
        <f t="shared" si="12"/>
        <v>#N/A</v>
      </c>
      <c r="E265" s="2" t="e">
        <f t="shared" si="22"/>
        <v>#N/A</v>
      </c>
      <c r="F265" s="2">
        <v>1430026.920422703</v>
      </c>
      <c r="G265" s="2">
        <f t="shared" si="47"/>
        <v>591500.42857142852</v>
      </c>
      <c r="H265" s="2">
        <f t="shared" si="45"/>
        <v>131218233.53533266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2255506.9999999935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1443563.5551311374</v>
      </c>
      <c r="Q265" s="2">
        <f t="shared" si="48"/>
        <v>600000</v>
      </c>
      <c r="R265" s="2">
        <f t="shared" si="46"/>
        <v>133378914.82492995</v>
      </c>
      <c r="S265" s="2">
        <f t="shared" si="17"/>
        <v>591500.42857143283</v>
      </c>
      <c r="T265" s="2">
        <f t="shared" si="18"/>
        <v>8499.571428571362</v>
      </c>
      <c r="U265" s="2">
        <f t="shared" si="19"/>
        <v>600000</v>
      </c>
      <c r="V265" s="2">
        <f t="shared" si="34"/>
        <v>81532197.535332307</v>
      </c>
      <c r="W265" s="2">
        <f t="shared" si="20"/>
        <v>591500.42857143283</v>
      </c>
      <c r="X265" s="2">
        <f t="shared" si="6"/>
        <v>8499.5714285671711</v>
      </c>
      <c r="Y265" s="2">
        <f t="shared" si="43"/>
        <v>51846717.289597631</v>
      </c>
      <c r="Z265" s="2" t="str">
        <f t="shared" si="8"/>
        <v>MEEP</v>
      </c>
      <c r="AA265" s="2">
        <f>IF(Z265="HERE",Y265,AA264+Graph!$G$1*1000)</f>
        <v>84563239.146740511</v>
      </c>
      <c r="AB265" s="2">
        <f t="shared" si="21"/>
        <v>650000</v>
      </c>
      <c r="AC265" s="2">
        <f t="shared" si="44"/>
        <v>50774175.249618001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197</v>
      </c>
      <c r="C266" s="7"/>
      <c r="D266" s="2" t="e">
        <f t="shared" si="12"/>
        <v>#N/A</v>
      </c>
      <c r="E266" s="2" t="e">
        <f t="shared" si="22"/>
        <v>#N/A</v>
      </c>
      <c r="F266" s="2">
        <v>1434958.0563088953</v>
      </c>
      <c r="G266" s="2">
        <f t="shared" si="47"/>
        <v>591500.42857142852</v>
      </c>
      <c r="H266" s="2">
        <f t="shared" si="45"/>
        <v>131809733.9639041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2264006.5714285648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1448541.1872931123</v>
      </c>
      <c r="Q266" s="2">
        <f t="shared" si="48"/>
        <v>600000</v>
      </c>
      <c r="R266" s="2">
        <f t="shared" si="46"/>
        <v>133978914.82492995</v>
      </c>
      <c r="S266" s="2">
        <f t="shared" si="17"/>
        <v>591500.42857143283</v>
      </c>
      <c r="T266" s="2">
        <f t="shared" si="18"/>
        <v>8499.571428571362</v>
      </c>
      <c r="U266" s="2">
        <f t="shared" si="19"/>
        <v>600000</v>
      </c>
      <c r="V266" s="2">
        <f t="shared" si="34"/>
        <v>82123697.96390374</v>
      </c>
      <c r="W266" s="2">
        <f t="shared" si="20"/>
        <v>591500.42857143283</v>
      </c>
      <c r="X266" s="2">
        <f t="shared" si="6"/>
        <v>8499.5714285671711</v>
      </c>
      <c r="Y266" s="2">
        <f t="shared" si="43"/>
        <v>51855216.861026198</v>
      </c>
      <c r="Z266" s="2" t="str">
        <f t="shared" si="8"/>
        <v>MEEP</v>
      </c>
      <c r="AA266" s="2">
        <f>IF(Z266="HERE",Y266,AA265+Graph!$G$1*1000)</f>
        <v>85213239.146740511</v>
      </c>
      <c r="AB266" s="2">
        <f t="shared" si="21"/>
        <v>650000</v>
      </c>
      <c r="AC266" s="2">
        <f t="shared" si="44"/>
        <v>50774175.249618001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198</v>
      </c>
      <c r="C267" s="7"/>
      <c r="D267" s="2" t="e">
        <f t="shared" si="12"/>
        <v>#N/A</v>
      </c>
      <c r="E267" s="2" t="e">
        <f t="shared" si="22"/>
        <v>#N/A</v>
      </c>
      <c r="F267" s="2">
        <v>1439889.1921950579</v>
      </c>
      <c r="G267" s="2">
        <f t="shared" si="47"/>
        <v>591500.42857142852</v>
      </c>
      <c r="H267" s="2">
        <f t="shared" si="45"/>
        <v>132401234.39247553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2272506.1428571362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1453518.8194550574</v>
      </c>
      <c r="Q267" s="2">
        <f t="shared" si="48"/>
        <v>600000</v>
      </c>
      <c r="R267" s="2">
        <f t="shared" si="46"/>
        <v>134578914.82492995</v>
      </c>
      <c r="S267" s="2">
        <f t="shared" si="17"/>
        <v>591500.42857143283</v>
      </c>
      <c r="T267" s="2">
        <f t="shared" si="18"/>
        <v>8499.571428571362</v>
      </c>
      <c r="U267" s="2">
        <f t="shared" si="19"/>
        <v>600000</v>
      </c>
      <c r="V267" s="2">
        <f t="shared" si="34"/>
        <v>82715198.392475173</v>
      </c>
      <c r="W267" s="2">
        <f t="shared" si="20"/>
        <v>591500.42857143283</v>
      </c>
      <c r="X267" s="2">
        <f t="shared" si="6"/>
        <v>8499.5714285671711</v>
      </c>
      <c r="Y267" s="2">
        <f t="shared" si="43"/>
        <v>51863716.432454765</v>
      </c>
      <c r="Z267" s="2" t="str">
        <f t="shared" si="8"/>
        <v>MEEP</v>
      </c>
      <c r="AA267" s="2">
        <f>IF(Z267="HERE",Y267,AA266+Graph!$G$1*1000)</f>
        <v>85863239.146740511</v>
      </c>
      <c r="AB267" s="2">
        <f t="shared" si="21"/>
        <v>650000</v>
      </c>
      <c r="AC267" s="2">
        <f t="shared" si="44"/>
        <v>50774175.249618001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199</v>
      </c>
      <c r="C268" s="7"/>
      <c r="D268" s="2" t="e">
        <f t="shared" si="12"/>
        <v>#N/A</v>
      </c>
      <c r="E268" s="2" t="e">
        <f t="shared" si="22"/>
        <v>#N/A</v>
      </c>
      <c r="F268" s="2">
        <v>1444820.3280812204</v>
      </c>
      <c r="G268" s="2">
        <f t="shared" si="47"/>
        <v>591500.42857142852</v>
      </c>
      <c r="H268" s="2">
        <f t="shared" si="45"/>
        <v>132992734.82104696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2281005.7142857076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1458496.4516170025</v>
      </c>
      <c r="Q268" s="2">
        <f t="shared" si="48"/>
        <v>600000</v>
      </c>
      <c r="R268" s="2">
        <f t="shared" si="46"/>
        <v>135178914.82492995</v>
      </c>
      <c r="S268" s="2">
        <f t="shared" si="17"/>
        <v>591500.42857143283</v>
      </c>
      <c r="T268" s="2">
        <f t="shared" si="18"/>
        <v>8499.571428571362</v>
      </c>
      <c r="U268" s="2">
        <f t="shared" si="19"/>
        <v>600000</v>
      </c>
      <c r="V268" s="2">
        <f t="shared" si="34"/>
        <v>83306698.821046606</v>
      </c>
      <c r="W268" s="2">
        <f t="shared" si="20"/>
        <v>591500.42857143283</v>
      </c>
      <c r="X268" s="2">
        <f t="shared" si="6"/>
        <v>8499.5714285671711</v>
      </c>
      <c r="Y268" s="2">
        <f t="shared" si="43"/>
        <v>51872216.003883332</v>
      </c>
      <c r="Z268" s="2" t="str">
        <f t="shared" si="8"/>
        <v>MEEP</v>
      </c>
      <c r="AA268" s="2">
        <f>IF(Z268="HERE",Y268,AA267+Graph!$G$1*1000)</f>
        <v>86513239.146740511</v>
      </c>
      <c r="AB268" s="2">
        <f t="shared" si="21"/>
        <v>650000</v>
      </c>
      <c r="AC268" s="2">
        <f t="shared" si="44"/>
        <v>50774175.249618001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200</v>
      </c>
      <c r="C269" s="7"/>
      <c r="D269" s="2" t="e">
        <f t="shared" si="12"/>
        <v>#N/A</v>
      </c>
      <c r="E269" s="2" t="e">
        <f t="shared" si="22"/>
        <v>#N/A</v>
      </c>
      <c r="F269" s="2">
        <v>1449751.4639674127</v>
      </c>
      <c r="G269" s="2">
        <f t="shared" si="47"/>
        <v>591500.42857142852</v>
      </c>
      <c r="H269" s="2">
        <f t="shared" si="45"/>
        <v>133584235.2496184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2289505.2857142789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1463474.0837789774</v>
      </c>
      <c r="Q269" s="2">
        <f t="shared" si="48"/>
        <v>600000</v>
      </c>
      <c r="R269" s="2">
        <f t="shared" si="46"/>
        <v>135778914.82492995</v>
      </c>
      <c r="S269" s="2">
        <f t="shared" si="17"/>
        <v>591500.42857143283</v>
      </c>
      <c r="T269" s="2">
        <f t="shared" si="18"/>
        <v>8499.571428571362</v>
      </c>
      <c r="U269" s="2">
        <f t="shared" si="19"/>
        <v>600000</v>
      </c>
      <c r="V269" s="2">
        <f t="shared" si="34"/>
        <v>83898199.249618039</v>
      </c>
      <c r="W269" s="2">
        <f t="shared" si="20"/>
        <v>591500.42857143283</v>
      </c>
      <c r="X269" s="2">
        <f t="shared" si="6"/>
        <v>8499.5714285671711</v>
      </c>
      <c r="Y269" s="2">
        <f t="shared" si="43"/>
        <v>51880715.575311899</v>
      </c>
      <c r="Z269" s="2" t="str">
        <f t="shared" si="8"/>
        <v>MEEP</v>
      </c>
      <c r="AA269" s="2">
        <f>IF(Z269="HERE",Y269,AA268+Graph!$G$1*1000)</f>
        <v>87163239.146740511</v>
      </c>
      <c r="AB269" s="2">
        <f t="shared" si="21"/>
        <v>650000</v>
      </c>
      <c r="AC269" s="2">
        <f t="shared" si="44"/>
        <v>50774175.249618001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201</v>
      </c>
      <c r="C270" s="7"/>
      <c r="D270" s="2" t="e">
        <f t="shared" si="12"/>
        <v>#N/A</v>
      </c>
      <c r="E270" s="2" t="e">
        <f t="shared" si="22"/>
        <v>#N/A</v>
      </c>
      <c r="F270" s="2">
        <v>1454682.5998535752</v>
      </c>
      <c r="G270" s="2">
        <f t="shared" si="47"/>
        <v>591500.42857142852</v>
      </c>
      <c r="H270" s="2">
        <f t="shared" si="45"/>
        <v>134175735.67818983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2298004.8571428503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1468451.7159409225</v>
      </c>
      <c r="Q270" s="2">
        <f t="shared" si="48"/>
        <v>600000</v>
      </c>
      <c r="R270" s="2">
        <f t="shared" si="46"/>
        <v>136378914.82492995</v>
      </c>
      <c r="S270" s="2">
        <f t="shared" si="17"/>
        <v>591500.42857143283</v>
      </c>
      <c r="T270" s="2">
        <f t="shared" si="18"/>
        <v>8499.571428571362</v>
      </c>
      <c r="U270" s="2">
        <f t="shared" si="19"/>
        <v>600000</v>
      </c>
      <c r="V270" s="2">
        <f t="shared" si="34"/>
        <v>84489699.678189471</v>
      </c>
      <c r="W270" s="2">
        <f t="shared" si="20"/>
        <v>591500.42857143283</v>
      </c>
      <c r="X270" s="2">
        <f t="shared" si="6"/>
        <v>8499.5714285671711</v>
      </c>
      <c r="Y270" s="2">
        <f t="shared" si="43"/>
        <v>51889215.146740466</v>
      </c>
      <c r="Z270" s="2" t="str">
        <f t="shared" si="8"/>
        <v>MEEP</v>
      </c>
      <c r="AA270" s="2">
        <f>IF(Z270="HERE",Y270,AA269+Graph!$G$1*1000)</f>
        <v>87813239.146740511</v>
      </c>
      <c r="AB270" s="2">
        <f t="shared" si="21"/>
        <v>650000</v>
      </c>
      <c r="AC270" s="2">
        <f t="shared" si="44"/>
        <v>50774175.249618001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202</v>
      </c>
      <c r="C271" s="7"/>
      <c r="D271" s="2" t="e">
        <f t="shared" si="12"/>
        <v>#N/A</v>
      </c>
      <c r="E271" s="2" t="e">
        <f t="shared" si="22"/>
        <v>#N/A</v>
      </c>
      <c r="F271" s="2">
        <v>1459613.7357397377</v>
      </c>
      <c r="G271" s="2">
        <f t="shared" si="47"/>
        <v>591500.42857142852</v>
      </c>
      <c r="H271" s="2">
        <f t="shared" si="45"/>
        <v>134767236.10676125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2306504.4285714217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1473429.3481028676</v>
      </c>
      <c r="Q271" s="2">
        <f t="shared" si="48"/>
        <v>600000</v>
      </c>
      <c r="R271" s="2">
        <f t="shared" si="46"/>
        <v>136978914.82492995</v>
      </c>
      <c r="S271" s="2">
        <f t="shared" si="17"/>
        <v>591500.42857141793</v>
      </c>
      <c r="T271" s="2">
        <f t="shared" si="18"/>
        <v>8499.571428571362</v>
      </c>
      <c r="U271" s="2">
        <f t="shared" si="19"/>
        <v>600000</v>
      </c>
      <c r="V271" s="2">
        <f t="shared" si="34"/>
        <v>85081200.106760904</v>
      </c>
      <c r="W271" s="2">
        <f t="shared" si="20"/>
        <v>591500.42857143283</v>
      </c>
      <c r="X271" s="2">
        <f t="shared" si="6"/>
        <v>8499.5714285671711</v>
      </c>
      <c r="Y271" s="2">
        <f t="shared" si="43"/>
        <v>51897714.718169034</v>
      </c>
      <c r="Z271" s="2" t="str">
        <f t="shared" si="8"/>
        <v>MEEP</v>
      </c>
      <c r="AA271" s="2">
        <f>IF(Z271="HERE",Y271,AA270+Graph!$G$1*1000)</f>
        <v>88463239.146740511</v>
      </c>
      <c r="AB271" s="2">
        <f t="shared" si="21"/>
        <v>650000</v>
      </c>
      <c r="AC271" s="2">
        <f t="shared" si="44"/>
        <v>50774175.249618001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203</v>
      </c>
      <c r="C272" s="7"/>
      <c r="D272" s="2" t="e">
        <f t="shared" si="12"/>
        <v>#N/A</v>
      </c>
      <c r="E272" s="2" t="e">
        <f t="shared" si="22"/>
        <v>#N/A</v>
      </c>
      <c r="F272" s="2">
        <v>1464544.8716259301</v>
      </c>
      <c r="G272" s="2">
        <f t="shared" si="47"/>
        <v>591500.42857142852</v>
      </c>
      <c r="H272" s="2">
        <f t="shared" si="45"/>
        <v>135358736.53533268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2315003.999999993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1478406.9802648425</v>
      </c>
      <c r="Q272" s="2">
        <f t="shared" si="48"/>
        <v>600000</v>
      </c>
      <c r="R272" s="2">
        <f t="shared" si="46"/>
        <v>137578914.82492995</v>
      </c>
      <c r="S272" s="2">
        <f t="shared" si="17"/>
        <v>591500.42857143283</v>
      </c>
      <c r="T272" s="2">
        <f t="shared" si="18"/>
        <v>8499.571428571362</v>
      </c>
      <c r="U272" s="2">
        <f t="shared" si="19"/>
        <v>600000</v>
      </c>
      <c r="V272" s="2">
        <f t="shared" si="34"/>
        <v>85672700.535332337</v>
      </c>
      <c r="W272" s="2">
        <f t="shared" si="20"/>
        <v>591500.42857143283</v>
      </c>
      <c r="X272" s="2">
        <f t="shared" si="6"/>
        <v>8499.5714285671711</v>
      </c>
      <c r="Y272" s="2">
        <f t="shared" si="43"/>
        <v>51906214.289597601</v>
      </c>
      <c r="Z272" s="2" t="str">
        <f t="shared" si="8"/>
        <v>MEEP</v>
      </c>
      <c r="AA272" s="2">
        <f>IF(Z272="HERE",Y272,AA271+Graph!$G$1*1000)</f>
        <v>89113239.146740511</v>
      </c>
      <c r="AB272" s="2">
        <f t="shared" si="21"/>
        <v>650000</v>
      </c>
      <c r="AC272" s="2">
        <f t="shared" si="44"/>
        <v>50774175.249618001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204</v>
      </c>
      <c r="C273" s="7"/>
      <c r="D273" s="2" t="e">
        <f t="shared" si="12"/>
        <v>#N/A</v>
      </c>
      <c r="E273" s="2" t="e">
        <f t="shared" si="22"/>
        <v>#N/A</v>
      </c>
      <c r="F273" s="2">
        <v>1469476.0075120926</v>
      </c>
      <c r="G273" s="2">
        <f t="shared" si="47"/>
        <v>591500.42857142852</v>
      </c>
      <c r="H273" s="2">
        <f t="shared" si="45"/>
        <v>135950236.96390411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2323503.5714285644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1483384.6124267876</v>
      </c>
      <c r="Q273" s="2">
        <f t="shared" si="48"/>
        <v>600000</v>
      </c>
      <c r="R273" s="2">
        <f t="shared" si="46"/>
        <v>138178914.82492995</v>
      </c>
      <c r="S273" s="2">
        <f t="shared" si="17"/>
        <v>591500.42857143283</v>
      </c>
      <c r="T273" s="2">
        <f t="shared" si="18"/>
        <v>8499.571428571362</v>
      </c>
      <c r="U273" s="2">
        <f t="shared" si="19"/>
        <v>600000</v>
      </c>
      <c r="V273" s="2">
        <f t="shared" si="34"/>
        <v>86264200.96390377</v>
      </c>
      <c r="W273" s="2">
        <f t="shared" si="20"/>
        <v>591500.42857143283</v>
      </c>
      <c r="X273" s="2">
        <f t="shared" si="6"/>
        <v>8499.5714285671711</v>
      </c>
      <c r="Y273" s="2">
        <f t="shared" si="43"/>
        <v>51914713.861026168</v>
      </c>
      <c r="Z273" s="2" t="str">
        <f t="shared" si="8"/>
        <v>MEEP</v>
      </c>
      <c r="AA273" s="2">
        <f>IF(Z273="HERE",Y273,AA272+Graph!$G$1*1000)</f>
        <v>89763239.146740511</v>
      </c>
      <c r="AB273" s="2">
        <f t="shared" si="21"/>
        <v>650000</v>
      </c>
      <c r="AC273" s="2">
        <f t="shared" si="44"/>
        <v>50774175.249618001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205</v>
      </c>
      <c r="C274" s="7"/>
      <c r="D274" s="2" t="e">
        <f t="shared" si="12"/>
        <v>#N/A</v>
      </c>
      <c r="E274" s="2" t="e">
        <f t="shared" si="22"/>
        <v>#N/A</v>
      </c>
      <c r="F274" s="2">
        <v>1474407.1433982551</v>
      </c>
      <c r="G274" s="2">
        <f t="shared" si="47"/>
        <v>591500.42857142852</v>
      </c>
      <c r="H274" s="2">
        <f t="shared" si="45"/>
        <v>136541737.39247555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2332003.1428571357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1488362.2445887327</v>
      </c>
      <c r="Q274" s="2">
        <f t="shared" si="48"/>
        <v>600000</v>
      </c>
      <c r="R274" s="2">
        <f t="shared" si="46"/>
        <v>138778914.82492995</v>
      </c>
      <c r="S274" s="2">
        <f t="shared" si="17"/>
        <v>591500.42857143283</v>
      </c>
      <c r="T274" s="2">
        <f t="shared" si="18"/>
        <v>8499.571428571362</v>
      </c>
      <c r="U274" s="2">
        <f t="shared" si="19"/>
        <v>600000</v>
      </c>
      <c r="V274" s="2">
        <f t="shared" si="34"/>
        <v>86855701.392475203</v>
      </c>
      <c r="W274" s="2">
        <f t="shared" si="20"/>
        <v>591500.42857143283</v>
      </c>
      <c r="X274" s="2">
        <f t="shared" si="6"/>
        <v>8499.5714285671711</v>
      </c>
      <c r="Y274" s="2">
        <f t="shared" si="43"/>
        <v>51923213.432454735</v>
      </c>
      <c r="Z274" s="2" t="str">
        <f t="shared" si="8"/>
        <v>MEEP</v>
      </c>
      <c r="AA274" s="2">
        <f>IF(Z274="HERE",Y274,AA273+Graph!$G$1*1000)</f>
        <v>90413239.146740511</v>
      </c>
      <c r="AB274" s="2">
        <f t="shared" si="21"/>
        <v>650000</v>
      </c>
      <c r="AC274" s="2">
        <f t="shared" si="44"/>
        <v>50774175.249618001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206</v>
      </c>
      <c r="C275" s="7"/>
      <c r="D275" s="2" t="e">
        <f t="shared" si="12"/>
        <v>#N/A</v>
      </c>
      <c r="E275" s="2" t="e">
        <f t="shared" si="22"/>
        <v>#N/A</v>
      </c>
      <c r="F275" s="2">
        <v>1479338.2792844474</v>
      </c>
      <c r="G275" s="2">
        <f t="shared" si="47"/>
        <v>591500.42857142852</v>
      </c>
      <c r="H275" s="2">
        <f t="shared" si="45"/>
        <v>137133237.82104698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2340502.7142857071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1493339.8767507076</v>
      </c>
      <c r="Q275" s="2">
        <f t="shared" si="48"/>
        <v>600000</v>
      </c>
      <c r="R275" s="2">
        <f t="shared" si="46"/>
        <v>139378914.82492995</v>
      </c>
      <c r="S275" s="2">
        <f t="shared" si="17"/>
        <v>591500.42857143283</v>
      </c>
      <c r="T275" s="2">
        <f t="shared" si="18"/>
        <v>8499.571428571362</v>
      </c>
      <c r="U275" s="2">
        <f t="shared" si="19"/>
        <v>600000</v>
      </c>
      <c r="V275" s="2">
        <f t="shared" si="34"/>
        <v>87447201.821046636</v>
      </c>
      <c r="W275" s="2">
        <f t="shared" si="20"/>
        <v>591500.42857143283</v>
      </c>
      <c r="X275" s="2">
        <f t="shared" si="6"/>
        <v>8499.5714285671711</v>
      </c>
      <c r="Y275" s="2">
        <f t="shared" si="43"/>
        <v>51931713.003883302</v>
      </c>
      <c r="Z275" s="2" t="str">
        <f t="shared" si="8"/>
        <v>MEEP</v>
      </c>
      <c r="AA275" s="2">
        <f>IF(Z275="HERE",Y275,AA274+Graph!$G$1*1000)</f>
        <v>91063239.146740511</v>
      </c>
      <c r="AB275" s="2">
        <f t="shared" si="21"/>
        <v>650000</v>
      </c>
      <c r="AC275" s="2">
        <f t="shared" si="44"/>
        <v>50774175.249618001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207</v>
      </c>
      <c r="C276" s="7"/>
      <c r="D276" s="2" t="e">
        <f t="shared" si="12"/>
        <v>#N/A</v>
      </c>
      <c r="E276" s="2" t="e">
        <f t="shared" si="22"/>
        <v>#N/A</v>
      </c>
      <c r="F276" s="2">
        <v>1484269.41517061</v>
      </c>
      <c r="G276" s="2">
        <f t="shared" si="47"/>
        <v>591500.42857142852</v>
      </c>
      <c r="H276" s="2">
        <f t="shared" si="45"/>
        <v>137724738.24961841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2349002.2857142785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1498317.5089126527</v>
      </c>
      <c r="Q276" s="2">
        <f t="shared" si="48"/>
        <v>600000</v>
      </c>
      <c r="R276" s="2">
        <f t="shared" si="46"/>
        <v>139978914.82492995</v>
      </c>
      <c r="S276" s="2">
        <f t="shared" si="17"/>
        <v>591500.42857143283</v>
      </c>
      <c r="T276" s="2">
        <f t="shared" si="18"/>
        <v>8499.571428571362</v>
      </c>
      <c r="U276" s="2">
        <f t="shared" si="19"/>
        <v>600000</v>
      </c>
      <c r="V276" s="2">
        <f t="shared" si="34"/>
        <v>88038702.249618068</v>
      </c>
      <c r="W276" s="2">
        <f t="shared" si="20"/>
        <v>591500.42857143283</v>
      </c>
      <c r="X276" s="2">
        <f t="shared" si="6"/>
        <v>8499.5714285671711</v>
      </c>
      <c r="Y276" s="2">
        <f t="shared" si="43"/>
        <v>51940212.575311869</v>
      </c>
      <c r="Z276" s="2" t="str">
        <f t="shared" si="8"/>
        <v>MEEP</v>
      </c>
      <c r="AA276" s="2">
        <f>IF(Z276="HERE",Y276,AA275+Graph!$G$1*1000)</f>
        <v>91713239.146740511</v>
      </c>
      <c r="AB276" s="2">
        <f t="shared" si="21"/>
        <v>650000</v>
      </c>
      <c r="AC276" s="2">
        <f t="shared" si="44"/>
        <v>50774175.249618001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208</v>
      </c>
      <c r="C277" s="7"/>
      <c r="D277" s="2" t="e">
        <f t="shared" si="12"/>
        <v>#N/A</v>
      </c>
      <c r="E277" s="2" t="e">
        <f t="shared" si="22"/>
        <v>#N/A</v>
      </c>
      <c r="F277" s="2">
        <v>1489200.5510568023</v>
      </c>
      <c r="G277" s="2">
        <f t="shared" si="47"/>
        <v>591500.42857142852</v>
      </c>
      <c r="H277" s="2">
        <f t="shared" si="45"/>
        <v>138316238.67818984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2357501.8571428498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1503295.1410745978</v>
      </c>
      <c r="Q277" s="2">
        <f t="shared" si="48"/>
        <v>600000</v>
      </c>
      <c r="R277" s="2">
        <f t="shared" si="46"/>
        <v>140578914.82492995</v>
      </c>
      <c r="S277" s="2">
        <f t="shared" si="17"/>
        <v>591500.42857143283</v>
      </c>
      <c r="T277" s="2">
        <f t="shared" si="18"/>
        <v>8499.571428571362</v>
      </c>
      <c r="U277" s="2">
        <f t="shared" si="19"/>
        <v>600000</v>
      </c>
      <c r="V277" s="2">
        <f t="shared" si="34"/>
        <v>88630202.678189501</v>
      </c>
      <c r="W277" s="2">
        <f t="shared" si="20"/>
        <v>591500.42857143283</v>
      </c>
      <c r="X277" s="2">
        <f t="shared" si="6"/>
        <v>8499.5714285671711</v>
      </c>
      <c r="Y277" s="2">
        <f t="shared" si="43"/>
        <v>51948712.146740437</v>
      </c>
      <c r="Z277" s="2" t="str">
        <f t="shared" si="8"/>
        <v>MEEP</v>
      </c>
      <c r="AA277" s="2">
        <f>IF(Z277="HERE",Y277,AA276+Graph!$G$1*1000)</f>
        <v>92363239.146740511</v>
      </c>
      <c r="AB277" s="2">
        <f t="shared" si="21"/>
        <v>650000</v>
      </c>
      <c r="AC277" s="2">
        <f t="shared" si="44"/>
        <v>50774175.249618001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209</v>
      </c>
      <c r="C278" s="7"/>
      <c r="D278" s="2" t="e">
        <f t="shared" si="12"/>
        <v>#N/A</v>
      </c>
      <c r="E278" s="2" t="e">
        <f t="shared" si="22"/>
        <v>#N/A</v>
      </c>
      <c r="F278" s="2">
        <v>1494131.6869429648</v>
      </c>
      <c r="G278" s="2">
        <f t="shared" si="47"/>
        <v>591500.42857142852</v>
      </c>
      <c r="H278" s="2">
        <f t="shared" si="45"/>
        <v>138907739.10676128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2366001.4285714212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1508272.7732365727</v>
      </c>
      <c r="Q278" s="2">
        <f t="shared" si="48"/>
        <v>600000</v>
      </c>
      <c r="R278" s="2">
        <f t="shared" si="46"/>
        <v>141178914.82492995</v>
      </c>
      <c r="S278" s="2">
        <f t="shared" si="17"/>
        <v>591500.42857143283</v>
      </c>
      <c r="T278" s="2">
        <f t="shared" si="18"/>
        <v>8499.571428571362</v>
      </c>
      <c r="U278" s="2">
        <f t="shared" si="19"/>
        <v>600000</v>
      </c>
      <c r="V278" s="2">
        <f t="shared" si="34"/>
        <v>89221703.106760934</v>
      </c>
      <c r="W278" s="2">
        <f t="shared" si="20"/>
        <v>591500.42857143283</v>
      </c>
      <c r="X278" s="2">
        <f t="shared" si="6"/>
        <v>8499.5714285671711</v>
      </c>
      <c r="Y278" s="2">
        <f t="shared" si="43"/>
        <v>51957211.718169004</v>
      </c>
      <c r="Z278" s="2" t="str">
        <f t="shared" si="8"/>
        <v>MEEP</v>
      </c>
      <c r="AA278" s="2">
        <f>IF(Z278="HERE",Y278,AA277+Graph!$G$1*1000)</f>
        <v>93013239.146740511</v>
      </c>
      <c r="AB278" s="2">
        <f t="shared" si="21"/>
        <v>650000</v>
      </c>
      <c r="AC278" s="2">
        <f t="shared" si="44"/>
        <v>50774175.249618001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210</v>
      </c>
      <c r="C279" s="7"/>
      <c r="D279" s="2" t="e">
        <f t="shared" si="12"/>
        <v>#N/A</v>
      </c>
      <c r="E279" s="2" t="e">
        <f t="shared" si="22"/>
        <v>#N/A</v>
      </c>
      <c r="F279" s="2">
        <v>1499062.8228291273</v>
      </c>
      <c r="G279" s="2">
        <f t="shared" si="47"/>
        <v>591500.42857142852</v>
      </c>
      <c r="H279" s="2">
        <f t="shared" si="45"/>
        <v>139499239.53533271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2374500.9999999925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1513250.4053985178</v>
      </c>
      <c r="Q279" s="2">
        <f t="shared" si="48"/>
        <v>600000</v>
      </c>
      <c r="R279" s="2">
        <f t="shared" si="46"/>
        <v>141778914.82492995</v>
      </c>
      <c r="S279" s="2">
        <f t="shared" si="17"/>
        <v>591500.42857143283</v>
      </c>
      <c r="T279" s="2">
        <f t="shared" si="18"/>
        <v>8499.571428571362</v>
      </c>
      <c r="U279" s="2">
        <f t="shared" si="19"/>
        <v>600000</v>
      </c>
      <c r="V279" s="2">
        <f t="shared" si="34"/>
        <v>89813203.535332367</v>
      </c>
      <c r="W279" s="2">
        <f t="shared" si="20"/>
        <v>591500.42857143283</v>
      </c>
      <c r="X279" s="2">
        <f t="shared" si="6"/>
        <v>8499.5714285671711</v>
      </c>
      <c r="Y279" s="2">
        <f t="shared" si="43"/>
        <v>51965711.289597571</v>
      </c>
      <c r="Z279" s="2" t="str">
        <f t="shared" si="8"/>
        <v>MEEP</v>
      </c>
      <c r="AA279" s="2">
        <f>IF(Z279="HERE",Y279,AA278+Graph!$G$1*1000)</f>
        <v>93663239.146740511</v>
      </c>
      <c r="AB279" s="2">
        <f t="shared" si="21"/>
        <v>650000</v>
      </c>
      <c r="AC279" s="2">
        <f t="shared" si="44"/>
        <v>50774175.249618001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211</v>
      </c>
      <c r="C280" s="7"/>
      <c r="D280" s="2" t="e">
        <f t="shared" si="12"/>
        <v>#N/A</v>
      </c>
      <c r="E280" s="2" t="e">
        <f t="shared" si="22"/>
        <v>#N/A</v>
      </c>
      <c r="F280" s="2">
        <v>1503993.9587153196</v>
      </c>
      <c r="G280" s="2">
        <f t="shared" si="47"/>
        <v>591500.42857142852</v>
      </c>
      <c r="H280" s="2">
        <f t="shared" si="45"/>
        <v>140090739.96390414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2383000.5714285639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1518228.0375604928</v>
      </c>
      <c r="Q280" s="2">
        <f t="shared" si="48"/>
        <v>600000</v>
      </c>
      <c r="R280" s="2">
        <f t="shared" si="46"/>
        <v>142378914.82492995</v>
      </c>
      <c r="S280" s="2">
        <f t="shared" si="17"/>
        <v>591500.42857143283</v>
      </c>
      <c r="T280" s="2">
        <f t="shared" si="18"/>
        <v>8499.571428571362</v>
      </c>
      <c r="U280" s="2">
        <f t="shared" si="19"/>
        <v>600000</v>
      </c>
      <c r="V280" s="2">
        <f t="shared" si="34"/>
        <v>90404703.9639038</v>
      </c>
      <c r="W280" s="2">
        <f t="shared" si="20"/>
        <v>591500.42857143283</v>
      </c>
      <c r="X280" s="2">
        <f t="shared" si="6"/>
        <v>8499.5714285671711</v>
      </c>
      <c r="Y280" s="2">
        <f t="shared" si="43"/>
        <v>51974210.861026138</v>
      </c>
      <c r="Z280" s="2" t="str">
        <f t="shared" si="8"/>
        <v>MEEP</v>
      </c>
      <c r="AA280" s="2">
        <f>IF(Z280="HERE",Y280,AA279+Graph!$G$1*1000)</f>
        <v>94313239.146740511</v>
      </c>
      <c r="AB280" s="2">
        <f t="shared" si="21"/>
        <v>650000</v>
      </c>
      <c r="AC280" s="2">
        <f t="shared" si="44"/>
        <v>50774175.249618001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212</v>
      </c>
      <c r="C281" s="7"/>
      <c r="D281" s="2" t="e">
        <f t="shared" si="12"/>
        <v>#N/A</v>
      </c>
      <c r="E281" s="2" t="e">
        <f t="shared" si="22"/>
        <v>#N/A</v>
      </c>
      <c r="F281" s="2">
        <v>1508925.0946014822</v>
      </c>
      <c r="G281" s="2">
        <f t="shared" si="47"/>
        <v>591500.42857142852</v>
      </c>
      <c r="H281" s="2">
        <f t="shared" si="45"/>
        <v>140682240.39247558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2391500.1428571353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1523205.6697224379</v>
      </c>
      <c r="Q281" s="2">
        <f t="shared" si="48"/>
        <v>600000</v>
      </c>
      <c r="R281" s="2">
        <f t="shared" si="46"/>
        <v>142978914.82492995</v>
      </c>
      <c r="S281" s="2">
        <f t="shared" si="17"/>
        <v>591500.42857143283</v>
      </c>
      <c r="T281" s="2">
        <f t="shared" si="18"/>
        <v>8499.571428571362</v>
      </c>
      <c r="U281" s="2">
        <f t="shared" si="19"/>
        <v>600000</v>
      </c>
      <c r="V281" s="2">
        <f t="shared" si="34"/>
        <v>90996204.392475232</v>
      </c>
      <c r="W281" s="2">
        <f t="shared" si="20"/>
        <v>591500.42857143283</v>
      </c>
      <c r="X281" s="2">
        <f t="shared" si="6"/>
        <v>8499.5714285671711</v>
      </c>
      <c r="Y281" s="2">
        <f t="shared" si="43"/>
        <v>51982710.432454705</v>
      </c>
      <c r="Z281" s="2" t="str">
        <f t="shared" si="8"/>
        <v>MEEP</v>
      </c>
      <c r="AA281" s="2">
        <f>IF(Z281="HERE",Y281,AA280+Graph!$G$1*1000)</f>
        <v>94963239.146740511</v>
      </c>
      <c r="AB281" s="2">
        <f t="shared" si="21"/>
        <v>650000</v>
      </c>
      <c r="AC281" s="2">
        <f t="shared" si="44"/>
        <v>50774175.249618001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213</v>
      </c>
      <c r="C282" s="7"/>
      <c r="D282" s="2" t="e">
        <f t="shared" si="12"/>
        <v>#N/A</v>
      </c>
      <c r="E282" s="2" t="e">
        <f t="shared" si="22"/>
        <v>#N/A</v>
      </c>
      <c r="F282" s="2">
        <v>1513856.2304876447</v>
      </c>
      <c r="G282" s="2">
        <f t="shared" si="47"/>
        <v>591500.42857142852</v>
      </c>
      <c r="H282" s="2">
        <f t="shared" si="45"/>
        <v>141273740.82104701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2399999.7142857066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1528183.301884383</v>
      </c>
      <c r="Q282" s="2">
        <f t="shared" si="48"/>
        <v>600000</v>
      </c>
      <c r="R282" s="2">
        <f t="shared" si="46"/>
        <v>143578914.82492995</v>
      </c>
      <c r="S282" s="2">
        <f t="shared" si="17"/>
        <v>591500.42857143283</v>
      </c>
      <c r="T282" s="2">
        <f t="shared" si="18"/>
        <v>8499.571428571362</v>
      </c>
      <c r="U282" s="2">
        <f t="shared" si="19"/>
        <v>600000</v>
      </c>
      <c r="V282" s="2">
        <f t="shared" si="34"/>
        <v>91587704.821046665</v>
      </c>
      <c r="W282" s="2">
        <f t="shared" si="20"/>
        <v>591500.42857143283</v>
      </c>
      <c r="X282" s="2">
        <f t="shared" si="6"/>
        <v>8499.5714285671711</v>
      </c>
      <c r="Y282" s="2">
        <f t="shared" si="43"/>
        <v>51991210.003883272</v>
      </c>
      <c r="Z282" s="2" t="str">
        <f t="shared" si="8"/>
        <v>MEEP</v>
      </c>
      <c r="AA282" s="2">
        <f>IF(Z282="HERE",Y282,AA281+Graph!$G$1*1000)</f>
        <v>95613239.146740511</v>
      </c>
      <c r="AB282" s="2">
        <f t="shared" si="21"/>
        <v>650000</v>
      </c>
      <c r="AC282" s="2">
        <f t="shared" si="44"/>
        <v>50774175.249618001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214</v>
      </c>
      <c r="C283" s="7"/>
      <c r="D283" s="2" t="e">
        <f t="shared" si="12"/>
        <v>#N/A</v>
      </c>
      <c r="E283" s="2" t="e">
        <f t="shared" si="22"/>
        <v>#N/A</v>
      </c>
      <c r="F283" s="2">
        <v>1518787.366373837</v>
      </c>
      <c r="G283" s="2">
        <f t="shared" si="47"/>
        <v>591500.42857142852</v>
      </c>
      <c r="H283" s="2">
        <f t="shared" si="45"/>
        <v>141865241.24961844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2408499.285714278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1533160.9340463579</v>
      </c>
      <c r="Q283" s="2">
        <f t="shared" si="48"/>
        <v>600000</v>
      </c>
      <c r="R283" s="2">
        <f t="shared" si="46"/>
        <v>144178914.82492995</v>
      </c>
      <c r="S283" s="2">
        <f t="shared" si="17"/>
        <v>591500.42857143283</v>
      </c>
      <c r="T283" s="2">
        <f t="shared" si="18"/>
        <v>8499.571428571362</v>
      </c>
      <c r="U283" s="2">
        <f t="shared" si="19"/>
        <v>600000</v>
      </c>
      <c r="V283" s="2">
        <f t="shared" si="34"/>
        <v>92179205.249618098</v>
      </c>
      <c r="W283" s="2">
        <f t="shared" si="20"/>
        <v>591500.42857143283</v>
      </c>
      <c r="X283" s="2">
        <f t="shared" si="6"/>
        <v>8499.5714285671711</v>
      </c>
      <c r="Y283" s="2">
        <f t="shared" si="43"/>
        <v>51999709.57531184</v>
      </c>
      <c r="Z283" s="2" t="str">
        <f t="shared" si="8"/>
        <v>MEEP</v>
      </c>
      <c r="AA283" s="2">
        <f>IF(Z283="HERE",Y283,AA282+Graph!$G$1*1000)</f>
        <v>96263239.146740511</v>
      </c>
      <c r="AB283" s="2">
        <f t="shared" si="21"/>
        <v>650000</v>
      </c>
      <c r="AC283" s="2">
        <f t="shared" si="44"/>
        <v>50774175.249618001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215</v>
      </c>
      <c r="C284" s="7"/>
      <c r="D284" s="2" t="e">
        <f t="shared" si="12"/>
        <v>#N/A</v>
      </c>
      <c r="E284" s="2" t="e">
        <f t="shared" si="22"/>
        <v>#N/A</v>
      </c>
      <c r="F284" s="2">
        <v>1523718.5022599995</v>
      </c>
      <c r="G284" s="2">
        <f t="shared" si="47"/>
        <v>591500.42857142852</v>
      </c>
      <c r="H284" s="2">
        <f t="shared" si="45"/>
        <v>142456741.67818987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2416998.8571428494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1538138.566208303</v>
      </c>
      <c r="Q284" s="2">
        <f t="shared" si="48"/>
        <v>600000</v>
      </c>
      <c r="R284" s="2">
        <f t="shared" si="46"/>
        <v>144778914.82492995</v>
      </c>
      <c r="S284" s="2">
        <f t="shared" si="17"/>
        <v>591500.42857143283</v>
      </c>
      <c r="T284" s="2">
        <f t="shared" si="18"/>
        <v>8499.571428571362</v>
      </c>
      <c r="U284" s="2">
        <f t="shared" si="19"/>
        <v>600000</v>
      </c>
      <c r="V284" s="2">
        <f t="shared" si="34"/>
        <v>92770705.678189531</v>
      </c>
      <c r="W284" s="2">
        <f t="shared" si="20"/>
        <v>591500.42857143283</v>
      </c>
      <c r="X284" s="2">
        <f t="shared" si="6"/>
        <v>8499.5714285671711</v>
      </c>
      <c r="Y284" s="2">
        <f t="shared" si="43"/>
        <v>52008209.146740407</v>
      </c>
      <c r="Z284" s="2" t="str">
        <f t="shared" si="8"/>
        <v>MEEP</v>
      </c>
      <c r="AA284" s="2">
        <f>IF(Z284="HERE",Y284,AA283+Graph!$G$1*1000)</f>
        <v>96913239.146740511</v>
      </c>
      <c r="AB284" s="2">
        <f t="shared" si="21"/>
        <v>650000</v>
      </c>
      <c r="AC284" s="2">
        <f t="shared" si="44"/>
        <v>50774175.249618001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216</v>
      </c>
      <c r="C285" s="7"/>
      <c r="D285" s="2" t="e">
        <f t="shared" si="12"/>
        <v>#N/A</v>
      </c>
      <c r="E285" s="2" t="e">
        <f t="shared" si="22"/>
        <v>#N/A</v>
      </c>
      <c r="F285" s="2">
        <v>1528649.638146162</v>
      </c>
      <c r="G285" s="2">
        <f t="shared" si="47"/>
        <v>591500.42857142852</v>
      </c>
      <c r="H285" s="2">
        <f t="shared" si="45"/>
        <v>143048242.10676131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2425498.4285714207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1543116.1983702481</v>
      </c>
      <c r="Q285" s="2">
        <f t="shared" si="48"/>
        <v>600000</v>
      </c>
      <c r="R285" s="2">
        <f t="shared" si="46"/>
        <v>145378914.82492995</v>
      </c>
      <c r="S285" s="2">
        <f t="shared" si="17"/>
        <v>591500.42857143283</v>
      </c>
      <c r="T285" s="2">
        <f t="shared" si="18"/>
        <v>8499.571428571362</v>
      </c>
      <c r="U285" s="2">
        <f t="shared" si="19"/>
        <v>600000</v>
      </c>
      <c r="V285" s="2">
        <f t="shared" si="34"/>
        <v>93362206.106760964</v>
      </c>
      <c r="W285" s="2">
        <f t="shared" si="20"/>
        <v>591500.42857143283</v>
      </c>
      <c r="X285" s="2">
        <f t="shared" si="6"/>
        <v>8499.5714285671711</v>
      </c>
      <c r="Y285" s="2">
        <f t="shared" si="43"/>
        <v>52016708.718168974</v>
      </c>
      <c r="Z285" s="2" t="str">
        <f t="shared" si="8"/>
        <v>MEEP</v>
      </c>
      <c r="AA285" s="2">
        <f>IF(Z285="HERE",Y285,AA284+Graph!$G$1*1000)</f>
        <v>97563239.146740511</v>
      </c>
      <c r="AB285" s="2">
        <f t="shared" si="21"/>
        <v>650000</v>
      </c>
      <c r="AC285" s="2">
        <f t="shared" si="44"/>
        <v>50774175.249618001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217</v>
      </c>
      <c r="C286" s="7"/>
      <c r="D286" s="2" t="e">
        <f t="shared" si="12"/>
        <v>#N/A</v>
      </c>
      <c r="E286" s="2" t="e">
        <f t="shared" si="22"/>
        <v>#N/A</v>
      </c>
      <c r="F286" s="2">
        <v>1533580.7740323544</v>
      </c>
      <c r="G286" s="2">
        <f t="shared" si="47"/>
        <v>591500.42857142852</v>
      </c>
      <c r="H286" s="2">
        <f t="shared" si="45"/>
        <v>143639742.53533274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2433997.9999999921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1548093.830532223</v>
      </c>
      <c r="Q286" s="2">
        <f t="shared" si="48"/>
        <v>600000</v>
      </c>
      <c r="R286" s="2">
        <f t="shared" si="46"/>
        <v>145978914.82492995</v>
      </c>
      <c r="S286" s="2">
        <f t="shared" si="17"/>
        <v>591500.42857143283</v>
      </c>
      <c r="T286" s="2">
        <f t="shared" si="18"/>
        <v>8499.571428571362</v>
      </c>
      <c r="U286" s="2">
        <f t="shared" si="19"/>
        <v>600000</v>
      </c>
      <c r="V286" s="2">
        <f t="shared" si="34"/>
        <v>93953706.535332397</v>
      </c>
      <c r="W286" s="2">
        <f t="shared" si="20"/>
        <v>591500.42857143283</v>
      </c>
      <c r="X286" s="2">
        <f t="shared" ref="X286:X385" si="51">SUM(U286-W286)</f>
        <v>8499.5714285671711</v>
      </c>
      <c r="Y286" s="2">
        <f t="shared" si="43"/>
        <v>52025208.289597541</v>
      </c>
      <c r="Z286" s="2" t="str">
        <f t="shared" ref="Z286:Z385" si="52">IF(V286&lt;Y286,"HERE","MEEP")</f>
        <v>MEEP</v>
      </c>
      <c r="AA286" s="2">
        <f>IF(Z286="HERE",Y286,AA285+Graph!$G$1*1000)</f>
        <v>98213239.146740511</v>
      </c>
      <c r="AB286" s="2">
        <f t="shared" si="21"/>
        <v>650000</v>
      </c>
      <c r="AC286" s="2">
        <f t="shared" si="44"/>
        <v>50774175.249618001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218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1538511.9099185169</v>
      </c>
      <c r="G287" s="2">
        <f t="shared" si="47"/>
        <v>591500.42857142852</v>
      </c>
      <c r="H287" s="2">
        <f t="shared" si="45"/>
        <v>144231242.96390417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2442497.5714285634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1553071.4626941681</v>
      </c>
      <c r="Q287" s="2">
        <f t="shared" si="48"/>
        <v>600000</v>
      </c>
      <c r="R287" s="2">
        <f t="shared" si="46"/>
        <v>146578914.82492995</v>
      </c>
      <c r="S287" s="2">
        <f t="shared" ref="S287:S385" si="58">SUM(H287-H286)</f>
        <v>591500.42857143283</v>
      </c>
      <c r="T287" s="2">
        <f t="shared" ref="T287:T385" si="59">SUM(L287-L286)</f>
        <v>8499.571428571362</v>
      </c>
      <c r="U287" s="2">
        <f t="shared" ref="U287:U385" si="60">SUM(R287-R286)</f>
        <v>600000</v>
      </c>
      <c r="V287" s="2">
        <f t="shared" si="34"/>
        <v>94545206.963903829</v>
      </c>
      <c r="W287" s="2">
        <f t="shared" ref="W287:W385" si="61">SUM(V287-V286)</f>
        <v>591500.42857143283</v>
      </c>
      <c r="X287" s="2">
        <f t="shared" si="51"/>
        <v>8499.5714285671711</v>
      </c>
      <c r="Y287" s="2">
        <f t="shared" ref="Y287:Y350" si="62">IF(COUNT($C288)=0,IF(COUNT($C287)=1,C287,SUM(Y286+X287)),C287)</f>
        <v>52033707.861026108</v>
      </c>
      <c r="Z287" s="2" t="str">
        <f t="shared" si="52"/>
        <v>MEEP</v>
      </c>
      <c r="AA287" s="2">
        <f>IF(Z287="HERE",Y287,AA286+Graph!$G$1*1000)</f>
        <v>98863239.146740511</v>
      </c>
      <c r="AB287" s="2">
        <f t="shared" ref="AB287:AB385" si="63">SUM(AA287-AA286)</f>
        <v>650000</v>
      </c>
      <c r="AC287" s="2">
        <f t="shared" ref="AC287:AC350" si="64">IF(Z288="HERE",V287,AC286)</f>
        <v>50774175.249618001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219</v>
      </c>
      <c r="C288" s="7"/>
      <c r="D288" s="2" t="e">
        <f t="shared" si="55"/>
        <v>#N/A</v>
      </c>
      <c r="E288" s="2" t="e">
        <f t="shared" si="22"/>
        <v>#N/A</v>
      </c>
      <c r="F288" s="2">
        <v>1543443.0458046794</v>
      </c>
      <c r="G288" s="2">
        <f t="shared" si="47"/>
        <v>591500.42857142852</v>
      </c>
      <c r="H288" s="2">
        <f t="shared" ref="H288:H351" si="65">IF(COUNT($C289)=0,IF(COUNT($C288)=1,C288,SUM(H287+G288)),C288)</f>
        <v>144822743.39247561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2450997.1428571348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1558049.0948561132</v>
      </c>
      <c r="Q288" s="2">
        <f t="shared" si="48"/>
        <v>600000</v>
      </c>
      <c r="R288" s="2">
        <f t="shared" ref="R288:R351" si="66">IF(COUNT($C289)=0,IF(COUNT($C288)=1,M288,SUM(R287+Q288)),M288)</f>
        <v>147178914.82492995</v>
      </c>
      <c r="S288" s="2">
        <f t="shared" si="58"/>
        <v>591500.42857143283</v>
      </c>
      <c r="T288" s="2">
        <f t="shared" si="59"/>
        <v>8499.571428571362</v>
      </c>
      <c r="U288" s="2">
        <f t="shared" si="60"/>
        <v>600000</v>
      </c>
      <c r="V288" s="2">
        <f t="shared" si="34"/>
        <v>95136707.392475262</v>
      </c>
      <c r="W288" s="2">
        <f t="shared" si="61"/>
        <v>591500.42857143283</v>
      </c>
      <c r="X288" s="2">
        <f t="shared" si="51"/>
        <v>8499.5714285671711</v>
      </c>
      <c r="Y288" s="2">
        <f t="shared" si="62"/>
        <v>52042207.432454675</v>
      </c>
      <c r="Z288" s="2" t="str">
        <f t="shared" si="52"/>
        <v>MEEP</v>
      </c>
      <c r="AA288" s="2">
        <f>IF(Z288="HERE",Y288,AA287+Graph!$G$1*1000)</f>
        <v>99513239.146740511</v>
      </c>
      <c r="AB288" s="2">
        <f t="shared" si="63"/>
        <v>650000</v>
      </c>
      <c r="AC288" s="2">
        <f t="shared" si="64"/>
        <v>50774175.249618001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220</v>
      </c>
      <c r="C289" s="7"/>
      <c r="D289" s="2" t="e">
        <f t="shared" si="55"/>
        <v>#N/A</v>
      </c>
      <c r="E289" s="2" t="e">
        <f t="shared" si="22"/>
        <v>#N/A</v>
      </c>
      <c r="F289" s="2">
        <v>1548374.1816908717</v>
      </c>
      <c r="G289" s="2">
        <f t="shared" si="47"/>
        <v>591500.42857142852</v>
      </c>
      <c r="H289" s="2">
        <f t="shared" si="65"/>
        <v>145414243.82104704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2459496.7142857062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1563026.7270180881</v>
      </c>
      <c r="Q289" s="2">
        <f t="shared" si="48"/>
        <v>600000</v>
      </c>
      <c r="R289" s="2">
        <f t="shared" si="66"/>
        <v>147778914.82492995</v>
      </c>
      <c r="S289" s="2">
        <f t="shared" si="58"/>
        <v>591500.42857143283</v>
      </c>
      <c r="T289" s="2">
        <f t="shared" si="59"/>
        <v>8499.571428571362</v>
      </c>
      <c r="U289" s="2">
        <f t="shared" si="60"/>
        <v>600000</v>
      </c>
      <c r="V289" s="2">
        <f t="shared" si="34"/>
        <v>95728207.821046695</v>
      </c>
      <c r="W289" s="2">
        <f t="shared" si="61"/>
        <v>591500.42857143283</v>
      </c>
      <c r="X289" s="2">
        <f t="shared" si="51"/>
        <v>8499.5714285671711</v>
      </c>
      <c r="Y289" s="2">
        <f t="shared" si="62"/>
        <v>52050707.003883243</v>
      </c>
      <c r="Z289" s="2" t="str">
        <f t="shared" si="52"/>
        <v>MEEP</v>
      </c>
      <c r="AA289" s="2">
        <f>IF(Z289="HERE",Y289,AA288+Graph!$G$1*1000)</f>
        <v>100163239.14674051</v>
      </c>
      <c r="AB289" s="2">
        <f t="shared" si="63"/>
        <v>650000</v>
      </c>
      <c r="AC289" s="2">
        <f t="shared" si="64"/>
        <v>50774175.249618001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221</v>
      </c>
      <c r="C290" s="7"/>
      <c r="D290" s="2" t="e">
        <f t="shared" si="55"/>
        <v>#N/A</v>
      </c>
      <c r="E290" s="2" t="e">
        <f t="shared" si="22"/>
        <v>#N/A</v>
      </c>
      <c r="F290" s="2">
        <v>1553305.3175770342</v>
      </c>
      <c r="G290" s="2">
        <f t="shared" si="47"/>
        <v>591500.42857142852</v>
      </c>
      <c r="H290" s="2">
        <f t="shared" si="65"/>
        <v>146005744.24961847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2467996.2857142775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1568004.3591800332</v>
      </c>
      <c r="Q290" s="2">
        <f t="shared" si="48"/>
        <v>600000</v>
      </c>
      <c r="R290" s="2">
        <f t="shared" si="66"/>
        <v>148378914.82492995</v>
      </c>
      <c r="S290" s="2">
        <f t="shared" si="58"/>
        <v>591500.42857143283</v>
      </c>
      <c r="T290" s="2">
        <f t="shared" si="59"/>
        <v>8499.571428571362</v>
      </c>
      <c r="U290" s="2">
        <f t="shared" si="60"/>
        <v>600000</v>
      </c>
      <c r="V290" s="2">
        <f t="shared" si="34"/>
        <v>96319708.249618128</v>
      </c>
      <c r="W290" s="2">
        <f t="shared" si="61"/>
        <v>591500.42857143283</v>
      </c>
      <c r="X290" s="2">
        <f t="shared" si="51"/>
        <v>8499.5714285671711</v>
      </c>
      <c r="Y290" s="2">
        <f t="shared" si="62"/>
        <v>52059206.57531181</v>
      </c>
      <c r="Z290" s="2" t="str">
        <f t="shared" si="52"/>
        <v>MEEP</v>
      </c>
      <c r="AA290" s="2">
        <f>IF(Z290="HERE",Y290,AA289+Graph!$G$1*1000)</f>
        <v>100813239.14674051</v>
      </c>
      <c r="AB290" s="2">
        <f t="shared" si="63"/>
        <v>650000</v>
      </c>
      <c r="AC290" s="2">
        <f t="shared" si="64"/>
        <v>50774175.249618001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222</v>
      </c>
      <c r="C291" s="7"/>
      <c r="D291" s="2" t="e">
        <f t="shared" si="55"/>
        <v>#N/A</v>
      </c>
      <c r="E291" s="2" t="e">
        <f t="shared" si="22"/>
        <v>#N/A</v>
      </c>
      <c r="F291" s="2">
        <v>1558236.4534631968</v>
      </c>
      <c r="G291" s="2">
        <f t="shared" si="47"/>
        <v>591500.42857142852</v>
      </c>
      <c r="H291" s="2">
        <f t="shared" si="65"/>
        <v>146597244.6781899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2476495.8571428489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1572981.9913419783</v>
      </c>
      <c r="Q291" s="2">
        <f t="shared" si="48"/>
        <v>600000</v>
      </c>
      <c r="R291" s="2">
        <f t="shared" si="66"/>
        <v>148978914.82492995</v>
      </c>
      <c r="S291" s="2">
        <f t="shared" si="58"/>
        <v>591500.42857143283</v>
      </c>
      <c r="T291" s="2">
        <f t="shared" si="59"/>
        <v>8499.571428571362</v>
      </c>
      <c r="U291" s="2">
        <f t="shared" si="60"/>
        <v>600000</v>
      </c>
      <c r="V291" s="2">
        <f t="shared" si="34"/>
        <v>96911208.678189561</v>
      </c>
      <c r="W291" s="2">
        <f t="shared" si="61"/>
        <v>591500.42857143283</v>
      </c>
      <c r="X291" s="2">
        <f t="shared" si="51"/>
        <v>8499.5714285671711</v>
      </c>
      <c r="Y291" s="2">
        <f t="shared" si="62"/>
        <v>52067706.146740377</v>
      </c>
      <c r="Z291" s="2" t="str">
        <f t="shared" si="52"/>
        <v>MEEP</v>
      </c>
      <c r="AA291" s="2">
        <f>IF(Z291="HERE",Y291,AA290+Graph!$G$1*1000)</f>
        <v>101463239.14674051</v>
      </c>
      <c r="AB291" s="2">
        <f t="shared" si="63"/>
        <v>650000</v>
      </c>
      <c r="AC291" s="2">
        <f t="shared" si="64"/>
        <v>50774175.249618001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223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1563167.5893493891</v>
      </c>
      <c r="G292" s="2">
        <f t="shared" si="47"/>
        <v>591500.42857142852</v>
      </c>
      <c r="H292" s="2">
        <f t="shared" si="65"/>
        <v>147188745.10676134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2484995.4285714203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1577959.6235039532</v>
      </c>
      <c r="Q292" s="2">
        <f t="shared" si="48"/>
        <v>600000</v>
      </c>
      <c r="R292" s="2">
        <f t="shared" si="66"/>
        <v>149578914.82492995</v>
      </c>
      <c r="S292" s="2">
        <f t="shared" si="58"/>
        <v>591500.42857143283</v>
      </c>
      <c r="T292" s="2">
        <f t="shared" si="59"/>
        <v>8499.571428571362</v>
      </c>
      <c r="U292" s="2">
        <f t="shared" si="60"/>
        <v>600000</v>
      </c>
      <c r="V292" s="2">
        <f t="shared" si="34"/>
        <v>97502709.106760994</v>
      </c>
      <c r="W292" s="2">
        <f t="shared" si="61"/>
        <v>591500.42857143283</v>
      </c>
      <c r="X292" s="2">
        <f t="shared" si="51"/>
        <v>8499.5714285671711</v>
      </c>
      <c r="Y292" s="2">
        <f t="shared" si="62"/>
        <v>52076205.718168944</v>
      </c>
      <c r="Z292" s="2" t="str">
        <f t="shared" si="52"/>
        <v>MEEP</v>
      </c>
      <c r="AA292" s="2">
        <f>IF(Z292="HERE",Y292,AA291+Graph!$G$1*1000)</f>
        <v>102113239.14674051</v>
      </c>
      <c r="AB292" s="2">
        <f t="shared" si="63"/>
        <v>650000</v>
      </c>
      <c r="AC292" s="2">
        <f t="shared" si="64"/>
        <v>50774175.249618001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224</v>
      </c>
      <c r="C293" s="7"/>
      <c r="D293" s="2" t="e">
        <f t="shared" si="55"/>
        <v>#N/A</v>
      </c>
      <c r="E293" s="2" t="e">
        <f t="shared" si="67"/>
        <v>#N/A</v>
      </c>
      <c r="F293" s="2">
        <v>1568098.7252355516</v>
      </c>
      <c r="G293" s="2">
        <f t="shared" si="47"/>
        <v>591500.42857142852</v>
      </c>
      <c r="H293" s="2">
        <f t="shared" si="65"/>
        <v>147780245.53533277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2493494.9999999916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1582937.2556658983</v>
      </c>
      <c r="Q293" s="2">
        <f t="shared" si="48"/>
        <v>600000</v>
      </c>
      <c r="R293" s="2">
        <f t="shared" si="66"/>
        <v>150178914.82492995</v>
      </c>
      <c r="S293" s="2">
        <f t="shared" si="58"/>
        <v>591500.42857143283</v>
      </c>
      <c r="T293" s="2">
        <f t="shared" si="59"/>
        <v>8499.571428571362</v>
      </c>
      <c r="U293" s="2">
        <f t="shared" si="60"/>
        <v>600000</v>
      </c>
      <c r="V293" s="2">
        <f t="shared" si="34"/>
        <v>98094209.535332426</v>
      </c>
      <c r="W293" s="2">
        <f t="shared" si="61"/>
        <v>591500.42857143283</v>
      </c>
      <c r="X293" s="2">
        <f t="shared" si="51"/>
        <v>8499.5714285671711</v>
      </c>
      <c r="Y293" s="2">
        <f t="shared" si="62"/>
        <v>52084705.289597511</v>
      </c>
      <c r="Z293" s="2" t="str">
        <f t="shared" si="52"/>
        <v>MEEP</v>
      </c>
      <c r="AA293" s="2">
        <f>IF(Z293="HERE",Y293,AA292+Graph!$G$1*1000)</f>
        <v>102763239.14674051</v>
      </c>
      <c r="AB293" s="2">
        <f t="shared" si="63"/>
        <v>650000</v>
      </c>
      <c r="AC293" s="2">
        <f t="shared" si="64"/>
        <v>50774175.249618001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225</v>
      </c>
      <c r="C294" s="7"/>
      <c r="D294" s="2" t="e">
        <f t="shared" si="55"/>
        <v>#N/A</v>
      </c>
      <c r="E294" s="2" t="e">
        <f t="shared" si="67"/>
        <v>#N/A</v>
      </c>
      <c r="F294" s="2">
        <v>1573029.8611217141</v>
      </c>
      <c r="G294" s="2">
        <f t="shared" ref="G294:G357" si="70">IF(F294&gt;600000,$AK$31*1000,F294)</f>
        <v>591500.42857142852</v>
      </c>
      <c r="H294" s="2">
        <f t="shared" si="65"/>
        <v>148371745.9639042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2501994.571428563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1587914.8878278434</v>
      </c>
      <c r="Q294" s="2">
        <f t="shared" ref="Q294:Q357" si="71">IF(P294&gt;600000,600000,P294)</f>
        <v>600000</v>
      </c>
      <c r="R294" s="2">
        <f t="shared" si="66"/>
        <v>150778914.82492995</v>
      </c>
      <c r="S294" s="2">
        <f t="shared" si="58"/>
        <v>591500.42857143283</v>
      </c>
      <c r="T294" s="2">
        <f t="shared" si="59"/>
        <v>8499.571428571362</v>
      </c>
      <c r="U294" s="2">
        <f t="shared" si="60"/>
        <v>600000</v>
      </c>
      <c r="V294" s="2">
        <f t="shared" si="34"/>
        <v>98685709.963903859</v>
      </c>
      <c r="W294" s="2">
        <f t="shared" si="61"/>
        <v>591500.42857143283</v>
      </c>
      <c r="X294" s="2">
        <f t="shared" si="51"/>
        <v>8499.5714285671711</v>
      </c>
      <c r="Y294" s="2">
        <f t="shared" si="62"/>
        <v>52093204.861026078</v>
      </c>
      <c r="Z294" s="2" t="str">
        <f t="shared" si="52"/>
        <v>MEEP</v>
      </c>
      <c r="AA294" s="2">
        <f>IF(Z294="HERE",Y294,AA293+Graph!$G$1*1000)</f>
        <v>103413239.14674051</v>
      </c>
      <c r="AB294" s="2">
        <f t="shared" si="63"/>
        <v>650000</v>
      </c>
      <c r="AC294" s="2">
        <f t="shared" si="64"/>
        <v>50774175.249618001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226</v>
      </c>
      <c r="C295" s="7"/>
      <c r="D295" s="2" t="e">
        <f t="shared" si="55"/>
        <v>#N/A</v>
      </c>
      <c r="E295" s="2" t="e">
        <f t="shared" si="67"/>
        <v>#N/A</v>
      </c>
      <c r="F295" s="2">
        <v>1577960.9970079064</v>
      </c>
      <c r="G295" s="2">
        <f t="shared" si="70"/>
        <v>591500.42857142852</v>
      </c>
      <c r="H295" s="2">
        <f t="shared" si="65"/>
        <v>148963246.39247563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2510494.1428571343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1592892.5199898183</v>
      </c>
      <c r="Q295" s="2">
        <f t="shared" si="71"/>
        <v>600000</v>
      </c>
      <c r="R295" s="2">
        <f t="shared" si="66"/>
        <v>151378914.82492995</v>
      </c>
      <c r="S295" s="2">
        <f t="shared" si="58"/>
        <v>591500.42857143283</v>
      </c>
      <c r="T295" s="2">
        <f t="shared" si="59"/>
        <v>8499.571428571362</v>
      </c>
      <c r="U295" s="2">
        <f t="shared" si="60"/>
        <v>600000</v>
      </c>
      <c r="V295" s="2">
        <f t="shared" si="34"/>
        <v>99277210.392475292</v>
      </c>
      <c r="W295" s="2">
        <f t="shared" si="61"/>
        <v>591500.42857143283</v>
      </c>
      <c r="X295" s="2">
        <f t="shared" si="51"/>
        <v>8499.5714285671711</v>
      </c>
      <c r="Y295" s="2">
        <f t="shared" si="62"/>
        <v>52101704.432454646</v>
      </c>
      <c r="Z295" s="2" t="str">
        <f t="shared" si="52"/>
        <v>MEEP</v>
      </c>
      <c r="AA295" s="2">
        <f>IF(Z295="HERE",Y295,AA294+Graph!$G$1*1000)</f>
        <v>104063239.14674051</v>
      </c>
      <c r="AB295" s="2">
        <f t="shared" si="63"/>
        <v>650000</v>
      </c>
      <c r="AC295" s="2">
        <f t="shared" si="64"/>
        <v>50774175.249618001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227</v>
      </c>
      <c r="C296" s="7"/>
      <c r="D296" s="2" t="e">
        <f t="shared" si="55"/>
        <v>#N/A</v>
      </c>
      <c r="E296" s="2" t="e">
        <f t="shared" si="67"/>
        <v>#N/A</v>
      </c>
      <c r="F296" s="2">
        <v>1582892.132894069</v>
      </c>
      <c r="G296" s="2">
        <f t="shared" si="70"/>
        <v>591500.42857142852</v>
      </c>
      <c r="H296" s="2">
        <f t="shared" si="65"/>
        <v>149554746.82104707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2518993.7142857057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1597870.1521517634</v>
      </c>
      <c r="Q296" s="2">
        <f t="shared" si="71"/>
        <v>600000</v>
      </c>
      <c r="R296" s="2">
        <f t="shared" si="66"/>
        <v>151978914.82492995</v>
      </c>
      <c r="S296" s="2">
        <f t="shared" si="58"/>
        <v>591500.42857143283</v>
      </c>
      <c r="T296" s="2">
        <f t="shared" si="59"/>
        <v>8499.571428571362</v>
      </c>
      <c r="U296" s="2">
        <f t="shared" si="60"/>
        <v>600000</v>
      </c>
      <c r="V296" s="2">
        <f t="shared" si="34"/>
        <v>99868710.821046725</v>
      </c>
      <c r="W296" s="2">
        <f t="shared" si="61"/>
        <v>591500.42857143283</v>
      </c>
      <c r="X296" s="2">
        <f t="shared" si="51"/>
        <v>8499.5714285671711</v>
      </c>
      <c r="Y296" s="2">
        <f t="shared" si="62"/>
        <v>52110204.003883213</v>
      </c>
      <c r="Z296" s="2" t="str">
        <f t="shared" si="52"/>
        <v>MEEP</v>
      </c>
      <c r="AA296" s="2">
        <f>IF(Z296="HERE",Y296,AA295+Graph!$G$1*1000)</f>
        <v>104713239.14674051</v>
      </c>
      <c r="AB296" s="2">
        <f t="shared" si="63"/>
        <v>650000</v>
      </c>
      <c r="AC296" s="2">
        <f t="shared" si="64"/>
        <v>50774175.249618001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228</v>
      </c>
      <c r="C297" s="7"/>
      <c r="D297" s="2" t="e">
        <f t="shared" si="55"/>
        <v>#N/A</v>
      </c>
      <c r="E297" s="2" t="e">
        <f t="shared" si="67"/>
        <v>#N/A</v>
      </c>
      <c r="F297" s="2">
        <v>1587823.2687802315</v>
      </c>
      <c r="G297" s="2">
        <f t="shared" si="70"/>
        <v>591500.42857142852</v>
      </c>
      <c r="H297" s="2">
        <f t="shared" si="65"/>
        <v>150146247.2496185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2527493.2857142771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1602847.7843137383</v>
      </c>
      <c r="Q297" s="2">
        <f t="shared" si="71"/>
        <v>600000</v>
      </c>
      <c r="R297" s="2">
        <f t="shared" si="66"/>
        <v>152578914.82492995</v>
      </c>
      <c r="S297" s="2">
        <f t="shared" si="58"/>
        <v>591500.42857143283</v>
      </c>
      <c r="T297" s="2">
        <f t="shared" si="59"/>
        <v>8499.571428571362</v>
      </c>
      <c r="U297" s="2">
        <f t="shared" si="60"/>
        <v>600000</v>
      </c>
      <c r="V297" s="2">
        <f t="shared" si="34"/>
        <v>100460211.24961816</v>
      </c>
      <c r="W297" s="2">
        <f t="shared" si="61"/>
        <v>591500.42857143283</v>
      </c>
      <c r="X297" s="2">
        <f t="shared" si="51"/>
        <v>8499.5714285671711</v>
      </c>
      <c r="Y297" s="2">
        <f t="shared" si="62"/>
        <v>52118703.57531178</v>
      </c>
      <c r="Z297" s="2" t="str">
        <f t="shared" si="52"/>
        <v>MEEP</v>
      </c>
      <c r="AA297" s="2">
        <f>IF(Z297="HERE",Y297,AA296+Graph!$G$1*1000)</f>
        <v>105363239.14674051</v>
      </c>
      <c r="AB297" s="2">
        <f t="shared" si="63"/>
        <v>650000</v>
      </c>
      <c r="AC297" s="2">
        <f t="shared" si="64"/>
        <v>50774175.249618001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229</v>
      </c>
      <c r="C298" s="7"/>
      <c r="D298" s="2" t="e">
        <f t="shared" si="55"/>
        <v>#N/A</v>
      </c>
      <c r="E298" s="2" t="e">
        <f t="shared" si="67"/>
        <v>#N/A</v>
      </c>
      <c r="F298" s="2">
        <v>1592754.4046664238</v>
      </c>
      <c r="G298" s="2">
        <f t="shared" si="70"/>
        <v>591500.42857142852</v>
      </c>
      <c r="H298" s="2">
        <f t="shared" si="65"/>
        <v>150737747.67818993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2535992.8571428484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1607825.4164756835</v>
      </c>
      <c r="Q298" s="2">
        <f t="shared" si="71"/>
        <v>600000</v>
      </c>
      <c r="R298" s="2">
        <f t="shared" si="66"/>
        <v>153178914.82492995</v>
      </c>
      <c r="S298" s="2">
        <f t="shared" si="58"/>
        <v>591500.42857143283</v>
      </c>
      <c r="T298" s="2">
        <f t="shared" si="59"/>
        <v>8499.571428571362</v>
      </c>
      <c r="U298" s="2">
        <f t="shared" si="60"/>
        <v>600000</v>
      </c>
      <c r="V298" s="2">
        <f t="shared" si="34"/>
        <v>101051711.67818959</v>
      </c>
      <c r="W298" s="2">
        <f t="shared" si="61"/>
        <v>591500.42857143283</v>
      </c>
      <c r="X298" s="2">
        <f t="shared" si="51"/>
        <v>8499.5714285671711</v>
      </c>
      <c r="Y298" s="2">
        <f t="shared" si="62"/>
        <v>52127203.146740347</v>
      </c>
      <c r="Z298" s="2" t="str">
        <f t="shared" si="52"/>
        <v>MEEP</v>
      </c>
      <c r="AA298" s="2">
        <f>IF(Z298="HERE",Y298,AA297+Graph!$G$1*1000)</f>
        <v>106013239.14674051</v>
      </c>
      <c r="AB298" s="2">
        <f t="shared" si="63"/>
        <v>650000</v>
      </c>
      <c r="AC298" s="2">
        <f t="shared" si="64"/>
        <v>50774175.249618001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230</v>
      </c>
      <c r="C299" s="7"/>
      <c r="D299" s="2" t="e">
        <f t="shared" si="55"/>
        <v>#N/A</v>
      </c>
      <c r="E299" s="2" t="e">
        <f t="shared" si="67"/>
        <v>#N/A</v>
      </c>
      <c r="F299" s="2">
        <v>1597685.5405525863</v>
      </c>
      <c r="G299" s="2">
        <f t="shared" si="70"/>
        <v>591500.42857142852</v>
      </c>
      <c r="H299" s="2">
        <f t="shared" si="65"/>
        <v>151329248.10676137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2544492.4285714198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1612803.0486376286</v>
      </c>
      <c r="Q299" s="2">
        <f t="shared" si="71"/>
        <v>600000</v>
      </c>
      <c r="R299" s="2">
        <f t="shared" si="66"/>
        <v>153778914.82492995</v>
      </c>
      <c r="S299" s="2">
        <f t="shared" si="58"/>
        <v>591500.42857143283</v>
      </c>
      <c r="T299" s="2">
        <f t="shared" si="59"/>
        <v>8499.571428571362</v>
      </c>
      <c r="U299" s="2">
        <f t="shared" si="60"/>
        <v>600000</v>
      </c>
      <c r="V299" s="2">
        <f t="shared" si="34"/>
        <v>101643212.10676102</v>
      </c>
      <c r="W299" s="2">
        <f t="shared" si="61"/>
        <v>591500.42857143283</v>
      </c>
      <c r="X299" s="2">
        <f t="shared" si="51"/>
        <v>8499.5714285671711</v>
      </c>
      <c r="Y299" s="2">
        <f t="shared" si="62"/>
        <v>52135702.718168914</v>
      </c>
      <c r="Z299" s="2" t="str">
        <f t="shared" si="52"/>
        <v>MEEP</v>
      </c>
      <c r="AA299" s="2">
        <f>IF(Z299="HERE",Y299,AA298+Graph!$G$1*1000)</f>
        <v>106663239.14674051</v>
      </c>
      <c r="AB299" s="2">
        <f t="shared" si="63"/>
        <v>650000</v>
      </c>
      <c r="AC299" s="2">
        <f t="shared" si="64"/>
        <v>50774175.249618001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231</v>
      </c>
      <c r="C300" s="7"/>
      <c r="D300" s="2" t="e">
        <f t="shared" si="55"/>
        <v>#N/A</v>
      </c>
      <c r="E300" s="2" t="e">
        <f t="shared" si="67"/>
        <v>#N/A</v>
      </c>
      <c r="F300" s="2">
        <v>1602616.6764387488</v>
      </c>
      <c r="G300" s="2">
        <f t="shared" si="70"/>
        <v>591500.42857142852</v>
      </c>
      <c r="H300" s="2">
        <f t="shared" si="65"/>
        <v>151920748.5353328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2552991.9999999912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1617780.6807996035</v>
      </c>
      <c r="Q300" s="2">
        <f t="shared" si="71"/>
        <v>600000</v>
      </c>
      <c r="R300" s="2">
        <f t="shared" si="66"/>
        <v>154378914.82492995</v>
      </c>
      <c r="S300" s="2">
        <f t="shared" si="58"/>
        <v>591500.42857143283</v>
      </c>
      <c r="T300" s="2">
        <f t="shared" si="59"/>
        <v>8499.571428571362</v>
      </c>
      <c r="U300" s="2">
        <f t="shared" si="60"/>
        <v>600000</v>
      </c>
      <c r="V300" s="2">
        <f t="shared" si="34"/>
        <v>102234712.53533246</v>
      </c>
      <c r="W300" s="2">
        <f t="shared" si="61"/>
        <v>591500.42857143283</v>
      </c>
      <c r="X300" s="2">
        <f t="shared" si="51"/>
        <v>8499.5714285671711</v>
      </c>
      <c r="Y300" s="2">
        <f t="shared" si="62"/>
        <v>52144202.289597481</v>
      </c>
      <c r="Z300" s="2" t="str">
        <f t="shared" si="52"/>
        <v>MEEP</v>
      </c>
      <c r="AA300" s="2">
        <f>IF(Z300="HERE",Y300,AA299+Graph!$G$1*1000)</f>
        <v>107313239.14674051</v>
      </c>
      <c r="AB300" s="2">
        <f t="shared" si="63"/>
        <v>650000</v>
      </c>
      <c r="AC300" s="2">
        <f t="shared" si="64"/>
        <v>50774175.249618001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232</v>
      </c>
      <c r="C301" s="7"/>
      <c r="D301" s="2" t="e">
        <f t="shared" si="55"/>
        <v>#N/A</v>
      </c>
      <c r="E301" s="2" t="e">
        <f t="shared" si="67"/>
        <v>#N/A</v>
      </c>
      <c r="F301" s="2">
        <v>1607547.8123249412</v>
      </c>
      <c r="G301" s="2">
        <f t="shared" si="70"/>
        <v>591500.42857142852</v>
      </c>
      <c r="H301" s="2">
        <f t="shared" si="65"/>
        <v>152512248.96390423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2561491.5714285625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1622758.3129615486</v>
      </c>
      <c r="Q301" s="2">
        <f t="shared" si="71"/>
        <v>600000</v>
      </c>
      <c r="R301" s="2">
        <f t="shared" si="66"/>
        <v>154978914.82492995</v>
      </c>
      <c r="S301" s="2">
        <f t="shared" si="58"/>
        <v>591500.42857143283</v>
      </c>
      <c r="T301" s="2">
        <f t="shared" si="59"/>
        <v>8499.571428571362</v>
      </c>
      <c r="U301" s="2">
        <f t="shared" si="60"/>
        <v>600000</v>
      </c>
      <c r="V301" s="2">
        <f t="shared" si="34"/>
        <v>102826212.96390389</v>
      </c>
      <c r="W301" s="2">
        <f t="shared" si="61"/>
        <v>591500.42857143283</v>
      </c>
      <c r="X301" s="2">
        <f t="shared" si="51"/>
        <v>8499.5714285671711</v>
      </c>
      <c r="Y301" s="2">
        <f t="shared" si="62"/>
        <v>52152701.861026049</v>
      </c>
      <c r="Z301" s="2" t="str">
        <f t="shared" si="52"/>
        <v>MEEP</v>
      </c>
      <c r="AA301" s="2">
        <f>IF(Z301="HERE",Y301,AA300+Graph!$G$1*1000)</f>
        <v>107963239.14674051</v>
      </c>
      <c r="AB301" s="2">
        <f t="shared" si="63"/>
        <v>650000</v>
      </c>
      <c r="AC301" s="2">
        <f t="shared" si="64"/>
        <v>50774175.249618001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233</v>
      </c>
      <c r="C302" s="7"/>
      <c r="D302" s="2" t="e">
        <f t="shared" si="55"/>
        <v>#N/A</v>
      </c>
      <c r="E302" s="2" t="e">
        <f t="shared" si="67"/>
        <v>#N/A</v>
      </c>
      <c r="F302" s="2">
        <v>1612478.9482111037</v>
      </c>
      <c r="G302" s="2">
        <f t="shared" si="70"/>
        <v>591500.42857142852</v>
      </c>
      <c r="H302" s="2">
        <f t="shared" si="65"/>
        <v>153103749.39247566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2569991.1428571339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1627735.9451234937</v>
      </c>
      <c r="Q302" s="2">
        <f t="shared" si="71"/>
        <v>600000</v>
      </c>
      <c r="R302" s="2">
        <f t="shared" si="66"/>
        <v>155578914.82492995</v>
      </c>
      <c r="S302" s="2">
        <f t="shared" si="58"/>
        <v>591500.42857143283</v>
      </c>
      <c r="T302" s="2">
        <f t="shared" si="59"/>
        <v>8499.571428571362</v>
      </c>
      <c r="U302" s="2">
        <f t="shared" si="60"/>
        <v>600000</v>
      </c>
      <c r="V302" s="2">
        <f t="shared" si="34"/>
        <v>103417713.39247532</v>
      </c>
      <c r="W302" s="2">
        <f t="shared" si="61"/>
        <v>591500.42857143283</v>
      </c>
      <c r="X302" s="2">
        <f t="shared" si="51"/>
        <v>8499.5714285671711</v>
      </c>
      <c r="Y302" s="2">
        <f t="shared" si="62"/>
        <v>52161201.432454616</v>
      </c>
      <c r="Z302" s="2" t="str">
        <f t="shared" si="52"/>
        <v>MEEP</v>
      </c>
      <c r="AA302" s="2">
        <f>IF(Z302="HERE",Y302,AA301+Graph!$G$1*1000)</f>
        <v>108613239.14674051</v>
      </c>
      <c r="AB302" s="2">
        <f t="shared" si="63"/>
        <v>650000</v>
      </c>
      <c r="AC302" s="2">
        <f t="shared" si="64"/>
        <v>50774175.249618001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234</v>
      </c>
      <c r="C303" s="7"/>
      <c r="D303" s="2" t="e">
        <f t="shared" si="55"/>
        <v>#N/A</v>
      </c>
      <c r="E303" s="2" t="e">
        <f t="shared" si="67"/>
        <v>#N/A</v>
      </c>
      <c r="F303" s="2">
        <v>1617410.0840972662</v>
      </c>
      <c r="G303" s="2">
        <f t="shared" si="70"/>
        <v>591500.42857142852</v>
      </c>
      <c r="H303" s="2">
        <f t="shared" si="65"/>
        <v>153695249.8210471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2578490.7142857052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1632713.5772854686</v>
      </c>
      <c r="Q303" s="2">
        <f t="shared" si="71"/>
        <v>600000</v>
      </c>
      <c r="R303" s="2">
        <f t="shared" si="66"/>
        <v>156178914.82492995</v>
      </c>
      <c r="S303" s="2">
        <f t="shared" si="58"/>
        <v>591500.42857143283</v>
      </c>
      <c r="T303" s="2">
        <f t="shared" si="59"/>
        <v>8499.571428571362</v>
      </c>
      <c r="U303" s="2">
        <f t="shared" si="60"/>
        <v>600000</v>
      </c>
      <c r="V303" s="2">
        <f t="shared" si="34"/>
        <v>104009213.82104675</v>
      </c>
      <c r="W303" s="2">
        <f t="shared" si="61"/>
        <v>591500.42857143283</v>
      </c>
      <c r="X303" s="2">
        <f t="shared" si="51"/>
        <v>8499.5714285671711</v>
      </c>
      <c r="Y303" s="2">
        <f t="shared" si="62"/>
        <v>52169701.003883183</v>
      </c>
      <c r="Z303" s="2" t="str">
        <f t="shared" si="52"/>
        <v>MEEP</v>
      </c>
      <c r="AA303" s="2">
        <f>IF(Z303="HERE",Y303,AA302+Graph!$G$1*1000)</f>
        <v>109263239.14674051</v>
      </c>
      <c r="AB303" s="2">
        <f t="shared" si="63"/>
        <v>650000</v>
      </c>
      <c r="AC303" s="2">
        <f t="shared" si="64"/>
        <v>50774175.249618001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235</v>
      </c>
      <c r="C304" s="7"/>
      <c r="D304" s="2" t="e">
        <f t="shared" si="55"/>
        <v>#N/A</v>
      </c>
      <c r="E304" s="2" t="e">
        <f t="shared" si="67"/>
        <v>#N/A</v>
      </c>
      <c r="F304" s="2">
        <v>1622341.2199834585</v>
      </c>
      <c r="G304" s="2">
        <f t="shared" si="70"/>
        <v>591500.42857142852</v>
      </c>
      <c r="H304" s="2">
        <f t="shared" si="65"/>
        <v>154286750.24961853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2586990.2857142766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1637691.2094474137</v>
      </c>
      <c r="Q304" s="2">
        <f t="shared" si="71"/>
        <v>600000</v>
      </c>
      <c r="R304" s="2">
        <f t="shared" si="66"/>
        <v>156778914.82492995</v>
      </c>
      <c r="S304" s="2">
        <f t="shared" si="58"/>
        <v>591500.42857143283</v>
      </c>
      <c r="T304" s="2">
        <f t="shared" si="59"/>
        <v>8499.571428571362</v>
      </c>
      <c r="U304" s="2">
        <f t="shared" si="60"/>
        <v>600000</v>
      </c>
      <c r="V304" s="2">
        <f t="shared" si="34"/>
        <v>104600714.24961819</v>
      </c>
      <c r="W304" s="2">
        <f t="shared" si="61"/>
        <v>591500.42857143283</v>
      </c>
      <c r="X304" s="2">
        <f t="shared" si="51"/>
        <v>8499.5714285671711</v>
      </c>
      <c r="Y304" s="2">
        <f t="shared" si="62"/>
        <v>52178200.57531175</v>
      </c>
      <c r="Z304" s="2" t="str">
        <f t="shared" si="52"/>
        <v>MEEP</v>
      </c>
      <c r="AA304" s="2">
        <f>IF(Z304="HERE",Y304,AA303+Graph!$G$1*1000)</f>
        <v>109913239.14674051</v>
      </c>
      <c r="AB304" s="2">
        <f t="shared" si="63"/>
        <v>650000</v>
      </c>
      <c r="AC304" s="2">
        <f t="shared" si="64"/>
        <v>50774175.249618001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236</v>
      </c>
      <c r="C305" s="7"/>
      <c r="D305" s="2" t="e">
        <f t="shared" si="55"/>
        <v>#N/A</v>
      </c>
      <c r="E305" s="2" t="e">
        <f t="shared" si="67"/>
        <v>#N/A</v>
      </c>
      <c r="F305" s="2">
        <v>1627272.355869621</v>
      </c>
      <c r="G305" s="2">
        <f t="shared" si="70"/>
        <v>591500.42857142852</v>
      </c>
      <c r="H305" s="2">
        <f t="shared" si="65"/>
        <v>154878250.67818996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2595489.857142848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1642668.8416093588</v>
      </c>
      <c r="Q305" s="2">
        <f t="shared" si="71"/>
        <v>600000</v>
      </c>
      <c r="R305" s="2">
        <f t="shared" si="66"/>
        <v>157378914.82492995</v>
      </c>
      <c r="S305" s="2">
        <f t="shared" si="58"/>
        <v>591500.42857143283</v>
      </c>
      <c r="T305" s="2">
        <f t="shared" si="59"/>
        <v>8499.571428571362</v>
      </c>
      <c r="U305" s="2">
        <f t="shared" si="60"/>
        <v>600000</v>
      </c>
      <c r="V305" s="2">
        <f t="shared" si="34"/>
        <v>105192214.67818962</v>
      </c>
      <c r="W305" s="2">
        <f t="shared" si="61"/>
        <v>591500.42857143283</v>
      </c>
      <c r="X305" s="2">
        <f t="shared" si="51"/>
        <v>8499.5714285671711</v>
      </c>
      <c r="Y305" s="2">
        <f t="shared" si="62"/>
        <v>52186700.146740317</v>
      </c>
      <c r="Z305" s="2" t="str">
        <f t="shared" si="52"/>
        <v>MEEP</v>
      </c>
      <c r="AA305" s="2">
        <f>IF(Z305="HERE",Y305,AA304+Graph!$G$1*1000)</f>
        <v>110563239.14674051</v>
      </c>
      <c r="AB305" s="2">
        <f t="shared" si="63"/>
        <v>650000</v>
      </c>
      <c r="AC305" s="2">
        <f t="shared" si="64"/>
        <v>50774175.249618001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237</v>
      </c>
      <c r="C306" s="7"/>
      <c r="D306" s="2" t="e">
        <f t="shared" si="55"/>
        <v>#N/A</v>
      </c>
      <c r="E306" s="2" t="e">
        <f t="shared" si="67"/>
        <v>#N/A</v>
      </c>
      <c r="F306" s="2">
        <v>1632203.4917557836</v>
      </c>
      <c r="G306" s="2">
        <f t="shared" si="70"/>
        <v>591500.42857142852</v>
      </c>
      <c r="H306" s="2">
        <f t="shared" si="65"/>
        <v>155469751.1067614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2603989.4285714193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1647646.4737713337</v>
      </c>
      <c r="Q306" s="2">
        <f t="shared" si="71"/>
        <v>600000</v>
      </c>
      <c r="R306" s="2">
        <f t="shared" si="66"/>
        <v>157978914.82492995</v>
      </c>
      <c r="S306" s="2">
        <f t="shared" si="58"/>
        <v>591500.42857143283</v>
      </c>
      <c r="T306" s="2">
        <f t="shared" si="59"/>
        <v>8499.571428571362</v>
      </c>
      <c r="U306" s="2">
        <f t="shared" si="60"/>
        <v>600000</v>
      </c>
      <c r="V306" s="2">
        <f t="shared" si="34"/>
        <v>105783715.10676105</v>
      </c>
      <c r="W306" s="2">
        <f t="shared" si="61"/>
        <v>591500.42857143283</v>
      </c>
      <c r="X306" s="2">
        <f t="shared" si="51"/>
        <v>8499.5714285671711</v>
      </c>
      <c r="Y306" s="2">
        <f t="shared" si="62"/>
        <v>52195199.718168885</v>
      </c>
      <c r="Z306" s="2" t="str">
        <f t="shared" si="52"/>
        <v>MEEP</v>
      </c>
      <c r="AA306" s="2">
        <f>IF(Z306="HERE",Y306,AA305+Graph!$G$1*1000)</f>
        <v>111213239.14674051</v>
      </c>
      <c r="AB306" s="2">
        <f t="shared" si="63"/>
        <v>650000</v>
      </c>
      <c r="AC306" s="2">
        <f t="shared" si="64"/>
        <v>50774175.249618001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238</v>
      </c>
      <c r="C307" s="7"/>
      <c r="D307" s="2" t="e">
        <f t="shared" si="55"/>
        <v>#N/A</v>
      </c>
      <c r="E307" s="2" t="e">
        <f t="shared" si="67"/>
        <v>#N/A</v>
      </c>
      <c r="F307" s="2">
        <v>1637134.6276419759</v>
      </c>
      <c r="G307" s="2">
        <f t="shared" si="70"/>
        <v>591500.42857142852</v>
      </c>
      <c r="H307" s="2">
        <f t="shared" si="65"/>
        <v>156061251.53533283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2612488.9999999907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1652624.1059332788</v>
      </c>
      <c r="Q307" s="2">
        <f t="shared" si="71"/>
        <v>600000</v>
      </c>
      <c r="R307" s="2">
        <f t="shared" si="66"/>
        <v>158578914.82492995</v>
      </c>
      <c r="S307" s="2">
        <f t="shared" si="58"/>
        <v>591500.42857143283</v>
      </c>
      <c r="T307" s="2">
        <f t="shared" si="59"/>
        <v>8499.571428571362</v>
      </c>
      <c r="U307" s="2">
        <f t="shared" si="60"/>
        <v>600000</v>
      </c>
      <c r="V307" s="2">
        <f t="shared" si="34"/>
        <v>106375215.53533249</v>
      </c>
      <c r="W307" s="2">
        <f t="shared" si="61"/>
        <v>591500.42857143283</v>
      </c>
      <c r="X307" s="2">
        <f t="shared" si="51"/>
        <v>8499.5714285671711</v>
      </c>
      <c r="Y307" s="2">
        <f t="shared" si="62"/>
        <v>52203699.289597452</v>
      </c>
      <c r="Z307" s="2" t="str">
        <f t="shared" si="52"/>
        <v>MEEP</v>
      </c>
      <c r="AA307" s="2">
        <f>IF(Z307="HERE",Y307,AA306+Graph!$G$1*1000)</f>
        <v>111863239.14674051</v>
      </c>
      <c r="AB307" s="2">
        <f t="shared" si="63"/>
        <v>650000</v>
      </c>
      <c r="AC307" s="2">
        <f t="shared" si="64"/>
        <v>50774175.249618001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239</v>
      </c>
      <c r="C308" s="7"/>
      <c r="D308" s="2" t="e">
        <f t="shared" si="55"/>
        <v>#N/A</v>
      </c>
      <c r="E308" s="2" t="e">
        <f t="shared" si="67"/>
        <v>#N/A</v>
      </c>
      <c r="F308" s="2">
        <v>1642065.7635281384</v>
      </c>
      <c r="G308" s="2">
        <f t="shared" si="70"/>
        <v>591500.42857142852</v>
      </c>
      <c r="H308" s="2">
        <f t="shared" si="65"/>
        <v>156652751.96390426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2620988.571428562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1657601.7380952239</v>
      </c>
      <c r="Q308" s="2">
        <f t="shared" si="71"/>
        <v>600000</v>
      </c>
      <c r="R308" s="2">
        <f t="shared" si="66"/>
        <v>159178914.82492995</v>
      </c>
      <c r="S308" s="2">
        <f t="shared" si="58"/>
        <v>591500.42857143283</v>
      </c>
      <c r="T308" s="2">
        <f t="shared" si="59"/>
        <v>8499.571428571362</v>
      </c>
      <c r="U308" s="2">
        <f t="shared" si="60"/>
        <v>600000</v>
      </c>
      <c r="V308" s="2">
        <f t="shared" si="34"/>
        <v>106966715.96390392</v>
      </c>
      <c r="W308" s="2">
        <f t="shared" si="61"/>
        <v>591500.42857143283</v>
      </c>
      <c r="X308" s="2">
        <f t="shared" si="51"/>
        <v>8499.5714285671711</v>
      </c>
      <c r="Y308" s="2">
        <f t="shared" si="62"/>
        <v>52212198.861026019</v>
      </c>
      <c r="Z308" s="2" t="str">
        <f t="shared" si="52"/>
        <v>MEEP</v>
      </c>
      <c r="AA308" s="2">
        <f>IF(Z308="HERE",Y308,AA307+Graph!$G$1*1000)</f>
        <v>112513239.14674051</v>
      </c>
      <c r="AB308" s="2">
        <f t="shared" si="63"/>
        <v>650000</v>
      </c>
      <c r="AC308" s="2">
        <f t="shared" si="64"/>
        <v>50774175.249618001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240</v>
      </c>
      <c r="C309" s="7"/>
      <c r="D309" s="2" t="e">
        <f t="shared" si="55"/>
        <v>#N/A</v>
      </c>
      <c r="E309" s="2" t="e">
        <f t="shared" si="67"/>
        <v>#N/A</v>
      </c>
      <c r="F309" s="2">
        <v>1646996.8994143009</v>
      </c>
      <c r="G309" s="2">
        <f t="shared" si="70"/>
        <v>591500.42857142852</v>
      </c>
      <c r="H309" s="2">
        <f t="shared" si="65"/>
        <v>157244252.39247569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2629488.1428571334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1662579.3702571988</v>
      </c>
      <c r="Q309" s="2">
        <f t="shared" si="71"/>
        <v>600000</v>
      </c>
      <c r="R309" s="2">
        <f t="shared" si="66"/>
        <v>159778914.82492995</v>
      </c>
      <c r="S309" s="2">
        <f t="shared" si="58"/>
        <v>591500.42857143283</v>
      </c>
      <c r="T309" s="2">
        <f t="shared" si="59"/>
        <v>8499.571428571362</v>
      </c>
      <c r="U309" s="2">
        <f t="shared" si="60"/>
        <v>600000</v>
      </c>
      <c r="V309" s="2">
        <f t="shared" si="34"/>
        <v>107558216.39247535</v>
      </c>
      <c r="W309" s="2">
        <f t="shared" si="61"/>
        <v>591500.42857143283</v>
      </c>
      <c r="X309" s="2">
        <f t="shared" si="51"/>
        <v>8499.5714285671711</v>
      </c>
      <c r="Y309" s="2">
        <f t="shared" si="62"/>
        <v>52220698.432454586</v>
      </c>
      <c r="Z309" s="2" t="str">
        <f t="shared" si="52"/>
        <v>MEEP</v>
      </c>
      <c r="AA309" s="2">
        <f>IF(Z309="HERE",Y309,AA308+Graph!$G$1*1000)</f>
        <v>113163239.14674051</v>
      </c>
      <c r="AB309" s="2">
        <f t="shared" si="63"/>
        <v>650000</v>
      </c>
      <c r="AC309" s="2">
        <f t="shared" si="64"/>
        <v>50774175.249618001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241</v>
      </c>
      <c r="C310" s="7"/>
      <c r="D310" s="2" t="e">
        <f t="shared" si="55"/>
        <v>#N/A</v>
      </c>
      <c r="E310" s="2" t="e">
        <f t="shared" si="67"/>
        <v>#N/A</v>
      </c>
      <c r="F310" s="2">
        <v>1651928.0353004932</v>
      </c>
      <c r="G310" s="2">
        <f t="shared" si="70"/>
        <v>591500.42857142852</v>
      </c>
      <c r="H310" s="2">
        <f t="shared" si="65"/>
        <v>157835752.82104713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2637987.7142857048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1667557.0024191439</v>
      </c>
      <c r="Q310" s="2">
        <f t="shared" si="71"/>
        <v>600000</v>
      </c>
      <c r="R310" s="2">
        <f t="shared" si="66"/>
        <v>160378914.82492995</v>
      </c>
      <c r="S310" s="2">
        <f t="shared" si="58"/>
        <v>591500.42857143283</v>
      </c>
      <c r="T310" s="2">
        <f t="shared" si="59"/>
        <v>8499.571428571362</v>
      </c>
      <c r="U310" s="2">
        <f t="shared" si="60"/>
        <v>600000</v>
      </c>
      <c r="V310" s="2">
        <f t="shared" si="34"/>
        <v>108149716.82104678</v>
      </c>
      <c r="W310" s="2">
        <f t="shared" si="61"/>
        <v>591500.42857143283</v>
      </c>
      <c r="X310" s="2">
        <f t="shared" si="51"/>
        <v>8499.5714285671711</v>
      </c>
      <c r="Y310" s="2">
        <f t="shared" si="62"/>
        <v>52229198.003883153</v>
      </c>
      <c r="Z310" s="2" t="str">
        <f t="shared" si="52"/>
        <v>MEEP</v>
      </c>
      <c r="AA310" s="2">
        <f>IF(Z310="HERE",Y310,AA309+Graph!$G$1*1000)</f>
        <v>113813239.14674051</v>
      </c>
      <c r="AB310" s="2">
        <f t="shared" si="63"/>
        <v>650000</v>
      </c>
      <c r="AC310" s="2">
        <f t="shared" si="64"/>
        <v>50774175.249618001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242</v>
      </c>
      <c r="C311" s="7"/>
      <c r="D311" s="2" t="e">
        <f t="shared" si="55"/>
        <v>#N/A</v>
      </c>
      <c r="E311" s="2" t="e">
        <f t="shared" si="67"/>
        <v>#N/A</v>
      </c>
      <c r="F311" s="2">
        <v>1656859.1711866558</v>
      </c>
      <c r="G311" s="2">
        <f t="shared" si="70"/>
        <v>591500.42857142852</v>
      </c>
      <c r="H311" s="2">
        <f t="shared" si="65"/>
        <v>158427253.24961856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2646487.2857142761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1672534.6345811188</v>
      </c>
      <c r="Q311" s="2">
        <f t="shared" si="71"/>
        <v>600000</v>
      </c>
      <c r="R311" s="2">
        <f t="shared" si="66"/>
        <v>160978914.82492995</v>
      </c>
      <c r="S311" s="2">
        <f t="shared" si="58"/>
        <v>591500.42857143283</v>
      </c>
      <c r="T311" s="2">
        <f t="shared" si="59"/>
        <v>8499.571428571362</v>
      </c>
      <c r="U311" s="2">
        <f t="shared" si="60"/>
        <v>600000</v>
      </c>
      <c r="V311" s="2">
        <f t="shared" si="34"/>
        <v>108741217.24961822</v>
      </c>
      <c r="W311" s="2">
        <f t="shared" si="61"/>
        <v>591500.42857143283</v>
      </c>
      <c r="X311" s="2">
        <f t="shared" si="51"/>
        <v>8499.5714285671711</v>
      </c>
      <c r="Y311" s="2">
        <f t="shared" si="62"/>
        <v>52237697.57531172</v>
      </c>
      <c r="Z311" s="2" t="str">
        <f t="shared" si="52"/>
        <v>MEEP</v>
      </c>
      <c r="AA311" s="2">
        <f>IF(Z311="HERE",Y311,AA310+Graph!$G$1*1000)</f>
        <v>114463239.14674051</v>
      </c>
      <c r="AB311" s="2">
        <f t="shared" si="63"/>
        <v>650000</v>
      </c>
      <c r="AC311" s="2">
        <f t="shared" si="64"/>
        <v>50774175.249618001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243</v>
      </c>
      <c r="C312" s="7"/>
      <c r="D312" s="2" t="e">
        <f t="shared" si="55"/>
        <v>#N/A</v>
      </c>
      <c r="E312" s="2" t="e">
        <f t="shared" si="67"/>
        <v>#N/A</v>
      </c>
      <c r="F312" s="2">
        <v>1661790.3070728183</v>
      </c>
      <c r="G312" s="2">
        <f t="shared" si="70"/>
        <v>591500.42857142852</v>
      </c>
      <c r="H312" s="2">
        <f t="shared" si="65"/>
        <v>159018753.67818999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2654986.8571428475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1677512.2667430639</v>
      </c>
      <c r="Q312" s="2">
        <f t="shared" si="71"/>
        <v>600000</v>
      </c>
      <c r="R312" s="2">
        <f t="shared" si="66"/>
        <v>161578914.82492995</v>
      </c>
      <c r="S312" s="2">
        <f t="shared" si="58"/>
        <v>591500.42857143283</v>
      </c>
      <c r="T312" s="2">
        <f t="shared" si="59"/>
        <v>8499.571428571362</v>
      </c>
      <c r="U312" s="2">
        <f t="shared" si="60"/>
        <v>600000</v>
      </c>
      <c r="V312" s="2">
        <f t="shared" si="34"/>
        <v>109332717.67818965</v>
      </c>
      <c r="W312" s="2">
        <f t="shared" si="61"/>
        <v>591500.42857143283</v>
      </c>
      <c r="X312" s="2">
        <f t="shared" si="51"/>
        <v>8499.5714285671711</v>
      </c>
      <c r="Y312" s="2">
        <f t="shared" si="62"/>
        <v>52246197.146740288</v>
      </c>
      <c r="Z312" s="2" t="str">
        <f t="shared" si="52"/>
        <v>MEEP</v>
      </c>
      <c r="AA312" s="2">
        <f>IF(Z312="HERE",Y312,AA311+Graph!$G$1*1000)</f>
        <v>115113239.14674051</v>
      </c>
      <c r="AB312" s="2">
        <f t="shared" si="63"/>
        <v>650000</v>
      </c>
      <c r="AC312" s="2">
        <f t="shared" si="64"/>
        <v>50774175.249618001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244</v>
      </c>
      <c r="C313" s="7"/>
      <c r="D313" s="2" t="e">
        <f t="shared" si="55"/>
        <v>#N/A</v>
      </c>
      <c r="E313" s="2" t="e">
        <f t="shared" si="67"/>
        <v>#N/A</v>
      </c>
      <c r="F313" s="2">
        <v>1666721.4429590106</v>
      </c>
      <c r="G313" s="2">
        <f t="shared" si="70"/>
        <v>591500.42857142852</v>
      </c>
      <c r="H313" s="2">
        <f t="shared" si="65"/>
        <v>159610254.10676143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2663486.4285714189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1682489.898905009</v>
      </c>
      <c r="Q313" s="2">
        <f t="shared" si="71"/>
        <v>600000</v>
      </c>
      <c r="R313" s="2">
        <f t="shared" si="66"/>
        <v>162178914.82492995</v>
      </c>
      <c r="S313" s="2">
        <f t="shared" si="58"/>
        <v>591500.42857143283</v>
      </c>
      <c r="T313" s="2">
        <f t="shared" si="59"/>
        <v>8499.571428571362</v>
      </c>
      <c r="U313" s="2">
        <f t="shared" si="60"/>
        <v>600000</v>
      </c>
      <c r="V313" s="2">
        <f t="shared" si="34"/>
        <v>109924218.10676108</v>
      </c>
      <c r="W313" s="2">
        <f t="shared" si="61"/>
        <v>591500.42857143283</v>
      </c>
      <c r="X313" s="2">
        <f t="shared" si="51"/>
        <v>8499.5714285671711</v>
      </c>
      <c r="Y313" s="2">
        <f t="shared" si="62"/>
        <v>52254696.718168855</v>
      </c>
      <c r="Z313" s="2" t="str">
        <f t="shared" si="52"/>
        <v>MEEP</v>
      </c>
      <c r="AA313" s="2">
        <f>IF(Z313="HERE",Y313,AA312+Graph!$G$1*1000)</f>
        <v>115763239.14674051</v>
      </c>
      <c r="AB313" s="2">
        <f t="shared" si="63"/>
        <v>650000</v>
      </c>
      <c r="AC313" s="2">
        <f t="shared" si="64"/>
        <v>50774175.249618001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245</v>
      </c>
      <c r="C314" s="7"/>
      <c r="D314" s="2" t="e">
        <f t="shared" si="55"/>
        <v>#N/A</v>
      </c>
      <c r="E314" s="2" t="e">
        <f t="shared" si="67"/>
        <v>#N/A</v>
      </c>
      <c r="F314" s="2">
        <v>1671652.5788451731</v>
      </c>
      <c r="G314" s="2">
        <f t="shared" si="70"/>
        <v>591500.42857142852</v>
      </c>
      <c r="H314" s="2">
        <f t="shared" si="65"/>
        <v>160201754.53533286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2671985.9999999902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1687467.5310669839</v>
      </c>
      <c r="Q314" s="2">
        <f t="shared" si="71"/>
        <v>600000</v>
      </c>
      <c r="R314" s="2">
        <f t="shared" si="66"/>
        <v>162778914.82492995</v>
      </c>
      <c r="S314" s="2">
        <f t="shared" si="58"/>
        <v>591500.42857143283</v>
      </c>
      <c r="T314" s="2">
        <f t="shared" si="59"/>
        <v>8499.571428571362</v>
      </c>
      <c r="U314" s="2">
        <f t="shared" si="60"/>
        <v>600000</v>
      </c>
      <c r="V314" s="2">
        <f t="shared" si="34"/>
        <v>110515718.53533252</v>
      </c>
      <c r="W314" s="2">
        <f t="shared" si="61"/>
        <v>591500.42857143283</v>
      </c>
      <c r="X314" s="2">
        <f t="shared" si="51"/>
        <v>8499.5714285671711</v>
      </c>
      <c r="Y314" s="2">
        <f t="shared" si="62"/>
        <v>52263196.289597422</v>
      </c>
      <c r="Z314" s="2" t="str">
        <f t="shared" si="52"/>
        <v>MEEP</v>
      </c>
      <c r="AA314" s="2">
        <f>IF(Z314="HERE",Y314,AA313+Graph!$G$1*1000)</f>
        <v>116413239.14674051</v>
      </c>
      <c r="AB314" s="2">
        <f t="shared" si="63"/>
        <v>650000</v>
      </c>
      <c r="AC314" s="2">
        <f t="shared" si="64"/>
        <v>50774175.249618001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246</v>
      </c>
      <c r="C315" s="7"/>
      <c r="D315" s="2" t="e">
        <f t="shared" si="55"/>
        <v>#N/A</v>
      </c>
      <c r="E315" s="2" t="e">
        <f t="shared" si="67"/>
        <v>#N/A</v>
      </c>
      <c r="F315" s="2">
        <v>1676583.7147313356</v>
      </c>
      <c r="G315" s="2">
        <f t="shared" si="70"/>
        <v>591500.42857142852</v>
      </c>
      <c r="H315" s="2">
        <f t="shared" si="65"/>
        <v>160793254.96390429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2680485.5714285616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1692445.163228929</v>
      </c>
      <c r="Q315" s="2">
        <f t="shared" si="71"/>
        <v>600000</v>
      </c>
      <c r="R315" s="2">
        <f t="shared" si="66"/>
        <v>163378914.82492995</v>
      </c>
      <c r="S315" s="2">
        <f t="shared" si="58"/>
        <v>591500.42857143283</v>
      </c>
      <c r="T315" s="2">
        <f t="shared" si="59"/>
        <v>8499.571428571362</v>
      </c>
      <c r="U315" s="2">
        <f t="shared" si="60"/>
        <v>600000</v>
      </c>
      <c r="V315" s="2">
        <f t="shared" si="34"/>
        <v>111107218.96390395</v>
      </c>
      <c r="W315" s="2">
        <f t="shared" si="61"/>
        <v>591500.42857143283</v>
      </c>
      <c r="X315" s="2">
        <f t="shared" si="51"/>
        <v>8499.5714285671711</v>
      </c>
      <c r="Y315" s="2">
        <f t="shared" si="62"/>
        <v>52271695.861025989</v>
      </c>
      <c r="Z315" s="2" t="str">
        <f t="shared" si="52"/>
        <v>MEEP</v>
      </c>
      <c r="AA315" s="2">
        <f>IF(Z315="HERE",Y315,AA314+Graph!$G$1*1000)</f>
        <v>117063239.14674051</v>
      </c>
      <c r="AB315" s="2">
        <f t="shared" si="63"/>
        <v>650000</v>
      </c>
      <c r="AC315" s="2">
        <f t="shared" si="64"/>
        <v>50774175.249618001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247</v>
      </c>
      <c r="C316" s="7"/>
      <c r="D316" s="2" t="e">
        <f t="shared" si="55"/>
        <v>#N/A</v>
      </c>
      <c r="E316" s="2" t="e">
        <f t="shared" si="67"/>
        <v>#N/A</v>
      </c>
      <c r="F316" s="2">
        <v>1681514.850617528</v>
      </c>
      <c r="G316" s="2">
        <f t="shared" si="70"/>
        <v>591500.42857142852</v>
      </c>
      <c r="H316" s="2">
        <f t="shared" si="65"/>
        <v>161384755.39247572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2688985.1428571329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1697422.7953908741</v>
      </c>
      <c r="Q316" s="2">
        <f t="shared" si="71"/>
        <v>600000</v>
      </c>
      <c r="R316" s="2">
        <f t="shared" si="66"/>
        <v>163978914.82492995</v>
      </c>
      <c r="S316" s="2">
        <f t="shared" si="58"/>
        <v>591500.42857143283</v>
      </c>
      <c r="T316" s="2">
        <f t="shared" si="59"/>
        <v>8499.571428571362</v>
      </c>
      <c r="U316" s="2">
        <f t="shared" si="60"/>
        <v>600000</v>
      </c>
      <c r="V316" s="2">
        <f t="shared" si="34"/>
        <v>111698719.39247538</v>
      </c>
      <c r="W316" s="2">
        <f t="shared" si="61"/>
        <v>591500.42857143283</v>
      </c>
      <c r="X316" s="2">
        <f t="shared" si="51"/>
        <v>8499.5714285671711</v>
      </c>
      <c r="Y316" s="2">
        <f t="shared" si="62"/>
        <v>52280195.432454556</v>
      </c>
      <c r="Z316" s="2" t="str">
        <f t="shared" si="52"/>
        <v>MEEP</v>
      </c>
      <c r="AA316" s="2">
        <f>IF(Z316="HERE",Y316,AA315+Graph!$G$1*1000)</f>
        <v>117713239.14674051</v>
      </c>
      <c r="AB316" s="2">
        <f t="shared" si="63"/>
        <v>650000</v>
      </c>
      <c r="AC316" s="2">
        <f t="shared" si="64"/>
        <v>50774175.249618001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248</v>
      </c>
      <c r="C317" s="7"/>
      <c r="D317" s="2" t="e">
        <f t="shared" si="55"/>
        <v>#N/A</v>
      </c>
      <c r="E317" s="2" t="e">
        <f t="shared" si="67"/>
        <v>#N/A</v>
      </c>
      <c r="F317" s="2">
        <v>1686445.9865036905</v>
      </c>
      <c r="G317" s="2">
        <f t="shared" si="70"/>
        <v>591500.42857142852</v>
      </c>
      <c r="H317" s="2">
        <f t="shared" si="65"/>
        <v>161976255.82104716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2697484.7142857043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1702400.4275528491</v>
      </c>
      <c r="Q317" s="2">
        <f t="shared" si="71"/>
        <v>600000</v>
      </c>
      <c r="R317" s="2">
        <f t="shared" si="66"/>
        <v>164578914.82492995</v>
      </c>
      <c r="S317" s="2">
        <f t="shared" si="58"/>
        <v>591500.42857143283</v>
      </c>
      <c r="T317" s="2">
        <f t="shared" si="59"/>
        <v>8499.571428571362</v>
      </c>
      <c r="U317" s="2">
        <f t="shared" si="60"/>
        <v>600000</v>
      </c>
      <c r="V317" s="2">
        <f t="shared" si="34"/>
        <v>112290219.82104681</v>
      </c>
      <c r="W317" s="2">
        <f t="shared" si="61"/>
        <v>591500.42857143283</v>
      </c>
      <c r="X317" s="2">
        <f t="shared" si="51"/>
        <v>8499.5714285671711</v>
      </c>
      <c r="Y317" s="2">
        <f t="shared" si="62"/>
        <v>52288695.003883123</v>
      </c>
      <c r="Z317" s="2" t="str">
        <f t="shared" si="52"/>
        <v>MEEP</v>
      </c>
      <c r="AA317" s="2">
        <f>IF(Z317="HERE",Y317,AA316+Graph!$G$1*1000)</f>
        <v>118363239.14674051</v>
      </c>
      <c r="AB317" s="2">
        <f t="shared" si="63"/>
        <v>650000</v>
      </c>
      <c r="AC317" s="2">
        <f t="shared" si="64"/>
        <v>50774175.249618001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249</v>
      </c>
      <c r="C318" s="7"/>
      <c r="D318" s="2" t="e">
        <f t="shared" si="55"/>
        <v>#N/A</v>
      </c>
      <c r="E318" s="2" t="e">
        <f t="shared" si="67"/>
        <v>#N/A</v>
      </c>
      <c r="F318" s="2">
        <v>1691377.122389853</v>
      </c>
      <c r="G318" s="2">
        <f t="shared" si="70"/>
        <v>591500.42857142852</v>
      </c>
      <c r="H318" s="2">
        <f t="shared" si="65"/>
        <v>162567756.24961859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2705984.2857142757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1707378.0597147942</v>
      </c>
      <c r="Q318" s="2">
        <f t="shared" si="71"/>
        <v>600000</v>
      </c>
      <c r="R318" s="2">
        <f t="shared" si="66"/>
        <v>165178914.82492995</v>
      </c>
      <c r="S318" s="2">
        <f t="shared" si="58"/>
        <v>591500.42857143283</v>
      </c>
      <c r="T318" s="2">
        <f t="shared" si="59"/>
        <v>8499.571428571362</v>
      </c>
      <c r="U318" s="2">
        <f t="shared" si="60"/>
        <v>600000</v>
      </c>
      <c r="V318" s="2">
        <f t="shared" si="34"/>
        <v>112881720.24961825</v>
      </c>
      <c r="W318" s="2">
        <f t="shared" si="61"/>
        <v>591500.42857143283</v>
      </c>
      <c r="X318" s="2">
        <f t="shared" si="51"/>
        <v>8499.5714285671711</v>
      </c>
      <c r="Y318" s="2">
        <f t="shared" si="62"/>
        <v>52297194.575311691</v>
      </c>
      <c r="Z318" s="2" t="str">
        <f t="shared" si="52"/>
        <v>MEEP</v>
      </c>
      <c r="AA318" s="2">
        <f>IF(Z318="HERE",Y318,AA317+Graph!$G$1*1000)</f>
        <v>119013239.14674051</v>
      </c>
      <c r="AB318" s="2">
        <f t="shared" si="63"/>
        <v>650000</v>
      </c>
      <c r="AC318" s="2">
        <f t="shared" si="64"/>
        <v>50774175.249618001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250</v>
      </c>
      <c r="C319" s="7"/>
      <c r="D319" s="2" t="e">
        <f t="shared" si="55"/>
        <v>#N/A</v>
      </c>
      <c r="E319" s="2" t="e">
        <f t="shared" si="67"/>
        <v>#N/A</v>
      </c>
      <c r="F319" s="2">
        <v>1696308.2582760453</v>
      </c>
      <c r="G319" s="2">
        <f t="shared" si="70"/>
        <v>591500.42857142852</v>
      </c>
      <c r="H319" s="2">
        <f t="shared" si="65"/>
        <v>163159256.67819002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2714483.857142847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1712355.6918767393</v>
      </c>
      <c r="Q319" s="2">
        <f t="shared" si="71"/>
        <v>600000</v>
      </c>
      <c r="R319" s="2">
        <f t="shared" si="66"/>
        <v>165778914.82492995</v>
      </c>
      <c r="S319" s="2">
        <f t="shared" si="58"/>
        <v>591500.42857143283</v>
      </c>
      <c r="T319" s="2">
        <f t="shared" si="59"/>
        <v>8499.571428571362</v>
      </c>
      <c r="U319" s="2">
        <f t="shared" si="60"/>
        <v>600000</v>
      </c>
      <c r="V319" s="2">
        <f t="shared" si="34"/>
        <v>113473220.67818968</v>
      </c>
      <c r="W319" s="2">
        <f t="shared" si="61"/>
        <v>591500.42857143283</v>
      </c>
      <c r="X319" s="2">
        <f t="shared" si="51"/>
        <v>8499.5714285671711</v>
      </c>
      <c r="Y319" s="2">
        <f t="shared" si="62"/>
        <v>52305694.146740258</v>
      </c>
      <c r="Z319" s="2" t="str">
        <f t="shared" si="52"/>
        <v>MEEP</v>
      </c>
      <c r="AA319" s="2">
        <f>IF(Z319="HERE",Y319,AA318+Graph!$G$1*1000)</f>
        <v>119663239.14674051</v>
      </c>
      <c r="AB319" s="2">
        <f t="shared" si="63"/>
        <v>650000</v>
      </c>
      <c r="AC319" s="2">
        <f t="shared" si="64"/>
        <v>50774175.249618001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251</v>
      </c>
      <c r="C320" s="7"/>
      <c r="D320" s="2" t="e">
        <f t="shared" si="55"/>
        <v>#N/A</v>
      </c>
      <c r="E320" s="2" t="e">
        <f t="shared" si="67"/>
        <v>#N/A</v>
      </c>
      <c r="F320" s="2">
        <v>1701239.3941622078</v>
      </c>
      <c r="G320" s="2">
        <f t="shared" si="70"/>
        <v>591500.42857142852</v>
      </c>
      <c r="H320" s="2">
        <f t="shared" si="65"/>
        <v>163750757.10676146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2722983.4285714184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1717333.3240387142</v>
      </c>
      <c r="Q320" s="2">
        <f t="shared" si="71"/>
        <v>600000</v>
      </c>
      <c r="R320" s="2">
        <f t="shared" si="66"/>
        <v>166378914.82492995</v>
      </c>
      <c r="S320" s="2">
        <f t="shared" si="58"/>
        <v>591500.42857143283</v>
      </c>
      <c r="T320" s="2">
        <f t="shared" si="59"/>
        <v>8499.571428571362</v>
      </c>
      <c r="U320" s="2">
        <f t="shared" si="60"/>
        <v>600000</v>
      </c>
      <c r="V320" s="2">
        <f t="shared" si="34"/>
        <v>114064721.10676111</v>
      </c>
      <c r="W320" s="2">
        <f t="shared" si="61"/>
        <v>591500.42857143283</v>
      </c>
      <c r="X320" s="2">
        <f t="shared" si="51"/>
        <v>8499.5714285671711</v>
      </c>
      <c r="Y320" s="2">
        <f t="shared" si="62"/>
        <v>52314193.718168825</v>
      </c>
      <c r="Z320" s="2" t="str">
        <f t="shared" si="52"/>
        <v>MEEP</v>
      </c>
      <c r="AA320" s="2">
        <f>IF(Z320="HERE",Y320,AA319+Graph!$G$1*1000)</f>
        <v>120313239.14674051</v>
      </c>
      <c r="AB320" s="2">
        <f t="shared" si="63"/>
        <v>650000</v>
      </c>
      <c r="AC320" s="2">
        <f t="shared" si="64"/>
        <v>50774175.249618001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252</v>
      </c>
      <c r="C321" s="7"/>
      <c r="D321" s="2" t="e">
        <f t="shared" si="55"/>
        <v>#N/A</v>
      </c>
      <c r="E321" s="2" t="e">
        <f t="shared" si="67"/>
        <v>#N/A</v>
      </c>
      <c r="F321" s="2">
        <v>1706170.5300483704</v>
      </c>
      <c r="G321" s="2">
        <f t="shared" si="70"/>
        <v>591500.42857142852</v>
      </c>
      <c r="H321" s="2">
        <f t="shared" si="65"/>
        <v>164342257.53533289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2731482.9999999898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1722310.9562006593</v>
      </c>
      <c r="Q321" s="2">
        <f t="shared" si="71"/>
        <v>600000</v>
      </c>
      <c r="R321" s="2">
        <f t="shared" si="66"/>
        <v>166978914.82492995</v>
      </c>
      <c r="S321" s="2">
        <f t="shared" si="58"/>
        <v>591500.42857143283</v>
      </c>
      <c r="T321" s="2">
        <f t="shared" si="59"/>
        <v>8499.571428571362</v>
      </c>
      <c r="U321" s="2">
        <f t="shared" si="60"/>
        <v>600000</v>
      </c>
      <c r="V321" s="2">
        <f t="shared" si="34"/>
        <v>114656221.53533255</v>
      </c>
      <c r="W321" s="2">
        <f t="shared" si="61"/>
        <v>591500.42857143283</v>
      </c>
      <c r="X321" s="2">
        <f t="shared" si="51"/>
        <v>8499.5714285671711</v>
      </c>
      <c r="Y321" s="2">
        <f t="shared" si="62"/>
        <v>52322693.289597392</v>
      </c>
      <c r="Z321" s="2" t="str">
        <f t="shared" si="52"/>
        <v>MEEP</v>
      </c>
      <c r="AA321" s="2">
        <f>IF(Z321="HERE",Y321,AA320+Graph!$G$1*1000)</f>
        <v>120963239.14674051</v>
      </c>
      <c r="AB321" s="2">
        <f t="shared" si="63"/>
        <v>650000</v>
      </c>
      <c r="AC321" s="2">
        <f t="shared" si="64"/>
        <v>50774175.249618001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253</v>
      </c>
      <c r="C322" s="7"/>
      <c r="D322" s="2" t="e">
        <f t="shared" si="55"/>
        <v>#N/A</v>
      </c>
      <c r="E322" s="2" t="e">
        <f t="shared" si="67"/>
        <v>#N/A</v>
      </c>
      <c r="F322" s="2">
        <v>1711101.6659345627</v>
      </c>
      <c r="G322" s="2">
        <f t="shared" si="70"/>
        <v>591500.42857142852</v>
      </c>
      <c r="H322" s="2">
        <f t="shared" si="65"/>
        <v>164933757.96390432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2739982.5714285611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1727288.5883626044</v>
      </c>
      <c r="Q322" s="2">
        <f t="shared" si="71"/>
        <v>600000</v>
      </c>
      <c r="R322" s="2">
        <f t="shared" si="66"/>
        <v>167578914.82492995</v>
      </c>
      <c r="S322" s="2">
        <f t="shared" si="58"/>
        <v>591500.42857143283</v>
      </c>
      <c r="T322" s="2">
        <f t="shared" si="59"/>
        <v>8499.571428571362</v>
      </c>
      <c r="U322" s="2">
        <f t="shared" si="60"/>
        <v>600000</v>
      </c>
      <c r="V322" s="2">
        <f t="shared" si="34"/>
        <v>115247721.96390398</v>
      </c>
      <c r="W322" s="2">
        <f t="shared" si="61"/>
        <v>591500.42857143283</v>
      </c>
      <c r="X322" s="2">
        <f t="shared" si="51"/>
        <v>8499.5714285671711</v>
      </c>
      <c r="Y322" s="2">
        <f t="shared" si="62"/>
        <v>52331192.861025959</v>
      </c>
      <c r="Z322" s="2" t="str">
        <f t="shared" si="52"/>
        <v>MEEP</v>
      </c>
      <c r="AA322" s="2">
        <f>IF(Z322="HERE",Y322,AA321+Graph!$G$1*1000)</f>
        <v>121613239.14674051</v>
      </c>
      <c r="AB322" s="2">
        <f t="shared" si="63"/>
        <v>650000</v>
      </c>
      <c r="AC322" s="2">
        <f t="shared" si="64"/>
        <v>50774175.249618001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254</v>
      </c>
      <c r="C323" s="7"/>
      <c r="D323" s="2" t="e">
        <f t="shared" si="55"/>
        <v>#N/A</v>
      </c>
      <c r="E323" s="2" t="e">
        <f t="shared" si="67"/>
        <v>#N/A</v>
      </c>
      <c r="F323" s="2">
        <v>1716032.8018207252</v>
      </c>
      <c r="G323" s="2">
        <f t="shared" si="70"/>
        <v>591500.42857142852</v>
      </c>
      <c r="H323" s="2">
        <f t="shared" si="65"/>
        <v>165525258.39247575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2748482.1428571325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1732266.2205245793</v>
      </c>
      <c r="Q323" s="2">
        <f t="shared" si="71"/>
        <v>600000</v>
      </c>
      <c r="R323" s="2">
        <f t="shared" si="66"/>
        <v>168178914.82492995</v>
      </c>
      <c r="S323" s="2">
        <f t="shared" si="58"/>
        <v>591500.42857143283</v>
      </c>
      <c r="T323" s="2">
        <f t="shared" si="59"/>
        <v>8499.571428571362</v>
      </c>
      <c r="U323" s="2">
        <f t="shared" si="60"/>
        <v>600000</v>
      </c>
      <c r="V323" s="2">
        <f t="shared" si="34"/>
        <v>115839222.39247541</v>
      </c>
      <c r="W323" s="2">
        <f t="shared" si="61"/>
        <v>591500.42857143283</v>
      </c>
      <c r="X323" s="2">
        <f t="shared" si="51"/>
        <v>8499.5714285671711</v>
      </c>
      <c r="Y323" s="2">
        <f t="shared" si="62"/>
        <v>52339692.432454526</v>
      </c>
      <c r="Z323" s="2" t="str">
        <f t="shared" si="52"/>
        <v>MEEP</v>
      </c>
      <c r="AA323" s="2">
        <f>IF(Z323="HERE",Y323,AA322+Graph!$G$1*1000)</f>
        <v>122263239.14674051</v>
      </c>
      <c r="AB323" s="2">
        <f t="shared" si="63"/>
        <v>650000</v>
      </c>
      <c r="AC323" s="2">
        <f t="shared" si="64"/>
        <v>50774175.249618001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255</v>
      </c>
      <c r="C324" s="7"/>
      <c r="D324" s="2" t="e">
        <f t="shared" si="55"/>
        <v>#N/A</v>
      </c>
      <c r="E324" s="2" t="e">
        <f t="shared" si="67"/>
        <v>#N/A</v>
      </c>
      <c r="F324" s="2">
        <v>1720963.9377068877</v>
      </c>
      <c r="G324" s="2">
        <f t="shared" si="70"/>
        <v>591500.42857142852</v>
      </c>
      <c r="H324" s="2">
        <f t="shared" si="65"/>
        <v>166116758.82104719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2756981.7142857038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1737243.8526865244</v>
      </c>
      <c r="Q324" s="2">
        <f t="shared" si="71"/>
        <v>600000</v>
      </c>
      <c r="R324" s="2">
        <f t="shared" si="66"/>
        <v>168778914.82492995</v>
      </c>
      <c r="S324" s="2">
        <f t="shared" si="58"/>
        <v>591500.42857143283</v>
      </c>
      <c r="T324" s="2">
        <f t="shared" si="59"/>
        <v>8499.571428571362</v>
      </c>
      <c r="U324" s="2">
        <f t="shared" si="60"/>
        <v>600000</v>
      </c>
      <c r="V324" s="2">
        <f t="shared" si="34"/>
        <v>116430722.82104684</v>
      </c>
      <c r="W324" s="2">
        <f t="shared" si="61"/>
        <v>591500.42857143283</v>
      </c>
      <c r="X324" s="2">
        <f t="shared" si="51"/>
        <v>8499.5714285671711</v>
      </c>
      <c r="Y324" s="2">
        <f t="shared" si="62"/>
        <v>52348192.003883094</v>
      </c>
      <c r="Z324" s="2" t="str">
        <f t="shared" si="52"/>
        <v>MEEP</v>
      </c>
      <c r="AA324" s="2">
        <f>IF(Z324="HERE",Y324,AA323+Graph!$G$1*1000)</f>
        <v>122913239.14674051</v>
      </c>
      <c r="AB324" s="2">
        <f t="shared" si="63"/>
        <v>650000</v>
      </c>
      <c r="AC324" s="2">
        <f t="shared" si="64"/>
        <v>50774175.249618001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256</v>
      </c>
      <c r="C325" s="7"/>
      <c r="D325" s="2" t="e">
        <f t="shared" si="55"/>
        <v>#N/A</v>
      </c>
      <c r="E325" s="2" t="e">
        <f t="shared" si="67"/>
        <v>#N/A</v>
      </c>
      <c r="F325" s="2">
        <v>1725895.07359308</v>
      </c>
      <c r="G325" s="2">
        <f t="shared" si="70"/>
        <v>591500.42857142852</v>
      </c>
      <c r="H325" s="2">
        <f t="shared" si="65"/>
        <v>166708259.24961862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2765481.2857142752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1742221.4848484695</v>
      </c>
      <c r="Q325" s="2">
        <f t="shared" si="71"/>
        <v>600000</v>
      </c>
      <c r="R325" s="2">
        <f t="shared" si="66"/>
        <v>169378914.82492995</v>
      </c>
      <c r="S325" s="2">
        <f t="shared" si="58"/>
        <v>591500.42857143283</v>
      </c>
      <c r="T325" s="2">
        <f t="shared" si="59"/>
        <v>8499.571428571362</v>
      </c>
      <c r="U325" s="2">
        <f t="shared" si="60"/>
        <v>600000</v>
      </c>
      <c r="V325" s="2">
        <f t="shared" si="34"/>
        <v>117022223.24961828</v>
      </c>
      <c r="W325" s="2">
        <f t="shared" si="61"/>
        <v>591500.42857143283</v>
      </c>
      <c r="X325" s="2">
        <f t="shared" si="51"/>
        <v>8499.5714285671711</v>
      </c>
      <c r="Y325" s="2">
        <f t="shared" si="62"/>
        <v>52356691.575311661</v>
      </c>
      <c r="Z325" s="2" t="str">
        <f t="shared" si="52"/>
        <v>MEEP</v>
      </c>
      <c r="AA325" s="2">
        <f>IF(Z325="HERE",Y325,AA324+Graph!$G$1*1000)</f>
        <v>123563239.14674051</v>
      </c>
      <c r="AB325" s="2">
        <f t="shared" si="63"/>
        <v>650000</v>
      </c>
      <c r="AC325" s="2">
        <f t="shared" si="64"/>
        <v>50774175.249618001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257</v>
      </c>
      <c r="C326" s="7"/>
      <c r="D326" s="2" t="e">
        <f t="shared" si="55"/>
        <v>#N/A</v>
      </c>
      <c r="E326" s="2" t="e">
        <f t="shared" si="67"/>
        <v>#N/A</v>
      </c>
      <c r="F326" s="2">
        <v>1730826.2094792426</v>
      </c>
      <c r="G326" s="2">
        <f t="shared" si="70"/>
        <v>591500.42857142852</v>
      </c>
      <c r="H326" s="2">
        <f t="shared" si="65"/>
        <v>167299759.67819005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2773980.8571428466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1747199.1170104444</v>
      </c>
      <c r="Q326" s="2">
        <f t="shared" si="71"/>
        <v>600000</v>
      </c>
      <c r="R326" s="2">
        <f t="shared" si="66"/>
        <v>169978914.82492995</v>
      </c>
      <c r="S326" s="2">
        <f t="shared" si="58"/>
        <v>591500.42857143283</v>
      </c>
      <c r="T326" s="2">
        <f t="shared" si="59"/>
        <v>8499.571428571362</v>
      </c>
      <c r="U326" s="2">
        <f t="shared" si="60"/>
        <v>600000</v>
      </c>
      <c r="V326" s="2">
        <f t="shared" si="34"/>
        <v>117613723.67818971</v>
      </c>
      <c r="W326" s="2">
        <f t="shared" si="61"/>
        <v>591500.42857143283</v>
      </c>
      <c r="X326" s="2">
        <f t="shared" si="51"/>
        <v>8499.5714285671711</v>
      </c>
      <c r="Y326" s="2">
        <f t="shared" si="62"/>
        <v>52365191.146740228</v>
      </c>
      <c r="Z326" s="2" t="str">
        <f t="shared" si="52"/>
        <v>MEEP</v>
      </c>
      <c r="AA326" s="2">
        <f>IF(Z326="HERE",Y326,AA325+Graph!$G$1*1000)</f>
        <v>124213239.14674051</v>
      </c>
      <c r="AB326" s="2">
        <f t="shared" si="63"/>
        <v>650000</v>
      </c>
      <c r="AC326" s="2">
        <f t="shared" si="64"/>
        <v>50774175.249618001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258</v>
      </c>
      <c r="C327" s="7"/>
      <c r="D327" s="2" t="e">
        <f t="shared" si="55"/>
        <v>#N/A</v>
      </c>
      <c r="E327" s="2" t="e">
        <f t="shared" si="67"/>
        <v>#N/A</v>
      </c>
      <c r="F327" s="2">
        <v>1735757.3453654051</v>
      </c>
      <c r="G327" s="2">
        <f t="shared" si="70"/>
        <v>591500.42857142852</v>
      </c>
      <c r="H327" s="2">
        <f t="shared" si="65"/>
        <v>167891260.10676149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2782480.4285714179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1752176.7491723895</v>
      </c>
      <c r="Q327" s="2">
        <f t="shared" si="71"/>
        <v>600000</v>
      </c>
      <c r="R327" s="2">
        <f t="shared" si="66"/>
        <v>170578914.82492995</v>
      </c>
      <c r="S327" s="2">
        <f t="shared" si="58"/>
        <v>591500.42857143283</v>
      </c>
      <c r="T327" s="2">
        <f t="shared" si="59"/>
        <v>8499.571428571362</v>
      </c>
      <c r="U327" s="2">
        <f t="shared" si="60"/>
        <v>600000</v>
      </c>
      <c r="V327" s="2">
        <f t="shared" si="34"/>
        <v>118205224.10676114</v>
      </c>
      <c r="W327" s="2">
        <f t="shared" si="61"/>
        <v>591500.42857143283</v>
      </c>
      <c r="X327" s="2">
        <f t="shared" si="51"/>
        <v>8499.5714285671711</v>
      </c>
      <c r="Y327" s="2">
        <f t="shared" si="62"/>
        <v>52373690.718168795</v>
      </c>
      <c r="Z327" s="2" t="str">
        <f t="shared" si="52"/>
        <v>MEEP</v>
      </c>
      <c r="AA327" s="2">
        <f>IF(Z327="HERE",Y327,AA326+Graph!$G$1*1000)</f>
        <v>124863239.14674051</v>
      </c>
      <c r="AB327" s="2">
        <f t="shared" si="63"/>
        <v>650000</v>
      </c>
      <c r="AC327" s="2">
        <f t="shared" si="64"/>
        <v>50774175.249618001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259</v>
      </c>
      <c r="C328" s="7"/>
      <c r="D328" s="2" t="e">
        <f t="shared" si="55"/>
        <v>#N/A</v>
      </c>
      <c r="E328" s="2" t="e">
        <f t="shared" si="67"/>
        <v>#N/A</v>
      </c>
      <c r="F328" s="2">
        <v>1740688.4812515974</v>
      </c>
      <c r="G328" s="2">
        <f t="shared" si="70"/>
        <v>591500.42857142852</v>
      </c>
      <c r="H328" s="2">
        <f t="shared" si="65"/>
        <v>168482760.53533292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2790979.9999999893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1757154.3813343644</v>
      </c>
      <c r="Q328" s="2">
        <f t="shared" si="71"/>
        <v>600000</v>
      </c>
      <c r="R328" s="2">
        <f t="shared" si="66"/>
        <v>171178914.82492995</v>
      </c>
      <c r="S328" s="2">
        <f t="shared" si="58"/>
        <v>591500.42857143283</v>
      </c>
      <c r="T328" s="2">
        <f t="shared" si="59"/>
        <v>8499.571428571362</v>
      </c>
      <c r="U328" s="2">
        <f t="shared" si="60"/>
        <v>600000</v>
      </c>
      <c r="V328" s="2">
        <f t="shared" si="34"/>
        <v>118796724.53533258</v>
      </c>
      <c r="W328" s="2">
        <f t="shared" si="61"/>
        <v>591500.42857143283</v>
      </c>
      <c r="X328" s="2">
        <f t="shared" si="51"/>
        <v>8499.5714285671711</v>
      </c>
      <c r="Y328" s="2">
        <f t="shared" si="62"/>
        <v>52382190.289597362</v>
      </c>
      <c r="Z328" s="2" t="str">
        <f t="shared" si="52"/>
        <v>MEEP</v>
      </c>
      <c r="AA328" s="2">
        <f>IF(Z328="HERE",Y328,AA327+Graph!$G$1*1000)</f>
        <v>125513239.14674051</v>
      </c>
      <c r="AB328" s="2">
        <f t="shared" si="63"/>
        <v>650000</v>
      </c>
      <c r="AC328" s="2">
        <f t="shared" si="64"/>
        <v>50774175.249618001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260</v>
      </c>
      <c r="C329" s="7"/>
      <c r="D329" s="2" t="e">
        <f t="shared" si="55"/>
        <v>#N/A</v>
      </c>
      <c r="E329" s="2" t="e">
        <f t="shared" si="67"/>
        <v>#N/A</v>
      </c>
      <c r="F329" s="2">
        <v>1745619.6171377599</v>
      </c>
      <c r="G329" s="2">
        <f t="shared" si="70"/>
        <v>591500.42857142852</v>
      </c>
      <c r="H329" s="2">
        <f t="shared" si="65"/>
        <v>169074260.96390435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2799479.5714285607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1762132.0134963095</v>
      </c>
      <c r="Q329" s="2">
        <f t="shared" si="71"/>
        <v>600000</v>
      </c>
      <c r="R329" s="2">
        <f t="shared" si="66"/>
        <v>171778914.82492995</v>
      </c>
      <c r="S329" s="2">
        <f t="shared" si="58"/>
        <v>591500.42857143283</v>
      </c>
      <c r="T329" s="2">
        <f t="shared" si="59"/>
        <v>8499.571428571362</v>
      </c>
      <c r="U329" s="2">
        <f t="shared" si="60"/>
        <v>600000</v>
      </c>
      <c r="V329" s="2">
        <f t="shared" si="34"/>
        <v>119388224.96390401</v>
      </c>
      <c r="W329" s="2">
        <f t="shared" si="61"/>
        <v>591500.42857143283</v>
      </c>
      <c r="X329" s="2">
        <f t="shared" si="51"/>
        <v>8499.5714285671711</v>
      </c>
      <c r="Y329" s="2">
        <f t="shared" si="62"/>
        <v>52390689.861025929</v>
      </c>
      <c r="Z329" s="2" t="str">
        <f t="shared" si="52"/>
        <v>MEEP</v>
      </c>
      <c r="AA329" s="2">
        <f>IF(Z329="HERE",Y329,AA328+Graph!$G$1*1000)</f>
        <v>126163239.14674051</v>
      </c>
      <c r="AB329" s="2">
        <f t="shared" si="63"/>
        <v>650000</v>
      </c>
      <c r="AC329" s="2">
        <f t="shared" si="64"/>
        <v>50774175.249618001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261</v>
      </c>
      <c r="C330" s="7"/>
      <c r="D330" s="2" t="e">
        <f t="shared" si="55"/>
        <v>#N/A</v>
      </c>
      <c r="E330" s="2" t="e">
        <f t="shared" si="67"/>
        <v>#N/A</v>
      </c>
      <c r="F330" s="2">
        <v>1750550.7530239522</v>
      </c>
      <c r="G330" s="2">
        <f t="shared" si="70"/>
        <v>591500.42857142852</v>
      </c>
      <c r="H330" s="2">
        <f t="shared" si="65"/>
        <v>169665761.39247578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2807979.142857132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1767109.6456582546</v>
      </c>
      <c r="Q330" s="2">
        <f t="shared" si="71"/>
        <v>600000</v>
      </c>
      <c r="R330" s="2">
        <f t="shared" si="66"/>
        <v>172378914.82492995</v>
      </c>
      <c r="S330" s="2">
        <f t="shared" si="58"/>
        <v>591500.42857143283</v>
      </c>
      <c r="T330" s="2">
        <f t="shared" si="59"/>
        <v>8499.571428571362</v>
      </c>
      <c r="U330" s="2">
        <f t="shared" si="60"/>
        <v>600000</v>
      </c>
      <c r="V330" s="2">
        <f t="shared" si="34"/>
        <v>119979725.39247544</v>
      </c>
      <c r="W330" s="2">
        <f t="shared" si="61"/>
        <v>591500.42857143283</v>
      </c>
      <c r="X330" s="2">
        <f t="shared" si="51"/>
        <v>8499.5714285671711</v>
      </c>
      <c r="Y330" s="2">
        <f t="shared" si="62"/>
        <v>52399189.432454497</v>
      </c>
      <c r="Z330" s="2" t="str">
        <f t="shared" si="52"/>
        <v>MEEP</v>
      </c>
      <c r="AA330" s="2">
        <f>IF(Z330="HERE",Y330,AA329+Graph!$G$1*1000)</f>
        <v>126813239.14674051</v>
      </c>
      <c r="AB330" s="2">
        <f t="shared" si="63"/>
        <v>650000</v>
      </c>
      <c r="AC330" s="2">
        <f t="shared" si="64"/>
        <v>50774175.249618001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262</v>
      </c>
      <c r="C331" s="7"/>
      <c r="D331" s="2" t="e">
        <f t="shared" si="55"/>
        <v>#N/A</v>
      </c>
      <c r="E331" s="2" t="e">
        <f t="shared" si="67"/>
        <v>#N/A</v>
      </c>
      <c r="F331" s="2">
        <v>1755481.8889101148</v>
      </c>
      <c r="G331" s="2">
        <f t="shared" si="70"/>
        <v>591500.42857142852</v>
      </c>
      <c r="H331" s="2">
        <f t="shared" si="65"/>
        <v>170257261.82104722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2816478.7142857034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1772087.2778202295</v>
      </c>
      <c r="Q331" s="2">
        <f t="shared" si="71"/>
        <v>600000</v>
      </c>
      <c r="R331" s="2">
        <f t="shared" si="66"/>
        <v>172978914.82492995</v>
      </c>
      <c r="S331" s="2">
        <f t="shared" si="58"/>
        <v>591500.42857143283</v>
      </c>
      <c r="T331" s="2">
        <f t="shared" si="59"/>
        <v>8499.571428571362</v>
      </c>
      <c r="U331" s="2">
        <f t="shared" si="60"/>
        <v>600000</v>
      </c>
      <c r="V331" s="2">
        <f t="shared" si="34"/>
        <v>120571225.82104687</v>
      </c>
      <c r="W331" s="2">
        <f t="shared" si="61"/>
        <v>591500.42857143283</v>
      </c>
      <c r="X331" s="2">
        <f t="shared" si="51"/>
        <v>8499.5714285671711</v>
      </c>
      <c r="Y331" s="2">
        <f t="shared" si="62"/>
        <v>52407689.003883064</v>
      </c>
      <c r="Z331" s="2" t="str">
        <f t="shared" si="52"/>
        <v>MEEP</v>
      </c>
      <c r="AA331" s="2">
        <f>IF(Z331="HERE",Y331,AA330+Graph!$G$1*1000)</f>
        <v>127463239.14674051</v>
      </c>
      <c r="AB331" s="2">
        <f t="shared" si="63"/>
        <v>650000</v>
      </c>
      <c r="AC331" s="2">
        <f t="shared" si="64"/>
        <v>50774175.249618001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263</v>
      </c>
      <c r="C332" s="7"/>
      <c r="D332" s="2" t="e">
        <f t="shared" si="55"/>
        <v>#N/A</v>
      </c>
      <c r="E332" s="2" t="e">
        <f t="shared" si="67"/>
        <v>#N/A</v>
      </c>
      <c r="F332" s="2">
        <v>1760413.0247962773</v>
      </c>
      <c r="G332" s="2">
        <f t="shared" si="70"/>
        <v>591500.42857142852</v>
      </c>
      <c r="H332" s="2">
        <f t="shared" si="65"/>
        <v>170848762.24961865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2824978.2857142747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1777064.9099821746</v>
      </c>
      <c r="Q332" s="2">
        <f t="shared" si="71"/>
        <v>600000</v>
      </c>
      <c r="R332" s="2">
        <f t="shared" si="66"/>
        <v>173578914.82492995</v>
      </c>
      <c r="S332" s="2">
        <f t="shared" si="58"/>
        <v>591500.42857143283</v>
      </c>
      <c r="T332" s="2">
        <f t="shared" si="59"/>
        <v>8499.571428571362</v>
      </c>
      <c r="U332" s="2">
        <f t="shared" si="60"/>
        <v>600000</v>
      </c>
      <c r="V332" s="2">
        <f t="shared" si="34"/>
        <v>121162726.24961831</v>
      </c>
      <c r="W332" s="2">
        <f t="shared" si="61"/>
        <v>591500.42857143283</v>
      </c>
      <c r="X332" s="2">
        <f t="shared" si="51"/>
        <v>8499.5714285671711</v>
      </c>
      <c r="Y332" s="2">
        <f t="shared" si="62"/>
        <v>52416188.575311631</v>
      </c>
      <c r="Z332" s="2" t="str">
        <f t="shared" si="52"/>
        <v>MEEP</v>
      </c>
      <c r="AA332" s="2">
        <f>IF(Z332="HERE",Y332,AA331+Graph!$G$1*1000)</f>
        <v>128113239.14674051</v>
      </c>
      <c r="AB332" s="2">
        <f t="shared" si="63"/>
        <v>650000</v>
      </c>
      <c r="AC332" s="2">
        <f t="shared" si="64"/>
        <v>50774175.249618001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264</v>
      </c>
      <c r="C333" s="7"/>
      <c r="D333" s="2" t="e">
        <f t="shared" si="55"/>
        <v>#N/A</v>
      </c>
      <c r="E333" s="2" t="e">
        <f t="shared" si="67"/>
        <v>#N/A</v>
      </c>
      <c r="F333" s="2">
        <v>1765344.1606824696</v>
      </c>
      <c r="G333" s="2">
        <f t="shared" si="70"/>
        <v>591500.42857142852</v>
      </c>
      <c r="H333" s="2">
        <f t="shared" si="65"/>
        <v>171440262.67819008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2833477.8571428461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1782042.5421441197</v>
      </c>
      <c r="Q333" s="2">
        <f t="shared" si="71"/>
        <v>600000</v>
      </c>
      <c r="R333" s="2">
        <f t="shared" si="66"/>
        <v>174178914.82492995</v>
      </c>
      <c r="S333" s="2">
        <f t="shared" si="58"/>
        <v>591500.42857143283</v>
      </c>
      <c r="T333" s="2">
        <f t="shared" si="59"/>
        <v>8499.571428571362</v>
      </c>
      <c r="U333" s="2">
        <f t="shared" si="60"/>
        <v>600000</v>
      </c>
      <c r="V333" s="2">
        <f t="shared" si="34"/>
        <v>121754226.67818974</v>
      </c>
      <c r="W333" s="2">
        <f t="shared" si="61"/>
        <v>591500.42857143283</v>
      </c>
      <c r="X333" s="2">
        <f t="shared" si="51"/>
        <v>8499.5714285671711</v>
      </c>
      <c r="Y333" s="2">
        <f t="shared" si="62"/>
        <v>52424688.146740198</v>
      </c>
      <c r="Z333" s="2" t="str">
        <f t="shared" si="52"/>
        <v>MEEP</v>
      </c>
      <c r="AA333" s="2">
        <f>IF(Z333="HERE",Y333,AA332+Graph!$G$1*1000)</f>
        <v>128763239.14674051</v>
      </c>
      <c r="AB333" s="2">
        <f t="shared" si="63"/>
        <v>650000</v>
      </c>
      <c r="AC333" s="2">
        <f t="shared" si="64"/>
        <v>50774175.249618001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265</v>
      </c>
      <c r="C334" s="7"/>
      <c r="D334" s="2" t="e">
        <f t="shared" si="55"/>
        <v>#N/A</v>
      </c>
      <c r="E334" s="2" t="e">
        <f t="shared" si="67"/>
        <v>#N/A</v>
      </c>
      <c r="F334" s="2">
        <v>1770275.2965686321</v>
      </c>
      <c r="G334" s="2">
        <f t="shared" si="70"/>
        <v>591500.42857142852</v>
      </c>
      <c r="H334" s="2">
        <f t="shared" si="65"/>
        <v>172031763.10676152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2841977.4285714175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1787020.1743060946</v>
      </c>
      <c r="Q334" s="2">
        <f t="shared" si="71"/>
        <v>600000</v>
      </c>
      <c r="R334" s="2">
        <f t="shared" si="66"/>
        <v>174778914.82492995</v>
      </c>
      <c r="S334" s="2">
        <f t="shared" si="58"/>
        <v>591500.42857143283</v>
      </c>
      <c r="T334" s="2">
        <f t="shared" si="59"/>
        <v>8499.571428571362</v>
      </c>
      <c r="U334" s="2">
        <f t="shared" si="60"/>
        <v>600000</v>
      </c>
      <c r="V334" s="2">
        <f t="shared" si="34"/>
        <v>122345727.10676117</v>
      </c>
      <c r="W334" s="2">
        <f t="shared" si="61"/>
        <v>591500.42857143283</v>
      </c>
      <c r="X334" s="2">
        <f t="shared" si="51"/>
        <v>8499.5714285671711</v>
      </c>
      <c r="Y334" s="2">
        <f t="shared" si="62"/>
        <v>52433187.718168765</v>
      </c>
      <c r="Z334" s="2" t="str">
        <f t="shared" si="52"/>
        <v>MEEP</v>
      </c>
      <c r="AA334" s="2">
        <f>IF(Z334="HERE",Y334,AA333+Graph!$G$1*1000)</f>
        <v>129413239.14674051</v>
      </c>
      <c r="AB334" s="2">
        <f t="shared" si="63"/>
        <v>650000</v>
      </c>
      <c r="AC334" s="2">
        <f t="shared" si="64"/>
        <v>50774175.249618001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266</v>
      </c>
      <c r="C335" s="7"/>
      <c r="D335" s="2" t="e">
        <f t="shared" si="55"/>
        <v>#N/A</v>
      </c>
      <c r="E335" s="2" t="e">
        <f t="shared" si="67"/>
        <v>#N/A</v>
      </c>
      <c r="F335" s="2">
        <v>1775206.4324547946</v>
      </c>
      <c r="G335" s="2">
        <f t="shared" si="70"/>
        <v>591500.42857142852</v>
      </c>
      <c r="H335" s="2">
        <f t="shared" si="65"/>
        <v>172623263.53533295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2850476.9999999888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1791997.8064680398</v>
      </c>
      <c r="Q335" s="2">
        <f t="shared" si="71"/>
        <v>600000</v>
      </c>
      <c r="R335" s="2">
        <f t="shared" si="66"/>
        <v>175378914.82492995</v>
      </c>
      <c r="S335" s="2">
        <f t="shared" si="58"/>
        <v>591500.42857143283</v>
      </c>
      <c r="T335" s="2">
        <f t="shared" si="59"/>
        <v>8499.571428571362</v>
      </c>
      <c r="U335" s="2">
        <f t="shared" si="60"/>
        <v>600000</v>
      </c>
      <c r="V335" s="2">
        <f t="shared" si="34"/>
        <v>122937227.53533261</v>
      </c>
      <c r="W335" s="2">
        <f t="shared" si="61"/>
        <v>591500.42857143283</v>
      </c>
      <c r="X335" s="2">
        <f t="shared" si="51"/>
        <v>8499.5714285671711</v>
      </c>
      <c r="Y335" s="2">
        <f t="shared" si="62"/>
        <v>52441687.289597332</v>
      </c>
      <c r="Z335" s="2" t="str">
        <f t="shared" si="52"/>
        <v>MEEP</v>
      </c>
      <c r="AA335" s="2">
        <f>IF(Z335="HERE",Y335,AA334+Graph!$G$1*1000)</f>
        <v>130063239.14674051</v>
      </c>
      <c r="AB335" s="2">
        <f t="shared" si="63"/>
        <v>650000</v>
      </c>
      <c r="AC335" s="2">
        <f t="shared" si="64"/>
        <v>50774175.249618001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267</v>
      </c>
      <c r="C336" s="7"/>
      <c r="D336" s="2" t="e">
        <f t="shared" si="55"/>
        <v>#N/A</v>
      </c>
      <c r="E336" s="2" t="e">
        <f t="shared" si="67"/>
        <v>#N/A</v>
      </c>
      <c r="F336" s="2">
        <v>1780137.568340987</v>
      </c>
      <c r="G336" s="2">
        <f t="shared" si="70"/>
        <v>591500.42857142852</v>
      </c>
      <c r="H336" s="2">
        <f t="shared" si="65"/>
        <v>173214763.96390438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2858976.5714285602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1796975.4386299849</v>
      </c>
      <c r="Q336" s="2">
        <f t="shared" si="71"/>
        <v>600000</v>
      </c>
      <c r="R336" s="2">
        <f t="shared" si="66"/>
        <v>175978914.82492995</v>
      </c>
      <c r="S336" s="2">
        <f t="shared" si="58"/>
        <v>591500.42857143283</v>
      </c>
      <c r="T336" s="2">
        <f t="shared" si="59"/>
        <v>8499.571428571362</v>
      </c>
      <c r="U336" s="2">
        <f t="shared" si="60"/>
        <v>600000</v>
      </c>
      <c r="V336" s="2">
        <f t="shared" si="34"/>
        <v>123528727.96390404</v>
      </c>
      <c r="W336" s="2">
        <f t="shared" si="61"/>
        <v>591500.42857143283</v>
      </c>
      <c r="X336" s="2">
        <f t="shared" si="51"/>
        <v>8499.5714285671711</v>
      </c>
      <c r="Y336" s="2">
        <f t="shared" si="62"/>
        <v>52450186.8610259</v>
      </c>
      <c r="Z336" s="2" t="str">
        <f t="shared" si="52"/>
        <v>MEEP</v>
      </c>
      <c r="AA336" s="2">
        <f>IF(Z336="HERE",Y336,AA335+Graph!$G$1*1000)</f>
        <v>130713239.14674051</v>
      </c>
      <c r="AB336" s="2">
        <f t="shared" si="63"/>
        <v>650000</v>
      </c>
      <c r="AC336" s="2">
        <f t="shared" si="64"/>
        <v>50774175.249618001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268</v>
      </c>
      <c r="C337" s="7"/>
      <c r="D337" s="2" t="e">
        <f t="shared" si="55"/>
        <v>#N/A</v>
      </c>
      <c r="E337" s="2" t="e">
        <f t="shared" si="67"/>
        <v>#N/A</v>
      </c>
      <c r="F337" s="2">
        <v>1785068.7042271495</v>
      </c>
      <c r="G337" s="2">
        <f t="shared" si="70"/>
        <v>591500.42857142852</v>
      </c>
      <c r="H337" s="2">
        <f t="shared" si="65"/>
        <v>173806264.39247581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2867476.1428571315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1801953.0707919598</v>
      </c>
      <c r="Q337" s="2">
        <f t="shared" si="71"/>
        <v>600000</v>
      </c>
      <c r="R337" s="2">
        <f t="shared" si="66"/>
        <v>176578914.82492995</v>
      </c>
      <c r="S337" s="2">
        <f t="shared" si="58"/>
        <v>591500.42857143283</v>
      </c>
      <c r="T337" s="2">
        <f t="shared" si="59"/>
        <v>8499.571428571362</v>
      </c>
      <c r="U337" s="2">
        <f t="shared" si="60"/>
        <v>600000</v>
      </c>
      <c r="V337" s="2">
        <f t="shared" si="34"/>
        <v>124120228.39247547</v>
      </c>
      <c r="W337" s="2">
        <f t="shared" si="61"/>
        <v>591500.42857143283</v>
      </c>
      <c r="X337" s="2">
        <f t="shared" si="51"/>
        <v>8499.5714285671711</v>
      </c>
      <c r="Y337" s="2">
        <f t="shared" si="62"/>
        <v>52458686.432454467</v>
      </c>
      <c r="Z337" s="2" t="str">
        <f t="shared" si="52"/>
        <v>MEEP</v>
      </c>
      <c r="AA337" s="2">
        <f>IF(Z337="HERE",Y337,AA336+Graph!$G$1*1000)</f>
        <v>131363239.14674051</v>
      </c>
      <c r="AB337" s="2">
        <f t="shared" si="63"/>
        <v>650000</v>
      </c>
      <c r="AC337" s="2">
        <f t="shared" si="64"/>
        <v>50774175.249618001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269</v>
      </c>
      <c r="C338" s="7"/>
      <c r="D338" s="2" t="e">
        <f t="shared" si="55"/>
        <v>#N/A</v>
      </c>
      <c r="E338" s="2" t="e">
        <f t="shared" si="67"/>
        <v>#N/A</v>
      </c>
      <c r="F338" s="2">
        <v>1789999.840113312</v>
      </c>
      <c r="G338" s="2">
        <f t="shared" si="70"/>
        <v>591500.42857142852</v>
      </c>
      <c r="H338" s="2">
        <f t="shared" si="65"/>
        <v>174397764.82104725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2875975.7142857029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1806930.7029539049</v>
      </c>
      <c r="Q338" s="2">
        <f t="shared" si="71"/>
        <v>600000</v>
      </c>
      <c r="R338" s="2">
        <f t="shared" si="66"/>
        <v>177178914.82492995</v>
      </c>
      <c r="S338" s="2">
        <f t="shared" si="58"/>
        <v>591500.42857143283</v>
      </c>
      <c r="T338" s="2">
        <f t="shared" si="59"/>
        <v>8499.571428571362</v>
      </c>
      <c r="U338" s="2">
        <f t="shared" si="60"/>
        <v>600000</v>
      </c>
      <c r="V338" s="2">
        <f t="shared" si="34"/>
        <v>124711728.8210469</v>
      </c>
      <c r="W338" s="2">
        <f t="shared" si="61"/>
        <v>591500.42857143283</v>
      </c>
      <c r="X338" s="2">
        <f t="shared" si="51"/>
        <v>8499.5714285671711</v>
      </c>
      <c r="Y338" s="2">
        <f t="shared" si="62"/>
        <v>52467186.003883034</v>
      </c>
      <c r="Z338" s="2" t="str">
        <f t="shared" si="52"/>
        <v>MEEP</v>
      </c>
      <c r="AA338" s="2">
        <f>IF(Z338="HERE",Y338,AA337+Graph!$G$1*1000)</f>
        <v>132013239.14674051</v>
      </c>
      <c r="AB338" s="2">
        <f t="shared" si="63"/>
        <v>650000</v>
      </c>
      <c r="AC338" s="2">
        <f t="shared" si="64"/>
        <v>50774175.249618001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270</v>
      </c>
      <c r="C339" s="7"/>
      <c r="D339" s="2" t="e">
        <f t="shared" si="55"/>
        <v>#N/A</v>
      </c>
      <c r="E339" s="2" t="e">
        <f t="shared" si="67"/>
        <v>#N/A</v>
      </c>
      <c r="F339" s="2">
        <v>1794930.9759995043</v>
      </c>
      <c r="G339" s="2">
        <f t="shared" si="70"/>
        <v>591500.42857142852</v>
      </c>
      <c r="H339" s="2">
        <f t="shared" si="65"/>
        <v>174989265.24961868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2884475.2857142743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1811908.33511585</v>
      </c>
      <c r="Q339" s="2">
        <f t="shared" si="71"/>
        <v>600000</v>
      </c>
      <c r="R339" s="2">
        <f t="shared" si="66"/>
        <v>177778914.82492995</v>
      </c>
      <c r="S339" s="2">
        <f t="shared" si="58"/>
        <v>591500.42857143283</v>
      </c>
      <c r="T339" s="2">
        <f t="shared" si="59"/>
        <v>8499.571428571362</v>
      </c>
      <c r="U339" s="2">
        <f t="shared" si="60"/>
        <v>600000</v>
      </c>
      <c r="V339" s="2">
        <f t="shared" si="34"/>
        <v>125303229.24961834</v>
      </c>
      <c r="W339" s="2">
        <f t="shared" si="61"/>
        <v>591500.42857143283</v>
      </c>
      <c r="X339" s="2">
        <f t="shared" si="51"/>
        <v>8499.5714285671711</v>
      </c>
      <c r="Y339" s="2">
        <f t="shared" si="62"/>
        <v>52475685.575311601</v>
      </c>
      <c r="Z339" s="2" t="str">
        <f t="shared" si="52"/>
        <v>MEEP</v>
      </c>
      <c r="AA339" s="2">
        <f>IF(Z339="HERE",Y339,AA338+Graph!$G$1*1000)</f>
        <v>132663239.14674051</v>
      </c>
      <c r="AB339" s="2">
        <f t="shared" si="63"/>
        <v>650000</v>
      </c>
      <c r="AC339" s="2">
        <f t="shared" si="64"/>
        <v>50774175.249618001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271</v>
      </c>
      <c r="C340" s="7"/>
      <c r="D340" s="2" t="e">
        <f t="shared" si="55"/>
        <v>#N/A</v>
      </c>
      <c r="E340" s="2" t="e">
        <f t="shared" si="67"/>
        <v>#N/A</v>
      </c>
      <c r="F340" s="2">
        <v>1799862.1118856668</v>
      </c>
      <c r="G340" s="2">
        <f t="shared" si="70"/>
        <v>591500.42857142852</v>
      </c>
      <c r="H340" s="2">
        <f t="shared" si="65"/>
        <v>175580765.67819011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2892974.8571428456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1816885.9672778249</v>
      </c>
      <c r="Q340" s="2">
        <f t="shared" si="71"/>
        <v>600000</v>
      </c>
      <c r="R340" s="2">
        <f t="shared" si="66"/>
        <v>178378914.82492995</v>
      </c>
      <c r="S340" s="2">
        <f t="shared" si="58"/>
        <v>591500.42857143283</v>
      </c>
      <c r="T340" s="2">
        <f t="shared" si="59"/>
        <v>8499.571428571362</v>
      </c>
      <c r="U340" s="2">
        <f t="shared" si="60"/>
        <v>600000</v>
      </c>
      <c r="V340" s="2">
        <f t="shared" si="34"/>
        <v>125894729.67818977</v>
      </c>
      <c r="W340" s="2">
        <f t="shared" si="61"/>
        <v>591500.42857143283</v>
      </c>
      <c r="X340" s="2">
        <f t="shared" si="51"/>
        <v>8499.5714285671711</v>
      </c>
      <c r="Y340" s="2">
        <f t="shared" si="62"/>
        <v>52484185.146740168</v>
      </c>
      <c r="Z340" s="2" t="str">
        <f t="shared" si="52"/>
        <v>MEEP</v>
      </c>
      <c r="AA340" s="2">
        <f>IF(Z340="HERE",Y340,AA339+Graph!$G$1*1000)</f>
        <v>133313239.14674051</v>
      </c>
      <c r="AB340" s="2">
        <f t="shared" si="63"/>
        <v>650000</v>
      </c>
      <c r="AC340" s="2">
        <f t="shared" si="64"/>
        <v>50774175.249618001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272</v>
      </c>
      <c r="C341" s="7"/>
      <c r="D341" s="2" t="e">
        <f t="shared" si="55"/>
        <v>#N/A</v>
      </c>
      <c r="E341" s="2" t="e">
        <f t="shared" si="67"/>
        <v>#N/A</v>
      </c>
      <c r="F341" s="2">
        <v>1804793.2477718294</v>
      </c>
      <c r="G341" s="2">
        <f t="shared" si="70"/>
        <v>591500.42857142852</v>
      </c>
      <c r="H341" s="2">
        <f t="shared" si="65"/>
        <v>176172266.10676154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2901474.428571417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1821863.59943977</v>
      </c>
      <c r="Q341" s="2">
        <f t="shared" si="71"/>
        <v>600000</v>
      </c>
      <c r="R341" s="2">
        <f t="shared" si="66"/>
        <v>178978914.82492995</v>
      </c>
      <c r="S341" s="2">
        <f t="shared" si="58"/>
        <v>591500.42857143283</v>
      </c>
      <c r="T341" s="2">
        <f t="shared" si="59"/>
        <v>8499.571428571362</v>
      </c>
      <c r="U341" s="2">
        <f t="shared" si="60"/>
        <v>600000</v>
      </c>
      <c r="V341" s="2">
        <f t="shared" si="34"/>
        <v>126486230.1067612</v>
      </c>
      <c r="W341" s="2">
        <f t="shared" si="61"/>
        <v>591500.42857143283</v>
      </c>
      <c r="X341" s="2">
        <f t="shared" si="51"/>
        <v>8499.5714285671711</v>
      </c>
      <c r="Y341" s="2">
        <f t="shared" si="62"/>
        <v>52492684.718168736</v>
      </c>
      <c r="Z341" s="2" t="str">
        <f t="shared" si="52"/>
        <v>MEEP</v>
      </c>
      <c r="AA341" s="2">
        <f>IF(Z341="HERE",Y341,AA340+Graph!$G$1*1000)</f>
        <v>133963239.14674051</v>
      </c>
      <c r="AB341" s="2">
        <f t="shared" si="63"/>
        <v>650000</v>
      </c>
      <c r="AC341" s="2">
        <f t="shared" si="64"/>
        <v>50774175.249618001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273</v>
      </c>
      <c r="C342" s="7"/>
      <c r="D342" s="2" t="e">
        <f t="shared" si="55"/>
        <v>#N/A</v>
      </c>
      <c r="E342" s="2" t="e">
        <f t="shared" si="67"/>
        <v>#N/A</v>
      </c>
      <c r="F342" s="2">
        <v>1809724.3836580217</v>
      </c>
      <c r="G342" s="2">
        <f t="shared" si="70"/>
        <v>591500.42857142852</v>
      </c>
      <c r="H342" s="2">
        <f t="shared" si="65"/>
        <v>176763766.53533298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2909973.9999999884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1826841.2316017449</v>
      </c>
      <c r="Q342" s="2">
        <f t="shared" si="71"/>
        <v>600000</v>
      </c>
      <c r="R342" s="2">
        <f t="shared" si="66"/>
        <v>179578914.82492995</v>
      </c>
      <c r="S342" s="2">
        <f t="shared" si="58"/>
        <v>591500.42857143283</v>
      </c>
      <c r="T342" s="2">
        <f t="shared" si="59"/>
        <v>8499.571428571362</v>
      </c>
      <c r="U342" s="2">
        <f t="shared" si="60"/>
        <v>600000</v>
      </c>
      <c r="V342" s="2">
        <f t="shared" si="34"/>
        <v>127077730.53533264</v>
      </c>
      <c r="W342" s="2">
        <f t="shared" si="61"/>
        <v>591500.42857143283</v>
      </c>
      <c r="X342" s="2">
        <f t="shared" si="51"/>
        <v>8499.5714285671711</v>
      </c>
      <c r="Y342" s="2">
        <f t="shared" si="62"/>
        <v>52501184.289597303</v>
      </c>
      <c r="Z342" s="2" t="str">
        <f t="shared" si="52"/>
        <v>MEEP</v>
      </c>
      <c r="AA342" s="2">
        <f>IF(Z342="HERE",Y342,AA341+Graph!$G$1*1000)</f>
        <v>134613239.1467405</v>
      </c>
      <c r="AB342" s="2">
        <f t="shared" si="63"/>
        <v>649999.9999999851</v>
      </c>
      <c r="AC342" s="2">
        <f t="shared" si="64"/>
        <v>50774175.249618001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274</v>
      </c>
      <c r="C343" s="7"/>
      <c r="D343" s="2" t="e">
        <f t="shared" si="55"/>
        <v>#N/A</v>
      </c>
      <c r="E343" s="2" t="e">
        <f t="shared" si="67"/>
        <v>#N/A</v>
      </c>
      <c r="F343" s="2">
        <v>1814655.5195441842</v>
      </c>
      <c r="G343" s="2">
        <f t="shared" si="70"/>
        <v>591500.42857142852</v>
      </c>
      <c r="H343" s="2">
        <f t="shared" si="65"/>
        <v>177355266.96390441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2918473.5714285597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1831818.86376369</v>
      </c>
      <c r="Q343" s="2">
        <f t="shared" si="71"/>
        <v>600000</v>
      </c>
      <c r="R343" s="2">
        <f t="shared" si="66"/>
        <v>180178914.82492995</v>
      </c>
      <c r="S343" s="2">
        <f t="shared" si="58"/>
        <v>591500.42857143283</v>
      </c>
      <c r="T343" s="2">
        <f t="shared" si="59"/>
        <v>8499.571428571362</v>
      </c>
      <c r="U343" s="2">
        <f t="shared" si="60"/>
        <v>600000</v>
      </c>
      <c r="V343" s="2">
        <f t="shared" si="34"/>
        <v>127669230.96390407</v>
      </c>
      <c r="W343" s="2">
        <f t="shared" si="61"/>
        <v>591500.42857143283</v>
      </c>
      <c r="X343" s="2">
        <f t="shared" si="51"/>
        <v>8499.5714285671711</v>
      </c>
      <c r="Y343" s="2">
        <f t="shared" si="62"/>
        <v>52509683.86102587</v>
      </c>
      <c r="Z343" s="2" t="str">
        <f t="shared" si="52"/>
        <v>MEEP</v>
      </c>
      <c r="AA343" s="2">
        <f>IF(Z343="HERE",Y343,AA342+Graph!$G$1*1000)</f>
        <v>135263239.1467405</v>
      </c>
      <c r="AB343" s="2">
        <f t="shared" si="63"/>
        <v>650000</v>
      </c>
      <c r="AC343" s="2">
        <f t="shared" si="64"/>
        <v>50774175.249618001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275</v>
      </c>
      <c r="C344" s="7"/>
      <c r="D344" s="2" t="e">
        <f t="shared" si="55"/>
        <v>#N/A</v>
      </c>
      <c r="E344" s="2" t="e">
        <f t="shared" si="67"/>
        <v>#N/A</v>
      </c>
      <c r="F344" s="2">
        <v>1819586.6554303467</v>
      </c>
      <c r="G344" s="2">
        <f t="shared" si="70"/>
        <v>591500.42857142852</v>
      </c>
      <c r="H344" s="2">
        <f t="shared" si="65"/>
        <v>177946767.39247584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2926973.1428571311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1836796.4959256351</v>
      </c>
      <c r="Q344" s="2">
        <f t="shared" si="71"/>
        <v>600000</v>
      </c>
      <c r="R344" s="2">
        <f t="shared" si="66"/>
        <v>180778914.82492995</v>
      </c>
      <c r="S344" s="2">
        <f t="shared" si="58"/>
        <v>591500.42857143283</v>
      </c>
      <c r="T344" s="2">
        <f t="shared" si="59"/>
        <v>8499.571428571362</v>
      </c>
      <c r="U344" s="2">
        <f t="shared" si="60"/>
        <v>600000</v>
      </c>
      <c r="V344" s="2">
        <f t="shared" si="34"/>
        <v>128260731.3924755</v>
      </c>
      <c r="W344" s="2">
        <f t="shared" si="61"/>
        <v>591500.42857143283</v>
      </c>
      <c r="X344" s="2">
        <f t="shared" si="51"/>
        <v>8499.5714285671711</v>
      </c>
      <c r="Y344" s="2">
        <f t="shared" si="62"/>
        <v>52518183.432454437</v>
      </c>
      <c r="Z344" s="2" t="str">
        <f t="shared" si="52"/>
        <v>MEEP</v>
      </c>
      <c r="AA344" s="2">
        <f>IF(Z344="HERE",Y344,AA343+Graph!$G$1*1000)</f>
        <v>135913239.1467405</v>
      </c>
      <c r="AB344" s="2">
        <f t="shared" si="63"/>
        <v>650000</v>
      </c>
      <c r="AC344" s="2">
        <f t="shared" si="64"/>
        <v>50774175.249618001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276</v>
      </c>
      <c r="C345" s="7"/>
      <c r="D345" s="2" t="e">
        <f t="shared" si="55"/>
        <v>#N/A</v>
      </c>
      <c r="E345" s="2" t="e">
        <f t="shared" si="67"/>
        <v>#N/A</v>
      </c>
      <c r="F345" s="2">
        <v>1824517.791316539</v>
      </c>
      <c r="G345" s="2">
        <f t="shared" si="70"/>
        <v>591500.42857142852</v>
      </c>
      <c r="H345" s="2">
        <f t="shared" si="65"/>
        <v>178538267.82104728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2935472.7142857024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1841774.12808761</v>
      </c>
      <c r="Q345" s="2">
        <f t="shared" si="71"/>
        <v>600000</v>
      </c>
      <c r="R345" s="2">
        <f t="shared" si="66"/>
        <v>181378914.82492995</v>
      </c>
      <c r="S345" s="2">
        <f t="shared" si="58"/>
        <v>591500.42857143283</v>
      </c>
      <c r="T345" s="2">
        <f t="shared" si="59"/>
        <v>8499.571428571362</v>
      </c>
      <c r="U345" s="2">
        <f t="shared" si="60"/>
        <v>600000</v>
      </c>
      <c r="V345" s="2">
        <f t="shared" si="34"/>
        <v>128852231.82104693</v>
      </c>
      <c r="W345" s="2">
        <f t="shared" si="61"/>
        <v>591500.42857143283</v>
      </c>
      <c r="X345" s="2">
        <f t="shared" si="51"/>
        <v>8499.5714285671711</v>
      </c>
      <c r="Y345" s="2">
        <f t="shared" si="62"/>
        <v>52526683.003883004</v>
      </c>
      <c r="Z345" s="2" t="str">
        <f t="shared" si="52"/>
        <v>MEEP</v>
      </c>
      <c r="AA345" s="2">
        <f>IF(Z345="HERE",Y345,AA344+Graph!$G$1*1000)</f>
        <v>136563239.1467405</v>
      </c>
      <c r="AB345" s="2">
        <f t="shared" si="63"/>
        <v>650000</v>
      </c>
      <c r="AC345" s="2">
        <f t="shared" si="64"/>
        <v>50774175.249618001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277</v>
      </c>
      <c r="C346" s="7"/>
      <c r="D346" s="2" t="e">
        <f t="shared" si="55"/>
        <v>#N/A</v>
      </c>
      <c r="E346" s="2" t="e">
        <f t="shared" si="67"/>
        <v>#N/A</v>
      </c>
      <c r="F346" s="2">
        <v>1829448.9272027016</v>
      </c>
      <c r="G346" s="2">
        <f t="shared" si="70"/>
        <v>591500.42857142852</v>
      </c>
      <c r="H346" s="2">
        <f t="shared" si="65"/>
        <v>179129768.24961871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2943972.2857142738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1846751.7602495551</v>
      </c>
      <c r="Q346" s="2">
        <f t="shared" si="71"/>
        <v>600000</v>
      </c>
      <c r="R346" s="2">
        <f t="shared" si="66"/>
        <v>181978914.82492995</v>
      </c>
      <c r="S346" s="2">
        <f t="shared" si="58"/>
        <v>591500.42857143283</v>
      </c>
      <c r="T346" s="2">
        <f t="shared" si="59"/>
        <v>8499.571428571362</v>
      </c>
      <c r="U346" s="2">
        <f t="shared" si="60"/>
        <v>600000</v>
      </c>
      <c r="V346" s="2">
        <f t="shared" si="34"/>
        <v>129443732.24961837</v>
      </c>
      <c r="W346" s="2">
        <f t="shared" si="61"/>
        <v>591500.42857143283</v>
      </c>
      <c r="X346" s="2">
        <f t="shared" si="51"/>
        <v>8499.5714285671711</v>
      </c>
      <c r="Y346" s="2">
        <f t="shared" si="62"/>
        <v>52535182.575311571</v>
      </c>
      <c r="Z346" s="2" t="str">
        <f t="shared" si="52"/>
        <v>MEEP</v>
      </c>
      <c r="AA346" s="2">
        <f>IF(Z346="HERE",Y346,AA345+Graph!$G$1*1000)</f>
        <v>137213239.1467405</v>
      </c>
      <c r="AB346" s="2">
        <f t="shared" si="63"/>
        <v>650000</v>
      </c>
      <c r="AC346" s="2">
        <f t="shared" si="64"/>
        <v>50774175.249618001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278</v>
      </c>
      <c r="C347" s="7"/>
      <c r="D347" s="2" t="e">
        <f t="shared" si="55"/>
        <v>#N/A</v>
      </c>
      <c r="E347" s="2" t="e">
        <f t="shared" si="67"/>
        <v>#N/A</v>
      </c>
      <c r="F347" s="2">
        <v>1834380.0630888641</v>
      </c>
      <c r="G347" s="2">
        <f t="shared" si="70"/>
        <v>591500.42857142852</v>
      </c>
      <c r="H347" s="2">
        <f t="shared" si="65"/>
        <v>179721268.67819014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2952471.8571428452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1851729.3924115002</v>
      </c>
      <c r="Q347" s="2">
        <f t="shared" si="71"/>
        <v>600000</v>
      </c>
      <c r="R347" s="2">
        <f t="shared" si="66"/>
        <v>182578914.82492995</v>
      </c>
      <c r="S347" s="2">
        <f t="shared" si="58"/>
        <v>591500.42857143283</v>
      </c>
      <c r="T347" s="2">
        <f t="shared" si="59"/>
        <v>8499.571428571362</v>
      </c>
      <c r="U347" s="2">
        <f t="shared" si="60"/>
        <v>600000</v>
      </c>
      <c r="V347" s="2">
        <f t="shared" si="34"/>
        <v>130035232.6781898</v>
      </c>
      <c r="W347" s="2">
        <f t="shared" si="61"/>
        <v>591500.42857143283</v>
      </c>
      <c r="X347" s="2">
        <f t="shared" si="51"/>
        <v>8499.5714285671711</v>
      </c>
      <c r="Y347" s="2">
        <f t="shared" si="62"/>
        <v>52543682.146740139</v>
      </c>
      <c r="Z347" s="2" t="str">
        <f t="shared" si="52"/>
        <v>MEEP</v>
      </c>
      <c r="AA347" s="2">
        <f>IF(Z347="HERE",Y347,AA346+Graph!$G$1*1000)</f>
        <v>137863239.1467405</v>
      </c>
      <c r="AB347" s="2">
        <f t="shared" si="63"/>
        <v>650000</v>
      </c>
      <c r="AC347" s="2">
        <f t="shared" si="64"/>
        <v>50774175.249618001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279</v>
      </c>
      <c r="C348" s="7"/>
      <c r="D348" s="2" t="e">
        <f t="shared" si="55"/>
        <v>#N/A</v>
      </c>
      <c r="E348" s="2" t="e">
        <f t="shared" si="67"/>
        <v>#N/A</v>
      </c>
      <c r="F348" s="2">
        <v>1839311.1989750564</v>
      </c>
      <c r="G348" s="2">
        <f t="shared" si="70"/>
        <v>591500.42857142852</v>
      </c>
      <c r="H348" s="2">
        <f t="shared" si="65"/>
        <v>180312769.10676157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2960971.4285714165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1856707.0245734751</v>
      </c>
      <c r="Q348" s="2">
        <f t="shared" si="71"/>
        <v>600000</v>
      </c>
      <c r="R348" s="2">
        <f t="shared" si="66"/>
        <v>183178914.82492995</v>
      </c>
      <c r="S348" s="2">
        <f t="shared" si="58"/>
        <v>591500.42857143283</v>
      </c>
      <c r="T348" s="2">
        <f t="shared" si="59"/>
        <v>8499.571428571362</v>
      </c>
      <c r="U348" s="2">
        <f t="shared" si="60"/>
        <v>600000</v>
      </c>
      <c r="V348" s="2">
        <f t="shared" si="34"/>
        <v>130626733.10676123</v>
      </c>
      <c r="W348" s="2">
        <f t="shared" si="61"/>
        <v>591500.42857143283</v>
      </c>
      <c r="X348" s="2">
        <f t="shared" si="51"/>
        <v>8499.5714285671711</v>
      </c>
      <c r="Y348" s="2">
        <f t="shared" si="62"/>
        <v>52552181.718168706</v>
      </c>
      <c r="Z348" s="2" t="str">
        <f t="shared" si="52"/>
        <v>MEEP</v>
      </c>
      <c r="AA348" s="2">
        <f>IF(Z348="HERE",Y348,AA347+Graph!$G$1*1000)</f>
        <v>138513239.1467405</v>
      </c>
      <c r="AB348" s="2">
        <f t="shared" si="63"/>
        <v>650000</v>
      </c>
      <c r="AC348" s="2">
        <f t="shared" si="64"/>
        <v>50774175.249618001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280</v>
      </c>
      <c r="C349" s="7"/>
      <c r="D349" s="2" t="e">
        <f t="shared" si="55"/>
        <v>#N/A</v>
      </c>
      <c r="E349" s="2" t="e">
        <f t="shared" si="67"/>
        <v>#N/A</v>
      </c>
      <c r="F349" s="2">
        <v>1844242.3348612189</v>
      </c>
      <c r="G349" s="2">
        <f t="shared" si="70"/>
        <v>591500.42857142852</v>
      </c>
      <c r="H349" s="2">
        <f t="shared" si="65"/>
        <v>180904269.53533301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2969470.9999999879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1861684.6567354202</v>
      </c>
      <c r="Q349" s="2">
        <f t="shared" si="71"/>
        <v>600000</v>
      </c>
      <c r="R349" s="2">
        <f t="shared" si="66"/>
        <v>183778914.82492995</v>
      </c>
      <c r="S349" s="2">
        <f t="shared" si="58"/>
        <v>591500.42857143283</v>
      </c>
      <c r="T349" s="2">
        <f t="shared" si="59"/>
        <v>8499.571428571362</v>
      </c>
      <c r="U349" s="2">
        <f t="shared" si="60"/>
        <v>600000</v>
      </c>
      <c r="V349" s="2">
        <f t="shared" si="34"/>
        <v>131218233.53533266</v>
      </c>
      <c r="W349" s="2">
        <f t="shared" si="61"/>
        <v>591500.42857143283</v>
      </c>
      <c r="X349" s="2">
        <f t="shared" si="51"/>
        <v>8499.5714285671711</v>
      </c>
      <c r="Y349" s="2">
        <f t="shared" si="62"/>
        <v>52560681.289597273</v>
      </c>
      <c r="Z349" s="2" t="str">
        <f t="shared" si="52"/>
        <v>MEEP</v>
      </c>
      <c r="AA349" s="2">
        <f>IF(Z349="HERE",Y349,AA348+Graph!$G$1*1000)</f>
        <v>139163239.1467405</v>
      </c>
      <c r="AB349" s="2">
        <f t="shared" si="63"/>
        <v>650000</v>
      </c>
      <c r="AC349" s="2">
        <f t="shared" si="64"/>
        <v>50774175.249618001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281</v>
      </c>
      <c r="C350" s="7"/>
      <c r="D350" s="2" t="e">
        <f t="shared" si="55"/>
        <v>#N/A</v>
      </c>
      <c r="E350" s="2" t="e">
        <f t="shared" si="67"/>
        <v>#N/A</v>
      </c>
      <c r="F350" s="2">
        <v>1849173.4707473814</v>
      </c>
      <c r="G350" s="2">
        <f t="shared" si="70"/>
        <v>591500.42857142852</v>
      </c>
      <c r="H350" s="2">
        <f t="shared" si="65"/>
        <v>181495769.96390444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2977970.5714285593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1866662.2888973653</v>
      </c>
      <c r="Q350" s="2">
        <f t="shared" si="71"/>
        <v>600000</v>
      </c>
      <c r="R350" s="2">
        <f t="shared" si="66"/>
        <v>184378914.82492995</v>
      </c>
      <c r="S350" s="2">
        <f t="shared" si="58"/>
        <v>591500.42857143283</v>
      </c>
      <c r="T350" s="2">
        <f t="shared" si="59"/>
        <v>8499.571428571362</v>
      </c>
      <c r="U350" s="2">
        <f t="shared" si="60"/>
        <v>600000</v>
      </c>
      <c r="V350" s="2">
        <f t="shared" si="34"/>
        <v>131809733.9639041</v>
      </c>
      <c r="W350" s="2">
        <f t="shared" si="61"/>
        <v>591500.42857143283</v>
      </c>
      <c r="X350" s="2">
        <f t="shared" si="51"/>
        <v>8499.5714285671711</v>
      </c>
      <c r="Y350" s="2">
        <f t="shared" si="62"/>
        <v>52569180.86102584</v>
      </c>
      <c r="Z350" s="2" t="str">
        <f t="shared" si="52"/>
        <v>MEEP</v>
      </c>
      <c r="AA350" s="2">
        <f>IF(Z350="HERE",Y350,AA349+Graph!$G$1*1000)</f>
        <v>139813239.1467405</v>
      </c>
      <c r="AB350" s="2">
        <f t="shared" si="63"/>
        <v>650000</v>
      </c>
      <c r="AC350" s="2">
        <f t="shared" si="64"/>
        <v>50774175.249618001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282</v>
      </c>
      <c r="C351" s="7"/>
      <c r="D351" s="2" t="e">
        <f t="shared" si="55"/>
        <v>#N/A</v>
      </c>
      <c r="E351" s="2" t="e">
        <f t="shared" si="67"/>
        <v>#N/A</v>
      </c>
      <c r="F351" s="2">
        <v>1854104.6066335738</v>
      </c>
      <c r="G351" s="2">
        <f t="shared" si="70"/>
        <v>591500.42857142852</v>
      </c>
      <c r="H351" s="2">
        <f t="shared" si="65"/>
        <v>182087270.39247587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2986470.1428571306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1871639.9210593402</v>
      </c>
      <c r="Q351" s="2">
        <f t="shared" si="71"/>
        <v>600000</v>
      </c>
      <c r="R351" s="2">
        <f t="shared" si="66"/>
        <v>184978914.82492995</v>
      </c>
      <c r="S351" s="2">
        <f t="shared" si="58"/>
        <v>591500.42857143283</v>
      </c>
      <c r="T351" s="2">
        <f t="shared" si="59"/>
        <v>8499.571428571362</v>
      </c>
      <c r="U351" s="2">
        <f t="shared" si="60"/>
        <v>600000</v>
      </c>
      <c r="V351" s="2">
        <f t="shared" si="34"/>
        <v>132401234.39247553</v>
      </c>
      <c r="W351" s="2">
        <f t="shared" si="61"/>
        <v>591500.42857143283</v>
      </c>
      <c r="X351" s="2">
        <f t="shared" si="51"/>
        <v>8499.5714285671711</v>
      </c>
      <c r="Y351" s="2">
        <f t="shared" ref="Y351:Y385" si="74">IF(COUNT($C352)=0,IF(COUNT($C351)=1,C351,SUM(Y350+X351)),C351)</f>
        <v>52577680.432454407</v>
      </c>
      <c r="Z351" s="2" t="str">
        <f t="shared" si="52"/>
        <v>MEEP</v>
      </c>
      <c r="AA351" s="2">
        <f>IF(Z351="HERE",Y351,AA350+Graph!$G$1*1000)</f>
        <v>140463239.1467405</v>
      </c>
      <c r="AB351" s="2">
        <f t="shared" si="63"/>
        <v>650000</v>
      </c>
      <c r="AC351" s="2">
        <f t="shared" ref="AC351:AC385" si="75">IF(Z352="HERE",V351,AC350)</f>
        <v>50774175.249618001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283</v>
      </c>
      <c r="C352" s="7"/>
      <c r="D352" s="2" t="e">
        <f t="shared" si="55"/>
        <v>#N/A</v>
      </c>
      <c r="E352" s="2" t="e">
        <f t="shared" si="67"/>
        <v>#N/A</v>
      </c>
      <c r="F352" s="2">
        <v>1859035.7425197363</v>
      </c>
      <c r="G352" s="2">
        <f t="shared" si="70"/>
        <v>591500.42857142852</v>
      </c>
      <c r="H352" s="2">
        <f t="shared" ref="H352:H385" si="76">IF(COUNT($C353)=0,IF(COUNT($C352)=1,C352,SUM(H351+G352)),C352)</f>
        <v>182678770.82104731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2994969.714285702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1876617.5532212853</v>
      </c>
      <c r="Q352" s="2">
        <f t="shared" si="71"/>
        <v>600000</v>
      </c>
      <c r="R352" s="2">
        <f t="shared" ref="R352:R385" si="77">IF(COUNT($C353)=0,IF(COUNT($C352)=1,M352,SUM(R351+Q352)),M352)</f>
        <v>185578914.82492995</v>
      </c>
      <c r="S352" s="2">
        <f t="shared" si="58"/>
        <v>591500.42857143283</v>
      </c>
      <c r="T352" s="2">
        <f t="shared" si="59"/>
        <v>8499.571428571362</v>
      </c>
      <c r="U352" s="2">
        <f t="shared" si="60"/>
        <v>600000</v>
      </c>
      <c r="V352" s="2">
        <f t="shared" si="34"/>
        <v>132992734.82104696</v>
      </c>
      <c r="W352" s="2">
        <f t="shared" si="61"/>
        <v>591500.42857143283</v>
      </c>
      <c r="X352" s="2">
        <f t="shared" si="51"/>
        <v>8499.5714285671711</v>
      </c>
      <c r="Y352" s="2">
        <f t="shared" si="74"/>
        <v>52586180.003882974</v>
      </c>
      <c r="Z352" s="2" t="str">
        <f t="shared" si="52"/>
        <v>MEEP</v>
      </c>
      <c r="AA352" s="2">
        <f>IF(Z352="HERE",Y352,AA351+Graph!$G$1*1000)</f>
        <v>141113239.1467405</v>
      </c>
      <c r="AB352" s="2">
        <f t="shared" si="63"/>
        <v>650000</v>
      </c>
      <c r="AC352" s="2">
        <f t="shared" si="75"/>
        <v>50774175.249618001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284</v>
      </c>
      <c r="C353" s="7"/>
      <c r="D353" s="2" t="e">
        <f t="shared" si="55"/>
        <v>#N/A</v>
      </c>
      <c r="E353" s="2" t="e">
        <f t="shared" si="67"/>
        <v>#N/A</v>
      </c>
      <c r="F353" s="2">
        <v>1863966.8784058988</v>
      </c>
      <c r="G353" s="2">
        <f t="shared" si="70"/>
        <v>591500.42857142852</v>
      </c>
      <c r="H353" s="2">
        <f t="shared" si="76"/>
        <v>183270271.24961874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3003469.2857142733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1881595.1853832304</v>
      </c>
      <c r="Q353" s="2">
        <f t="shared" si="71"/>
        <v>600000</v>
      </c>
      <c r="R353" s="2">
        <f t="shared" si="77"/>
        <v>186178914.82492995</v>
      </c>
      <c r="S353" s="2">
        <f t="shared" si="58"/>
        <v>591500.42857143283</v>
      </c>
      <c r="T353" s="2">
        <f t="shared" si="59"/>
        <v>8499.571428571362</v>
      </c>
      <c r="U353" s="2">
        <f t="shared" si="60"/>
        <v>600000</v>
      </c>
      <c r="V353" s="2">
        <f t="shared" si="34"/>
        <v>133584235.2496184</v>
      </c>
      <c r="W353" s="2">
        <f t="shared" si="61"/>
        <v>591500.42857143283</v>
      </c>
      <c r="X353" s="2">
        <f t="shared" si="51"/>
        <v>8499.5714285671711</v>
      </c>
      <c r="Y353" s="2">
        <f t="shared" si="74"/>
        <v>52594679.575311542</v>
      </c>
      <c r="Z353" s="2" t="str">
        <f t="shared" si="52"/>
        <v>MEEP</v>
      </c>
      <c r="AA353" s="2">
        <f>IF(Z353="HERE",Y353,AA352+Graph!$G$1*1000)</f>
        <v>141763239.1467405</v>
      </c>
      <c r="AB353" s="2">
        <f t="shared" si="63"/>
        <v>650000</v>
      </c>
      <c r="AC353" s="2">
        <f t="shared" si="75"/>
        <v>50774175.249618001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285</v>
      </c>
      <c r="C354" s="7"/>
      <c r="D354" s="2" t="e">
        <f t="shared" si="55"/>
        <v>#N/A</v>
      </c>
      <c r="E354" s="2" t="e">
        <f t="shared" si="67"/>
        <v>#N/A</v>
      </c>
      <c r="F354" s="2">
        <v>1868898.0142920911</v>
      </c>
      <c r="G354" s="2">
        <f t="shared" si="70"/>
        <v>591500.42857142852</v>
      </c>
      <c r="H354" s="2">
        <f t="shared" si="76"/>
        <v>183861771.67819017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3011968.8571428447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1886572.8175452054</v>
      </c>
      <c r="Q354" s="2">
        <f t="shared" si="71"/>
        <v>600000</v>
      </c>
      <c r="R354" s="2">
        <f t="shared" si="77"/>
        <v>186778914.82492995</v>
      </c>
      <c r="S354" s="2">
        <f t="shared" si="58"/>
        <v>591500.42857143283</v>
      </c>
      <c r="T354" s="2">
        <f t="shared" si="59"/>
        <v>8499.571428571362</v>
      </c>
      <c r="U354" s="2">
        <f t="shared" si="60"/>
        <v>600000</v>
      </c>
      <c r="V354" s="2">
        <f t="shared" si="34"/>
        <v>134175735.67818983</v>
      </c>
      <c r="W354" s="2">
        <f t="shared" si="61"/>
        <v>591500.42857143283</v>
      </c>
      <c r="X354" s="2">
        <f t="shared" si="51"/>
        <v>8499.5714285671711</v>
      </c>
      <c r="Y354" s="2">
        <f t="shared" si="74"/>
        <v>52603179.146740109</v>
      </c>
      <c r="Z354" s="2" t="str">
        <f t="shared" si="52"/>
        <v>MEEP</v>
      </c>
      <c r="AA354" s="2">
        <f>IF(Z354="HERE",Y354,AA353+Graph!$G$1*1000)</f>
        <v>142413239.1467405</v>
      </c>
      <c r="AB354" s="2">
        <f t="shared" si="63"/>
        <v>650000</v>
      </c>
      <c r="AC354" s="2">
        <f t="shared" si="75"/>
        <v>50774175.249618001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286</v>
      </c>
      <c r="C355" s="7"/>
      <c r="D355" s="2" t="e">
        <f t="shared" si="55"/>
        <v>#N/A</v>
      </c>
      <c r="E355" s="2" t="e">
        <f t="shared" si="67"/>
        <v>#N/A</v>
      </c>
      <c r="F355" s="2">
        <v>1873829.1501782537</v>
      </c>
      <c r="G355" s="2">
        <f t="shared" si="70"/>
        <v>591500.42857142852</v>
      </c>
      <c r="H355" s="2">
        <f t="shared" si="76"/>
        <v>184453272.1067616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3020468.4285714161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1891550.4497071505</v>
      </c>
      <c r="Q355" s="2">
        <f t="shared" si="71"/>
        <v>600000</v>
      </c>
      <c r="R355" s="2">
        <f t="shared" si="77"/>
        <v>187378914.82492995</v>
      </c>
      <c r="S355" s="2">
        <f t="shared" si="58"/>
        <v>591500.42857143283</v>
      </c>
      <c r="T355" s="2">
        <f t="shared" si="59"/>
        <v>8499.571428571362</v>
      </c>
      <c r="U355" s="2">
        <f t="shared" si="60"/>
        <v>600000</v>
      </c>
      <c r="V355" s="2">
        <f t="shared" si="34"/>
        <v>134767236.10676125</v>
      </c>
      <c r="W355" s="2">
        <f t="shared" si="61"/>
        <v>591500.42857141793</v>
      </c>
      <c r="X355" s="2">
        <f t="shared" si="51"/>
        <v>8499.5714285820723</v>
      </c>
      <c r="Y355" s="2">
        <f t="shared" si="74"/>
        <v>52611678.718168691</v>
      </c>
      <c r="Z355" s="2" t="str">
        <f t="shared" si="52"/>
        <v>MEEP</v>
      </c>
      <c r="AA355" s="2">
        <f>IF(Z355="HERE",Y355,AA354+Graph!$G$1*1000)</f>
        <v>143063239.1467405</v>
      </c>
      <c r="AB355" s="2">
        <f t="shared" si="63"/>
        <v>650000</v>
      </c>
      <c r="AC355" s="2">
        <f t="shared" si="75"/>
        <v>50774175.249618001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287</v>
      </c>
      <c r="C356" s="7"/>
      <c r="D356" s="2" t="e">
        <f t="shared" si="55"/>
        <v>#N/A</v>
      </c>
      <c r="E356" s="2" t="e">
        <f t="shared" si="67"/>
        <v>#N/A</v>
      </c>
      <c r="F356" s="2">
        <v>1878760.2860644162</v>
      </c>
      <c r="G356" s="2">
        <f t="shared" si="70"/>
        <v>591500.42857142852</v>
      </c>
      <c r="H356" s="2">
        <f t="shared" si="76"/>
        <v>185044772.53533304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3028967.9999999874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1896528.0818691254</v>
      </c>
      <c r="Q356" s="2">
        <f t="shared" si="71"/>
        <v>600000</v>
      </c>
      <c r="R356" s="2">
        <f t="shared" si="77"/>
        <v>187978914.82492995</v>
      </c>
      <c r="S356" s="2">
        <f t="shared" si="58"/>
        <v>591500.42857143283</v>
      </c>
      <c r="T356" s="2">
        <f t="shared" si="59"/>
        <v>8499.571428571362</v>
      </c>
      <c r="U356" s="2">
        <f t="shared" si="60"/>
        <v>600000</v>
      </c>
      <c r="V356" s="2">
        <f t="shared" ref="V356:V385" si="78">H272</f>
        <v>135358736.53533268</v>
      </c>
      <c r="W356" s="2">
        <f t="shared" si="61"/>
        <v>591500.42857143283</v>
      </c>
      <c r="X356" s="2">
        <f t="shared" si="51"/>
        <v>8499.5714285671711</v>
      </c>
      <c r="Y356" s="2">
        <f t="shared" si="74"/>
        <v>52620178.289597258</v>
      </c>
      <c r="Z356" s="2" t="str">
        <f t="shared" si="52"/>
        <v>MEEP</v>
      </c>
      <c r="AA356" s="2">
        <f>IF(Z356="HERE",Y356,AA355+Graph!$G$1*1000)</f>
        <v>143713239.1467405</v>
      </c>
      <c r="AB356" s="2">
        <f t="shared" si="63"/>
        <v>650000</v>
      </c>
      <c r="AC356" s="2">
        <f t="shared" si="75"/>
        <v>50774175.249618001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288</v>
      </c>
      <c r="C357" s="7"/>
      <c r="D357" s="2" t="e">
        <f t="shared" si="55"/>
        <v>#N/A</v>
      </c>
      <c r="E357" s="2" t="e">
        <f t="shared" si="67"/>
        <v>#N/A</v>
      </c>
      <c r="F357" s="2">
        <v>1883691.4219506085</v>
      </c>
      <c r="G357" s="2">
        <f t="shared" si="70"/>
        <v>591500.42857142852</v>
      </c>
      <c r="H357" s="2">
        <f t="shared" si="76"/>
        <v>185636272.96390447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3037467.5714285588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1901505.7140310705</v>
      </c>
      <c r="Q357" s="2">
        <f t="shared" si="71"/>
        <v>600000</v>
      </c>
      <c r="R357" s="2">
        <f t="shared" si="77"/>
        <v>188578914.82492995</v>
      </c>
      <c r="S357" s="2">
        <f t="shared" si="58"/>
        <v>591500.42857143283</v>
      </c>
      <c r="T357" s="2">
        <f t="shared" si="59"/>
        <v>8499.571428571362</v>
      </c>
      <c r="U357" s="2">
        <f t="shared" si="60"/>
        <v>600000</v>
      </c>
      <c r="V357" s="2">
        <f t="shared" si="78"/>
        <v>135950236.96390411</v>
      </c>
      <c r="W357" s="2">
        <f t="shared" si="61"/>
        <v>591500.42857143283</v>
      </c>
      <c r="X357" s="2">
        <f t="shared" si="51"/>
        <v>8499.5714285671711</v>
      </c>
      <c r="Y357" s="2">
        <f t="shared" si="74"/>
        <v>52628677.861025825</v>
      </c>
      <c r="Z357" s="2" t="str">
        <f t="shared" si="52"/>
        <v>MEEP</v>
      </c>
      <c r="AA357" s="2">
        <f>IF(Z357="HERE",Y357,AA356+Graph!$G$1*1000)</f>
        <v>144363239.1467405</v>
      </c>
      <c r="AB357" s="2">
        <f t="shared" si="63"/>
        <v>650000</v>
      </c>
      <c r="AC357" s="2">
        <f t="shared" si="75"/>
        <v>50774175.249618001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289</v>
      </c>
      <c r="C358" s="7"/>
      <c r="D358" s="2" t="e">
        <f t="shared" si="55"/>
        <v>#N/A</v>
      </c>
      <c r="E358" s="2" t="e">
        <f t="shared" si="67"/>
        <v>#N/A</v>
      </c>
      <c r="F358" s="2">
        <v>1888622.557836771</v>
      </c>
      <c r="G358" s="2">
        <f t="shared" ref="G358:G385" si="79">IF(F358&gt;600000,$AK$31*1000,F358)</f>
        <v>591500.42857142852</v>
      </c>
      <c r="H358" s="2">
        <f t="shared" si="76"/>
        <v>186227773.3924759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3045967.1428571302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1906483.3461930156</v>
      </c>
      <c r="Q358" s="2">
        <f t="shared" ref="Q358:Q385" si="80">IF(P358&gt;600000,600000,P358)</f>
        <v>600000</v>
      </c>
      <c r="R358" s="2">
        <f t="shared" si="77"/>
        <v>189178914.82492995</v>
      </c>
      <c r="S358" s="2">
        <f t="shared" si="58"/>
        <v>591500.42857143283</v>
      </c>
      <c r="T358" s="2">
        <f t="shared" si="59"/>
        <v>8499.571428571362</v>
      </c>
      <c r="U358" s="2">
        <f t="shared" si="60"/>
        <v>600000</v>
      </c>
      <c r="V358" s="2">
        <f t="shared" si="78"/>
        <v>136541737.39247555</v>
      </c>
      <c r="W358" s="2">
        <f t="shared" si="61"/>
        <v>591500.42857143283</v>
      </c>
      <c r="X358" s="2">
        <f t="shared" si="51"/>
        <v>8499.5714285671711</v>
      </c>
      <c r="Y358" s="2">
        <f t="shared" si="74"/>
        <v>52637177.432454392</v>
      </c>
      <c r="Z358" s="2" t="str">
        <f t="shared" si="52"/>
        <v>MEEP</v>
      </c>
      <c r="AA358" s="2">
        <f>IF(Z358="HERE",Y358,AA357+Graph!$G$1*1000)</f>
        <v>145013239.1467405</v>
      </c>
      <c r="AB358" s="2">
        <f t="shared" si="63"/>
        <v>650000</v>
      </c>
      <c r="AC358" s="2">
        <f t="shared" si="75"/>
        <v>50774175.249618001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290</v>
      </c>
      <c r="C359" s="7"/>
      <c r="D359" s="2" t="e">
        <f t="shared" si="55"/>
        <v>#N/A</v>
      </c>
      <c r="E359" s="2" t="e">
        <f t="shared" si="67"/>
        <v>#N/A</v>
      </c>
      <c r="F359" s="2">
        <v>1893553.6937229335</v>
      </c>
      <c r="G359" s="2">
        <f t="shared" si="79"/>
        <v>591500.42857142852</v>
      </c>
      <c r="H359" s="2">
        <f t="shared" si="76"/>
        <v>186819273.82104734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3054466.7142857015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1911460.9783549905</v>
      </c>
      <c r="Q359" s="2">
        <f t="shared" si="80"/>
        <v>600000</v>
      </c>
      <c r="R359" s="2">
        <f t="shared" si="77"/>
        <v>189778914.82492995</v>
      </c>
      <c r="S359" s="2">
        <f t="shared" si="58"/>
        <v>591500.42857143283</v>
      </c>
      <c r="T359" s="2">
        <f t="shared" si="59"/>
        <v>8499.571428571362</v>
      </c>
      <c r="U359" s="2">
        <f t="shared" si="60"/>
        <v>600000</v>
      </c>
      <c r="V359" s="2">
        <f t="shared" si="78"/>
        <v>137133237.82104698</v>
      </c>
      <c r="W359" s="2">
        <f t="shared" si="61"/>
        <v>591500.42857143283</v>
      </c>
      <c r="X359" s="2">
        <f t="shared" si="51"/>
        <v>8499.5714285671711</v>
      </c>
      <c r="Y359" s="2">
        <f t="shared" si="74"/>
        <v>52645677.003882959</v>
      </c>
      <c r="Z359" s="2" t="str">
        <f t="shared" si="52"/>
        <v>MEEP</v>
      </c>
      <c r="AA359" s="2">
        <f>IF(Z359="HERE",Y359,AA358+Graph!$G$1*1000)</f>
        <v>145663239.1467405</v>
      </c>
      <c r="AB359" s="2">
        <f t="shared" si="63"/>
        <v>650000</v>
      </c>
      <c r="AC359" s="2">
        <f t="shared" si="75"/>
        <v>50774175.249618001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291</v>
      </c>
      <c r="C360" s="7"/>
      <c r="D360" s="2" t="e">
        <f t="shared" si="55"/>
        <v>#N/A</v>
      </c>
      <c r="E360" s="2" t="e">
        <f t="shared" si="67"/>
        <v>#N/A</v>
      </c>
      <c r="F360" s="2">
        <v>1898484.8296091259</v>
      </c>
      <c r="G360" s="2">
        <f t="shared" si="79"/>
        <v>591500.42857142852</v>
      </c>
      <c r="H360" s="2">
        <f t="shared" si="76"/>
        <v>187410774.24961877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3062966.2857142729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1916438.6105169356</v>
      </c>
      <c r="Q360" s="2">
        <f t="shared" si="80"/>
        <v>600000</v>
      </c>
      <c r="R360" s="2">
        <f t="shared" si="77"/>
        <v>190378914.82492995</v>
      </c>
      <c r="S360" s="2">
        <f t="shared" si="58"/>
        <v>591500.42857143283</v>
      </c>
      <c r="T360" s="2">
        <f t="shared" si="59"/>
        <v>8499.571428571362</v>
      </c>
      <c r="U360" s="2">
        <f t="shared" si="60"/>
        <v>600000</v>
      </c>
      <c r="V360" s="2">
        <f t="shared" si="78"/>
        <v>137724738.24961841</v>
      </c>
      <c r="W360" s="2">
        <f t="shared" si="61"/>
        <v>591500.42857143283</v>
      </c>
      <c r="X360" s="2">
        <f t="shared" si="51"/>
        <v>8499.5714285671711</v>
      </c>
      <c r="Y360" s="2">
        <f t="shared" si="74"/>
        <v>52654176.575311527</v>
      </c>
      <c r="Z360" s="2" t="str">
        <f t="shared" si="52"/>
        <v>MEEP</v>
      </c>
      <c r="AA360" s="2">
        <f>IF(Z360="HERE",Y360,AA359+Graph!$G$1*1000)</f>
        <v>146313239.1467405</v>
      </c>
      <c r="AB360" s="2">
        <f t="shared" si="63"/>
        <v>650000</v>
      </c>
      <c r="AC360" s="2">
        <f t="shared" si="75"/>
        <v>50774175.249618001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292</v>
      </c>
      <c r="C361" s="7"/>
      <c r="D361" s="2" t="e">
        <f t="shared" si="55"/>
        <v>#N/A</v>
      </c>
      <c r="E361" s="2" t="e">
        <f t="shared" si="67"/>
        <v>#N/A</v>
      </c>
      <c r="F361" s="2">
        <v>1903415.9654952884</v>
      </c>
      <c r="G361" s="2">
        <f t="shared" si="79"/>
        <v>591500.42857142852</v>
      </c>
      <c r="H361" s="2">
        <f t="shared" si="76"/>
        <v>188002274.6781902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3071465.8571428442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1921416.2426788807</v>
      </c>
      <c r="Q361" s="2">
        <f t="shared" si="80"/>
        <v>600000</v>
      </c>
      <c r="R361" s="2">
        <f t="shared" si="77"/>
        <v>190978914.82492995</v>
      </c>
      <c r="S361" s="2">
        <f t="shared" si="58"/>
        <v>591500.42857143283</v>
      </c>
      <c r="T361" s="2">
        <f t="shared" si="59"/>
        <v>8499.571428571362</v>
      </c>
      <c r="U361" s="2">
        <f t="shared" si="60"/>
        <v>600000</v>
      </c>
      <c r="V361" s="2">
        <f t="shared" si="78"/>
        <v>138316238.67818984</v>
      </c>
      <c r="W361" s="2">
        <f t="shared" si="61"/>
        <v>591500.42857143283</v>
      </c>
      <c r="X361" s="2">
        <f t="shared" si="51"/>
        <v>8499.5714285671711</v>
      </c>
      <c r="Y361" s="2">
        <f t="shared" si="74"/>
        <v>52662676.146740094</v>
      </c>
      <c r="Z361" s="2" t="str">
        <f t="shared" si="52"/>
        <v>MEEP</v>
      </c>
      <c r="AA361" s="2">
        <f>IF(Z361="HERE",Y361,AA360+Graph!$G$1*1000)</f>
        <v>146963239.1467405</v>
      </c>
      <c r="AB361" s="2">
        <f t="shared" si="63"/>
        <v>650000</v>
      </c>
      <c r="AC361" s="2">
        <f t="shared" si="75"/>
        <v>50774175.249618001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293</v>
      </c>
      <c r="C362" s="7"/>
      <c r="D362" s="2" t="e">
        <f t="shared" si="55"/>
        <v>#N/A</v>
      </c>
      <c r="E362" s="2" t="e">
        <f t="shared" si="67"/>
        <v>#N/A</v>
      </c>
      <c r="F362" s="2">
        <v>1908347.1013814509</v>
      </c>
      <c r="G362" s="2">
        <f t="shared" si="79"/>
        <v>591500.42857142852</v>
      </c>
      <c r="H362" s="2">
        <f t="shared" si="76"/>
        <v>188593775.10676163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3079965.4285714156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1926393.8748408556</v>
      </c>
      <c r="Q362" s="2">
        <f t="shared" si="80"/>
        <v>600000</v>
      </c>
      <c r="R362" s="2">
        <f t="shared" si="77"/>
        <v>191578914.82492995</v>
      </c>
      <c r="S362" s="2">
        <f t="shared" si="58"/>
        <v>591500.42857143283</v>
      </c>
      <c r="T362" s="2">
        <f t="shared" si="59"/>
        <v>8499.571428571362</v>
      </c>
      <c r="U362" s="2">
        <f t="shared" si="60"/>
        <v>600000</v>
      </c>
      <c r="V362" s="2">
        <f t="shared" si="78"/>
        <v>138907739.10676128</v>
      </c>
      <c r="W362" s="2">
        <f t="shared" si="61"/>
        <v>591500.42857143283</v>
      </c>
      <c r="X362" s="2">
        <f t="shared" si="51"/>
        <v>8499.5714285671711</v>
      </c>
      <c r="Y362" s="2">
        <f t="shared" si="74"/>
        <v>52671175.718168661</v>
      </c>
      <c r="Z362" s="2" t="str">
        <f t="shared" si="52"/>
        <v>MEEP</v>
      </c>
      <c r="AA362" s="2">
        <f>IF(Z362="HERE",Y362,AA361+Graph!$G$1*1000)</f>
        <v>147613239.1467405</v>
      </c>
      <c r="AB362" s="2">
        <f t="shared" si="63"/>
        <v>650000</v>
      </c>
      <c r="AC362" s="2">
        <f t="shared" si="75"/>
        <v>50774175.249618001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294</v>
      </c>
      <c r="C363" s="7"/>
      <c r="D363" s="2" t="e">
        <f t="shared" si="55"/>
        <v>#N/A</v>
      </c>
      <c r="E363" s="2" t="e">
        <f t="shared" si="67"/>
        <v>#N/A</v>
      </c>
      <c r="F363" s="2">
        <v>1913278.2372676432</v>
      </c>
      <c r="G363" s="2">
        <f t="shared" si="79"/>
        <v>591500.42857142852</v>
      </c>
      <c r="H363" s="2">
        <f t="shared" si="76"/>
        <v>189185275.53533307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3088464.999999987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1931371.5070028007</v>
      </c>
      <c r="Q363" s="2">
        <f t="shared" si="80"/>
        <v>600000</v>
      </c>
      <c r="R363" s="2">
        <f t="shared" si="77"/>
        <v>192178914.82492995</v>
      </c>
      <c r="S363" s="2">
        <f t="shared" si="58"/>
        <v>591500.42857143283</v>
      </c>
      <c r="T363" s="2">
        <f t="shared" si="59"/>
        <v>8499.571428571362</v>
      </c>
      <c r="U363" s="2">
        <f t="shared" si="60"/>
        <v>600000</v>
      </c>
      <c r="V363" s="2">
        <f t="shared" si="78"/>
        <v>139499239.53533271</v>
      </c>
      <c r="W363" s="2">
        <f t="shared" si="61"/>
        <v>591500.42857143283</v>
      </c>
      <c r="X363" s="2">
        <f t="shared" si="51"/>
        <v>8499.5714285671711</v>
      </c>
      <c r="Y363" s="2">
        <f t="shared" si="74"/>
        <v>52679675.289597228</v>
      </c>
      <c r="Z363" s="2" t="str">
        <f t="shared" si="52"/>
        <v>MEEP</v>
      </c>
      <c r="AA363" s="2">
        <f>IF(Z363="HERE",Y363,AA362+Graph!$G$1*1000)</f>
        <v>148263239.1467405</v>
      </c>
      <c r="AB363" s="2">
        <f t="shared" si="63"/>
        <v>650000</v>
      </c>
      <c r="AC363" s="2">
        <f t="shared" si="75"/>
        <v>50774175.249618001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295</v>
      </c>
      <c r="C364" s="7"/>
      <c r="D364" s="2" t="e">
        <f t="shared" si="55"/>
        <v>#N/A</v>
      </c>
      <c r="E364" s="2" t="e">
        <f t="shared" si="67"/>
        <v>#N/A</v>
      </c>
      <c r="F364" s="2">
        <v>1918209.3731538057</v>
      </c>
      <c r="G364" s="2">
        <f t="shared" si="79"/>
        <v>591500.42857142852</v>
      </c>
      <c r="H364" s="2">
        <f t="shared" si="76"/>
        <v>189776775.9639045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3096964.5714285583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1936349.1391647458</v>
      </c>
      <c r="Q364" s="2">
        <f t="shared" si="80"/>
        <v>600000</v>
      </c>
      <c r="R364" s="2">
        <f t="shared" si="77"/>
        <v>192778914.82492995</v>
      </c>
      <c r="S364" s="2">
        <f t="shared" si="58"/>
        <v>591500.42857143283</v>
      </c>
      <c r="T364" s="2">
        <f t="shared" si="59"/>
        <v>8499.571428571362</v>
      </c>
      <c r="U364" s="2">
        <f t="shared" si="60"/>
        <v>600000</v>
      </c>
      <c r="V364" s="2">
        <f t="shared" si="78"/>
        <v>140090739.96390414</v>
      </c>
      <c r="W364" s="2">
        <f t="shared" si="61"/>
        <v>591500.42857143283</v>
      </c>
      <c r="X364" s="2">
        <f t="shared" si="51"/>
        <v>8499.5714285671711</v>
      </c>
      <c r="Y364" s="2">
        <f t="shared" si="74"/>
        <v>52688174.861025795</v>
      </c>
      <c r="Z364" s="2" t="str">
        <f t="shared" si="52"/>
        <v>MEEP</v>
      </c>
      <c r="AA364" s="2">
        <f>IF(Z364="HERE",Y364,AA363+Graph!$G$1*1000)</f>
        <v>148913239.1467405</v>
      </c>
      <c r="AB364" s="2">
        <f t="shared" si="63"/>
        <v>650000</v>
      </c>
      <c r="AC364" s="2">
        <f t="shared" si="75"/>
        <v>50774175.249618001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296</v>
      </c>
      <c r="C365" s="7"/>
      <c r="D365" s="2" t="e">
        <f t="shared" si="55"/>
        <v>#N/A</v>
      </c>
      <c r="E365" s="2" t="e">
        <f t="shared" si="67"/>
        <v>#N/A</v>
      </c>
      <c r="F365" s="2">
        <v>1923140.5090399683</v>
      </c>
      <c r="G365" s="2">
        <f t="shared" si="79"/>
        <v>591500.42857142852</v>
      </c>
      <c r="H365" s="2">
        <f t="shared" si="76"/>
        <v>190368276.39247593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3105464.1428571297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1941326.7713267207</v>
      </c>
      <c r="Q365" s="2">
        <f t="shared" si="80"/>
        <v>600000</v>
      </c>
      <c r="R365" s="2">
        <f t="shared" si="77"/>
        <v>193378914.82492995</v>
      </c>
      <c r="S365" s="2">
        <f t="shared" si="58"/>
        <v>591500.42857143283</v>
      </c>
      <c r="T365" s="2">
        <f t="shared" si="59"/>
        <v>8499.571428571362</v>
      </c>
      <c r="U365" s="2">
        <f t="shared" si="60"/>
        <v>600000</v>
      </c>
      <c r="V365" s="2">
        <f t="shared" si="78"/>
        <v>140682240.39247558</v>
      </c>
      <c r="W365" s="2">
        <f t="shared" si="61"/>
        <v>591500.42857143283</v>
      </c>
      <c r="X365" s="2">
        <f t="shared" si="51"/>
        <v>8499.5714285671711</v>
      </c>
      <c r="Y365" s="2">
        <f t="shared" si="74"/>
        <v>52696674.432454363</v>
      </c>
      <c r="Z365" s="2" t="str">
        <f t="shared" si="52"/>
        <v>MEEP</v>
      </c>
      <c r="AA365" s="2">
        <f>IF(Z365="HERE",Y365,AA364+Graph!$G$1*1000)</f>
        <v>149563239.1467405</v>
      </c>
      <c r="AB365" s="2">
        <f t="shared" si="63"/>
        <v>650000</v>
      </c>
      <c r="AC365" s="2">
        <f t="shared" si="75"/>
        <v>50774175.249618001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297</v>
      </c>
      <c r="C366" s="7"/>
      <c r="D366" s="2" t="e">
        <f t="shared" si="55"/>
        <v>#N/A</v>
      </c>
      <c r="E366" s="2" t="e">
        <f t="shared" si="67"/>
        <v>#N/A</v>
      </c>
      <c r="F366" s="2">
        <v>1928071.6449261606</v>
      </c>
      <c r="G366" s="2">
        <f t="shared" si="79"/>
        <v>591500.42857142852</v>
      </c>
      <c r="H366" s="2">
        <f t="shared" si="76"/>
        <v>190959776.82104737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3113963.714285701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1946304.4034886658</v>
      </c>
      <c r="Q366" s="2">
        <f t="shared" si="80"/>
        <v>600000</v>
      </c>
      <c r="R366" s="2">
        <f t="shared" si="77"/>
        <v>193978914.82492995</v>
      </c>
      <c r="S366" s="2">
        <f t="shared" si="58"/>
        <v>591500.42857143283</v>
      </c>
      <c r="T366" s="2">
        <f t="shared" si="59"/>
        <v>8499.571428571362</v>
      </c>
      <c r="U366" s="2">
        <f t="shared" si="60"/>
        <v>600000</v>
      </c>
      <c r="V366" s="2">
        <f t="shared" si="78"/>
        <v>141273740.82104701</v>
      </c>
      <c r="W366" s="2">
        <f t="shared" si="61"/>
        <v>591500.42857143283</v>
      </c>
      <c r="X366" s="2">
        <f t="shared" si="51"/>
        <v>8499.5714285671711</v>
      </c>
      <c r="Y366" s="2">
        <f t="shared" si="74"/>
        <v>52705174.00388293</v>
      </c>
      <c r="Z366" s="2" t="str">
        <f t="shared" si="52"/>
        <v>MEEP</v>
      </c>
      <c r="AA366" s="2">
        <f>IF(Z366="HERE",Y366,AA365+Graph!$G$1*1000)</f>
        <v>150213239.1467405</v>
      </c>
      <c r="AB366" s="2">
        <f t="shared" si="63"/>
        <v>650000</v>
      </c>
      <c r="AC366" s="2">
        <f t="shared" si="75"/>
        <v>50774175.249618001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298</v>
      </c>
      <c r="C367" s="7"/>
      <c r="D367" s="2" t="e">
        <f t="shared" si="55"/>
        <v>#N/A</v>
      </c>
      <c r="E367" s="2" t="e">
        <f t="shared" si="67"/>
        <v>#N/A</v>
      </c>
      <c r="F367" s="2">
        <v>1933002.7808123231</v>
      </c>
      <c r="G367" s="2">
        <f t="shared" si="79"/>
        <v>591500.42857142852</v>
      </c>
      <c r="H367" s="2">
        <f t="shared" si="76"/>
        <v>191551277.2496188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3122463.2857142724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1951282.0356506109</v>
      </c>
      <c r="Q367" s="2">
        <f t="shared" si="80"/>
        <v>600000</v>
      </c>
      <c r="R367" s="2">
        <f t="shared" si="77"/>
        <v>194578914.82492995</v>
      </c>
      <c r="S367" s="2">
        <f t="shared" si="58"/>
        <v>591500.42857143283</v>
      </c>
      <c r="T367" s="2">
        <f t="shared" si="59"/>
        <v>8499.571428571362</v>
      </c>
      <c r="U367" s="2">
        <f t="shared" si="60"/>
        <v>600000</v>
      </c>
      <c r="V367" s="2">
        <f t="shared" si="78"/>
        <v>141865241.24961844</v>
      </c>
      <c r="W367" s="2">
        <f t="shared" si="61"/>
        <v>591500.42857143283</v>
      </c>
      <c r="X367" s="2">
        <f t="shared" si="51"/>
        <v>8499.5714285671711</v>
      </c>
      <c r="Y367" s="2">
        <f t="shared" si="74"/>
        <v>52713673.575311497</v>
      </c>
      <c r="Z367" s="2" t="str">
        <f t="shared" si="52"/>
        <v>MEEP</v>
      </c>
      <c r="AA367" s="2">
        <f>IF(Z367="HERE",Y367,AA366+Graph!$G$1*1000)</f>
        <v>150863239.1467405</v>
      </c>
      <c r="AB367" s="2">
        <f t="shared" si="63"/>
        <v>650000</v>
      </c>
      <c r="AC367" s="2">
        <f t="shared" si="75"/>
        <v>50774175.249618001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299</v>
      </c>
      <c r="C368" s="7"/>
      <c r="D368" s="2" t="e">
        <f t="shared" si="55"/>
        <v>#N/A</v>
      </c>
      <c r="E368" s="2" t="e">
        <f t="shared" si="67"/>
        <v>#N/A</v>
      </c>
      <c r="F368" s="2">
        <v>1937933.9166984856</v>
      </c>
      <c r="G368" s="2">
        <f t="shared" si="79"/>
        <v>591500.42857142852</v>
      </c>
      <c r="H368" s="2">
        <f t="shared" si="76"/>
        <v>192142777.67819023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3130962.8571428438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1956259.6678125858</v>
      </c>
      <c r="Q368" s="2">
        <f t="shared" si="80"/>
        <v>600000</v>
      </c>
      <c r="R368" s="2">
        <f t="shared" si="77"/>
        <v>195178914.82492995</v>
      </c>
      <c r="S368" s="2">
        <f t="shared" si="58"/>
        <v>591500.42857143283</v>
      </c>
      <c r="T368" s="2">
        <f t="shared" si="59"/>
        <v>8499.571428571362</v>
      </c>
      <c r="U368" s="2">
        <f t="shared" si="60"/>
        <v>600000</v>
      </c>
      <c r="V368" s="2">
        <f t="shared" si="78"/>
        <v>142456741.67818987</v>
      </c>
      <c r="W368" s="2">
        <f t="shared" si="61"/>
        <v>591500.42857143283</v>
      </c>
      <c r="X368" s="2">
        <f t="shared" si="51"/>
        <v>8499.5714285671711</v>
      </c>
      <c r="Y368" s="2">
        <f t="shared" si="74"/>
        <v>52722173.146740064</v>
      </c>
      <c r="Z368" s="2" t="str">
        <f t="shared" si="52"/>
        <v>MEEP</v>
      </c>
      <c r="AA368" s="2">
        <f>IF(Z368="HERE",Y368,AA367+Graph!$G$1*1000)</f>
        <v>151513239.1467405</v>
      </c>
      <c r="AB368" s="2">
        <f t="shared" si="63"/>
        <v>650000</v>
      </c>
      <c r="AC368" s="2">
        <f t="shared" si="75"/>
        <v>50774175.249618001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300</v>
      </c>
      <c r="C369" s="7"/>
      <c r="D369" s="2" t="e">
        <f t="shared" si="55"/>
        <v>#N/A</v>
      </c>
      <c r="E369" s="2" t="e">
        <f t="shared" si="67"/>
        <v>#N/A</v>
      </c>
      <c r="F369" s="2">
        <v>1942865.0525846779</v>
      </c>
      <c r="G369" s="2">
        <f t="shared" si="79"/>
        <v>591500.42857142852</v>
      </c>
      <c r="H369" s="2">
        <f t="shared" si="76"/>
        <v>192734278.10676166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3139462.4285714151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1961237.2999745309</v>
      </c>
      <c r="Q369" s="2">
        <f t="shared" si="80"/>
        <v>600000</v>
      </c>
      <c r="R369" s="2">
        <f t="shared" si="77"/>
        <v>195778914.82492995</v>
      </c>
      <c r="S369" s="2">
        <f t="shared" si="58"/>
        <v>591500.42857143283</v>
      </c>
      <c r="T369" s="2">
        <f t="shared" si="59"/>
        <v>8499.571428571362</v>
      </c>
      <c r="U369" s="2">
        <f t="shared" si="60"/>
        <v>600000</v>
      </c>
      <c r="V369" s="2">
        <f t="shared" si="78"/>
        <v>143048242.10676131</v>
      </c>
      <c r="W369" s="2">
        <f t="shared" si="61"/>
        <v>591500.42857143283</v>
      </c>
      <c r="X369" s="2">
        <f t="shared" si="51"/>
        <v>8499.5714285671711</v>
      </c>
      <c r="Y369" s="2">
        <f t="shared" si="74"/>
        <v>52730672.718168631</v>
      </c>
      <c r="Z369" s="2" t="str">
        <f t="shared" si="52"/>
        <v>MEEP</v>
      </c>
      <c r="AA369" s="2">
        <f>IF(Z369="HERE",Y369,AA368+Graph!$G$1*1000)</f>
        <v>152163239.1467405</v>
      </c>
      <c r="AB369" s="2">
        <f t="shared" si="63"/>
        <v>650000</v>
      </c>
      <c r="AC369" s="2">
        <f t="shared" si="75"/>
        <v>50774175.249618001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301</v>
      </c>
      <c r="C370" s="7"/>
      <c r="D370" s="2" t="e">
        <f t="shared" si="55"/>
        <v>#N/A</v>
      </c>
      <c r="E370" s="2" t="e">
        <f t="shared" si="67"/>
        <v>#N/A</v>
      </c>
      <c r="F370" s="2">
        <v>1947796.1884708405</v>
      </c>
      <c r="G370" s="2">
        <f t="shared" si="79"/>
        <v>591500.42857142852</v>
      </c>
      <c r="H370" s="2">
        <f t="shared" si="76"/>
        <v>193325778.5353331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3147961.9999999865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1966214.932136476</v>
      </c>
      <c r="Q370" s="2">
        <f t="shared" si="80"/>
        <v>600000</v>
      </c>
      <c r="R370" s="2">
        <f t="shared" si="77"/>
        <v>196378914.82492995</v>
      </c>
      <c r="S370" s="2">
        <f t="shared" si="58"/>
        <v>591500.42857143283</v>
      </c>
      <c r="T370" s="2">
        <f t="shared" si="59"/>
        <v>8499.571428571362</v>
      </c>
      <c r="U370" s="2">
        <f t="shared" si="60"/>
        <v>600000</v>
      </c>
      <c r="V370" s="2">
        <f t="shared" si="78"/>
        <v>143639742.53533274</v>
      </c>
      <c r="W370" s="2">
        <f t="shared" si="61"/>
        <v>591500.42857143283</v>
      </c>
      <c r="X370" s="2">
        <f t="shared" si="51"/>
        <v>8499.5714285671711</v>
      </c>
      <c r="Y370" s="2">
        <f t="shared" si="74"/>
        <v>52739172.289597198</v>
      </c>
      <c r="Z370" s="2" t="str">
        <f t="shared" si="52"/>
        <v>MEEP</v>
      </c>
      <c r="AA370" s="2">
        <f>IF(Z370="HERE",Y370,AA369+Graph!$G$1*1000)</f>
        <v>152813239.1467405</v>
      </c>
      <c r="AB370" s="2">
        <f t="shared" si="63"/>
        <v>650000</v>
      </c>
      <c r="AC370" s="2">
        <f t="shared" si="75"/>
        <v>50774175.249618001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302</v>
      </c>
      <c r="C371" s="7"/>
      <c r="D371" s="2" t="e">
        <f t="shared" si="55"/>
        <v>#N/A</v>
      </c>
      <c r="E371" s="2" t="e">
        <f t="shared" si="67"/>
        <v>#N/A</v>
      </c>
      <c r="F371" s="2">
        <v>1952727.324357003</v>
      </c>
      <c r="G371" s="2">
        <f t="shared" si="79"/>
        <v>591500.42857142852</v>
      </c>
      <c r="H371" s="2">
        <f t="shared" si="76"/>
        <v>193917278.96390453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3156461.5714285579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1971192.5642984509</v>
      </c>
      <c r="Q371" s="2">
        <f t="shared" si="80"/>
        <v>600000</v>
      </c>
      <c r="R371" s="2">
        <f t="shared" si="77"/>
        <v>196978914.82492995</v>
      </c>
      <c r="S371" s="2">
        <f t="shared" si="58"/>
        <v>591500.42857143283</v>
      </c>
      <c r="T371" s="2">
        <f t="shared" si="59"/>
        <v>8499.571428571362</v>
      </c>
      <c r="U371" s="2">
        <f t="shared" si="60"/>
        <v>600000</v>
      </c>
      <c r="V371" s="2">
        <f t="shared" si="78"/>
        <v>144231242.96390417</v>
      </c>
      <c r="W371" s="2">
        <f t="shared" si="61"/>
        <v>591500.42857143283</v>
      </c>
      <c r="X371" s="2">
        <f t="shared" si="51"/>
        <v>8499.5714285671711</v>
      </c>
      <c r="Y371" s="2">
        <f t="shared" si="74"/>
        <v>52747671.861025766</v>
      </c>
      <c r="Z371" s="2" t="str">
        <f t="shared" si="52"/>
        <v>MEEP</v>
      </c>
      <c r="AA371" s="2">
        <f>IF(Z371="HERE",Y371,AA370+Graph!$G$1*1000)</f>
        <v>153463239.1467405</v>
      </c>
      <c r="AB371" s="2">
        <f t="shared" si="63"/>
        <v>650000</v>
      </c>
      <c r="AC371" s="2">
        <f t="shared" si="75"/>
        <v>50774175.249618001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303</v>
      </c>
      <c r="C372" s="7"/>
      <c r="D372" s="2" t="e">
        <f t="shared" si="55"/>
        <v>#N/A</v>
      </c>
      <c r="E372" s="2" t="e">
        <f t="shared" si="67"/>
        <v>#N/A</v>
      </c>
      <c r="F372" s="2">
        <v>1957658.4602431953</v>
      </c>
      <c r="G372" s="2">
        <f t="shared" si="79"/>
        <v>591500.42857142852</v>
      </c>
      <c r="H372" s="2">
        <f t="shared" si="76"/>
        <v>194508779.39247596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3164961.1428571292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1976170.1964603961</v>
      </c>
      <c r="Q372" s="2">
        <f t="shared" si="80"/>
        <v>600000</v>
      </c>
      <c r="R372" s="2">
        <f t="shared" si="77"/>
        <v>197578914.82492995</v>
      </c>
      <c r="S372" s="2">
        <f t="shared" si="58"/>
        <v>591500.42857143283</v>
      </c>
      <c r="T372" s="2">
        <f t="shared" si="59"/>
        <v>8499.571428571362</v>
      </c>
      <c r="U372" s="2">
        <f t="shared" si="60"/>
        <v>600000</v>
      </c>
      <c r="V372" s="2">
        <f t="shared" si="78"/>
        <v>144822743.39247561</v>
      </c>
      <c r="W372" s="2">
        <f t="shared" si="61"/>
        <v>591500.42857143283</v>
      </c>
      <c r="X372" s="2">
        <f t="shared" si="51"/>
        <v>8499.5714285671711</v>
      </c>
      <c r="Y372" s="2">
        <f t="shared" si="74"/>
        <v>52756171.432454333</v>
      </c>
      <c r="Z372" s="2" t="str">
        <f t="shared" si="52"/>
        <v>MEEP</v>
      </c>
      <c r="AA372" s="2">
        <f>IF(Z372="HERE",Y372,AA371+Graph!$G$1*1000)</f>
        <v>154113239.1467405</v>
      </c>
      <c r="AB372" s="2">
        <f t="shared" si="63"/>
        <v>650000</v>
      </c>
      <c r="AC372" s="2">
        <f t="shared" si="75"/>
        <v>50774175.249618001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304</v>
      </c>
      <c r="C373" s="7"/>
      <c r="D373" s="2" t="e">
        <f t="shared" si="55"/>
        <v>#N/A</v>
      </c>
      <c r="E373" s="2" t="e">
        <f t="shared" si="67"/>
        <v>#N/A</v>
      </c>
      <c r="F373" s="2">
        <v>1962589.5961293578</v>
      </c>
      <c r="G373" s="2">
        <f t="shared" si="79"/>
        <v>591500.42857142852</v>
      </c>
      <c r="H373" s="2">
        <f t="shared" si="76"/>
        <v>195100279.8210474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3173460.7142857006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1981147.828622371</v>
      </c>
      <c r="Q373" s="2">
        <f t="shared" si="80"/>
        <v>600000</v>
      </c>
      <c r="R373" s="2">
        <f t="shared" si="77"/>
        <v>198178914.82492995</v>
      </c>
      <c r="S373" s="2">
        <f t="shared" si="58"/>
        <v>591500.42857143283</v>
      </c>
      <c r="T373" s="2">
        <f t="shared" si="59"/>
        <v>8499.571428571362</v>
      </c>
      <c r="U373" s="2">
        <f t="shared" si="60"/>
        <v>600000</v>
      </c>
      <c r="V373" s="2">
        <f t="shared" si="78"/>
        <v>145414243.82104704</v>
      </c>
      <c r="W373" s="2">
        <f t="shared" si="61"/>
        <v>591500.42857143283</v>
      </c>
      <c r="X373" s="2">
        <f t="shared" si="51"/>
        <v>8499.5714285671711</v>
      </c>
      <c r="Y373" s="2">
        <f t="shared" si="74"/>
        <v>52764671.0038829</v>
      </c>
      <c r="Z373" s="2" t="str">
        <f t="shared" si="52"/>
        <v>MEEP</v>
      </c>
      <c r="AA373" s="2">
        <f>IF(Z373="HERE",Y373,AA372+Graph!$G$1*1000)</f>
        <v>154763239.1467405</v>
      </c>
      <c r="AB373" s="2">
        <f t="shared" si="63"/>
        <v>650000</v>
      </c>
      <c r="AC373" s="2">
        <f t="shared" si="75"/>
        <v>50774175.249618001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305</v>
      </c>
      <c r="C374" s="7"/>
      <c r="D374" s="2" t="e">
        <f t="shared" si="55"/>
        <v>#N/A</v>
      </c>
      <c r="E374" s="2" t="e">
        <f t="shared" si="67"/>
        <v>#N/A</v>
      </c>
      <c r="F374" s="2">
        <v>1967520.7320155203</v>
      </c>
      <c r="G374" s="2">
        <f t="shared" si="79"/>
        <v>591500.42857142852</v>
      </c>
      <c r="H374" s="2">
        <f t="shared" si="76"/>
        <v>195691780.24961883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3181960.2857142719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1986125.4607843161</v>
      </c>
      <c r="Q374" s="2">
        <f t="shared" si="80"/>
        <v>600000</v>
      </c>
      <c r="R374" s="2">
        <f t="shared" si="77"/>
        <v>198778914.82492995</v>
      </c>
      <c r="S374" s="2">
        <f t="shared" si="58"/>
        <v>591500.42857143283</v>
      </c>
      <c r="T374" s="2">
        <f t="shared" si="59"/>
        <v>8499.571428571362</v>
      </c>
      <c r="U374" s="2">
        <f t="shared" si="60"/>
        <v>600000</v>
      </c>
      <c r="V374" s="2">
        <f t="shared" si="78"/>
        <v>146005744.24961847</v>
      </c>
      <c r="W374" s="2">
        <f t="shared" si="61"/>
        <v>591500.42857143283</v>
      </c>
      <c r="X374" s="2">
        <f t="shared" si="51"/>
        <v>8499.5714285671711</v>
      </c>
      <c r="Y374" s="2">
        <f t="shared" si="74"/>
        <v>52773170.575311467</v>
      </c>
      <c r="Z374" s="2" t="str">
        <f t="shared" si="52"/>
        <v>MEEP</v>
      </c>
      <c r="AA374" s="2">
        <f>IF(Z374="HERE",Y374,AA373+Graph!$G$1*1000)</f>
        <v>155413239.1467405</v>
      </c>
      <c r="AB374" s="2">
        <f t="shared" si="63"/>
        <v>650000</v>
      </c>
      <c r="AC374" s="2">
        <f t="shared" si="75"/>
        <v>50774175.249618001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306</v>
      </c>
      <c r="C375" s="7"/>
      <c r="D375" s="2" t="e">
        <f t="shared" si="55"/>
        <v>#N/A</v>
      </c>
      <c r="E375" s="2" t="e">
        <f t="shared" si="67"/>
        <v>#N/A</v>
      </c>
      <c r="F375" s="2">
        <v>1972451.8679017127</v>
      </c>
      <c r="G375" s="2">
        <f t="shared" si="79"/>
        <v>591500.42857142852</v>
      </c>
      <c r="H375" s="2">
        <f t="shared" si="76"/>
        <v>196283280.67819026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3190459.8571428433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1991103.0929462612</v>
      </c>
      <c r="Q375" s="2">
        <f t="shared" si="80"/>
        <v>600000</v>
      </c>
      <c r="R375" s="2">
        <f t="shared" si="77"/>
        <v>199378914.82492995</v>
      </c>
      <c r="S375" s="2">
        <f t="shared" si="58"/>
        <v>591500.42857143283</v>
      </c>
      <c r="T375" s="2">
        <f t="shared" si="59"/>
        <v>8499.571428571362</v>
      </c>
      <c r="U375" s="2">
        <f t="shared" si="60"/>
        <v>600000</v>
      </c>
      <c r="V375" s="2">
        <f t="shared" si="78"/>
        <v>146597244.6781899</v>
      </c>
      <c r="W375" s="2">
        <f t="shared" si="61"/>
        <v>591500.42857143283</v>
      </c>
      <c r="X375" s="2">
        <f t="shared" si="51"/>
        <v>8499.5714285671711</v>
      </c>
      <c r="Y375" s="2">
        <f t="shared" si="74"/>
        <v>52781670.146740034</v>
      </c>
      <c r="Z375" s="2" t="str">
        <f t="shared" si="52"/>
        <v>MEEP</v>
      </c>
      <c r="AA375" s="2">
        <f>IF(Z375="HERE",Y375,AA374+Graph!$G$1*1000)</f>
        <v>156063239.1467405</v>
      </c>
      <c r="AB375" s="2">
        <f t="shared" si="63"/>
        <v>650000</v>
      </c>
      <c r="AC375" s="2">
        <f t="shared" si="75"/>
        <v>50774175.249618001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307</v>
      </c>
      <c r="C376" s="7"/>
      <c r="D376" s="2" t="e">
        <f t="shared" si="55"/>
        <v>#N/A</v>
      </c>
      <c r="E376" s="2" t="e">
        <f t="shared" si="67"/>
        <v>#N/A</v>
      </c>
      <c r="F376" s="2">
        <v>1977383.0037878752</v>
      </c>
      <c r="G376" s="2">
        <f t="shared" si="79"/>
        <v>591500.42857142852</v>
      </c>
      <c r="H376" s="2">
        <f t="shared" si="76"/>
        <v>196874781.10676169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3198959.4285714147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1996080.7251082361</v>
      </c>
      <c r="Q376" s="2">
        <f t="shared" si="80"/>
        <v>600000</v>
      </c>
      <c r="R376" s="2">
        <f t="shared" si="77"/>
        <v>199978914.82492995</v>
      </c>
      <c r="S376" s="2">
        <f t="shared" si="58"/>
        <v>591500.42857143283</v>
      </c>
      <c r="T376" s="2">
        <f t="shared" si="59"/>
        <v>8499.571428571362</v>
      </c>
      <c r="U376" s="2">
        <f t="shared" si="60"/>
        <v>600000</v>
      </c>
      <c r="V376" s="2">
        <f t="shared" si="78"/>
        <v>147188745.10676134</v>
      </c>
      <c r="W376" s="2">
        <f t="shared" si="61"/>
        <v>591500.42857143283</v>
      </c>
      <c r="X376" s="2">
        <f t="shared" si="51"/>
        <v>8499.5714285671711</v>
      </c>
      <c r="Y376" s="2">
        <f t="shared" si="74"/>
        <v>52790169.718168601</v>
      </c>
      <c r="Z376" s="2" t="str">
        <f t="shared" si="52"/>
        <v>MEEP</v>
      </c>
      <c r="AA376" s="2">
        <f>IF(Z376="HERE",Y376,AA375+Graph!$G$1*1000)</f>
        <v>156713239.1467405</v>
      </c>
      <c r="AB376" s="2">
        <f t="shared" si="63"/>
        <v>650000</v>
      </c>
      <c r="AC376" s="2">
        <f t="shared" si="75"/>
        <v>50774175.249618001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308</v>
      </c>
      <c r="C377" s="7"/>
      <c r="D377" s="2" t="e">
        <f t="shared" si="55"/>
        <v>#N/A</v>
      </c>
      <c r="E377" s="2" t="e">
        <f t="shared" si="67"/>
        <v>#N/A</v>
      </c>
      <c r="F377" s="2">
        <v>1982314.1396740377</v>
      </c>
      <c r="G377" s="2">
        <f t="shared" si="79"/>
        <v>591500.42857142852</v>
      </c>
      <c r="H377" s="2">
        <f t="shared" si="76"/>
        <v>197466281.53533313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3207458.999999986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2001058.3572701812</v>
      </c>
      <c r="Q377" s="2">
        <f t="shared" si="80"/>
        <v>600000</v>
      </c>
      <c r="R377" s="2">
        <f t="shared" si="77"/>
        <v>200578914.82492995</v>
      </c>
      <c r="S377" s="2">
        <f t="shared" si="58"/>
        <v>591500.42857143283</v>
      </c>
      <c r="T377" s="2">
        <f t="shared" si="59"/>
        <v>8499.571428571362</v>
      </c>
      <c r="U377" s="2">
        <f t="shared" si="60"/>
        <v>600000</v>
      </c>
      <c r="V377" s="2">
        <f t="shared" si="78"/>
        <v>147780245.53533277</v>
      </c>
      <c r="W377" s="2">
        <f t="shared" si="61"/>
        <v>591500.42857143283</v>
      </c>
      <c r="X377" s="2">
        <f t="shared" si="51"/>
        <v>8499.5714285671711</v>
      </c>
      <c r="Y377" s="2">
        <f t="shared" si="74"/>
        <v>52798669.289597169</v>
      </c>
      <c r="Z377" s="2" t="str">
        <f t="shared" si="52"/>
        <v>MEEP</v>
      </c>
      <c r="AA377" s="2">
        <f>IF(Z377="HERE",Y377,AA376+Graph!$G$1*1000)</f>
        <v>157363239.1467405</v>
      </c>
      <c r="AB377" s="2">
        <f t="shared" si="63"/>
        <v>650000</v>
      </c>
      <c r="AC377" s="2">
        <f t="shared" si="75"/>
        <v>50774175.249618001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309</v>
      </c>
      <c r="C378" s="7"/>
      <c r="D378" s="2" t="e">
        <f t="shared" si="55"/>
        <v>#N/A</v>
      </c>
      <c r="E378" s="2" t="e">
        <f t="shared" si="67"/>
        <v>#N/A</v>
      </c>
      <c r="F378" s="2">
        <v>1987245.27556023</v>
      </c>
      <c r="G378" s="2">
        <f t="shared" si="79"/>
        <v>591500.42857142852</v>
      </c>
      <c r="H378" s="2">
        <f t="shared" si="76"/>
        <v>198057781.96390456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3215958.5714285574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2006035.9894321263</v>
      </c>
      <c r="Q378" s="2">
        <f t="shared" si="80"/>
        <v>600000</v>
      </c>
      <c r="R378" s="2">
        <f t="shared" si="77"/>
        <v>201178914.82492995</v>
      </c>
      <c r="S378" s="2">
        <f t="shared" si="58"/>
        <v>591500.42857143283</v>
      </c>
      <c r="T378" s="2">
        <f t="shared" si="59"/>
        <v>8499.571428571362</v>
      </c>
      <c r="U378" s="2">
        <f t="shared" si="60"/>
        <v>600000</v>
      </c>
      <c r="V378" s="2">
        <f t="shared" si="78"/>
        <v>148371745.9639042</v>
      </c>
      <c r="W378" s="2">
        <f t="shared" si="61"/>
        <v>591500.42857143283</v>
      </c>
      <c r="X378" s="2">
        <f t="shared" si="51"/>
        <v>8499.5714285671711</v>
      </c>
      <c r="Y378" s="2">
        <f t="shared" si="74"/>
        <v>52807168.861025736</v>
      </c>
      <c r="Z378" s="2" t="str">
        <f t="shared" si="52"/>
        <v>MEEP</v>
      </c>
      <c r="AA378" s="2">
        <f>IF(Z378="HERE",Y378,AA377+Graph!$G$1*1000)</f>
        <v>158013239.1467405</v>
      </c>
      <c r="AB378" s="2">
        <f t="shared" si="63"/>
        <v>650000</v>
      </c>
      <c r="AC378" s="2">
        <f t="shared" si="75"/>
        <v>50774175.249618001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310</v>
      </c>
      <c r="C379" s="7"/>
      <c r="D379" s="2" t="e">
        <f t="shared" si="55"/>
        <v>#N/A</v>
      </c>
      <c r="E379" s="2" t="e">
        <f t="shared" si="67"/>
        <v>#N/A</v>
      </c>
      <c r="F379" s="2">
        <v>1992176.4114463925</v>
      </c>
      <c r="G379" s="2">
        <f t="shared" si="79"/>
        <v>591500.42857142852</v>
      </c>
      <c r="H379" s="2">
        <f t="shared" si="76"/>
        <v>198649282.39247599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3224458.1428571288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2011013.6215941012</v>
      </c>
      <c r="Q379" s="2">
        <f t="shared" si="80"/>
        <v>600000</v>
      </c>
      <c r="R379" s="2">
        <f t="shared" si="77"/>
        <v>201778914.82492995</v>
      </c>
      <c r="S379" s="2">
        <f t="shared" si="58"/>
        <v>591500.42857143283</v>
      </c>
      <c r="T379" s="2">
        <f t="shared" si="59"/>
        <v>8499.571428571362</v>
      </c>
      <c r="U379" s="2">
        <f t="shared" si="60"/>
        <v>600000</v>
      </c>
      <c r="V379" s="2">
        <f t="shared" si="78"/>
        <v>148963246.39247563</v>
      </c>
      <c r="W379" s="2">
        <f t="shared" si="61"/>
        <v>591500.42857143283</v>
      </c>
      <c r="X379" s="2">
        <f t="shared" si="51"/>
        <v>8499.5714285671711</v>
      </c>
      <c r="Y379" s="2">
        <f t="shared" si="74"/>
        <v>52815668.432454303</v>
      </c>
      <c r="Z379" s="2" t="str">
        <f t="shared" si="52"/>
        <v>MEEP</v>
      </c>
      <c r="AA379" s="2">
        <f>IF(Z379="HERE",Y379,AA378+Graph!$G$1*1000)</f>
        <v>158663239.1467405</v>
      </c>
      <c r="AB379" s="2">
        <f t="shared" si="63"/>
        <v>650000</v>
      </c>
      <c r="AC379" s="2">
        <f t="shared" si="75"/>
        <v>50774175.249618001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311</v>
      </c>
      <c r="C380" s="7"/>
      <c r="D380" s="2" t="e">
        <f t="shared" si="55"/>
        <v>#N/A</v>
      </c>
      <c r="E380" s="2" t="e">
        <f t="shared" si="67"/>
        <v>#N/A</v>
      </c>
      <c r="F380" s="2">
        <v>1997107.5473325849</v>
      </c>
      <c r="G380" s="2">
        <f t="shared" si="79"/>
        <v>591500.42857142852</v>
      </c>
      <c r="H380" s="2">
        <f t="shared" si="76"/>
        <v>199240782.82104743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3232957.7142857001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2015991.2537560463</v>
      </c>
      <c r="Q380" s="2">
        <f t="shared" si="80"/>
        <v>600000</v>
      </c>
      <c r="R380" s="2">
        <f t="shared" si="77"/>
        <v>202378914.82492995</v>
      </c>
      <c r="S380" s="2">
        <f t="shared" si="58"/>
        <v>591500.42857143283</v>
      </c>
      <c r="T380" s="2">
        <f t="shared" si="59"/>
        <v>8499.571428571362</v>
      </c>
      <c r="U380" s="2">
        <f t="shared" si="60"/>
        <v>600000</v>
      </c>
      <c r="V380" s="2">
        <f t="shared" si="78"/>
        <v>149554746.82104707</v>
      </c>
      <c r="W380" s="2">
        <f t="shared" si="61"/>
        <v>591500.42857143283</v>
      </c>
      <c r="X380" s="2">
        <f t="shared" si="51"/>
        <v>8499.5714285671711</v>
      </c>
      <c r="Y380" s="2">
        <f t="shared" si="74"/>
        <v>52824168.00388287</v>
      </c>
      <c r="Z380" s="2" t="str">
        <f t="shared" si="52"/>
        <v>MEEP</v>
      </c>
      <c r="AA380" s="2">
        <f>IF(Z380="HERE",Y380,AA379+Graph!$G$1*1000)</f>
        <v>159313239.1467405</v>
      </c>
      <c r="AB380" s="2">
        <f t="shared" si="63"/>
        <v>650000</v>
      </c>
      <c r="AC380" s="2">
        <f t="shared" si="75"/>
        <v>50774175.249618001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312</v>
      </c>
      <c r="C381" s="7"/>
      <c r="D381" s="2" t="e">
        <f t="shared" si="55"/>
        <v>#N/A</v>
      </c>
      <c r="E381" s="2" t="e">
        <f t="shared" si="67"/>
        <v>#N/A</v>
      </c>
      <c r="F381" s="2">
        <v>2002038.6832187474</v>
      </c>
      <c r="G381" s="2">
        <f t="shared" si="79"/>
        <v>591500.42857142852</v>
      </c>
      <c r="H381" s="2">
        <f t="shared" si="76"/>
        <v>199832283.24961886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3241457.2857142715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2020968.8859179914</v>
      </c>
      <c r="Q381" s="2">
        <f t="shared" si="80"/>
        <v>600000</v>
      </c>
      <c r="R381" s="2">
        <f t="shared" si="77"/>
        <v>202978914.82492995</v>
      </c>
      <c r="S381" s="2">
        <f t="shared" si="58"/>
        <v>591500.42857143283</v>
      </c>
      <c r="T381" s="2">
        <f t="shared" si="59"/>
        <v>8499.571428571362</v>
      </c>
      <c r="U381" s="2">
        <f t="shared" si="60"/>
        <v>600000</v>
      </c>
      <c r="V381" s="2">
        <f t="shared" si="78"/>
        <v>150146247.2496185</v>
      </c>
      <c r="W381" s="2">
        <f t="shared" si="61"/>
        <v>591500.42857143283</v>
      </c>
      <c r="X381" s="2">
        <f t="shared" si="51"/>
        <v>8499.5714285671711</v>
      </c>
      <c r="Y381" s="2">
        <f t="shared" si="74"/>
        <v>52832667.575311437</v>
      </c>
      <c r="Z381" s="2" t="str">
        <f t="shared" si="52"/>
        <v>MEEP</v>
      </c>
      <c r="AA381" s="2">
        <f>IF(Z381="HERE",Y381,AA380+Graph!$G$1*1000)</f>
        <v>159963239.1467405</v>
      </c>
      <c r="AB381" s="2">
        <f t="shared" si="63"/>
        <v>650000</v>
      </c>
      <c r="AC381" s="2">
        <f t="shared" si="75"/>
        <v>50774175.249618001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313</v>
      </c>
      <c r="C382" s="7"/>
      <c r="D382" s="2" t="e">
        <f t="shared" si="55"/>
        <v>#N/A</v>
      </c>
      <c r="E382" s="2" t="e">
        <f t="shared" si="67"/>
        <v>#N/A</v>
      </c>
      <c r="F382" s="2">
        <v>2006969.8191049099</v>
      </c>
      <c r="G382" s="2">
        <f t="shared" si="79"/>
        <v>591500.42857142852</v>
      </c>
      <c r="H382" s="2">
        <f t="shared" si="76"/>
        <v>200423783.67819029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3249956.8571428428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2025946.5180799663</v>
      </c>
      <c r="Q382" s="2">
        <f t="shared" si="80"/>
        <v>600000</v>
      </c>
      <c r="R382" s="2">
        <f t="shared" si="77"/>
        <v>203578914.82492995</v>
      </c>
      <c r="S382" s="2">
        <f t="shared" si="58"/>
        <v>591500.42857143283</v>
      </c>
      <c r="T382" s="2">
        <f t="shared" si="59"/>
        <v>8499.571428571362</v>
      </c>
      <c r="U382" s="2">
        <f t="shared" si="60"/>
        <v>600000</v>
      </c>
      <c r="V382" s="2">
        <f t="shared" si="78"/>
        <v>150737747.67818993</v>
      </c>
      <c r="W382" s="2">
        <f t="shared" si="61"/>
        <v>591500.42857143283</v>
      </c>
      <c r="X382" s="2">
        <f t="shared" si="51"/>
        <v>8499.5714285671711</v>
      </c>
      <c r="Y382" s="2">
        <f t="shared" si="74"/>
        <v>52841167.146740004</v>
      </c>
      <c r="Z382" s="2" t="str">
        <f t="shared" si="52"/>
        <v>MEEP</v>
      </c>
      <c r="AA382" s="2">
        <f>IF(Z382="HERE",Y382,AA381+Graph!$G$1*1000)</f>
        <v>160613239.1467405</v>
      </c>
      <c r="AB382" s="2">
        <f t="shared" si="63"/>
        <v>650000</v>
      </c>
      <c r="AC382" s="2">
        <f t="shared" si="75"/>
        <v>50774175.249618001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314</v>
      </c>
      <c r="C383" s="7"/>
      <c r="D383" s="2" t="e">
        <f t="shared" si="55"/>
        <v>#N/A</v>
      </c>
      <c r="E383" s="2" t="e">
        <f t="shared" si="67"/>
        <v>#N/A</v>
      </c>
      <c r="F383" s="2">
        <v>2011900.9549911022</v>
      </c>
      <c r="G383" s="2">
        <f t="shared" si="79"/>
        <v>591500.42857142852</v>
      </c>
      <c r="H383" s="2">
        <f t="shared" si="76"/>
        <v>201015284.10676172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3258456.4285714142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2030924.1502419114</v>
      </c>
      <c r="Q383" s="2">
        <f t="shared" si="80"/>
        <v>600000</v>
      </c>
      <c r="R383" s="2">
        <f t="shared" si="77"/>
        <v>204178914.82492995</v>
      </c>
      <c r="S383" s="2">
        <f t="shared" si="58"/>
        <v>591500.42857143283</v>
      </c>
      <c r="T383" s="2">
        <f t="shared" si="59"/>
        <v>8499.571428571362</v>
      </c>
      <c r="U383" s="2">
        <f t="shared" si="60"/>
        <v>600000</v>
      </c>
      <c r="V383" s="2">
        <f t="shared" si="78"/>
        <v>151329248.10676137</v>
      </c>
      <c r="W383" s="2">
        <f t="shared" si="61"/>
        <v>591500.42857143283</v>
      </c>
      <c r="X383" s="2">
        <f t="shared" si="51"/>
        <v>8499.5714285671711</v>
      </c>
      <c r="Y383" s="2">
        <f t="shared" si="74"/>
        <v>52849666.718168572</v>
      </c>
      <c r="Z383" s="2" t="str">
        <f t="shared" si="52"/>
        <v>MEEP</v>
      </c>
      <c r="AA383" s="2">
        <f>IF(Z383="HERE",Y383,AA382+Graph!$G$1*1000)</f>
        <v>161263239.1467405</v>
      </c>
      <c r="AB383" s="2">
        <f t="shared" si="63"/>
        <v>650000</v>
      </c>
      <c r="AC383" s="2">
        <f t="shared" si="75"/>
        <v>50774175.249618001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315</v>
      </c>
      <c r="C384" s="7"/>
      <c r="D384" s="2" t="e">
        <f t="shared" si="55"/>
        <v>#N/A</v>
      </c>
      <c r="E384" s="2" t="e">
        <f t="shared" si="67"/>
        <v>#N/A</v>
      </c>
      <c r="F384" s="2">
        <v>2016832.0908772647</v>
      </c>
      <c r="G384" s="2">
        <f t="shared" si="79"/>
        <v>591500.42857142852</v>
      </c>
      <c r="H384" s="2">
        <f t="shared" si="76"/>
        <v>201606784.53533316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3266955.9999999856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2035901.7824038565</v>
      </c>
      <c r="Q384" s="2">
        <f t="shared" si="80"/>
        <v>600000</v>
      </c>
      <c r="R384" s="2">
        <f t="shared" si="77"/>
        <v>204778914.82492995</v>
      </c>
      <c r="S384" s="2">
        <f t="shared" si="58"/>
        <v>591500.42857143283</v>
      </c>
      <c r="T384" s="2">
        <f t="shared" si="59"/>
        <v>8499.571428571362</v>
      </c>
      <c r="U384" s="2">
        <f t="shared" si="60"/>
        <v>600000</v>
      </c>
      <c r="V384" s="2">
        <f t="shared" si="78"/>
        <v>151920748.5353328</v>
      </c>
      <c r="W384" s="2">
        <f t="shared" si="61"/>
        <v>591500.42857143283</v>
      </c>
      <c r="X384" s="2">
        <f t="shared" si="51"/>
        <v>8499.5714285671711</v>
      </c>
      <c r="Y384" s="2">
        <f t="shared" si="74"/>
        <v>52858166.289597139</v>
      </c>
      <c r="Z384" s="2" t="str">
        <f t="shared" si="52"/>
        <v>MEEP</v>
      </c>
      <c r="AA384" s="2">
        <f>IF(Z384="HERE",Y384,AA383+Graph!$G$1*1000)</f>
        <v>161913239.1467405</v>
      </c>
      <c r="AB384" s="2">
        <f t="shared" si="63"/>
        <v>650000</v>
      </c>
      <c r="AC384" s="2">
        <f t="shared" si="75"/>
        <v>50774175.249618001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316</v>
      </c>
      <c r="C385" s="7"/>
      <c r="D385" s="2" t="e">
        <f t="shared" si="55"/>
        <v>#N/A</v>
      </c>
      <c r="E385" s="2" t="e">
        <f t="shared" si="67"/>
        <v>#N/A</v>
      </c>
      <c r="F385" s="2">
        <v>2021763.2267634273</v>
      </c>
      <c r="G385" s="2">
        <f t="shared" si="79"/>
        <v>591500.42857142852</v>
      </c>
      <c r="H385" s="2">
        <f t="shared" si="76"/>
        <v>202198284.96390459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3275455.5714285569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2040879.4145658314</v>
      </c>
      <c r="Q385" s="2">
        <f t="shared" si="80"/>
        <v>600000</v>
      </c>
      <c r="R385" s="2">
        <f t="shared" si="77"/>
        <v>205378914.82492995</v>
      </c>
      <c r="S385" s="2">
        <f t="shared" si="58"/>
        <v>591500.42857143283</v>
      </c>
      <c r="T385" s="2">
        <f t="shared" si="59"/>
        <v>8499.571428571362</v>
      </c>
      <c r="U385" s="2">
        <f t="shared" si="60"/>
        <v>600000</v>
      </c>
      <c r="V385" s="2">
        <f t="shared" si="78"/>
        <v>152512248.96390423</v>
      </c>
      <c r="W385" s="2">
        <f t="shared" si="61"/>
        <v>591500.42857143283</v>
      </c>
      <c r="X385" s="2">
        <f t="shared" si="51"/>
        <v>8499.5714285671711</v>
      </c>
      <c r="Y385" s="2">
        <f t="shared" si="74"/>
        <v>52866665.861025706</v>
      </c>
      <c r="Z385" s="2" t="str">
        <f t="shared" si="52"/>
        <v>MEEP</v>
      </c>
      <c r="AA385" s="2">
        <f>IF(Z385="HERE",Y385,AA384+Graph!$G$1*1000)</f>
        <v>162563239.1467405</v>
      </c>
      <c r="AB385" s="2">
        <f t="shared" si="63"/>
        <v>650000</v>
      </c>
      <c r="AC385" s="2">
        <f t="shared" si="75"/>
        <v>50774175.249618001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0:I385">
    <cfRule type="cellIs" dxfId="75" priority="16" operator="greaterThan">
      <formula>0</formula>
    </cfRule>
  </conditionalFormatting>
  <conditionalFormatting sqref="C31:C64 C117:C385 C70:C114">
    <cfRule type="cellIs" dxfId="74" priority="17" operator="greaterThan">
      <formula>0</formula>
    </cfRule>
  </conditionalFormatting>
  <conditionalFormatting sqref="C31:C64 C117:C385 C70:C114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73" priority="19" operator="greaterThan">
      <formula>0</formula>
    </cfRule>
  </conditionalFormatting>
  <conditionalFormatting sqref="C115">
    <cfRule type="cellIs" dxfId="72" priority="20" operator="greaterThan">
      <formula>0</formula>
    </cfRule>
  </conditionalFormatting>
  <conditionalFormatting sqref="C65">
    <cfRule type="cellIs" dxfId="71" priority="14" operator="greaterThan">
      <formula>0</formula>
    </cfRule>
  </conditionalFormatting>
  <conditionalFormatting sqref="C65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70" priority="13" operator="greaterThan">
      <formula>0</formula>
    </cfRule>
  </conditionalFormatting>
  <conditionalFormatting sqref="C66">
    <cfRule type="cellIs" dxfId="69" priority="11" operator="greaterThan">
      <formula>0</formula>
    </cfRule>
  </conditionalFormatting>
  <conditionalFormatting sqref="C6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68" priority="10" operator="greaterThan">
      <formula>0</formula>
    </cfRule>
  </conditionalFormatting>
  <conditionalFormatting sqref="C67">
    <cfRule type="cellIs" dxfId="67" priority="8" operator="greaterThan">
      <formula>0</formula>
    </cfRule>
  </conditionalFormatting>
  <conditionalFormatting sqref="C6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66" priority="7" operator="greaterThan">
      <formula>0</formula>
    </cfRule>
  </conditionalFormatting>
  <conditionalFormatting sqref="C68">
    <cfRule type="cellIs" dxfId="65" priority="5" operator="greaterThan">
      <formula>0</formula>
    </cfRule>
  </conditionalFormatting>
  <conditionalFormatting sqref="C6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64" priority="4" operator="greaterThan">
      <formula>0</formula>
    </cfRule>
  </conditionalFormatting>
  <conditionalFormatting sqref="C69">
    <cfRule type="cellIs" dxfId="12" priority="2" operator="greaterThan">
      <formula>0</formula>
    </cfRule>
  </conditionalFormatting>
  <conditionalFormatting sqref="C6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4" priority="1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9B6B2-3588-4261-8436-7765BB650B06}">
  <dimension ref="A1:AK385"/>
  <sheetViews>
    <sheetView topLeftCell="A64" workbookViewId="0">
      <selection activeCell="I69" sqref="I69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54</v>
      </c>
      <c r="AE1" s="2" t="s">
        <v>24</v>
      </c>
      <c r="AF1" s="21" t="s">
        <v>55</v>
      </c>
      <c r="AG1" s="21" t="s">
        <v>56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-67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-66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-65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-64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-63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-62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-61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-60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-59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-58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-57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-56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-55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-54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-53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-52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-51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-50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-49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-48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-47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-46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-45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-44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-43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-42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-41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-40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-39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-38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/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SUM((650000-LOOKUP(2,1/(ISNUMBER($K$1:$K$194)),$K$1:$K$194))/1000)</f>
        <v>641.50042857142853</v>
      </c>
    </row>
    <row r="32" spans="1:37" ht="15" x14ac:dyDescent="0.25">
      <c r="A32" s="1">
        <v>44208</v>
      </c>
      <c r="B32" s="2">
        <f t="shared" si="0"/>
        <v>-37</v>
      </c>
      <c r="C32" s="7">
        <v>2639309</v>
      </c>
      <c r="D32" s="2">
        <f t="shared" ref="D32:D286" si="11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2">IF(COUNT($C33)=0,IF(COUNT($C32)=1,C32,SUM(H31+G32)),C32)</f>
        <v>2639309</v>
      </c>
      <c r="I32" s="7">
        <v>428232</v>
      </c>
      <c r="J32" s="2">
        <f t="shared" ref="J32:J286" si="13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4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5">IF(COUNT($C33)=0,IF(COUNT($C32)=1,M32,SUM(R31+Q32)),M32)</f>
        <v>3067541</v>
      </c>
      <c r="S32" s="2">
        <f t="shared" ref="S32:S286" si="16">SUM(H32-H31)</f>
        <v>207661</v>
      </c>
      <c r="T32" s="2">
        <f t="shared" ref="T32:T286" si="17">SUM(L32-L31)</f>
        <v>16065</v>
      </c>
      <c r="U32" s="2">
        <f t="shared" ref="U32:U286" si="18">SUM(R32-R31)</f>
        <v>223726</v>
      </c>
      <c r="V32" s="2">
        <f t="shared" si="5"/>
        <v>428232</v>
      </c>
      <c r="W32" s="2">
        <f t="shared" ref="W32:W286" si="19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0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ref="AF32:AF285" si="21">IF(AE32&gt;52800000,52800000,AE32)</f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-36</v>
      </c>
      <c r="C33" s="7">
        <v>2918252</v>
      </c>
      <c r="D33" s="2">
        <f t="shared" si="11"/>
        <v>278943</v>
      </c>
      <c r="E33" s="2" t="e">
        <v>#N/A</v>
      </c>
      <c r="F33" s="2" t="e">
        <v>#N/A</v>
      </c>
      <c r="G33" s="2" t="e">
        <v>#N/A</v>
      </c>
      <c r="H33" s="2">
        <f t="shared" si="12"/>
        <v>2918252</v>
      </c>
      <c r="I33" s="7">
        <v>437977</v>
      </c>
      <c r="J33" s="2">
        <f t="shared" si="13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4"/>
        <v>288688</v>
      </c>
      <c r="O33" s="2" t="e">
        <v>#N/A</v>
      </c>
      <c r="P33" s="2" t="e">
        <v>#N/A</v>
      </c>
      <c r="Q33" s="2" t="e">
        <v>#N/A</v>
      </c>
      <c r="R33" s="2">
        <f t="shared" si="15"/>
        <v>3356229</v>
      </c>
      <c r="S33" s="2">
        <f t="shared" si="16"/>
        <v>278943</v>
      </c>
      <c r="T33" s="2">
        <f t="shared" si="17"/>
        <v>9745</v>
      </c>
      <c r="U33" s="2">
        <f t="shared" si="18"/>
        <v>288688</v>
      </c>
      <c r="V33" s="2">
        <f t="shared" si="5"/>
        <v>437977</v>
      </c>
      <c r="W33" s="2">
        <f t="shared" si="19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0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2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-35</v>
      </c>
      <c r="C34" s="7">
        <v>3234946</v>
      </c>
      <c r="D34" s="2">
        <f t="shared" si="11"/>
        <v>316694</v>
      </c>
      <c r="E34" s="2" t="e">
        <v>#N/A</v>
      </c>
      <c r="F34" s="2" t="e">
        <v>#N/A</v>
      </c>
      <c r="G34" s="2" t="e">
        <v>#N/A</v>
      </c>
      <c r="H34" s="2">
        <f t="shared" si="12"/>
        <v>3234946</v>
      </c>
      <c r="I34" s="7">
        <v>443234</v>
      </c>
      <c r="J34" s="2">
        <f t="shared" si="13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4"/>
        <v>321951</v>
      </c>
      <c r="O34" s="2" t="e">
        <v>#N/A</v>
      </c>
      <c r="P34" s="2" t="e">
        <v>#N/A</v>
      </c>
      <c r="Q34" s="2" t="e">
        <v>#N/A</v>
      </c>
      <c r="R34" s="2">
        <f t="shared" si="15"/>
        <v>3678180</v>
      </c>
      <c r="S34" s="2">
        <f t="shared" si="16"/>
        <v>316694</v>
      </c>
      <c r="T34" s="2">
        <f t="shared" si="17"/>
        <v>5257</v>
      </c>
      <c r="U34" s="2">
        <f t="shared" si="18"/>
        <v>321951</v>
      </c>
      <c r="V34" s="2">
        <f t="shared" si="5"/>
        <v>443234</v>
      </c>
      <c r="W34" s="2">
        <f t="shared" si="19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0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2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-34</v>
      </c>
      <c r="C35" s="7">
        <v>3559179</v>
      </c>
      <c r="D35" s="2">
        <f t="shared" si="11"/>
        <v>324233</v>
      </c>
      <c r="E35" s="2" t="e">
        <v>#N/A</v>
      </c>
      <c r="F35" s="2" t="e">
        <v>#N/A</v>
      </c>
      <c r="G35" s="2" t="e">
        <v>#N/A</v>
      </c>
      <c r="H35" s="2">
        <f t="shared" si="12"/>
        <v>3559179</v>
      </c>
      <c r="I35" s="7">
        <v>447261</v>
      </c>
      <c r="J35" s="2">
        <f t="shared" si="13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4"/>
        <v>328260</v>
      </c>
      <c r="O35" s="2" t="e">
        <v>#N/A</v>
      </c>
      <c r="P35" s="2" t="e">
        <v>#N/A</v>
      </c>
      <c r="Q35" s="2" t="e">
        <v>#N/A</v>
      </c>
      <c r="R35" s="2">
        <f t="shared" si="15"/>
        <v>4006440</v>
      </c>
      <c r="S35" s="2">
        <f t="shared" si="16"/>
        <v>324233</v>
      </c>
      <c r="T35" s="2">
        <f t="shared" si="17"/>
        <v>4027</v>
      </c>
      <c r="U35" s="2">
        <f t="shared" si="18"/>
        <v>328260</v>
      </c>
      <c r="V35" s="2">
        <f t="shared" si="5"/>
        <v>447261</v>
      </c>
      <c r="W35" s="2">
        <f t="shared" si="19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0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2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-33</v>
      </c>
      <c r="C36" s="7">
        <v>3837094</v>
      </c>
      <c r="D36" s="2">
        <f t="shared" si="11"/>
        <v>277915</v>
      </c>
      <c r="E36" s="2" t="e">
        <v>#N/A</v>
      </c>
      <c r="F36" s="2" t="e">
        <v>#N/A</v>
      </c>
      <c r="G36" s="2" t="e">
        <v>#N/A</v>
      </c>
      <c r="H36" s="2">
        <f t="shared" si="12"/>
        <v>3837094</v>
      </c>
      <c r="I36" s="7">
        <v>449736</v>
      </c>
      <c r="J36" s="2">
        <f t="shared" si="13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4"/>
        <v>280390</v>
      </c>
      <c r="O36" s="2" t="e">
        <v>#N/A</v>
      </c>
      <c r="P36" s="2" t="e">
        <v>#N/A</v>
      </c>
      <c r="Q36" s="2" t="e">
        <v>#N/A</v>
      </c>
      <c r="R36" s="2">
        <f t="shared" si="15"/>
        <v>4286830</v>
      </c>
      <c r="S36" s="2">
        <f t="shared" si="16"/>
        <v>277915</v>
      </c>
      <c r="T36" s="2">
        <f t="shared" si="17"/>
        <v>2475</v>
      </c>
      <c r="U36" s="2">
        <f t="shared" si="18"/>
        <v>280390</v>
      </c>
      <c r="V36" s="2">
        <f t="shared" si="5"/>
        <v>449736</v>
      </c>
      <c r="W36" s="2">
        <f t="shared" si="19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0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2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-32</v>
      </c>
      <c r="C37" s="7">
        <v>4062501</v>
      </c>
      <c r="D37" s="2">
        <f t="shared" si="11"/>
        <v>225407</v>
      </c>
      <c r="E37" s="2">
        <f t="shared" ref="E37:E291" si="22">IF(COUNT($C37)=1,AVERAGE(D31:D37),#N/A)</f>
        <v>256671</v>
      </c>
      <c r="F37" s="2" cm="1">
        <f t="array" ref="F37:F385">TREND(E37:INDEX(firstdoses650,1-$B37),$A37:INDEX(dates650,1-$B37),$A37:$A385)</f>
        <v>305727.93837535381</v>
      </c>
      <c r="G37" s="2">
        <f>IF(F37&gt;650000,$AK$31*1000,F37)</f>
        <v>305727.93837535381</v>
      </c>
      <c r="H37" s="2">
        <f t="shared" si="12"/>
        <v>4062501</v>
      </c>
      <c r="I37" s="7">
        <v>452301</v>
      </c>
      <c r="J37" s="2">
        <f t="shared" si="13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4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TREND(O37:INDEX(bothdoses650,1-$B37),$A37:INDEX(dates650,1-$B37),$A37:$A385)</f>
        <v>308663.42220523953</v>
      </c>
      <c r="Q37" s="2">
        <f>IF(P37&gt;650000,650000,P37)</f>
        <v>308663.42220523953</v>
      </c>
      <c r="R37" s="2">
        <f t="shared" si="15"/>
        <v>4514802</v>
      </c>
      <c r="S37" s="2">
        <f t="shared" si="16"/>
        <v>225407</v>
      </c>
      <c r="T37" s="2">
        <f t="shared" si="17"/>
        <v>2565</v>
      </c>
      <c r="U37" s="2">
        <f t="shared" si="18"/>
        <v>227972</v>
      </c>
      <c r="V37" s="2">
        <f t="shared" si="5"/>
        <v>452301</v>
      </c>
      <c r="W37" s="2">
        <f t="shared" si="19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0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2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-31</v>
      </c>
      <c r="C38" s="7">
        <v>4266577</v>
      </c>
      <c r="D38" s="2">
        <f t="shared" si="11"/>
        <v>204076</v>
      </c>
      <c r="E38" s="2">
        <f t="shared" si="22"/>
        <v>262132.71428571429</v>
      </c>
      <c r="F38" s="2">
        <v>310659.07426151633</v>
      </c>
      <c r="G38" s="2">
        <f t="shared" ref="G38:G101" si="25">IF(F38&gt;650000,$AK$31*1000,F38)</f>
        <v>310659.07426151633</v>
      </c>
      <c r="H38" s="2">
        <f t="shared" si="12"/>
        <v>4266577</v>
      </c>
      <c r="I38" s="7">
        <v>456866</v>
      </c>
      <c r="J38" s="2">
        <f t="shared" si="13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4"/>
        <v>208641</v>
      </c>
      <c r="O38" s="2">
        <f t="shared" si="24"/>
        <v>268518.28571428574</v>
      </c>
      <c r="P38" s="2">
        <v>313641.05436721444</v>
      </c>
      <c r="Q38" s="2">
        <f t="shared" ref="Q38:Q101" si="26">IF(P38&gt;650000,650000,P38)</f>
        <v>313641.05436721444</v>
      </c>
      <c r="R38" s="2">
        <f t="shared" si="15"/>
        <v>4723443</v>
      </c>
      <c r="S38" s="2">
        <f t="shared" si="16"/>
        <v>204076</v>
      </c>
      <c r="T38" s="2">
        <f t="shared" si="17"/>
        <v>4565</v>
      </c>
      <c r="U38" s="2">
        <f t="shared" si="18"/>
        <v>208641</v>
      </c>
      <c r="V38" s="2">
        <f t="shared" si="5"/>
        <v>456866</v>
      </c>
      <c r="W38" s="2">
        <f t="shared" si="19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0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2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-30</v>
      </c>
      <c r="C39" s="7">
        <v>4609740</v>
      </c>
      <c r="D39" s="2">
        <f t="shared" si="11"/>
        <v>343163</v>
      </c>
      <c r="E39" s="2">
        <f t="shared" si="22"/>
        <v>281490.14285714284</v>
      </c>
      <c r="F39" s="2">
        <v>315590.21014770865</v>
      </c>
      <c r="G39" s="2">
        <f t="shared" si="25"/>
        <v>315590.21014770865</v>
      </c>
      <c r="H39" s="2">
        <f t="shared" si="12"/>
        <v>4609740</v>
      </c>
      <c r="I39" s="7">
        <v>460625</v>
      </c>
      <c r="J39" s="2">
        <f t="shared" si="13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4"/>
        <v>346922</v>
      </c>
      <c r="O39" s="2">
        <f t="shared" si="24"/>
        <v>286117.71428571426</v>
      </c>
      <c r="P39" s="2">
        <v>318618.68652915955</v>
      </c>
      <c r="Q39" s="2">
        <f t="shared" si="26"/>
        <v>318618.68652915955</v>
      </c>
      <c r="R39" s="2">
        <f t="shared" si="15"/>
        <v>5070365</v>
      </c>
      <c r="S39" s="2">
        <f t="shared" si="16"/>
        <v>343163</v>
      </c>
      <c r="T39" s="2">
        <f t="shared" si="17"/>
        <v>3759</v>
      </c>
      <c r="U39" s="2">
        <f t="shared" si="18"/>
        <v>346922</v>
      </c>
      <c r="V39" s="2">
        <f t="shared" si="5"/>
        <v>460625</v>
      </c>
      <c r="W39" s="2">
        <f t="shared" si="19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0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2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-29</v>
      </c>
      <c r="C40" s="7">
        <v>4973248</v>
      </c>
      <c r="D40" s="2">
        <f t="shared" si="11"/>
        <v>363508</v>
      </c>
      <c r="E40" s="2">
        <f t="shared" si="22"/>
        <v>293570.85714285716</v>
      </c>
      <c r="F40" s="2">
        <v>320521.34603387117</v>
      </c>
      <c r="G40" s="2">
        <f t="shared" si="25"/>
        <v>320521.34603387117</v>
      </c>
      <c r="H40" s="2">
        <f t="shared" si="12"/>
        <v>4973248</v>
      </c>
      <c r="I40" s="7">
        <v>464036</v>
      </c>
      <c r="J40" s="2">
        <f t="shared" si="13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4"/>
        <v>366919</v>
      </c>
      <c r="O40" s="2">
        <f t="shared" si="24"/>
        <v>297293.57142857142</v>
      </c>
      <c r="P40" s="2">
        <v>323596.31869110465</v>
      </c>
      <c r="Q40" s="2">
        <f t="shared" si="26"/>
        <v>323596.31869110465</v>
      </c>
      <c r="R40" s="2">
        <f t="shared" si="15"/>
        <v>5437284</v>
      </c>
      <c r="S40" s="2">
        <f t="shared" si="16"/>
        <v>363508</v>
      </c>
      <c r="T40" s="2">
        <f t="shared" si="17"/>
        <v>3411</v>
      </c>
      <c r="U40" s="2">
        <f t="shared" si="18"/>
        <v>366919</v>
      </c>
      <c r="V40" s="2">
        <f t="shared" si="5"/>
        <v>464036</v>
      </c>
      <c r="W40" s="2">
        <f t="shared" si="19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0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2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-28</v>
      </c>
      <c r="C41" s="7">
        <v>5383103</v>
      </c>
      <c r="D41" s="2">
        <f t="shared" si="11"/>
        <v>409855</v>
      </c>
      <c r="E41" s="2">
        <f t="shared" si="22"/>
        <v>306879.57142857142</v>
      </c>
      <c r="F41" s="2">
        <v>325452.48192003369</v>
      </c>
      <c r="G41" s="2">
        <f t="shared" si="25"/>
        <v>325452.48192003369</v>
      </c>
      <c r="H41" s="2">
        <f t="shared" si="12"/>
        <v>5383103</v>
      </c>
      <c r="I41" s="7">
        <v>466796</v>
      </c>
      <c r="J41" s="2">
        <f t="shared" si="13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4"/>
        <v>412615</v>
      </c>
      <c r="O41" s="2">
        <f t="shared" si="24"/>
        <v>310245.57142857142</v>
      </c>
      <c r="P41" s="2">
        <v>328573.95085307956</v>
      </c>
      <c r="Q41" s="2">
        <f t="shared" si="26"/>
        <v>328573.95085307956</v>
      </c>
      <c r="R41" s="2">
        <f t="shared" si="15"/>
        <v>5849899</v>
      </c>
      <c r="S41" s="2">
        <f t="shared" si="16"/>
        <v>409855</v>
      </c>
      <c r="T41" s="2">
        <f t="shared" si="17"/>
        <v>2760</v>
      </c>
      <c r="U41" s="2">
        <f t="shared" si="18"/>
        <v>412615</v>
      </c>
      <c r="V41" s="2">
        <f t="shared" si="5"/>
        <v>466796</v>
      </c>
      <c r="W41" s="2">
        <f t="shared" si="19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0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2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-27</v>
      </c>
      <c r="C42" s="7">
        <v>5861351</v>
      </c>
      <c r="D42" s="2">
        <f t="shared" si="11"/>
        <v>478248</v>
      </c>
      <c r="E42" s="2">
        <f t="shared" si="22"/>
        <v>328881.71428571426</v>
      </c>
      <c r="F42" s="2">
        <v>330383.61780622602</v>
      </c>
      <c r="G42" s="2">
        <f t="shared" si="25"/>
        <v>330383.61780622602</v>
      </c>
      <c r="H42" s="2">
        <f t="shared" si="12"/>
        <v>5861351</v>
      </c>
      <c r="I42" s="7">
        <v>468617</v>
      </c>
      <c r="J42" s="2">
        <f t="shared" si="13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4"/>
        <v>480069</v>
      </c>
      <c r="O42" s="2">
        <f t="shared" si="24"/>
        <v>331932.57142857142</v>
      </c>
      <c r="P42" s="2">
        <v>333551.58301502466</v>
      </c>
      <c r="Q42" s="2">
        <f t="shared" si="26"/>
        <v>333551.58301502466</v>
      </c>
      <c r="R42" s="2">
        <f t="shared" si="15"/>
        <v>6329968</v>
      </c>
      <c r="S42" s="2">
        <f t="shared" si="16"/>
        <v>478248</v>
      </c>
      <c r="T42" s="2">
        <f t="shared" si="17"/>
        <v>1821</v>
      </c>
      <c r="U42" s="2">
        <f t="shared" si="18"/>
        <v>480069</v>
      </c>
      <c r="V42" s="2">
        <f t="shared" si="5"/>
        <v>468617</v>
      </c>
      <c r="W42" s="2">
        <f t="shared" si="19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0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2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-26</v>
      </c>
      <c r="C43" s="7">
        <v>6353321</v>
      </c>
      <c r="D43" s="2">
        <f t="shared" si="11"/>
        <v>491970</v>
      </c>
      <c r="E43" s="2">
        <f t="shared" si="22"/>
        <v>359461</v>
      </c>
      <c r="F43" s="2">
        <v>335314.75369238853</v>
      </c>
      <c r="G43" s="2">
        <f t="shared" si="25"/>
        <v>335314.75369238853</v>
      </c>
      <c r="H43" s="2">
        <f t="shared" si="12"/>
        <v>6353321</v>
      </c>
      <c r="I43" s="7">
        <v>469660</v>
      </c>
      <c r="J43" s="2">
        <f t="shared" si="13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4"/>
        <v>493013</v>
      </c>
      <c r="O43" s="2">
        <f t="shared" si="24"/>
        <v>362307.28571428574</v>
      </c>
      <c r="P43" s="2">
        <v>338529.21517696977</v>
      </c>
      <c r="Q43" s="2">
        <f t="shared" si="26"/>
        <v>338529.21517696977</v>
      </c>
      <c r="R43" s="2">
        <f t="shared" si="15"/>
        <v>6822981</v>
      </c>
      <c r="S43" s="2">
        <f t="shared" si="16"/>
        <v>491970</v>
      </c>
      <c r="T43" s="2">
        <f t="shared" si="17"/>
        <v>1043</v>
      </c>
      <c r="U43" s="2">
        <f t="shared" si="18"/>
        <v>493013</v>
      </c>
      <c r="V43" s="2">
        <f t="shared" si="5"/>
        <v>469660</v>
      </c>
      <c r="W43" s="2">
        <f t="shared" si="19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0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2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-25</v>
      </c>
      <c r="C44" s="7">
        <v>6573570</v>
      </c>
      <c r="D44" s="2">
        <f t="shared" si="11"/>
        <v>220249</v>
      </c>
      <c r="E44" s="2">
        <f t="shared" si="22"/>
        <v>358724.14285714284</v>
      </c>
      <c r="F44" s="2">
        <v>340245.88957855105</v>
      </c>
      <c r="G44" s="2">
        <f t="shared" si="25"/>
        <v>340245.88957855105</v>
      </c>
      <c r="H44" s="2">
        <f t="shared" si="12"/>
        <v>6573570</v>
      </c>
      <c r="I44" s="7">
        <v>470478</v>
      </c>
      <c r="J44" s="2">
        <f t="shared" si="13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4"/>
        <v>221067</v>
      </c>
      <c r="O44" s="2">
        <f t="shared" si="24"/>
        <v>361320.85714285716</v>
      </c>
      <c r="P44" s="2">
        <v>343506.84733894467</v>
      </c>
      <c r="Q44" s="2">
        <f t="shared" si="26"/>
        <v>343506.84733894467</v>
      </c>
      <c r="R44" s="2">
        <f t="shared" si="15"/>
        <v>7044048</v>
      </c>
      <c r="S44" s="2">
        <f t="shared" si="16"/>
        <v>220249</v>
      </c>
      <c r="T44" s="2">
        <f t="shared" si="17"/>
        <v>818</v>
      </c>
      <c r="U44" s="2">
        <f t="shared" si="18"/>
        <v>221067</v>
      </c>
      <c r="V44" s="2">
        <f t="shared" si="5"/>
        <v>470478</v>
      </c>
      <c r="W44" s="2">
        <f t="shared" si="19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0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2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-24</v>
      </c>
      <c r="C45" s="7">
        <v>6853372</v>
      </c>
      <c r="D45" s="2">
        <f t="shared" si="11"/>
        <v>279802</v>
      </c>
      <c r="E45" s="2">
        <f t="shared" si="22"/>
        <v>369542.14285714284</v>
      </c>
      <c r="F45" s="2">
        <v>345177.02546474338</v>
      </c>
      <c r="G45" s="2">
        <f t="shared" si="25"/>
        <v>345177.02546474338</v>
      </c>
      <c r="H45" s="2">
        <f t="shared" si="12"/>
        <v>6853372</v>
      </c>
      <c r="I45" s="7">
        <v>472446</v>
      </c>
      <c r="J45" s="2">
        <f t="shared" si="13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4"/>
        <v>281770</v>
      </c>
      <c r="O45" s="2">
        <f t="shared" si="24"/>
        <v>371767.85714285716</v>
      </c>
      <c r="P45" s="2">
        <v>348484.47950088978</v>
      </c>
      <c r="Q45" s="2">
        <f t="shared" si="26"/>
        <v>348484.47950088978</v>
      </c>
      <c r="R45" s="2">
        <f t="shared" si="15"/>
        <v>7325818</v>
      </c>
      <c r="S45" s="2">
        <f t="shared" si="16"/>
        <v>279802</v>
      </c>
      <c r="T45" s="2">
        <f t="shared" si="17"/>
        <v>1968</v>
      </c>
      <c r="U45" s="2">
        <f t="shared" si="18"/>
        <v>281770</v>
      </c>
      <c r="V45" s="2">
        <f t="shared" si="5"/>
        <v>472446</v>
      </c>
      <c r="W45" s="2">
        <f t="shared" si="19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0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2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-23</v>
      </c>
      <c r="C46" s="7">
        <v>7164387</v>
      </c>
      <c r="D46" s="2">
        <f t="shared" si="11"/>
        <v>311015</v>
      </c>
      <c r="E46" s="2">
        <f t="shared" si="22"/>
        <v>364949.57142857142</v>
      </c>
      <c r="F46" s="2">
        <v>350108.1613509059</v>
      </c>
      <c r="G46" s="2">
        <f t="shared" si="25"/>
        <v>350108.1613509059</v>
      </c>
      <c r="H46" s="2">
        <f t="shared" si="12"/>
        <v>7164387</v>
      </c>
      <c r="I46" s="7">
        <v>474156</v>
      </c>
      <c r="J46" s="2">
        <f t="shared" si="13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4"/>
        <v>312725</v>
      </c>
      <c r="O46" s="2">
        <f t="shared" si="24"/>
        <v>366882.57142857142</v>
      </c>
      <c r="P46" s="2">
        <v>353462.11166283488</v>
      </c>
      <c r="Q46" s="2">
        <f t="shared" si="26"/>
        <v>353462.11166283488</v>
      </c>
      <c r="R46" s="2">
        <f t="shared" si="15"/>
        <v>7638543</v>
      </c>
      <c r="S46" s="2">
        <f t="shared" si="16"/>
        <v>311015</v>
      </c>
      <c r="T46" s="2">
        <f t="shared" si="17"/>
        <v>1710</v>
      </c>
      <c r="U46" s="2">
        <f t="shared" si="18"/>
        <v>312725</v>
      </c>
      <c r="V46" s="2">
        <f t="shared" si="5"/>
        <v>474156</v>
      </c>
      <c r="W46" s="2">
        <f t="shared" si="19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0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2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-22</v>
      </c>
      <c r="C47" s="7">
        <v>7447199</v>
      </c>
      <c r="D47" s="2">
        <f t="shared" si="11"/>
        <v>282812</v>
      </c>
      <c r="E47" s="2">
        <f t="shared" si="22"/>
        <v>353421.57142857142</v>
      </c>
      <c r="F47" s="2">
        <v>355039.29723706841</v>
      </c>
      <c r="G47" s="2">
        <f t="shared" si="25"/>
        <v>355039.29723706841</v>
      </c>
      <c r="H47" s="2">
        <f t="shared" si="12"/>
        <v>7447199</v>
      </c>
      <c r="I47" s="7">
        <v>476485</v>
      </c>
      <c r="J47" s="2">
        <f t="shared" si="13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4"/>
        <v>285141</v>
      </c>
      <c r="O47" s="2">
        <f t="shared" si="24"/>
        <v>355200</v>
      </c>
      <c r="P47" s="2">
        <v>358439.74382480979</v>
      </c>
      <c r="Q47" s="2">
        <f t="shared" si="26"/>
        <v>358439.74382480979</v>
      </c>
      <c r="R47" s="2">
        <f t="shared" si="15"/>
        <v>7923684</v>
      </c>
      <c r="S47" s="2">
        <f t="shared" si="16"/>
        <v>282812</v>
      </c>
      <c r="T47" s="2">
        <f t="shared" si="17"/>
        <v>2329</v>
      </c>
      <c r="U47" s="2">
        <f t="shared" si="18"/>
        <v>285141</v>
      </c>
      <c r="V47" s="2">
        <f t="shared" si="5"/>
        <v>476485</v>
      </c>
      <c r="W47" s="2">
        <f t="shared" si="19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0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2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-21</v>
      </c>
      <c r="C48" s="7">
        <v>7891184</v>
      </c>
      <c r="D48" s="2">
        <f t="shared" si="11"/>
        <v>443985</v>
      </c>
      <c r="E48" s="2">
        <f t="shared" si="22"/>
        <v>358297.28571428574</v>
      </c>
      <c r="F48" s="2">
        <v>359970.43312326074</v>
      </c>
      <c r="G48" s="2">
        <f t="shared" si="25"/>
        <v>359970.43312326074</v>
      </c>
      <c r="H48" s="2">
        <f t="shared" si="12"/>
        <v>7891184</v>
      </c>
      <c r="I48" s="7">
        <v>478254</v>
      </c>
      <c r="J48" s="2">
        <f t="shared" si="13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4"/>
        <v>445754</v>
      </c>
      <c r="O48" s="2">
        <f t="shared" si="24"/>
        <v>359934.14285714284</v>
      </c>
      <c r="P48" s="2">
        <v>363417.37598675489</v>
      </c>
      <c r="Q48" s="2">
        <f t="shared" si="26"/>
        <v>363417.37598675489</v>
      </c>
      <c r="R48" s="2">
        <f t="shared" si="15"/>
        <v>8369438</v>
      </c>
      <c r="S48" s="2">
        <f t="shared" si="16"/>
        <v>443985</v>
      </c>
      <c r="T48" s="2">
        <f t="shared" si="17"/>
        <v>1769</v>
      </c>
      <c r="U48" s="2">
        <f t="shared" si="18"/>
        <v>445754</v>
      </c>
      <c r="V48" s="2">
        <f t="shared" si="5"/>
        <v>478254</v>
      </c>
      <c r="W48" s="2">
        <f t="shared" si="19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0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2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-20</v>
      </c>
      <c r="C49" s="7">
        <v>8378940</v>
      </c>
      <c r="D49" s="2">
        <f t="shared" si="11"/>
        <v>487756</v>
      </c>
      <c r="E49" s="2">
        <f t="shared" si="22"/>
        <v>359655.57142857142</v>
      </c>
      <c r="F49" s="2">
        <v>364901.56900942326</v>
      </c>
      <c r="G49" s="2">
        <f t="shared" si="25"/>
        <v>364901.56900942326</v>
      </c>
      <c r="H49" s="2">
        <f t="shared" si="12"/>
        <v>8378940</v>
      </c>
      <c r="I49" s="7">
        <v>480432</v>
      </c>
      <c r="J49" s="2">
        <f t="shared" si="13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4"/>
        <v>489934</v>
      </c>
      <c r="O49" s="2">
        <f t="shared" si="24"/>
        <v>361343.42857142858</v>
      </c>
      <c r="P49" s="2">
        <v>368395.0081487</v>
      </c>
      <c r="Q49" s="2">
        <f t="shared" si="26"/>
        <v>368395.0081487</v>
      </c>
      <c r="R49" s="2">
        <f t="shared" si="15"/>
        <v>8859372</v>
      </c>
      <c r="S49" s="2">
        <f t="shared" si="16"/>
        <v>487756</v>
      </c>
      <c r="T49" s="2">
        <f t="shared" si="17"/>
        <v>2178</v>
      </c>
      <c r="U49" s="2">
        <f t="shared" si="18"/>
        <v>489934</v>
      </c>
      <c r="V49" s="2">
        <f t="shared" si="5"/>
        <v>480432</v>
      </c>
      <c r="W49" s="2">
        <f t="shared" si="19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0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2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-19</v>
      </c>
      <c r="C50" s="7">
        <v>8977329</v>
      </c>
      <c r="D50" s="2">
        <f t="shared" si="11"/>
        <v>598389</v>
      </c>
      <c r="E50" s="2">
        <f t="shared" si="22"/>
        <v>374858.28571428574</v>
      </c>
      <c r="F50" s="2">
        <v>369832.70489558578</v>
      </c>
      <c r="G50" s="2">
        <f t="shared" si="25"/>
        <v>369832.70489558578</v>
      </c>
      <c r="H50" s="2">
        <f t="shared" si="12"/>
        <v>8977329</v>
      </c>
      <c r="I50" s="7">
        <v>491053</v>
      </c>
      <c r="J50" s="2">
        <f t="shared" si="13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4"/>
        <v>609010</v>
      </c>
      <c r="O50" s="2">
        <f t="shared" si="24"/>
        <v>377914.42857142858</v>
      </c>
      <c r="P50" s="2">
        <v>373372.64031067491</v>
      </c>
      <c r="Q50" s="2">
        <f t="shared" si="26"/>
        <v>373372.64031067491</v>
      </c>
      <c r="R50" s="2">
        <f t="shared" si="15"/>
        <v>9468382</v>
      </c>
      <c r="S50" s="2">
        <f t="shared" si="16"/>
        <v>598389</v>
      </c>
      <c r="T50" s="2">
        <f t="shared" si="17"/>
        <v>10621</v>
      </c>
      <c r="U50" s="2">
        <f t="shared" si="18"/>
        <v>609010</v>
      </c>
      <c r="V50" s="2">
        <f t="shared" si="5"/>
        <v>491053</v>
      </c>
      <c r="W50" s="2">
        <f t="shared" si="19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0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2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-18</v>
      </c>
      <c r="C51" s="7">
        <v>9296367</v>
      </c>
      <c r="D51" s="2">
        <f t="shared" si="11"/>
        <v>319038</v>
      </c>
      <c r="E51" s="2">
        <f t="shared" si="22"/>
        <v>388971</v>
      </c>
      <c r="F51" s="2">
        <v>374763.8407817781</v>
      </c>
      <c r="G51" s="2">
        <f t="shared" si="25"/>
        <v>374763.8407817781</v>
      </c>
      <c r="H51" s="2">
        <f t="shared" si="12"/>
        <v>9296367</v>
      </c>
      <c r="I51" s="7">
        <v>494209</v>
      </c>
      <c r="J51" s="2">
        <f t="shared" si="13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4"/>
        <v>322194</v>
      </c>
      <c r="O51" s="2">
        <f t="shared" si="24"/>
        <v>392361.14285714284</v>
      </c>
      <c r="P51" s="2">
        <v>378350.27247262001</v>
      </c>
      <c r="Q51" s="2">
        <f t="shared" si="26"/>
        <v>378350.27247262001</v>
      </c>
      <c r="R51" s="2">
        <f t="shared" si="15"/>
        <v>9790576</v>
      </c>
      <c r="S51" s="2">
        <f t="shared" si="16"/>
        <v>319038</v>
      </c>
      <c r="T51" s="2">
        <f t="shared" si="17"/>
        <v>3156</v>
      </c>
      <c r="U51" s="2">
        <f t="shared" si="18"/>
        <v>322194</v>
      </c>
      <c r="V51" s="2">
        <f t="shared" si="5"/>
        <v>494209</v>
      </c>
      <c r="W51" s="2">
        <f t="shared" si="19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0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2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-17</v>
      </c>
      <c r="C52" s="7">
        <v>9646715</v>
      </c>
      <c r="D52" s="2">
        <f t="shared" si="11"/>
        <v>350348</v>
      </c>
      <c r="E52" s="2">
        <f t="shared" si="22"/>
        <v>399049</v>
      </c>
      <c r="F52" s="2">
        <v>379694.97666794062</v>
      </c>
      <c r="G52" s="2">
        <f t="shared" si="25"/>
        <v>379694.97666794062</v>
      </c>
      <c r="H52" s="2">
        <f t="shared" si="12"/>
        <v>9646715</v>
      </c>
      <c r="I52" s="7">
        <v>496796</v>
      </c>
      <c r="J52" s="2">
        <f t="shared" si="13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4"/>
        <v>352935</v>
      </c>
      <c r="O52" s="2">
        <f t="shared" si="24"/>
        <v>402527.57142857142</v>
      </c>
      <c r="P52" s="2">
        <v>383327.90463459492</v>
      </c>
      <c r="Q52" s="2">
        <f t="shared" si="26"/>
        <v>383327.90463459492</v>
      </c>
      <c r="R52" s="2">
        <f t="shared" si="15"/>
        <v>10143511</v>
      </c>
      <c r="S52" s="2">
        <f t="shared" si="16"/>
        <v>350348</v>
      </c>
      <c r="T52" s="2">
        <f t="shared" si="17"/>
        <v>2587</v>
      </c>
      <c r="U52" s="2">
        <f t="shared" si="18"/>
        <v>352935</v>
      </c>
      <c r="V52" s="2">
        <f t="shared" si="5"/>
        <v>496796</v>
      </c>
      <c r="W52" s="2">
        <f t="shared" si="19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0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21"/>
        <v>496796</v>
      </c>
      <c r="AG52" s="3">
        <f t="shared" ref="AG52:AG63" si="27">SUM(AD31*0.9+AF31*0.05)</f>
        <v>2188483.2000000002</v>
      </c>
      <c r="AH52" s="3">
        <f t="shared" si="3"/>
        <v>2188483.2000000002</v>
      </c>
    </row>
    <row r="53" spans="1:34" ht="15" x14ac:dyDescent="0.25">
      <c r="A53" s="1">
        <v>44229</v>
      </c>
      <c r="B53" s="2">
        <f t="shared" si="0"/>
        <v>-16</v>
      </c>
      <c r="C53" s="7">
        <v>10021471</v>
      </c>
      <c r="D53" s="2">
        <f t="shared" si="11"/>
        <v>374756</v>
      </c>
      <c r="E53" s="2">
        <f t="shared" si="22"/>
        <v>408154.85714285716</v>
      </c>
      <c r="F53" s="2">
        <v>384626.11255410314</v>
      </c>
      <c r="G53" s="2">
        <f t="shared" si="25"/>
        <v>384626.11255410314</v>
      </c>
      <c r="H53" s="2">
        <f t="shared" si="12"/>
        <v>10021471</v>
      </c>
      <c r="I53" s="7">
        <v>498962</v>
      </c>
      <c r="J53" s="2">
        <f t="shared" si="13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4"/>
        <v>376922</v>
      </c>
      <c r="O53" s="2">
        <f t="shared" si="24"/>
        <v>411698.57142857142</v>
      </c>
      <c r="P53" s="2">
        <v>388305.53679654002</v>
      </c>
      <c r="Q53" s="2">
        <f t="shared" si="26"/>
        <v>388305.53679654002</v>
      </c>
      <c r="R53" s="2">
        <f t="shared" si="15"/>
        <v>10520433</v>
      </c>
      <c r="S53" s="2">
        <f t="shared" si="16"/>
        <v>374756</v>
      </c>
      <c r="T53" s="2">
        <f t="shared" si="17"/>
        <v>2166</v>
      </c>
      <c r="U53" s="2">
        <f t="shared" si="18"/>
        <v>376922</v>
      </c>
      <c r="V53" s="2">
        <f t="shared" si="5"/>
        <v>498962</v>
      </c>
      <c r="W53" s="2">
        <f t="shared" si="19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0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2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-15</v>
      </c>
      <c r="C54" s="7">
        <v>10490487</v>
      </c>
      <c r="D54" s="2">
        <f t="shared" si="11"/>
        <v>469016</v>
      </c>
      <c r="E54" s="2">
        <f t="shared" si="22"/>
        <v>434755.42857142858</v>
      </c>
      <c r="F54" s="2">
        <v>389557.24844029546</v>
      </c>
      <c r="G54" s="2">
        <f t="shared" si="25"/>
        <v>389557.24844029546</v>
      </c>
      <c r="H54" s="2">
        <f t="shared" si="12"/>
        <v>10490487</v>
      </c>
      <c r="I54" s="7">
        <v>501957</v>
      </c>
      <c r="J54" s="2">
        <f t="shared" si="13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4"/>
        <v>472011</v>
      </c>
      <c r="O54" s="2">
        <f t="shared" si="24"/>
        <v>438394.28571428574</v>
      </c>
      <c r="P54" s="2">
        <v>393283.16895848513</v>
      </c>
      <c r="Q54" s="2">
        <f t="shared" si="26"/>
        <v>393283.16895848513</v>
      </c>
      <c r="R54" s="2">
        <f t="shared" si="15"/>
        <v>10992444</v>
      </c>
      <c r="S54" s="2">
        <f t="shared" si="16"/>
        <v>469016</v>
      </c>
      <c r="T54" s="2">
        <f t="shared" si="17"/>
        <v>2995</v>
      </c>
      <c r="U54" s="2">
        <f t="shared" si="18"/>
        <v>472011</v>
      </c>
      <c r="V54" s="2">
        <f t="shared" si="5"/>
        <v>501957</v>
      </c>
      <c r="W54" s="2">
        <f t="shared" si="19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0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2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-14</v>
      </c>
      <c r="C55" s="7">
        <v>10971047</v>
      </c>
      <c r="D55" s="2">
        <f t="shared" si="11"/>
        <v>480560</v>
      </c>
      <c r="E55" s="2">
        <f t="shared" si="22"/>
        <v>439980.42857142858</v>
      </c>
      <c r="F55" s="2">
        <v>394488.38432645798</v>
      </c>
      <c r="G55" s="2">
        <f t="shared" si="25"/>
        <v>394488.38432645798</v>
      </c>
      <c r="H55" s="2">
        <f t="shared" si="12"/>
        <v>10971047</v>
      </c>
      <c r="I55" s="7">
        <v>505993</v>
      </c>
      <c r="J55" s="2">
        <f t="shared" si="13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4"/>
        <v>484596</v>
      </c>
      <c r="O55" s="2">
        <f t="shared" si="24"/>
        <v>443943.14285714284</v>
      </c>
      <c r="P55" s="2">
        <v>398260.80112046003</v>
      </c>
      <c r="Q55" s="2">
        <f t="shared" si="26"/>
        <v>398260.80112046003</v>
      </c>
      <c r="R55" s="2">
        <f t="shared" si="15"/>
        <v>11477040</v>
      </c>
      <c r="S55" s="2">
        <f t="shared" si="16"/>
        <v>480560</v>
      </c>
      <c r="T55" s="2">
        <f t="shared" si="17"/>
        <v>4036</v>
      </c>
      <c r="U55" s="2">
        <f t="shared" si="18"/>
        <v>484596</v>
      </c>
      <c r="V55" s="2">
        <f t="shared" si="5"/>
        <v>505993</v>
      </c>
      <c r="W55" s="2">
        <f t="shared" si="19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0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2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-13</v>
      </c>
      <c r="C56" s="7">
        <v>11465210</v>
      </c>
      <c r="D56" s="2">
        <f t="shared" si="11"/>
        <v>494163</v>
      </c>
      <c r="E56" s="2">
        <f t="shared" si="22"/>
        <v>440895.71428571426</v>
      </c>
      <c r="F56" s="2">
        <v>399419.5202126205</v>
      </c>
      <c r="G56" s="2">
        <f t="shared" si="25"/>
        <v>399419.5202126205</v>
      </c>
      <c r="H56" s="2">
        <f t="shared" si="12"/>
        <v>11465210</v>
      </c>
      <c r="I56" s="7">
        <v>510057</v>
      </c>
      <c r="J56" s="2">
        <f t="shared" si="13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4"/>
        <v>498227</v>
      </c>
      <c r="O56" s="2">
        <f t="shared" si="24"/>
        <v>445127.85714285716</v>
      </c>
      <c r="P56" s="2">
        <v>403238.43328240514</v>
      </c>
      <c r="Q56" s="2">
        <f t="shared" si="26"/>
        <v>403238.43328240514</v>
      </c>
      <c r="R56" s="2">
        <f t="shared" si="15"/>
        <v>11975267</v>
      </c>
      <c r="S56" s="2">
        <f t="shared" si="16"/>
        <v>494163</v>
      </c>
      <c r="T56" s="2">
        <f t="shared" si="17"/>
        <v>4064</v>
      </c>
      <c r="U56" s="2">
        <f t="shared" si="18"/>
        <v>498227</v>
      </c>
      <c r="V56" s="2">
        <f t="shared" si="5"/>
        <v>510057</v>
      </c>
      <c r="W56" s="2">
        <f t="shared" si="19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0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2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-12</v>
      </c>
      <c r="C57" s="7">
        <v>12014288</v>
      </c>
      <c r="D57" s="2">
        <f t="shared" si="11"/>
        <v>549078</v>
      </c>
      <c r="E57" s="2">
        <f t="shared" si="22"/>
        <v>433851.28571428574</v>
      </c>
      <c r="F57" s="2">
        <v>404350.65609881282</v>
      </c>
      <c r="G57" s="2">
        <f t="shared" si="25"/>
        <v>404350.65609881282</v>
      </c>
      <c r="H57" s="2">
        <f t="shared" si="12"/>
        <v>12014288</v>
      </c>
      <c r="I57" s="7">
        <v>511447</v>
      </c>
      <c r="J57" s="2">
        <f t="shared" si="13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4"/>
        <v>550468</v>
      </c>
      <c r="O57" s="2">
        <f t="shared" si="24"/>
        <v>436764.71428571426</v>
      </c>
      <c r="P57" s="2">
        <v>408216.06544435024</v>
      </c>
      <c r="Q57" s="2">
        <f t="shared" si="26"/>
        <v>408216.06544435024</v>
      </c>
      <c r="R57" s="2">
        <f t="shared" si="15"/>
        <v>12525735</v>
      </c>
      <c r="S57" s="2">
        <f t="shared" si="16"/>
        <v>549078</v>
      </c>
      <c r="T57" s="2">
        <f t="shared" si="17"/>
        <v>1390</v>
      </c>
      <c r="U57" s="2">
        <f t="shared" si="18"/>
        <v>550468</v>
      </c>
      <c r="V57" s="2">
        <f t="shared" si="5"/>
        <v>511447</v>
      </c>
      <c r="W57" s="2">
        <f t="shared" si="19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0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2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-11</v>
      </c>
      <c r="C58" s="7">
        <v>12294006</v>
      </c>
      <c r="D58" s="2">
        <f t="shared" si="11"/>
        <v>279718</v>
      </c>
      <c r="E58" s="2">
        <f t="shared" si="22"/>
        <v>428234.14285714284</v>
      </c>
      <c r="F58" s="2">
        <v>409281.79198497534</v>
      </c>
      <c r="G58" s="2">
        <f t="shared" si="25"/>
        <v>409281.79198497534</v>
      </c>
      <c r="H58" s="2">
        <f t="shared" si="12"/>
        <v>12294006</v>
      </c>
      <c r="I58" s="7">
        <v>512581</v>
      </c>
      <c r="J58" s="2">
        <f t="shared" si="13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4"/>
        <v>280852</v>
      </c>
      <c r="O58" s="2">
        <f t="shared" si="24"/>
        <v>430858.71428571426</v>
      </c>
      <c r="P58" s="2">
        <v>413193.69760632515</v>
      </c>
      <c r="Q58" s="2">
        <f t="shared" si="26"/>
        <v>413193.69760632515</v>
      </c>
      <c r="R58" s="2">
        <f t="shared" si="15"/>
        <v>12806587</v>
      </c>
      <c r="S58" s="2">
        <f t="shared" si="16"/>
        <v>279718</v>
      </c>
      <c r="T58" s="2">
        <f t="shared" si="17"/>
        <v>1134</v>
      </c>
      <c r="U58" s="2">
        <f t="shared" si="18"/>
        <v>280852</v>
      </c>
      <c r="V58" s="2">
        <f t="shared" si="5"/>
        <v>512581</v>
      </c>
      <c r="W58" s="2">
        <f t="shared" si="19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0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2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-10</v>
      </c>
      <c r="C59" s="7">
        <v>12646486</v>
      </c>
      <c r="D59" s="2">
        <f t="shared" si="11"/>
        <v>352480</v>
      </c>
      <c r="E59" s="2">
        <f t="shared" si="22"/>
        <v>428538.71428571426</v>
      </c>
      <c r="F59" s="2">
        <v>414212.92787113786</v>
      </c>
      <c r="G59" s="2">
        <f t="shared" si="25"/>
        <v>414212.92787113786</v>
      </c>
      <c r="H59" s="2">
        <f t="shared" si="12"/>
        <v>12646486</v>
      </c>
      <c r="I59" s="7">
        <v>516392</v>
      </c>
      <c r="J59" s="2">
        <f t="shared" si="13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4"/>
        <v>356291</v>
      </c>
      <c r="O59" s="2">
        <f t="shared" si="24"/>
        <v>431338.14285714284</v>
      </c>
      <c r="P59" s="2">
        <v>418171.32976827025</v>
      </c>
      <c r="Q59" s="2">
        <f t="shared" si="26"/>
        <v>418171.32976827025</v>
      </c>
      <c r="R59" s="2">
        <f t="shared" si="15"/>
        <v>13162878</v>
      </c>
      <c r="S59" s="2">
        <f t="shared" si="16"/>
        <v>352480</v>
      </c>
      <c r="T59" s="2">
        <f t="shared" si="17"/>
        <v>3811</v>
      </c>
      <c r="U59" s="2">
        <f t="shared" si="18"/>
        <v>356291</v>
      </c>
      <c r="V59" s="2">
        <f t="shared" si="5"/>
        <v>516392</v>
      </c>
      <c r="W59" s="2">
        <f t="shared" si="19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0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2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-9</v>
      </c>
      <c r="C60" s="7">
        <v>13058298</v>
      </c>
      <c r="D60" s="2">
        <f t="shared" si="11"/>
        <v>411812</v>
      </c>
      <c r="E60" s="2">
        <f t="shared" si="22"/>
        <v>433832.42857142858</v>
      </c>
      <c r="F60" s="2">
        <v>419144.06375733018</v>
      </c>
      <c r="G60" s="2">
        <f t="shared" si="25"/>
        <v>419144.06375733018</v>
      </c>
      <c r="H60" s="2">
        <f t="shared" si="12"/>
        <v>13058298</v>
      </c>
      <c r="I60" s="7">
        <v>519553</v>
      </c>
      <c r="J60" s="2">
        <f t="shared" si="13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4"/>
        <v>414973</v>
      </c>
      <c r="O60" s="2">
        <f t="shared" si="24"/>
        <v>436774</v>
      </c>
      <c r="P60" s="2">
        <v>423148.96193021536</v>
      </c>
      <c r="Q60" s="2">
        <f t="shared" si="26"/>
        <v>423148.96193021536</v>
      </c>
      <c r="R60" s="2">
        <f t="shared" si="15"/>
        <v>13577851</v>
      </c>
      <c r="S60" s="2">
        <f t="shared" si="16"/>
        <v>411812</v>
      </c>
      <c r="T60" s="2">
        <f t="shared" si="17"/>
        <v>3161</v>
      </c>
      <c r="U60" s="2">
        <f t="shared" si="18"/>
        <v>414973</v>
      </c>
      <c r="V60" s="2">
        <f t="shared" si="5"/>
        <v>519553</v>
      </c>
      <c r="W60" s="2">
        <f t="shared" si="19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0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2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-8</v>
      </c>
      <c r="C61" s="7">
        <v>13509108</v>
      </c>
      <c r="D61" s="2">
        <f t="shared" si="11"/>
        <v>450810</v>
      </c>
      <c r="E61" s="2">
        <f t="shared" si="22"/>
        <v>431231.57142857142</v>
      </c>
      <c r="F61" s="2">
        <v>424075.1996434927</v>
      </c>
      <c r="G61" s="2">
        <f t="shared" si="25"/>
        <v>424075.1996434927</v>
      </c>
      <c r="H61" s="2">
        <f t="shared" si="12"/>
        <v>13509108</v>
      </c>
      <c r="I61" s="7">
        <v>524447</v>
      </c>
      <c r="J61" s="2">
        <f t="shared" si="13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4"/>
        <v>455704</v>
      </c>
      <c r="O61" s="2">
        <f t="shared" si="24"/>
        <v>434444.42857142858</v>
      </c>
      <c r="P61" s="2">
        <v>428126.59409219027</v>
      </c>
      <c r="Q61" s="2">
        <f t="shared" si="26"/>
        <v>428126.59409219027</v>
      </c>
      <c r="R61" s="2">
        <f t="shared" si="15"/>
        <v>14033555</v>
      </c>
      <c r="S61" s="2">
        <f t="shared" si="16"/>
        <v>450810</v>
      </c>
      <c r="T61" s="2">
        <f t="shared" si="17"/>
        <v>4894</v>
      </c>
      <c r="U61" s="2">
        <f t="shared" si="18"/>
        <v>455704</v>
      </c>
      <c r="V61" s="2">
        <f t="shared" si="5"/>
        <v>524447</v>
      </c>
      <c r="W61" s="2">
        <f t="shared" si="19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0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2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-7</v>
      </c>
      <c r="C62" s="7">
        <v>14012224</v>
      </c>
      <c r="D62" s="2">
        <f t="shared" si="11"/>
        <v>503116</v>
      </c>
      <c r="E62" s="2">
        <f t="shared" si="22"/>
        <v>434453.85714285716</v>
      </c>
      <c r="F62" s="2">
        <v>429006.33552965522</v>
      </c>
      <c r="G62" s="2">
        <f t="shared" si="25"/>
        <v>429006.33552965522</v>
      </c>
      <c r="H62" s="2">
        <f t="shared" si="12"/>
        <v>14012224</v>
      </c>
      <c r="I62" s="7">
        <v>530094</v>
      </c>
      <c r="J62" s="2">
        <f t="shared" si="13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4"/>
        <v>508763</v>
      </c>
      <c r="O62" s="2">
        <f t="shared" si="24"/>
        <v>437896.85714285716</v>
      </c>
      <c r="P62" s="2">
        <v>433104.22625413537</v>
      </c>
      <c r="Q62" s="2">
        <f t="shared" si="26"/>
        <v>433104.22625413537</v>
      </c>
      <c r="R62" s="2">
        <f t="shared" si="15"/>
        <v>14542318</v>
      </c>
      <c r="S62" s="2">
        <f t="shared" si="16"/>
        <v>503116</v>
      </c>
      <c r="T62" s="2">
        <f t="shared" si="17"/>
        <v>5647</v>
      </c>
      <c r="U62" s="2">
        <f t="shared" si="18"/>
        <v>508763</v>
      </c>
      <c r="V62" s="2">
        <f t="shared" si="5"/>
        <v>530094</v>
      </c>
      <c r="W62" s="2">
        <f t="shared" si="19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0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2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-6</v>
      </c>
      <c r="C63" s="11">
        <v>14556827</v>
      </c>
      <c r="D63" s="2">
        <f t="shared" si="11"/>
        <v>544603</v>
      </c>
      <c r="E63" s="2">
        <f t="shared" si="22"/>
        <v>441659.57142857142</v>
      </c>
      <c r="F63" s="2">
        <v>433937.47141584754</v>
      </c>
      <c r="G63" s="2">
        <f t="shared" si="25"/>
        <v>433937.47141584754</v>
      </c>
      <c r="H63" s="2">
        <f t="shared" si="12"/>
        <v>14556827</v>
      </c>
      <c r="I63" s="11">
        <v>534869</v>
      </c>
      <c r="J63" s="2">
        <f t="shared" si="13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4"/>
        <v>549378</v>
      </c>
      <c r="O63" s="2">
        <f t="shared" si="24"/>
        <v>445204.14285714284</v>
      </c>
      <c r="P63" s="2">
        <v>438081.85841608047</v>
      </c>
      <c r="Q63" s="2">
        <f t="shared" si="26"/>
        <v>438081.85841608047</v>
      </c>
      <c r="R63" s="2">
        <f t="shared" si="15"/>
        <v>15091696</v>
      </c>
      <c r="S63" s="2">
        <f t="shared" si="16"/>
        <v>544603</v>
      </c>
      <c r="T63" s="2">
        <f t="shared" si="17"/>
        <v>4775</v>
      </c>
      <c r="U63" s="2">
        <f t="shared" si="18"/>
        <v>549378</v>
      </c>
      <c r="V63" s="2">
        <f t="shared" si="5"/>
        <v>534869</v>
      </c>
      <c r="W63" s="2">
        <f t="shared" si="19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0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2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-5</v>
      </c>
      <c r="C64" s="11">
        <v>15062189</v>
      </c>
      <c r="D64" s="2">
        <f t="shared" si="11"/>
        <v>505362</v>
      </c>
      <c r="E64" s="2">
        <f t="shared" si="22"/>
        <v>435414.42857142858</v>
      </c>
      <c r="F64" s="2">
        <v>438868.60730201006</v>
      </c>
      <c r="G64" s="2">
        <f t="shared" si="25"/>
        <v>438868.60730201006</v>
      </c>
      <c r="H64" s="2">
        <f t="shared" si="12"/>
        <v>15062189</v>
      </c>
      <c r="I64" s="11">
        <v>537715</v>
      </c>
      <c r="J64" s="2">
        <f t="shared" si="13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4"/>
        <v>508208</v>
      </c>
      <c r="O64" s="2">
        <f t="shared" si="24"/>
        <v>439167</v>
      </c>
      <c r="P64" s="2">
        <v>443059.49057805538</v>
      </c>
      <c r="Q64" s="2">
        <f t="shared" si="26"/>
        <v>443059.49057805538</v>
      </c>
      <c r="R64" s="2">
        <f t="shared" si="15"/>
        <v>15599904</v>
      </c>
      <c r="S64" s="2">
        <f t="shared" si="16"/>
        <v>505362</v>
      </c>
      <c r="T64" s="2">
        <f t="shared" si="17"/>
        <v>2846</v>
      </c>
      <c r="U64" s="2">
        <f t="shared" si="18"/>
        <v>508208</v>
      </c>
      <c r="V64" s="2">
        <f t="shared" si="5"/>
        <v>537715</v>
      </c>
      <c r="W64" s="2">
        <f t="shared" si="19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0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2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-4</v>
      </c>
      <c r="C65" s="7">
        <v>15300151</v>
      </c>
      <c r="D65" s="2">
        <f t="shared" si="11"/>
        <v>237962</v>
      </c>
      <c r="E65" s="2">
        <f t="shared" si="22"/>
        <v>429449.28571428574</v>
      </c>
      <c r="F65" s="2">
        <v>443799.74318817258</v>
      </c>
      <c r="G65" s="2">
        <f t="shared" si="25"/>
        <v>443799.74318817258</v>
      </c>
      <c r="H65" s="2">
        <f t="shared" si="12"/>
        <v>15300151</v>
      </c>
      <c r="I65" s="7">
        <v>539630</v>
      </c>
      <c r="J65" s="2">
        <f t="shared" si="13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4"/>
        <v>239877</v>
      </c>
      <c r="O65" s="2">
        <f t="shared" si="24"/>
        <v>433313.42857142858</v>
      </c>
      <c r="P65" s="2">
        <v>448037.12274000049</v>
      </c>
      <c r="Q65" s="2">
        <f t="shared" si="26"/>
        <v>448037.12274000049</v>
      </c>
      <c r="R65" s="2">
        <f t="shared" si="15"/>
        <v>15839781</v>
      </c>
      <c r="S65" s="2">
        <f t="shared" si="16"/>
        <v>237962</v>
      </c>
      <c r="T65" s="2">
        <f t="shared" si="17"/>
        <v>1915</v>
      </c>
      <c r="U65" s="2">
        <f t="shared" si="18"/>
        <v>239877</v>
      </c>
      <c r="V65" s="2">
        <f t="shared" si="5"/>
        <v>539630</v>
      </c>
      <c r="W65" s="2">
        <f t="shared" si="19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0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2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-3</v>
      </c>
      <c r="C66" s="7">
        <v>15576107</v>
      </c>
      <c r="D66" s="2">
        <f t="shared" si="11"/>
        <v>275956</v>
      </c>
      <c r="E66" s="2">
        <f t="shared" si="22"/>
        <v>418517.28571428574</v>
      </c>
      <c r="F66" s="2">
        <v>448730.8790743649</v>
      </c>
      <c r="G66" s="2">
        <f t="shared" si="25"/>
        <v>448730.8790743649</v>
      </c>
      <c r="H66" s="2">
        <f t="shared" si="12"/>
        <v>15576107</v>
      </c>
      <c r="I66" s="7">
        <v>546615</v>
      </c>
      <c r="J66" s="2">
        <f t="shared" si="13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4"/>
        <v>282941</v>
      </c>
      <c r="O66" s="2">
        <f t="shared" si="24"/>
        <v>422834.85714285716</v>
      </c>
      <c r="P66" s="2">
        <v>453014.75490194559</v>
      </c>
      <c r="Q66" s="2">
        <f t="shared" si="26"/>
        <v>453014.75490194559</v>
      </c>
      <c r="R66" s="2">
        <f t="shared" si="15"/>
        <v>16122722</v>
      </c>
      <c r="S66" s="2">
        <f t="shared" si="16"/>
        <v>275956</v>
      </c>
      <c r="T66" s="2">
        <f t="shared" si="17"/>
        <v>6985</v>
      </c>
      <c r="U66" s="2">
        <f t="shared" si="18"/>
        <v>282941</v>
      </c>
      <c r="V66" s="2">
        <f t="shared" si="5"/>
        <v>546615</v>
      </c>
      <c r="W66" s="2">
        <f t="shared" si="19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0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2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-2</v>
      </c>
      <c r="C67" s="7">
        <v>15940972</v>
      </c>
      <c r="D67" s="2">
        <f t="shared" si="11"/>
        <v>364865</v>
      </c>
      <c r="E67" s="2">
        <f t="shared" si="22"/>
        <v>411810.57142857142</v>
      </c>
      <c r="F67" s="2">
        <v>453662.01496052742</v>
      </c>
      <c r="G67" s="2">
        <f t="shared" si="25"/>
        <v>453662.01496052742</v>
      </c>
      <c r="H67" s="2">
        <f t="shared" si="12"/>
        <v>15940972</v>
      </c>
      <c r="I67" s="7">
        <v>558577</v>
      </c>
      <c r="J67" s="2">
        <f t="shared" si="13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4"/>
        <v>376827</v>
      </c>
      <c r="O67" s="2">
        <f t="shared" si="24"/>
        <v>417385.42857142858</v>
      </c>
      <c r="P67" s="2">
        <v>457992.3870639205</v>
      </c>
      <c r="Q67" s="2">
        <f t="shared" si="26"/>
        <v>457992.3870639205</v>
      </c>
      <c r="R67" s="2">
        <f t="shared" si="15"/>
        <v>16499549</v>
      </c>
      <c r="S67" s="2">
        <f t="shared" si="16"/>
        <v>364865</v>
      </c>
      <c r="T67" s="2">
        <f t="shared" si="17"/>
        <v>11962</v>
      </c>
      <c r="U67" s="2">
        <f t="shared" si="18"/>
        <v>376827</v>
      </c>
      <c r="V67" s="2">
        <f t="shared" si="5"/>
        <v>558577</v>
      </c>
      <c r="W67" s="2">
        <f t="shared" si="19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0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2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</v>
      </c>
      <c r="C68" s="7">
        <v>16423082</v>
      </c>
      <c r="D68" s="2">
        <f t="shared" si="11"/>
        <v>482110</v>
      </c>
      <c r="E68" s="2">
        <f t="shared" si="22"/>
        <v>416282</v>
      </c>
      <c r="F68" s="2">
        <v>458593.15084668994</v>
      </c>
      <c r="G68" s="2">
        <f t="shared" si="25"/>
        <v>458593.15084668994</v>
      </c>
      <c r="H68" s="2">
        <f t="shared" si="12"/>
        <v>16423082</v>
      </c>
      <c r="I68" s="7">
        <v>573724</v>
      </c>
      <c r="J68" s="2">
        <f t="shared" si="13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4"/>
        <v>497257</v>
      </c>
      <c r="O68" s="2">
        <f t="shared" si="24"/>
        <v>423321.57142857142</v>
      </c>
      <c r="P68" s="2">
        <v>462970.0192258656</v>
      </c>
      <c r="Q68" s="2">
        <f t="shared" si="26"/>
        <v>462970.0192258656</v>
      </c>
      <c r="R68" s="2">
        <f t="shared" si="15"/>
        <v>16996806</v>
      </c>
      <c r="S68" s="2">
        <f t="shared" si="16"/>
        <v>482110</v>
      </c>
      <c r="T68" s="2">
        <f t="shared" si="17"/>
        <v>15147</v>
      </c>
      <c r="U68" s="2">
        <f t="shared" si="18"/>
        <v>497257</v>
      </c>
      <c r="V68" s="2">
        <f t="shared" si="5"/>
        <v>573724</v>
      </c>
      <c r="W68" s="2">
        <f t="shared" si="19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0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2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0</v>
      </c>
      <c r="C69" s="7">
        <v>16875536</v>
      </c>
      <c r="D69" s="2">
        <f t="shared" si="11"/>
        <v>452454</v>
      </c>
      <c r="E69" s="2">
        <f t="shared" si="22"/>
        <v>409044.57142857142</v>
      </c>
      <c r="F69" s="2">
        <v>463524.28673288226</v>
      </c>
      <c r="G69" s="2">
        <f t="shared" si="25"/>
        <v>463524.28673288226</v>
      </c>
      <c r="H69" s="2">
        <f t="shared" si="12"/>
        <v>16875536</v>
      </c>
      <c r="I69" s="7">
        <v>589591</v>
      </c>
      <c r="J69" s="2">
        <f t="shared" si="13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4"/>
        <v>468321</v>
      </c>
      <c r="O69" s="2">
        <f t="shared" si="24"/>
        <v>417544.14285714284</v>
      </c>
      <c r="P69" s="2">
        <v>467947.65138784051</v>
      </c>
      <c r="Q69" s="2">
        <f t="shared" si="26"/>
        <v>467947.65138784051</v>
      </c>
      <c r="R69" s="2">
        <f t="shared" si="15"/>
        <v>17465127</v>
      </c>
      <c r="S69" s="2">
        <f t="shared" si="16"/>
        <v>452454</v>
      </c>
      <c r="T69" s="2">
        <f t="shared" si="17"/>
        <v>15867</v>
      </c>
      <c r="U69" s="2">
        <f t="shared" si="18"/>
        <v>468321</v>
      </c>
      <c r="V69" s="2">
        <f t="shared" si="5"/>
        <v>589591</v>
      </c>
      <c r="W69" s="2">
        <f t="shared" si="19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0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2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1</v>
      </c>
      <c r="C70" s="7"/>
      <c r="D70" s="2" t="e">
        <f t="shared" si="11"/>
        <v>#N/A</v>
      </c>
      <c r="E70" s="2" t="e">
        <f t="shared" si="22"/>
        <v>#N/A</v>
      </c>
      <c r="F70" s="2">
        <v>468455.42261904478</v>
      </c>
      <c r="G70" s="2">
        <f t="shared" si="25"/>
        <v>468455.42261904478</v>
      </c>
      <c r="H70" s="2">
        <f t="shared" si="12"/>
        <v>17343991.422619045</v>
      </c>
      <c r="I70" s="7"/>
      <c r="J70" s="2" t="e">
        <f t="shared" si="13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598090.57142857148</v>
      </c>
      <c r="M70" s="8" t="e">
        <f t="shared" si="28"/>
        <v>#N/A</v>
      </c>
      <c r="N70" s="2" t="e">
        <f t="shared" si="14"/>
        <v>#N/A</v>
      </c>
      <c r="O70" s="2" t="e">
        <f t="shared" si="24"/>
        <v>#N/A</v>
      </c>
      <c r="P70" s="2">
        <v>472925.28354978561</v>
      </c>
      <c r="Q70" s="2">
        <f t="shared" si="26"/>
        <v>472925.28354978561</v>
      </c>
      <c r="R70" s="2">
        <f t="shared" si="15"/>
        <v>17938052.283549786</v>
      </c>
      <c r="S70" s="2">
        <f t="shared" si="16"/>
        <v>468455.42261904478</v>
      </c>
      <c r="T70" s="2">
        <f t="shared" si="17"/>
        <v>8499.5714285714785</v>
      </c>
      <c r="U70" s="2">
        <f t="shared" si="18"/>
        <v>472925.28354978561</v>
      </c>
      <c r="V70" s="2">
        <f t="shared" si="5"/>
        <v>602924.51612903224</v>
      </c>
      <c r="W70" s="2">
        <f t="shared" si="19"/>
        <v>13333.516129032243</v>
      </c>
      <c r="X70" s="2">
        <f t="shared" si="6"/>
        <v>459591.76742075337</v>
      </c>
      <c r="Y70" s="2">
        <f t="shared" si="7"/>
        <v>17335127.767420754</v>
      </c>
      <c r="Z70" s="2" t="str">
        <f t="shared" si="8"/>
        <v>HERE</v>
      </c>
      <c r="AA70" s="2">
        <f>IF(Z70="HERE",Y70,AA69+Graph!$G$1*1000)</f>
        <v>17335127.767420754</v>
      </c>
      <c r="AB70" s="2">
        <f t="shared" si="20"/>
        <v>459591.76742075384</v>
      </c>
      <c r="AC70" s="2">
        <f t="shared" si="9"/>
        <v>602924.51612903224</v>
      </c>
      <c r="AD70" s="3">
        <f t="shared" si="10"/>
        <v>17335127.767420754</v>
      </c>
      <c r="AE70" s="2">
        <f>IF(AE68&gt;=52800000,52800000,IF(AB49=Graph!G$1*1000,AE69+Graph!G$1*1000,AC70))</f>
        <v>602924.51612903224</v>
      </c>
      <c r="AF70" s="3">
        <f t="shared" si="21"/>
        <v>602924.51612903224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2</v>
      </c>
      <c r="C71" s="7"/>
      <c r="D71" s="2" t="e">
        <f t="shared" si="11"/>
        <v>#N/A</v>
      </c>
      <c r="E71" s="2" t="e">
        <f t="shared" si="22"/>
        <v>#N/A</v>
      </c>
      <c r="F71" s="2">
        <v>473386.5585052073</v>
      </c>
      <c r="G71" s="2">
        <f t="shared" si="25"/>
        <v>473386.5585052073</v>
      </c>
      <c r="H71" s="2">
        <f t="shared" si="12"/>
        <v>17817377.981124252</v>
      </c>
      <c r="I71" s="7"/>
      <c r="J71" s="2" t="e">
        <f t="shared" si="13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606590.14285714296</v>
      </c>
      <c r="M71" s="8" t="e">
        <f t="shared" si="28"/>
        <v>#N/A</v>
      </c>
      <c r="N71" s="2" t="e">
        <f t="shared" si="14"/>
        <v>#N/A</v>
      </c>
      <c r="O71" s="2" t="e">
        <f t="shared" si="24"/>
        <v>#N/A</v>
      </c>
      <c r="P71" s="2">
        <v>477902.91571173072</v>
      </c>
      <c r="Q71" s="2">
        <f t="shared" si="26"/>
        <v>477902.91571173072</v>
      </c>
      <c r="R71" s="2">
        <f t="shared" si="15"/>
        <v>18415955.199261516</v>
      </c>
      <c r="S71" s="2">
        <f t="shared" si="16"/>
        <v>473386.5585052073</v>
      </c>
      <c r="T71" s="2">
        <f t="shared" si="17"/>
        <v>8499.5714285714785</v>
      </c>
      <c r="U71" s="2">
        <f t="shared" si="18"/>
        <v>477902.91571173072</v>
      </c>
      <c r="V71" s="2">
        <f t="shared" si="5"/>
        <v>616258.03225806449</v>
      </c>
      <c r="W71" s="2">
        <f t="shared" si="19"/>
        <v>13333.516129032243</v>
      </c>
      <c r="X71" s="2">
        <f t="shared" si="6"/>
        <v>464569.39958269848</v>
      </c>
      <c r="Y71" s="2">
        <f t="shared" si="7"/>
        <v>17799697.167003453</v>
      </c>
      <c r="Z71" s="2" t="str">
        <f t="shared" si="8"/>
        <v>HERE</v>
      </c>
      <c r="AA71" s="2">
        <f>IF(Z71="HERE",Y71,AA70+Graph!$G$1*1000)</f>
        <v>17799697.167003453</v>
      </c>
      <c r="AB71" s="2">
        <f t="shared" si="20"/>
        <v>464569.39958269894</v>
      </c>
      <c r="AC71" s="2">
        <f t="shared" si="9"/>
        <v>616258.03225806449</v>
      </c>
      <c r="AD71" s="3">
        <f t="shared" si="10"/>
        <v>17799697.167003453</v>
      </c>
      <c r="AE71" s="2">
        <f>IF(AE69&gt;=52800000,52800000,IF(AB50=Graph!G$1*1000,AE70+Graph!G$1*1000,AC71))</f>
        <v>616258.03225806449</v>
      </c>
      <c r="AF71" s="3">
        <f t="shared" si="21"/>
        <v>616258.03225806449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3</v>
      </c>
      <c r="C72" s="7"/>
      <c r="D72" s="2" t="e">
        <f t="shared" si="11"/>
        <v>#N/A</v>
      </c>
      <c r="E72" s="2" t="e">
        <f t="shared" si="22"/>
        <v>#N/A</v>
      </c>
      <c r="F72" s="2">
        <v>478317.69439139962</v>
      </c>
      <c r="G72" s="2">
        <f t="shared" si="25"/>
        <v>478317.69439139962</v>
      </c>
      <c r="H72" s="2">
        <f t="shared" si="12"/>
        <v>18295695.675515652</v>
      </c>
      <c r="I72" s="7"/>
      <c r="J72" s="2" t="e">
        <f t="shared" si="13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615089.71428571444</v>
      </c>
      <c r="M72" s="8" t="e">
        <f t="shared" si="28"/>
        <v>#N/A</v>
      </c>
      <c r="N72" s="2" t="e">
        <f t="shared" si="14"/>
        <v>#N/A</v>
      </c>
      <c r="O72" s="2" t="e">
        <f t="shared" si="24"/>
        <v>#N/A</v>
      </c>
      <c r="P72" s="2">
        <v>482880.54787370563</v>
      </c>
      <c r="Q72" s="2">
        <f t="shared" si="26"/>
        <v>482880.54787370563</v>
      </c>
      <c r="R72" s="2">
        <f t="shared" si="15"/>
        <v>18898835.747135222</v>
      </c>
      <c r="S72" s="2">
        <f t="shared" si="16"/>
        <v>478317.69439139962</v>
      </c>
      <c r="T72" s="2">
        <f t="shared" si="17"/>
        <v>8499.5714285714785</v>
      </c>
      <c r="U72" s="2">
        <f t="shared" si="18"/>
        <v>482880.54787370563</v>
      </c>
      <c r="V72" s="2">
        <f t="shared" si="5"/>
        <v>629591.54838709673</v>
      </c>
      <c r="W72" s="2">
        <f t="shared" si="19"/>
        <v>13333.516129032243</v>
      </c>
      <c r="X72" s="2">
        <f t="shared" si="6"/>
        <v>469547.03174467338</v>
      </c>
      <c r="Y72" s="2">
        <f t="shared" si="7"/>
        <v>18269244.198748127</v>
      </c>
      <c r="Z72" s="2" t="str">
        <f t="shared" si="8"/>
        <v>HERE</v>
      </c>
      <c r="AA72" s="2">
        <f>IF(Z72="HERE",Y72,AA71+Graph!$G$1*1000)</f>
        <v>18269244.198748127</v>
      </c>
      <c r="AB72" s="2">
        <f t="shared" si="20"/>
        <v>469547.03174467385</v>
      </c>
      <c r="AC72" s="2">
        <f t="shared" si="9"/>
        <v>629591.54838709673</v>
      </c>
      <c r="AD72" s="3">
        <f t="shared" si="10"/>
        <v>18269244.198748127</v>
      </c>
      <c r="AE72" s="2">
        <f>IF(AE70&gt;=52800000,52800000,IF(AB51=Graph!G$1*1000,AE71+Graph!G$1*1000,AC72))</f>
        <v>629591.54838709673</v>
      </c>
      <c r="AF72" s="3">
        <f t="shared" si="21"/>
        <v>629591.54838709673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4</v>
      </c>
      <c r="C73" s="7"/>
      <c r="D73" s="2" t="e">
        <f t="shared" si="11"/>
        <v>#N/A</v>
      </c>
      <c r="E73" s="2" t="e">
        <f t="shared" si="22"/>
        <v>#N/A</v>
      </c>
      <c r="F73" s="2">
        <v>483248.83027756214</v>
      </c>
      <c r="G73" s="2">
        <f t="shared" si="25"/>
        <v>483248.83027756214</v>
      </c>
      <c r="H73" s="2">
        <f t="shared" si="12"/>
        <v>18778944.505793214</v>
      </c>
      <c r="I73" s="7"/>
      <c r="J73" s="2" t="e">
        <f t="shared" si="13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623589.28571428591</v>
      </c>
      <c r="M73" s="8" t="e">
        <f t="shared" si="28"/>
        <v>#N/A</v>
      </c>
      <c r="N73" s="2" t="e">
        <f t="shared" si="14"/>
        <v>#N/A</v>
      </c>
      <c r="O73" s="2" t="e">
        <f t="shared" si="24"/>
        <v>#N/A</v>
      </c>
      <c r="P73" s="2">
        <v>487858.18003565073</v>
      </c>
      <c r="Q73" s="2">
        <f t="shared" si="26"/>
        <v>487858.18003565073</v>
      </c>
      <c r="R73" s="2">
        <f t="shared" si="15"/>
        <v>19386693.927170873</v>
      </c>
      <c r="S73" s="2">
        <f t="shared" si="16"/>
        <v>483248.83027756214</v>
      </c>
      <c r="T73" s="2">
        <f t="shared" si="17"/>
        <v>8499.5714285714785</v>
      </c>
      <c r="U73" s="2">
        <f t="shared" si="18"/>
        <v>487858.18003565073</v>
      </c>
      <c r="V73" s="2">
        <f t="shared" si="5"/>
        <v>642925.06451612897</v>
      </c>
      <c r="W73" s="2">
        <f t="shared" si="19"/>
        <v>13333.516129032243</v>
      </c>
      <c r="X73" s="2">
        <f t="shared" si="6"/>
        <v>474524.66390661849</v>
      </c>
      <c r="Y73" s="2">
        <f t="shared" si="7"/>
        <v>18743768.862654746</v>
      </c>
      <c r="Z73" s="2" t="str">
        <f t="shared" si="8"/>
        <v>HERE</v>
      </c>
      <c r="AA73" s="2">
        <f>IF(Z73="HERE",Y73,AA72+Graph!$G$1*1000)</f>
        <v>18743768.862654746</v>
      </c>
      <c r="AB73" s="2">
        <f t="shared" si="20"/>
        <v>474524.66390661895</v>
      </c>
      <c r="AC73" s="2">
        <f t="shared" si="9"/>
        <v>642925.06451612897</v>
      </c>
      <c r="AD73" s="3">
        <f t="shared" si="10"/>
        <v>18743768.862654746</v>
      </c>
      <c r="AE73" s="2">
        <f>IF(AE71&gt;=52800000,52800000,IF(AB52=Graph!G$1*1000,AE72+Graph!G$1*1000,AC73))</f>
        <v>642925.06451612897</v>
      </c>
      <c r="AF73" s="3">
        <f t="shared" si="21"/>
        <v>642925.06451612897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5</v>
      </c>
      <c r="C74" s="7"/>
      <c r="D74" s="2" t="e">
        <f t="shared" si="11"/>
        <v>#N/A</v>
      </c>
      <c r="E74" s="2" t="e">
        <f t="shared" si="22"/>
        <v>#N/A</v>
      </c>
      <c r="F74" s="2">
        <v>488179.96616372466</v>
      </c>
      <c r="G74" s="2">
        <f t="shared" si="25"/>
        <v>488179.96616372466</v>
      </c>
      <c r="H74" s="2">
        <f t="shared" si="12"/>
        <v>19267124.471956939</v>
      </c>
      <c r="I74" s="7"/>
      <c r="J74" s="2" t="e">
        <f t="shared" si="13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632088.85714285739</v>
      </c>
      <c r="M74" s="8" t="e">
        <f t="shared" si="28"/>
        <v>#N/A</v>
      </c>
      <c r="N74" s="2" t="e">
        <f t="shared" si="14"/>
        <v>#N/A</v>
      </c>
      <c r="O74" s="2" t="e">
        <f t="shared" si="24"/>
        <v>#N/A</v>
      </c>
      <c r="P74" s="2">
        <v>492835.81219759583</v>
      </c>
      <c r="Q74" s="2">
        <f t="shared" si="26"/>
        <v>492835.81219759583</v>
      </c>
      <c r="R74" s="2">
        <f t="shared" si="15"/>
        <v>19879529.739368469</v>
      </c>
      <c r="S74" s="2">
        <f t="shared" si="16"/>
        <v>488179.96616372466</v>
      </c>
      <c r="T74" s="2">
        <f t="shared" si="17"/>
        <v>8499.5714285714785</v>
      </c>
      <c r="U74" s="2">
        <f t="shared" si="18"/>
        <v>492835.81219759583</v>
      </c>
      <c r="V74" s="2">
        <f t="shared" si="5"/>
        <v>656258.58064516133</v>
      </c>
      <c r="W74" s="2">
        <f t="shared" si="19"/>
        <v>13333.516129032359</v>
      </c>
      <c r="X74" s="2">
        <f t="shared" si="6"/>
        <v>479502.29606856348</v>
      </c>
      <c r="Y74" s="2">
        <f t="shared" si="7"/>
        <v>19223271.15872331</v>
      </c>
      <c r="Z74" s="2" t="str">
        <f t="shared" si="8"/>
        <v>HERE</v>
      </c>
      <c r="AA74" s="2">
        <f>IF(Z74="HERE",Y74,AA73+Graph!$G$1*1000)</f>
        <v>19223271.15872331</v>
      </c>
      <c r="AB74" s="2">
        <f t="shared" si="20"/>
        <v>479502.29606856406</v>
      </c>
      <c r="AC74" s="2">
        <f t="shared" si="9"/>
        <v>656258.58064516133</v>
      </c>
      <c r="AD74" s="3">
        <f t="shared" si="10"/>
        <v>19223271.15872331</v>
      </c>
      <c r="AE74" s="2">
        <f>IF(AE72&gt;=52800000,52800000,IF(AB53=Graph!G$1*1000,AE73+Graph!G$1*1000,AC74))</f>
        <v>656258.58064516133</v>
      </c>
      <c r="AF74" s="3">
        <f t="shared" si="21"/>
        <v>656258.58064516133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6</v>
      </c>
      <c r="C75" s="7"/>
      <c r="D75" s="2" t="e">
        <f t="shared" si="11"/>
        <v>#N/A</v>
      </c>
      <c r="E75" s="2" t="e">
        <f t="shared" si="22"/>
        <v>#N/A</v>
      </c>
      <c r="F75" s="2">
        <v>493111.10204991698</v>
      </c>
      <c r="G75" s="2">
        <f t="shared" si="25"/>
        <v>493111.10204991698</v>
      </c>
      <c r="H75" s="2">
        <f t="shared" si="12"/>
        <v>19760235.574006855</v>
      </c>
      <c r="I75" s="7"/>
      <c r="J75" s="2" t="e">
        <f t="shared" si="13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640588.42857142887</v>
      </c>
      <c r="M75" s="8" t="e">
        <f t="shared" si="28"/>
        <v>#N/A</v>
      </c>
      <c r="N75" s="2" t="e">
        <f t="shared" si="14"/>
        <v>#N/A</v>
      </c>
      <c r="O75" s="2" t="e">
        <f t="shared" si="24"/>
        <v>#N/A</v>
      </c>
      <c r="P75" s="2">
        <v>497813.44435957074</v>
      </c>
      <c r="Q75" s="2">
        <f t="shared" si="26"/>
        <v>497813.44435957074</v>
      </c>
      <c r="R75" s="2">
        <f t="shared" si="15"/>
        <v>20377343.183728039</v>
      </c>
      <c r="S75" s="2">
        <f t="shared" si="16"/>
        <v>493111.10204991698</v>
      </c>
      <c r="T75" s="2">
        <f t="shared" si="17"/>
        <v>8499.5714285714785</v>
      </c>
      <c r="U75" s="2">
        <f t="shared" si="18"/>
        <v>497813.44435957074</v>
      </c>
      <c r="V75" s="2">
        <f t="shared" si="5"/>
        <v>669592.09677419357</v>
      </c>
      <c r="W75" s="2">
        <f t="shared" si="19"/>
        <v>13333.516129032243</v>
      </c>
      <c r="X75" s="2">
        <f t="shared" si="6"/>
        <v>484479.9282305385</v>
      </c>
      <c r="Y75" s="2">
        <f t="shared" si="7"/>
        <v>19707751.086953849</v>
      </c>
      <c r="Z75" s="2" t="str">
        <f t="shared" si="8"/>
        <v>HERE</v>
      </c>
      <c r="AA75" s="2">
        <f>IF(Z75="HERE",Y75,AA74+Graph!$G$1*1000)</f>
        <v>19707751.086953849</v>
      </c>
      <c r="AB75" s="2">
        <f t="shared" si="20"/>
        <v>484479.92823053896</v>
      </c>
      <c r="AC75" s="2">
        <f t="shared" si="9"/>
        <v>669592.09677419357</v>
      </c>
      <c r="AD75" s="3">
        <f t="shared" si="10"/>
        <v>19707751.086953849</v>
      </c>
      <c r="AE75" s="2">
        <f>IF(AE73&gt;=52800000,52800000,IF(AB54=Graph!G$1*1000,AE74+Graph!G$1*1000,AC75))</f>
        <v>669592.09677419357</v>
      </c>
      <c r="AF75" s="3">
        <f t="shared" si="21"/>
        <v>669592.09677419357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7</v>
      </c>
      <c r="C76" s="7"/>
      <c r="D76" s="2" t="e">
        <f t="shared" si="11"/>
        <v>#N/A</v>
      </c>
      <c r="E76" s="2" t="e">
        <f t="shared" si="22"/>
        <v>#N/A</v>
      </c>
      <c r="F76" s="2">
        <v>498042.2379360795</v>
      </c>
      <c r="G76" s="2">
        <f t="shared" si="25"/>
        <v>498042.2379360795</v>
      </c>
      <c r="H76" s="2">
        <f t="shared" si="12"/>
        <v>20258277.811942935</v>
      </c>
      <c r="I76" s="7"/>
      <c r="J76" s="2" t="e">
        <f t="shared" si="13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649088.00000000035</v>
      </c>
      <c r="M76" s="8" t="e">
        <f t="shared" si="28"/>
        <v>#N/A</v>
      </c>
      <c r="N76" s="2" t="e">
        <f t="shared" si="14"/>
        <v>#N/A</v>
      </c>
      <c r="O76" s="2" t="e">
        <f t="shared" si="24"/>
        <v>#N/A</v>
      </c>
      <c r="P76" s="2">
        <v>502791.07652151585</v>
      </c>
      <c r="Q76" s="2">
        <f t="shared" si="26"/>
        <v>502791.07652151585</v>
      </c>
      <c r="R76" s="2">
        <f t="shared" si="15"/>
        <v>20880134.260249555</v>
      </c>
      <c r="S76" s="2">
        <f t="shared" si="16"/>
        <v>498042.2379360795</v>
      </c>
      <c r="T76" s="2">
        <f t="shared" si="17"/>
        <v>8499.5714285714785</v>
      </c>
      <c r="U76" s="2">
        <f t="shared" si="18"/>
        <v>502791.07652151585</v>
      </c>
      <c r="V76" s="2">
        <f t="shared" si="5"/>
        <v>682925.61290322582</v>
      </c>
      <c r="W76" s="2">
        <f t="shared" si="19"/>
        <v>13333.516129032243</v>
      </c>
      <c r="X76" s="2">
        <f t="shared" si="6"/>
        <v>489457.5603924836</v>
      </c>
      <c r="Y76" s="2">
        <f t="shared" si="7"/>
        <v>20197208.647346333</v>
      </c>
      <c r="Z76" s="2" t="str">
        <f t="shared" si="8"/>
        <v>HERE</v>
      </c>
      <c r="AA76" s="2">
        <f>IF(Z76="HERE",Y76,AA75+Graph!$G$1*1000)</f>
        <v>20197208.647346333</v>
      </c>
      <c r="AB76" s="2">
        <f t="shared" si="20"/>
        <v>489457.56039248407</v>
      </c>
      <c r="AC76" s="2">
        <f t="shared" si="9"/>
        <v>682925.61290322582</v>
      </c>
      <c r="AD76" s="3">
        <f t="shared" si="10"/>
        <v>20197208.647346333</v>
      </c>
      <c r="AE76" s="2">
        <f>IF(AE74&gt;=52800000,52800000,IF(AB55=Graph!G$1*1000,AE75+Graph!G$1*1000,AC76))</f>
        <v>682925.61290322582</v>
      </c>
      <c r="AF76" s="3">
        <f t="shared" si="21"/>
        <v>682925.61290322582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8</v>
      </c>
      <c r="C77" s="7"/>
      <c r="D77" s="2" t="e">
        <f t="shared" si="11"/>
        <v>#N/A</v>
      </c>
      <c r="E77" s="2" t="e">
        <f t="shared" si="22"/>
        <v>#N/A</v>
      </c>
      <c r="F77" s="2">
        <v>502973.37382227182</v>
      </c>
      <c r="G77" s="2">
        <f t="shared" si="25"/>
        <v>502973.37382227182</v>
      </c>
      <c r="H77" s="2">
        <f t="shared" si="12"/>
        <v>20761251.185765207</v>
      </c>
      <c r="I77" s="7"/>
      <c r="J77" s="2" t="e">
        <f t="shared" si="13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657587.57142857183</v>
      </c>
      <c r="M77" s="8" t="e">
        <f t="shared" si="28"/>
        <v>#N/A</v>
      </c>
      <c r="N77" s="2" t="e">
        <f t="shared" si="14"/>
        <v>#N/A</v>
      </c>
      <c r="O77" s="2" t="e">
        <f t="shared" si="24"/>
        <v>#N/A</v>
      </c>
      <c r="P77" s="2">
        <v>507768.70868346095</v>
      </c>
      <c r="Q77" s="2">
        <f t="shared" si="26"/>
        <v>507768.70868346095</v>
      </c>
      <c r="R77" s="2">
        <f t="shared" si="15"/>
        <v>21387902.968933016</v>
      </c>
      <c r="S77" s="2">
        <f t="shared" si="16"/>
        <v>502973.37382227182</v>
      </c>
      <c r="T77" s="2">
        <f t="shared" si="17"/>
        <v>8499.5714285714785</v>
      </c>
      <c r="U77" s="2">
        <f t="shared" si="18"/>
        <v>507768.70868346095</v>
      </c>
      <c r="V77" s="2">
        <f t="shared" si="5"/>
        <v>696259.12903225806</v>
      </c>
      <c r="W77" s="2">
        <f t="shared" si="19"/>
        <v>13333.516129032243</v>
      </c>
      <c r="X77" s="2">
        <f t="shared" si="6"/>
        <v>494435.19255442871</v>
      </c>
      <c r="Y77" s="2">
        <f t="shared" si="7"/>
        <v>20691643.839900762</v>
      </c>
      <c r="Z77" s="2" t="str">
        <f t="shared" si="8"/>
        <v>HERE</v>
      </c>
      <c r="AA77" s="2">
        <f>IF(Z77="HERE",Y77,AA76+Graph!$G$1*1000)</f>
        <v>20691643.839900762</v>
      </c>
      <c r="AB77" s="2">
        <f t="shared" si="20"/>
        <v>494435.19255442917</v>
      </c>
      <c r="AC77" s="2">
        <f t="shared" si="9"/>
        <v>696259.12903225806</v>
      </c>
      <c r="AD77" s="3">
        <f t="shared" si="10"/>
        <v>20691643.839900762</v>
      </c>
      <c r="AE77" s="2">
        <f>IF(AE75&gt;=52800000,52800000,IF(AB56=Graph!G$1*1000,AE76+Graph!G$1*1000,AC77))</f>
        <v>696259.12903225806</v>
      </c>
      <c r="AF77" s="3">
        <f t="shared" si="21"/>
        <v>696259.12903225806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9</v>
      </c>
      <c r="C78" s="7"/>
      <c r="D78" s="2" t="e">
        <f t="shared" si="11"/>
        <v>#N/A</v>
      </c>
      <c r="E78" s="2" t="e">
        <f t="shared" si="22"/>
        <v>#N/A</v>
      </c>
      <c r="F78" s="2">
        <v>507904.50970843434</v>
      </c>
      <c r="G78" s="2">
        <f t="shared" si="25"/>
        <v>507904.50970843434</v>
      </c>
      <c r="H78" s="2">
        <f t="shared" si="12"/>
        <v>21269155.695473641</v>
      </c>
      <c r="I78" s="7"/>
      <c r="J78" s="2" t="e">
        <f t="shared" si="13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666087.14285714331</v>
      </c>
      <c r="M78" s="8" t="e">
        <f t="shared" si="28"/>
        <v>#N/A</v>
      </c>
      <c r="N78" s="2" t="e">
        <f t="shared" si="14"/>
        <v>#N/A</v>
      </c>
      <c r="O78" s="2" t="e">
        <f t="shared" si="24"/>
        <v>#N/A</v>
      </c>
      <c r="P78" s="2">
        <v>512746.34084543586</v>
      </c>
      <c r="Q78" s="2">
        <f t="shared" si="26"/>
        <v>512746.34084543586</v>
      </c>
      <c r="R78" s="2">
        <f t="shared" si="15"/>
        <v>21900649.309778452</v>
      </c>
      <c r="S78" s="2">
        <f t="shared" si="16"/>
        <v>507904.50970843434</v>
      </c>
      <c r="T78" s="2">
        <f t="shared" si="17"/>
        <v>8499.5714285714785</v>
      </c>
      <c r="U78" s="2">
        <f t="shared" si="18"/>
        <v>512746.34084543586</v>
      </c>
      <c r="V78" s="2">
        <f t="shared" si="5"/>
        <v>709592.6451612903</v>
      </c>
      <c r="W78" s="2">
        <f t="shared" si="19"/>
        <v>13333.516129032243</v>
      </c>
      <c r="X78" s="2">
        <f t="shared" si="6"/>
        <v>499412.82471640361</v>
      </c>
      <c r="Y78" s="2">
        <f t="shared" si="7"/>
        <v>21191056.664617166</v>
      </c>
      <c r="Z78" s="2" t="str">
        <f t="shared" si="8"/>
        <v>HERE</v>
      </c>
      <c r="AA78" s="2">
        <f>IF(Z78="HERE",Y78,AA77+Graph!$G$1*1000)</f>
        <v>21191056.664617166</v>
      </c>
      <c r="AB78" s="2">
        <f t="shared" si="20"/>
        <v>499412.82471640408</v>
      </c>
      <c r="AC78" s="2">
        <f t="shared" si="9"/>
        <v>709592.6451612903</v>
      </c>
      <c r="AD78" s="3">
        <f t="shared" si="10"/>
        <v>21191056.664617166</v>
      </c>
      <c r="AE78" s="2">
        <f>IF(AE76&gt;=52800000,52800000,IF(AB57=Graph!G$1*1000,AE77+Graph!G$1*1000,AC78))</f>
        <v>709592.6451612903</v>
      </c>
      <c r="AF78" s="3">
        <f t="shared" si="21"/>
        <v>709592.6451612903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10</v>
      </c>
      <c r="C79" s="7"/>
      <c r="D79" s="2" t="e">
        <f t="shared" si="11"/>
        <v>#N/A</v>
      </c>
      <c r="E79" s="2" t="e">
        <f t="shared" si="22"/>
        <v>#N/A</v>
      </c>
      <c r="F79" s="2">
        <v>512835.64559459686</v>
      </c>
      <c r="G79" s="2">
        <f t="shared" si="25"/>
        <v>512835.64559459686</v>
      </c>
      <c r="H79" s="2">
        <f t="shared" si="12"/>
        <v>21781991.341068238</v>
      </c>
      <c r="I79" s="7"/>
      <c r="J79" s="2" t="e">
        <f t="shared" si="13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674586.71428571478</v>
      </c>
      <c r="M79" s="8" t="e">
        <f t="shared" si="28"/>
        <v>#N/A</v>
      </c>
      <c r="N79" s="2" t="e">
        <f t="shared" si="14"/>
        <v>#N/A</v>
      </c>
      <c r="O79" s="2" t="e">
        <f t="shared" si="24"/>
        <v>#N/A</v>
      </c>
      <c r="P79" s="2">
        <v>517723.97300738096</v>
      </c>
      <c r="Q79" s="2">
        <f t="shared" si="26"/>
        <v>517723.97300738096</v>
      </c>
      <c r="R79" s="2">
        <f t="shared" si="15"/>
        <v>22418373.282785833</v>
      </c>
      <c r="S79" s="2">
        <f t="shared" si="16"/>
        <v>512835.64559459686</v>
      </c>
      <c r="T79" s="2">
        <f t="shared" si="17"/>
        <v>8499.5714285714785</v>
      </c>
      <c r="U79" s="2">
        <f t="shared" si="18"/>
        <v>517723.97300738096</v>
      </c>
      <c r="V79" s="2">
        <f t="shared" si="5"/>
        <v>722926.16129032255</v>
      </c>
      <c r="W79" s="2">
        <f t="shared" si="19"/>
        <v>13333.516129032243</v>
      </c>
      <c r="X79" s="2">
        <f t="shared" si="6"/>
        <v>504390.45687834872</v>
      </c>
      <c r="Y79" s="2">
        <f t="shared" si="7"/>
        <v>21695447.121495515</v>
      </c>
      <c r="Z79" s="2" t="str">
        <f t="shared" si="8"/>
        <v>HERE</v>
      </c>
      <c r="AA79" s="2">
        <f>IF(Z79="HERE",Y79,AA78+Graph!$G$1*1000)</f>
        <v>21695447.121495515</v>
      </c>
      <c r="AB79" s="2">
        <f t="shared" si="20"/>
        <v>504390.45687834918</v>
      </c>
      <c r="AC79" s="2">
        <f t="shared" si="9"/>
        <v>722926.16129032255</v>
      </c>
      <c r="AD79" s="3">
        <f t="shared" si="10"/>
        <v>21695447.121495515</v>
      </c>
      <c r="AE79" s="2">
        <f>IF(AE77&gt;=52800000,52800000,IF(AB58=Graph!G$1*1000,AE78+Graph!G$1*1000,AC79))</f>
        <v>722926.16129032255</v>
      </c>
      <c r="AF79" s="3">
        <f t="shared" si="21"/>
        <v>722926.16129032255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11</v>
      </c>
      <c r="C80" s="7"/>
      <c r="D80" s="2" t="e">
        <f t="shared" si="11"/>
        <v>#N/A</v>
      </c>
      <c r="E80" s="2" t="e">
        <f t="shared" si="22"/>
        <v>#N/A</v>
      </c>
      <c r="F80" s="2">
        <v>517766.78148078918</v>
      </c>
      <c r="G80" s="2">
        <f t="shared" si="25"/>
        <v>517766.78148078918</v>
      </c>
      <c r="H80" s="2">
        <f t="shared" si="12"/>
        <v>22299758.122549027</v>
      </c>
      <c r="I80" s="7"/>
      <c r="J80" s="2" t="e">
        <f t="shared" si="13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683086.28571428626</v>
      </c>
      <c r="M80" s="8" t="e">
        <f t="shared" si="28"/>
        <v>#N/A</v>
      </c>
      <c r="N80" s="2" t="e">
        <f t="shared" si="14"/>
        <v>#N/A</v>
      </c>
      <c r="O80" s="2" t="e">
        <f t="shared" si="24"/>
        <v>#N/A</v>
      </c>
      <c r="P80" s="2">
        <v>522701.60516932607</v>
      </c>
      <c r="Q80" s="2">
        <f t="shared" si="26"/>
        <v>522701.60516932607</v>
      </c>
      <c r="R80" s="2">
        <f t="shared" si="15"/>
        <v>22941074.887955159</v>
      </c>
      <c r="S80" s="2">
        <f t="shared" si="16"/>
        <v>517766.78148078918</v>
      </c>
      <c r="T80" s="2">
        <f t="shared" si="17"/>
        <v>8499.5714285714785</v>
      </c>
      <c r="U80" s="2">
        <f t="shared" si="18"/>
        <v>522701.60516932607</v>
      </c>
      <c r="V80" s="2">
        <f t="shared" si="5"/>
        <v>736259.67741935491</v>
      </c>
      <c r="W80" s="2">
        <f t="shared" si="19"/>
        <v>13333.516129032359</v>
      </c>
      <c r="X80" s="2">
        <f t="shared" si="6"/>
        <v>509368.08904029371</v>
      </c>
      <c r="Y80" s="2">
        <f t="shared" si="7"/>
        <v>22204815.210535809</v>
      </c>
      <c r="Z80" s="2" t="str">
        <f t="shared" si="8"/>
        <v>HERE</v>
      </c>
      <c r="AA80" s="2">
        <f>IF(Z80="HERE",Y80,AA79+Graph!$G$1*1000)</f>
        <v>22204815.210535809</v>
      </c>
      <c r="AB80" s="2">
        <f t="shared" si="20"/>
        <v>509368.08904029429</v>
      </c>
      <c r="AC80" s="2">
        <f t="shared" si="9"/>
        <v>736259.67741935491</v>
      </c>
      <c r="AD80" s="3">
        <f t="shared" si="10"/>
        <v>22204815.210535809</v>
      </c>
      <c r="AE80" s="2">
        <f>IF(AE78&gt;=52800000,52800000,IF(AB59=Graph!G$1*1000,AE79+Graph!G$1*1000,AC80))</f>
        <v>736259.67741935491</v>
      </c>
      <c r="AF80" s="3">
        <f t="shared" si="21"/>
        <v>736259.67741935491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12</v>
      </c>
      <c r="C81" s="7"/>
      <c r="D81" s="2" t="e">
        <f t="shared" si="11"/>
        <v>#N/A</v>
      </c>
      <c r="E81" s="2" t="e">
        <f t="shared" si="22"/>
        <v>#N/A</v>
      </c>
      <c r="F81" s="2">
        <v>522697.9173669517</v>
      </c>
      <c r="G81" s="2">
        <f t="shared" si="25"/>
        <v>522697.9173669517</v>
      </c>
      <c r="H81" s="2">
        <f t="shared" si="12"/>
        <v>22822456.039915979</v>
      </c>
      <c r="I81" s="7"/>
      <c r="J81" s="2" t="e">
        <f t="shared" si="13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691585.85714285774</v>
      </c>
      <c r="M81" s="8" t="e">
        <f t="shared" si="28"/>
        <v>#N/A</v>
      </c>
      <c r="N81" s="2" t="e">
        <f t="shared" si="14"/>
        <v>#N/A</v>
      </c>
      <c r="O81" s="2" t="e">
        <f t="shared" si="24"/>
        <v>#N/A</v>
      </c>
      <c r="P81" s="2">
        <v>527679.23733130097</v>
      </c>
      <c r="Q81" s="2">
        <f t="shared" si="26"/>
        <v>527679.23733130097</v>
      </c>
      <c r="R81" s="2">
        <f t="shared" si="15"/>
        <v>23468754.12528646</v>
      </c>
      <c r="S81" s="2">
        <f t="shared" si="16"/>
        <v>522697.9173669517</v>
      </c>
      <c r="T81" s="2">
        <f t="shared" si="17"/>
        <v>8499.5714285714785</v>
      </c>
      <c r="U81" s="2">
        <f t="shared" si="18"/>
        <v>527679.23733130097</v>
      </c>
      <c r="V81" s="2">
        <f t="shared" si="5"/>
        <v>749593.19354838715</v>
      </c>
      <c r="W81" s="2">
        <f t="shared" si="19"/>
        <v>13333.516129032243</v>
      </c>
      <c r="X81" s="2">
        <f t="shared" si="6"/>
        <v>514345.72120226873</v>
      </c>
      <c r="Y81" s="2">
        <f t="shared" si="7"/>
        <v>22719160.931738079</v>
      </c>
      <c r="Z81" s="2" t="str">
        <f t="shared" si="8"/>
        <v>HERE</v>
      </c>
      <c r="AA81" s="2">
        <f>IF(Z81="HERE",Y81,AA80+Graph!$G$1*1000)</f>
        <v>22719160.931738079</v>
      </c>
      <c r="AB81" s="2">
        <f t="shared" si="20"/>
        <v>514345.7212022692</v>
      </c>
      <c r="AC81" s="2">
        <f t="shared" si="9"/>
        <v>749593.19354838715</v>
      </c>
      <c r="AD81" s="3">
        <f t="shared" si="10"/>
        <v>22719160.931738079</v>
      </c>
      <c r="AE81" s="2">
        <f>IF(AE79&gt;=52800000,52800000,IF(AB60=Graph!G$1*1000,AE80+Graph!G$1*1000,AC81))</f>
        <v>749593.19354838715</v>
      </c>
      <c r="AF81" s="3">
        <f t="shared" si="21"/>
        <v>749593.19354838715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13</v>
      </c>
      <c r="C82" s="7"/>
      <c r="D82" s="2" t="e">
        <f t="shared" si="11"/>
        <v>#N/A</v>
      </c>
      <c r="E82" s="2" t="e">
        <f t="shared" si="22"/>
        <v>#N/A</v>
      </c>
      <c r="F82" s="2">
        <v>527629.05325311422</v>
      </c>
      <c r="G82" s="2">
        <f t="shared" si="25"/>
        <v>527629.05325311422</v>
      </c>
      <c r="H82" s="2">
        <f t="shared" si="12"/>
        <v>23350085.093169093</v>
      </c>
      <c r="I82" s="7"/>
      <c r="J82" s="2" t="e">
        <f t="shared" si="13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700085.42857142922</v>
      </c>
      <c r="M82" s="8" t="e">
        <f t="shared" si="28"/>
        <v>#N/A</v>
      </c>
      <c r="N82" s="2" t="e">
        <f t="shared" si="14"/>
        <v>#N/A</v>
      </c>
      <c r="O82" s="2" t="e">
        <f t="shared" si="24"/>
        <v>#N/A</v>
      </c>
      <c r="P82" s="2">
        <v>532656.86949324608</v>
      </c>
      <c r="Q82" s="2">
        <f t="shared" si="26"/>
        <v>532656.86949324608</v>
      </c>
      <c r="R82" s="2">
        <f t="shared" si="15"/>
        <v>24001410.994779706</v>
      </c>
      <c r="S82" s="2">
        <f t="shared" si="16"/>
        <v>527629.05325311422</v>
      </c>
      <c r="T82" s="2">
        <f t="shared" si="17"/>
        <v>8499.5714285714785</v>
      </c>
      <c r="U82" s="2">
        <f t="shared" si="18"/>
        <v>532656.86949324608</v>
      </c>
      <c r="V82" s="2">
        <f t="shared" si="5"/>
        <v>762926.70967741939</v>
      </c>
      <c r="W82" s="2">
        <f t="shared" si="19"/>
        <v>13333.516129032243</v>
      </c>
      <c r="X82" s="2">
        <f t="shared" si="6"/>
        <v>519323.35336421384</v>
      </c>
      <c r="Y82" s="2">
        <f t="shared" si="7"/>
        <v>23238484.285102293</v>
      </c>
      <c r="Z82" s="2" t="str">
        <f t="shared" si="8"/>
        <v>HERE</v>
      </c>
      <c r="AA82" s="2">
        <f>IF(Z82="HERE",Y82,AA81+Graph!$G$1*1000)</f>
        <v>23238484.285102293</v>
      </c>
      <c r="AB82" s="2">
        <f t="shared" si="20"/>
        <v>519323.3533642143</v>
      </c>
      <c r="AC82" s="2">
        <f t="shared" si="9"/>
        <v>762926.70967741939</v>
      </c>
      <c r="AD82" s="3">
        <f t="shared" si="10"/>
        <v>23238484.285102293</v>
      </c>
      <c r="AE82" s="2">
        <f>IF(AE80&gt;=52800000,52800000,IF(AB61=Graph!G$1*1000,AE81+Graph!G$1*1000,AC82))</f>
        <v>762926.70967741939</v>
      </c>
      <c r="AF82" s="3">
        <f t="shared" si="21"/>
        <v>762926.70967741939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14</v>
      </c>
      <c r="C83" s="7"/>
      <c r="D83" s="2" t="e">
        <f t="shared" si="11"/>
        <v>#N/A</v>
      </c>
      <c r="E83" s="2" t="e">
        <f t="shared" si="22"/>
        <v>#N/A</v>
      </c>
      <c r="F83" s="2">
        <v>532560.18913930655</v>
      </c>
      <c r="G83" s="2">
        <f t="shared" si="25"/>
        <v>532560.18913930655</v>
      </c>
      <c r="H83" s="2">
        <f t="shared" si="12"/>
        <v>23882645.2823084</v>
      </c>
      <c r="I83" s="7"/>
      <c r="J83" s="2" t="e">
        <f t="shared" si="13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708585.0000000007</v>
      </c>
      <c r="M83" s="8" t="e">
        <f t="shared" si="28"/>
        <v>#N/A</v>
      </c>
      <c r="N83" s="2" t="e">
        <f t="shared" si="14"/>
        <v>#N/A</v>
      </c>
      <c r="O83" s="2" t="e">
        <f t="shared" si="24"/>
        <v>#N/A</v>
      </c>
      <c r="P83" s="2">
        <v>537634.50165522099</v>
      </c>
      <c r="Q83" s="2">
        <f t="shared" si="26"/>
        <v>537634.50165522099</v>
      </c>
      <c r="R83" s="2">
        <f t="shared" si="15"/>
        <v>24539045.496434927</v>
      </c>
      <c r="S83" s="2">
        <f t="shared" si="16"/>
        <v>532560.18913930655</v>
      </c>
      <c r="T83" s="2">
        <f t="shared" si="17"/>
        <v>8499.5714285714785</v>
      </c>
      <c r="U83" s="2">
        <f t="shared" si="18"/>
        <v>537634.50165522099</v>
      </c>
      <c r="V83" s="2">
        <f t="shared" si="5"/>
        <v>776260.22580645164</v>
      </c>
      <c r="W83" s="2">
        <f t="shared" si="19"/>
        <v>13333.516129032243</v>
      </c>
      <c r="X83" s="2">
        <f t="shared" si="6"/>
        <v>524300.98552618874</v>
      </c>
      <c r="Y83" s="2">
        <f t="shared" si="7"/>
        <v>23762785.270628482</v>
      </c>
      <c r="Z83" s="2" t="str">
        <f t="shared" si="8"/>
        <v>HERE</v>
      </c>
      <c r="AA83" s="2">
        <f>IF(Z83="HERE",Y83,AA82+Graph!$G$1*1000)</f>
        <v>23762785.270628482</v>
      </c>
      <c r="AB83" s="2">
        <f t="shared" si="20"/>
        <v>524300.98552618921</v>
      </c>
      <c r="AC83" s="2">
        <f t="shared" si="9"/>
        <v>776260.22580645164</v>
      </c>
      <c r="AD83" s="3">
        <f t="shared" si="10"/>
        <v>23762785.270628482</v>
      </c>
      <c r="AE83" s="2">
        <f>IF(AE81&gt;=52800000,52800000,IF(AB62=Graph!G$1*1000,AE82+Graph!G$1*1000,AC83))</f>
        <v>776260.22580645164</v>
      </c>
      <c r="AF83" s="3">
        <f t="shared" si="21"/>
        <v>776260.22580645164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15</v>
      </c>
      <c r="C84" s="7"/>
      <c r="D84" s="2" t="e">
        <f t="shared" si="11"/>
        <v>#N/A</v>
      </c>
      <c r="E84" s="2" t="e">
        <f t="shared" si="22"/>
        <v>#N/A</v>
      </c>
      <c r="F84" s="2">
        <v>537491.32502546906</v>
      </c>
      <c r="G84" s="2">
        <f t="shared" si="25"/>
        <v>537491.32502546906</v>
      </c>
      <c r="H84" s="2">
        <f t="shared" si="12"/>
        <v>24420136.607333869</v>
      </c>
      <c r="I84" s="7"/>
      <c r="J84" s="2" t="e">
        <f t="shared" si="13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717084.57142857218</v>
      </c>
      <c r="M84" s="8" t="e">
        <f t="shared" si="28"/>
        <v>#N/A</v>
      </c>
      <c r="N84" s="2" t="e">
        <f t="shared" si="14"/>
        <v>#N/A</v>
      </c>
      <c r="O84" s="2" t="e">
        <f t="shared" si="24"/>
        <v>#N/A</v>
      </c>
      <c r="P84" s="2">
        <v>542612.13381716609</v>
      </c>
      <c r="Q84" s="2">
        <f t="shared" si="26"/>
        <v>542612.13381716609</v>
      </c>
      <c r="R84" s="2">
        <f t="shared" si="15"/>
        <v>25081657.630252093</v>
      </c>
      <c r="S84" s="2">
        <f t="shared" si="16"/>
        <v>537491.32502546906</v>
      </c>
      <c r="T84" s="2">
        <f t="shared" si="17"/>
        <v>8499.5714285714785</v>
      </c>
      <c r="U84" s="2">
        <f t="shared" si="18"/>
        <v>542612.13381716609</v>
      </c>
      <c r="V84" s="2">
        <f t="shared" si="5"/>
        <v>789593.74193548388</v>
      </c>
      <c r="W84" s="2">
        <f t="shared" si="19"/>
        <v>13333.516129032243</v>
      </c>
      <c r="X84" s="2">
        <f t="shared" si="6"/>
        <v>529278.61768813385</v>
      </c>
      <c r="Y84" s="2">
        <f t="shared" si="7"/>
        <v>24292063.888316616</v>
      </c>
      <c r="Z84" s="2" t="str">
        <f t="shared" si="8"/>
        <v>HERE</v>
      </c>
      <c r="AA84" s="2">
        <f>IF(Z84="HERE",Y84,AA83+Graph!$G$1*1000)</f>
        <v>24292063.888316616</v>
      </c>
      <c r="AB84" s="2">
        <f t="shared" si="20"/>
        <v>529278.61768813431</v>
      </c>
      <c r="AC84" s="2">
        <f t="shared" si="9"/>
        <v>789593.74193548388</v>
      </c>
      <c r="AD84" s="3">
        <f t="shared" si="10"/>
        <v>24292063.888316616</v>
      </c>
      <c r="AE84" s="2">
        <f>IF(AE82&gt;=52800000,52800000,IF(AB63=Graph!G$1*1000,AE83+Graph!G$1*1000,AC84))</f>
        <v>789593.74193548388</v>
      </c>
      <c r="AF84" s="3">
        <f t="shared" si="21"/>
        <v>789593.74193548388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16</v>
      </c>
      <c r="C85" s="7"/>
      <c r="D85" s="2" t="e">
        <f t="shared" si="11"/>
        <v>#N/A</v>
      </c>
      <c r="E85" s="2" t="e">
        <f t="shared" si="22"/>
        <v>#N/A</v>
      </c>
      <c r="F85" s="2">
        <v>542422.46091163158</v>
      </c>
      <c r="G85" s="2">
        <f t="shared" si="25"/>
        <v>542422.46091163158</v>
      </c>
      <c r="H85" s="2">
        <f t="shared" si="12"/>
        <v>24962559.0682455</v>
      </c>
      <c r="I85" s="7"/>
      <c r="J85" s="2" t="e">
        <f t="shared" si="13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725584.14285714366</v>
      </c>
      <c r="M85" s="8" t="e">
        <f t="shared" si="28"/>
        <v>#N/A</v>
      </c>
      <c r="N85" s="2" t="e">
        <f t="shared" si="14"/>
        <v>#N/A</v>
      </c>
      <c r="O85" s="2" t="e">
        <f t="shared" si="24"/>
        <v>#N/A</v>
      </c>
      <c r="P85" s="2">
        <v>547589.76597911119</v>
      </c>
      <c r="Q85" s="2">
        <f t="shared" si="26"/>
        <v>547589.76597911119</v>
      </c>
      <c r="R85" s="2">
        <f t="shared" si="15"/>
        <v>25629247.396231204</v>
      </c>
      <c r="S85" s="2">
        <f t="shared" si="16"/>
        <v>542422.46091163158</v>
      </c>
      <c r="T85" s="2">
        <f t="shared" si="17"/>
        <v>8499.5714285714785</v>
      </c>
      <c r="U85" s="2">
        <f t="shared" si="18"/>
        <v>547589.76597911119</v>
      </c>
      <c r="V85" s="2">
        <f t="shared" si="5"/>
        <v>802927.25806451612</v>
      </c>
      <c r="W85" s="2">
        <f t="shared" si="19"/>
        <v>13333.516129032243</v>
      </c>
      <c r="X85" s="2">
        <f t="shared" si="6"/>
        <v>534256.24985007895</v>
      </c>
      <c r="Y85" s="2">
        <f t="shared" si="7"/>
        <v>24826320.138166696</v>
      </c>
      <c r="Z85" s="2" t="str">
        <f t="shared" si="8"/>
        <v>HERE</v>
      </c>
      <c r="AA85" s="2">
        <f>IF(Z85="HERE",Y85,AA84+Graph!$G$1*1000)</f>
        <v>24826320.138166696</v>
      </c>
      <c r="AB85" s="2">
        <f t="shared" si="20"/>
        <v>534256.24985007942</v>
      </c>
      <c r="AC85" s="2">
        <f t="shared" si="9"/>
        <v>802927.25806451612</v>
      </c>
      <c r="AD85" s="3">
        <f t="shared" si="10"/>
        <v>24826320.138166696</v>
      </c>
      <c r="AE85" s="2">
        <f>IF(AE83&gt;=52800000,52800000,IF(AB64=Graph!G$1*1000,AE84+Graph!G$1*1000,AC85))</f>
        <v>802927.25806451612</v>
      </c>
      <c r="AF85" s="3">
        <f t="shared" si="21"/>
        <v>802927.25806451612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17</v>
      </c>
      <c r="C86" s="7"/>
      <c r="D86" s="2" t="e">
        <f t="shared" si="11"/>
        <v>#N/A</v>
      </c>
      <c r="E86" s="2" t="e">
        <f t="shared" si="22"/>
        <v>#N/A</v>
      </c>
      <c r="F86" s="2">
        <v>547353.59679782391</v>
      </c>
      <c r="G86" s="2">
        <f t="shared" si="25"/>
        <v>547353.59679782391</v>
      </c>
      <c r="H86" s="2">
        <f t="shared" si="12"/>
        <v>25509912.665043324</v>
      </c>
      <c r="I86" s="7"/>
      <c r="J86" s="2" t="e">
        <f t="shared" si="13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734083.71428571513</v>
      </c>
      <c r="M86" s="8" t="e">
        <f t="shared" si="28"/>
        <v>#N/A</v>
      </c>
      <c r="N86" s="2" t="e">
        <f t="shared" si="14"/>
        <v>#N/A</v>
      </c>
      <c r="O86" s="2" t="e">
        <f t="shared" si="24"/>
        <v>#N/A</v>
      </c>
      <c r="P86" s="2">
        <v>552567.3981410861</v>
      </c>
      <c r="Q86" s="2">
        <f t="shared" si="26"/>
        <v>552567.3981410861</v>
      </c>
      <c r="R86" s="2">
        <f t="shared" si="15"/>
        <v>26181814.79437229</v>
      </c>
      <c r="S86" s="2">
        <f t="shared" si="16"/>
        <v>547353.59679782391</v>
      </c>
      <c r="T86" s="2">
        <f t="shared" si="17"/>
        <v>8499.5714285714785</v>
      </c>
      <c r="U86" s="2">
        <f t="shared" si="18"/>
        <v>552567.3981410861</v>
      </c>
      <c r="V86" s="2">
        <f t="shared" si="5"/>
        <v>816260.77419354836</v>
      </c>
      <c r="W86" s="2">
        <f t="shared" si="19"/>
        <v>13333.516129032243</v>
      </c>
      <c r="X86" s="2">
        <f t="shared" si="6"/>
        <v>539233.88201205386</v>
      </c>
      <c r="Y86" s="2">
        <f t="shared" si="7"/>
        <v>25365554.02017875</v>
      </c>
      <c r="Z86" s="2" t="str">
        <f t="shared" si="8"/>
        <v>HERE</v>
      </c>
      <c r="AA86" s="2">
        <f>IF(Z86="HERE",Y86,AA85+Graph!$G$1*1000)</f>
        <v>25365554.02017875</v>
      </c>
      <c r="AB86" s="2">
        <f t="shared" si="20"/>
        <v>539233.88201205432</v>
      </c>
      <c r="AC86" s="2">
        <f t="shared" si="9"/>
        <v>816260.77419354836</v>
      </c>
      <c r="AD86" s="3">
        <f t="shared" si="10"/>
        <v>25365554.02017875</v>
      </c>
      <c r="AE86" s="2">
        <f>IF(AE84&gt;=52800000,52800000,IF(AB65=Graph!G$1*1000,AE85+Graph!G$1*1000,AC86))</f>
        <v>816260.77419354836</v>
      </c>
      <c r="AF86" s="3">
        <f t="shared" si="21"/>
        <v>816260.77419354836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18</v>
      </c>
      <c r="C87" s="7"/>
      <c r="D87" s="2" t="e">
        <f t="shared" si="11"/>
        <v>#N/A</v>
      </c>
      <c r="E87" s="2" t="e">
        <f t="shared" si="22"/>
        <v>#N/A</v>
      </c>
      <c r="F87" s="2">
        <v>552284.73268398643</v>
      </c>
      <c r="G87" s="2">
        <f t="shared" si="25"/>
        <v>552284.73268398643</v>
      </c>
      <c r="H87" s="2">
        <f t="shared" si="12"/>
        <v>26062197.397727311</v>
      </c>
      <c r="I87" s="7"/>
      <c r="J87" s="2" t="e">
        <f t="shared" si="13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742583.28571428661</v>
      </c>
      <c r="M87" s="8" t="e">
        <f t="shared" si="28"/>
        <v>#N/A</v>
      </c>
      <c r="N87" s="2" t="e">
        <f t="shared" si="14"/>
        <v>#N/A</v>
      </c>
      <c r="O87" s="2" t="e">
        <f t="shared" si="24"/>
        <v>#N/A</v>
      </c>
      <c r="P87" s="2">
        <v>557545.03030303121</v>
      </c>
      <c r="Q87" s="2">
        <f t="shared" si="26"/>
        <v>557545.03030303121</v>
      </c>
      <c r="R87" s="2">
        <f t="shared" si="15"/>
        <v>26739359.824675322</v>
      </c>
      <c r="S87" s="2">
        <f t="shared" si="16"/>
        <v>552284.73268398643</v>
      </c>
      <c r="T87" s="2">
        <f t="shared" si="17"/>
        <v>8499.5714285714785</v>
      </c>
      <c r="U87" s="2">
        <f t="shared" si="18"/>
        <v>557545.03030303121</v>
      </c>
      <c r="V87" s="2">
        <f t="shared" si="5"/>
        <v>829594.29032258061</v>
      </c>
      <c r="W87" s="2">
        <f t="shared" si="19"/>
        <v>13333.516129032243</v>
      </c>
      <c r="X87" s="2">
        <f t="shared" si="6"/>
        <v>544211.51417399896</v>
      </c>
      <c r="Y87" s="2">
        <f t="shared" si="7"/>
        <v>25909765.53435275</v>
      </c>
      <c r="Z87" s="2" t="str">
        <f t="shared" si="8"/>
        <v>HERE</v>
      </c>
      <c r="AA87" s="2">
        <f>IF(Z87="HERE",Y87,AA86+Graph!$G$1*1000)</f>
        <v>25909765.53435275</v>
      </c>
      <c r="AB87" s="2">
        <f t="shared" si="20"/>
        <v>544211.51417399943</v>
      </c>
      <c r="AC87" s="2">
        <f t="shared" si="9"/>
        <v>829594.29032258061</v>
      </c>
      <c r="AD87" s="3">
        <f t="shared" si="10"/>
        <v>25909765.53435275</v>
      </c>
      <c r="AE87" s="2">
        <f>IF(AE85&gt;=52800000,52800000,IF(AB66=Graph!G$1*1000,AE86+Graph!G$1*1000,AC87))</f>
        <v>829594.29032258061</v>
      </c>
      <c r="AF87" s="3">
        <f t="shared" si="21"/>
        <v>829594.29032258061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19</v>
      </c>
      <c r="C88" s="7"/>
      <c r="D88" s="2" t="e">
        <f t="shared" si="11"/>
        <v>#N/A</v>
      </c>
      <c r="E88" s="2" t="e">
        <f t="shared" si="22"/>
        <v>#N/A</v>
      </c>
      <c r="F88" s="2">
        <v>557215.86857014894</v>
      </c>
      <c r="G88" s="2">
        <f t="shared" si="25"/>
        <v>557215.86857014894</v>
      </c>
      <c r="H88" s="2">
        <f t="shared" si="12"/>
        <v>26619413.26629746</v>
      </c>
      <c r="I88" s="7"/>
      <c r="J88" s="2" t="e">
        <f t="shared" si="13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751082.85714285809</v>
      </c>
      <c r="M88" s="8" t="e">
        <f t="shared" si="28"/>
        <v>#N/A</v>
      </c>
      <c r="N88" s="2" t="e">
        <f t="shared" si="14"/>
        <v>#N/A</v>
      </c>
      <c r="O88" s="2" t="e">
        <f t="shared" si="24"/>
        <v>#N/A</v>
      </c>
      <c r="P88" s="2">
        <v>562522.66246497631</v>
      </c>
      <c r="Q88" s="2">
        <f t="shared" si="26"/>
        <v>562522.66246497631</v>
      </c>
      <c r="R88" s="2">
        <f t="shared" si="15"/>
        <v>27301882.487140298</v>
      </c>
      <c r="S88" s="2">
        <f t="shared" si="16"/>
        <v>557215.86857014894</v>
      </c>
      <c r="T88" s="2">
        <f t="shared" si="17"/>
        <v>8499.5714285714785</v>
      </c>
      <c r="U88" s="2">
        <f t="shared" si="18"/>
        <v>562522.66246497631</v>
      </c>
      <c r="V88" s="2">
        <f t="shared" si="5"/>
        <v>842927.80645161285</v>
      </c>
      <c r="W88" s="2">
        <f t="shared" si="19"/>
        <v>13333.516129032243</v>
      </c>
      <c r="X88" s="2">
        <f t="shared" si="6"/>
        <v>549189.14633594407</v>
      </c>
      <c r="Y88" s="2">
        <f t="shared" si="7"/>
        <v>26458954.680688694</v>
      </c>
      <c r="Z88" s="2" t="str">
        <f t="shared" si="8"/>
        <v>HERE</v>
      </c>
      <c r="AA88" s="2">
        <f>IF(Z88="HERE",Y88,AA87+Graph!$G$1*1000)</f>
        <v>26458954.680688694</v>
      </c>
      <c r="AB88" s="2">
        <f t="shared" si="20"/>
        <v>549189.14633594453</v>
      </c>
      <c r="AC88" s="2">
        <f t="shared" si="9"/>
        <v>842927.80645161285</v>
      </c>
      <c r="AD88" s="3">
        <f t="shared" si="10"/>
        <v>26458954.680688694</v>
      </c>
      <c r="AE88" s="2">
        <f>IF(AE86&gt;=52800000,52800000,IF(AB67=Graph!G$1*1000,AE87+Graph!G$1*1000,AC88))</f>
        <v>842927.80645161285</v>
      </c>
      <c r="AF88" s="3">
        <f t="shared" si="21"/>
        <v>842927.80645161285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20</v>
      </c>
      <c r="C89" s="7"/>
      <c r="D89" s="2" t="e">
        <f t="shared" si="11"/>
        <v>#N/A</v>
      </c>
      <c r="E89" s="2" t="e">
        <f t="shared" si="22"/>
        <v>#N/A</v>
      </c>
      <c r="F89" s="2">
        <v>562147.00445634127</v>
      </c>
      <c r="G89" s="2">
        <f t="shared" si="25"/>
        <v>562147.00445634127</v>
      </c>
      <c r="H89" s="2">
        <f t="shared" si="12"/>
        <v>27181560.270753801</v>
      </c>
      <c r="I89" s="7"/>
      <c r="J89" s="2" t="e">
        <f t="shared" si="13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759582.42857142957</v>
      </c>
      <c r="M89" s="8" t="e">
        <f t="shared" si="28"/>
        <v>#N/A</v>
      </c>
      <c r="N89" s="2" t="e">
        <f t="shared" si="14"/>
        <v>#N/A</v>
      </c>
      <c r="O89" s="2" t="e">
        <f t="shared" si="24"/>
        <v>#N/A</v>
      </c>
      <c r="P89" s="2">
        <v>567500.29462695122</v>
      </c>
      <c r="Q89" s="2">
        <f t="shared" si="26"/>
        <v>567500.29462695122</v>
      </c>
      <c r="R89" s="2">
        <f t="shared" si="15"/>
        <v>27869382.781767249</v>
      </c>
      <c r="S89" s="2">
        <f t="shared" si="16"/>
        <v>562147.00445634127</v>
      </c>
      <c r="T89" s="2">
        <f t="shared" si="17"/>
        <v>8499.5714285714785</v>
      </c>
      <c r="U89" s="2">
        <f t="shared" si="18"/>
        <v>567500.29462695122</v>
      </c>
      <c r="V89" s="2">
        <f t="shared" si="5"/>
        <v>856261.32258064509</v>
      </c>
      <c r="W89" s="2">
        <f t="shared" si="19"/>
        <v>13333.516129032243</v>
      </c>
      <c r="X89" s="2">
        <f t="shared" si="6"/>
        <v>554166.77849791897</v>
      </c>
      <c r="Y89" s="2">
        <f t="shared" si="7"/>
        <v>27013121.459186614</v>
      </c>
      <c r="Z89" s="2" t="str">
        <f t="shared" si="8"/>
        <v>HERE</v>
      </c>
      <c r="AA89" s="2">
        <f>IF(Z89="HERE",Y89,AA88+Graph!$G$1*1000)</f>
        <v>27013121.459186614</v>
      </c>
      <c r="AB89" s="2">
        <f t="shared" si="20"/>
        <v>554166.77849791944</v>
      </c>
      <c r="AC89" s="2">
        <f t="shared" si="9"/>
        <v>856261.32258064509</v>
      </c>
      <c r="AD89" s="3">
        <f t="shared" si="10"/>
        <v>27013121.459186614</v>
      </c>
      <c r="AE89" s="2">
        <f>IF(AE87&gt;=52800000,52800000,IF(AB68=Graph!G$1*1000,AE88+Graph!G$1*1000,AC89))</f>
        <v>856261.32258064509</v>
      </c>
      <c r="AF89" s="3">
        <f t="shared" si="21"/>
        <v>856261.32258064509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21</v>
      </c>
      <c r="C90" s="7"/>
      <c r="D90" s="2" t="e">
        <f t="shared" si="11"/>
        <v>#N/A</v>
      </c>
      <c r="E90" s="2" t="e">
        <f t="shared" si="22"/>
        <v>#N/A</v>
      </c>
      <c r="F90" s="2">
        <v>567078.14034250379</v>
      </c>
      <c r="G90" s="2">
        <f t="shared" si="25"/>
        <v>567078.14034250379</v>
      </c>
      <c r="H90" s="2">
        <f t="shared" si="12"/>
        <v>27748638.411096305</v>
      </c>
      <c r="I90" s="7"/>
      <c r="J90" s="2" t="e">
        <f t="shared" si="13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768082.00000000105</v>
      </c>
      <c r="M90" s="8" t="e">
        <f t="shared" si="28"/>
        <v>#N/A</v>
      </c>
      <c r="N90" s="2" t="e">
        <f t="shared" si="14"/>
        <v>#N/A</v>
      </c>
      <c r="O90" s="2" t="e">
        <f t="shared" si="24"/>
        <v>#N/A</v>
      </c>
      <c r="P90" s="2">
        <v>572477.92678889632</v>
      </c>
      <c r="Q90" s="2">
        <f t="shared" si="26"/>
        <v>572477.92678889632</v>
      </c>
      <c r="R90" s="2">
        <f t="shared" si="15"/>
        <v>28441860.708556145</v>
      </c>
      <c r="S90" s="2">
        <f t="shared" si="16"/>
        <v>567078.14034250379</v>
      </c>
      <c r="T90" s="2">
        <f t="shared" si="17"/>
        <v>8499.5714285714785</v>
      </c>
      <c r="U90" s="2">
        <f t="shared" si="18"/>
        <v>572477.92678889632</v>
      </c>
      <c r="V90" s="2">
        <f t="shared" si="5"/>
        <v>869594.83870967734</v>
      </c>
      <c r="W90" s="2">
        <f t="shared" si="19"/>
        <v>13333.516129032243</v>
      </c>
      <c r="X90" s="2">
        <f t="shared" si="6"/>
        <v>559144.41065986408</v>
      </c>
      <c r="Y90" s="2">
        <f t="shared" si="7"/>
        <v>27572265.869846478</v>
      </c>
      <c r="Z90" s="2" t="str">
        <f t="shared" si="8"/>
        <v>HERE</v>
      </c>
      <c r="AA90" s="2">
        <f>IF(Z90="HERE",Y90,AA89+Graph!$G$1*1000)</f>
        <v>27572265.869846478</v>
      </c>
      <c r="AB90" s="2">
        <f t="shared" si="20"/>
        <v>559144.41065986454</v>
      </c>
      <c r="AC90" s="2">
        <f t="shared" si="9"/>
        <v>869594.83870967734</v>
      </c>
      <c r="AD90" s="3">
        <f t="shared" si="10"/>
        <v>27572265.869846478</v>
      </c>
      <c r="AE90" s="2">
        <f>IF(AE88&gt;=52800000,52800000,IF(AB69=Graph!G$1*1000,AE89+Graph!G$1*1000,AC90))</f>
        <v>869594.83870967734</v>
      </c>
      <c r="AF90" s="3">
        <f t="shared" si="21"/>
        <v>869594.83870967734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22</v>
      </c>
      <c r="C91" s="7"/>
      <c r="D91" s="2" t="e">
        <f t="shared" si="11"/>
        <v>#N/A</v>
      </c>
      <c r="E91" s="2" t="e">
        <f t="shared" si="22"/>
        <v>#N/A</v>
      </c>
      <c r="F91" s="2">
        <v>572009.27622866631</v>
      </c>
      <c r="G91" s="2">
        <f t="shared" si="25"/>
        <v>572009.27622866631</v>
      </c>
      <c r="H91" s="2">
        <f t="shared" si="12"/>
        <v>28320647.687324971</v>
      </c>
      <c r="I91" s="7"/>
      <c r="J91" s="2" t="e">
        <f t="shared" si="13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776581.57142857253</v>
      </c>
      <c r="M91" s="8" t="e">
        <f t="shared" si="28"/>
        <v>#N/A</v>
      </c>
      <c r="N91" s="2" t="e">
        <f t="shared" si="14"/>
        <v>#N/A</v>
      </c>
      <c r="O91" s="2" t="e">
        <f t="shared" si="24"/>
        <v>#N/A</v>
      </c>
      <c r="P91" s="2">
        <v>577455.55895084143</v>
      </c>
      <c r="Q91" s="2">
        <f t="shared" si="26"/>
        <v>577455.55895084143</v>
      </c>
      <c r="R91" s="2">
        <f t="shared" si="15"/>
        <v>29019316.267506987</v>
      </c>
      <c r="S91" s="2">
        <f t="shared" si="16"/>
        <v>572009.27622866631</v>
      </c>
      <c r="T91" s="2">
        <f t="shared" si="17"/>
        <v>8499.5714285714785</v>
      </c>
      <c r="U91" s="2">
        <f t="shared" si="18"/>
        <v>577455.55895084143</v>
      </c>
      <c r="V91" s="2">
        <f t="shared" si="5"/>
        <v>882928.3548387097</v>
      </c>
      <c r="W91" s="2">
        <f t="shared" si="19"/>
        <v>13333.516129032359</v>
      </c>
      <c r="X91" s="2">
        <f t="shared" si="6"/>
        <v>564122.04282180907</v>
      </c>
      <c r="Y91" s="2">
        <f t="shared" si="7"/>
        <v>28136387.912668288</v>
      </c>
      <c r="Z91" s="2" t="str">
        <f t="shared" si="8"/>
        <v>HERE</v>
      </c>
      <c r="AA91" s="2">
        <f>IF(Z91="HERE",Y91,AA90+Graph!$G$1*1000)</f>
        <v>28136387.912668288</v>
      </c>
      <c r="AB91" s="2">
        <f t="shared" si="20"/>
        <v>564122.04282180965</v>
      </c>
      <c r="AC91" s="2">
        <f t="shared" si="9"/>
        <v>882928.3548387097</v>
      </c>
      <c r="AD91" s="3">
        <f t="shared" si="10"/>
        <v>28136387.912668288</v>
      </c>
      <c r="AE91" s="2">
        <f>IF(AE89&gt;=52800000,52800000,IF(AB70=Graph!G$1*1000,AE90+Graph!G$1*1000,AC91))</f>
        <v>882928.3548387097</v>
      </c>
      <c r="AF91" s="3">
        <f t="shared" si="21"/>
        <v>882928.3548387097</v>
      </c>
      <c r="AG91" s="3">
        <f t="shared" si="29"/>
        <v>15631761.216485132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23</v>
      </c>
      <c r="C92" s="7"/>
      <c r="D92" s="2" t="e">
        <f t="shared" si="11"/>
        <v>#N/A</v>
      </c>
      <c r="E92" s="2" t="e">
        <f t="shared" si="22"/>
        <v>#N/A</v>
      </c>
      <c r="F92" s="2">
        <v>576940.41211485863</v>
      </c>
      <c r="G92" s="2">
        <f t="shared" si="25"/>
        <v>576940.41211485863</v>
      </c>
      <c r="H92" s="2">
        <f t="shared" si="12"/>
        <v>28897588.09943983</v>
      </c>
      <c r="I92" s="7"/>
      <c r="J92" s="2" t="e">
        <f t="shared" si="13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785081.142857144</v>
      </c>
      <c r="M92" s="8" t="e">
        <f t="shared" si="28"/>
        <v>#N/A</v>
      </c>
      <c r="N92" s="2" t="e">
        <f t="shared" si="14"/>
        <v>#N/A</v>
      </c>
      <c r="O92" s="2" t="e">
        <f t="shared" si="24"/>
        <v>#N/A</v>
      </c>
      <c r="P92" s="2">
        <v>582433.19111281633</v>
      </c>
      <c r="Q92" s="2">
        <f t="shared" si="26"/>
        <v>582433.19111281633</v>
      </c>
      <c r="R92" s="2">
        <f t="shared" si="15"/>
        <v>29601749.458619803</v>
      </c>
      <c r="S92" s="2">
        <f t="shared" si="16"/>
        <v>576940.41211485863</v>
      </c>
      <c r="T92" s="2">
        <f t="shared" si="17"/>
        <v>8499.5714285714785</v>
      </c>
      <c r="U92" s="2">
        <f t="shared" si="18"/>
        <v>582433.19111281633</v>
      </c>
      <c r="V92" s="2">
        <f t="shared" si="5"/>
        <v>896261.87096774194</v>
      </c>
      <c r="W92" s="2">
        <f t="shared" si="19"/>
        <v>13333.516129032243</v>
      </c>
      <c r="X92" s="2">
        <f t="shared" si="6"/>
        <v>569099.67498378409</v>
      </c>
      <c r="Y92" s="2">
        <f t="shared" si="7"/>
        <v>28705487.587652072</v>
      </c>
      <c r="Z92" s="2" t="str">
        <f t="shared" si="8"/>
        <v>HERE</v>
      </c>
      <c r="AA92" s="2">
        <f>IF(Z92="HERE",Y92,AA91+Graph!$G$1*1000)</f>
        <v>28705487.587652072</v>
      </c>
      <c r="AB92" s="2">
        <f t="shared" si="20"/>
        <v>569099.67498378456</v>
      </c>
      <c r="AC92" s="2">
        <f t="shared" si="9"/>
        <v>896261.87096774194</v>
      </c>
      <c r="AD92" s="3">
        <f t="shared" si="10"/>
        <v>28705487.587652072</v>
      </c>
      <c r="AE92" s="2">
        <f>IF(AE90&gt;=52800000,52800000,IF(AB71=Graph!G$1*1000,AE91+Graph!G$1*1000,AC92))</f>
        <v>896261.87096774194</v>
      </c>
      <c r="AF92" s="3">
        <f t="shared" si="21"/>
        <v>896261.87096774194</v>
      </c>
      <c r="AG92" s="3">
        <f t="shared" si="29"/>
        <v>16050540.351916011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24</v>
      </c>
      <c r="C93" s="7"/>
      <c r="D93" s="2" t="e">
        <f t="shared" si="11"/>
        <v>#N/A</v>
      </c>
      <c r="E93" s="2" t="e">
        <f t="shared" si="22"/>
        <v>#N/A</v>
      </c>
      <c r="F93" s="2">
        <v>581871.54800102115</v>
      </c>
      <c r="G93" s="2">
        <f t="shared" si="25"/>
        <v>581871.54800102115</v>
      </c>
      <c r="H93" s="2">
        <f t="shared" si="12"/>
        <v>29479459.647440851</v>
      </c>
      <c r="I93" s="7"/>
      <c r="J93" s="2" t="e">
        <f t="shared" si="13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793580.71428571548</v>
      </c>
      <c r="M93" s="8" t="e">
        <f t="shared" si="28"/>
        <v>#N/A</v>
      </c>
      <c r="N93" s="2" t="e">
        <f t="shared" si="14"/>
        <v>#N/A</v>
      </c>
      <c r="O93" s="2" t="e">
        <f t="shared" si="24"/>
        <v>#N/A</v>
      </c>
      <c r="P93" s="2">
        <v>587410.82327476144</v>
      </c>
      <c r="Q93" s="2">
        <f t="shared" si="26"/>
        <v>587410.82327476144</v>
      </c>
      <c r="R93" s="2">
        <f t="shared" si="15"/>
        <v>30189160.281894565</v>
      </c>
      <c r="S93" s="2">
        <f t="shared" si="16"/>
        <v>581871.54800102115</v>
      </c>
      <c r="T93" s="2">
        <f t="shared" si="17"/>
        <v>8499.5714285714785</v>
      </c>
      <c r="U93" s="2">
        <f t="shared" si="18"/>
        <v>587410.82327476144</v>
      </c>
      <c r="V93" s="2">
        <f t="shared" si="5"/>
        <v>909595.38709677418</v>
      </c>
      <c r="W93" s="2">
        <f t="shared" si="19"/>
        <v>13333.516129032243</v>
      </c>
      <c r="X93" s="2">
        <f t="shared" si="6"/>
        <v>574077.3071457292</v>
      </c>
      <c r="Y93" s="2">
        <f t="shared" si="7"/>
        <v>29279564.894797802</v>
      </c>
      <c r="Z93" s="2" t="str">
        <f t="shared" si="8"/>
        <v>HERE</v>
      </c>
      <c r="AA93" s="2">
        <f>IF(Z93="HERE",Y93,AA92+Graph!$G$1*1000)</f>
        <v>29279564.894797802</v>
      </c>
      <c r="AB93" s="2">
        <f t="shared" si="20"/>
        <v>574077.30714572966</v>
      </c>
      <c r="AC93" s="2">
        <f t="shared" si="9"/>
        <v>909595.38709677418</v>
      </c>
      <c r="AD93" s="3">
        <f t="shared" si="10"/>
        <v>29279564.894797802</v>
      </c>
      <c r="AE93" s="2">
        <f>IF(AE91&gt;=52800000,52800000,IF(AB72=Graph!G$1*1000,AE92+Graph!G$1*1000,AC93))</f>
        <v>909595.38709677418</v>
      </c>
      <c r="AF93" s="3">
        <f t="shared" si="21"/>
        <v>909595.38709677418</v>
      </c>
      <c r="AG93" s="3">
        <f t="shared" si="29"/>
        <v>16473799.356292671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25</v>
      </c>
      <c r="C94" s="7"/>
      <c r="D94" s="2" t="e">
        <f t="shared" si="11"/>
        <v>#N/A</v>
      </c>
      <c r="E94" s="2" t="e">
        <f t="shared" si="22"/>
        <v>#N/A</v>
      </c>
      <c r="F94" s="2">
        <v>586802.68388718367</v>
      </c>
      <c r="G94" s="2">
        <f t="shared" si="25"/>
        <v>586802.68388718367</v>
      </c>
      <c r="H94" s="2">
        <f t="shared" si="12"/>
        <v>30066262.331328034</v>
      </c>
      <c r="I94" s="7"/>
      <c r="J94" s="2" t="e">
        <f t="shared" si="13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802080.28571428696</v>
      </c>
      <c r="M94" s="8" t="e">
        <f t="shared" si="28"/>
        <v>#N/A</v>
      </c>
      <c r="N94" s="2" t="e">
        <f t="shared" si="14"/>
        <v>#N/A</v>
      </c>
      <c r="O94" s="2" t="e">
        <f t="shared" si="24"/>
        <v>#N/A</v>
      </c>
      <c r="P94" s="2">
        <v>592388.45543670654</v>
      </c>
      <c r="Q94" s="2">
        <f t="shared" si="26"/>
        <v>592388.45543670654</v>
      </c>
      <c r="R94" s="2">
        <f t="shared" si="15"/>
        <v>30781548.737331271</v>
      </c>
      <c r="S94" s="2">
        <f t="shared" si="16"/>
        <v>586802.68388718367</v>
      </c>
      <c r="T94" s="2">
        <f t="shared" si="17"/>
        <v>8499.5714285714785</v>
      </c>
      <c r="U94" s="2">
        <f t="shared" si="18"/>
        <v>592388.45543670654</v>
      </c>
      <c r="V94" s="2">
        <f t="shared" si="5"/>
        <v>922928.90322580643</v>
      </c>
      <c r="W94" s="2">
        <f t="shared" si="19"/>
        <v>13333.516129032243</v>
      </c>
      <c r="X94" s="2">
        <f t="shared" si="6"/>
        <v>579054.9393076743</v>
      </c>
      <c r="Y94" s="2">
        <f t="shared" si="7"/>
        <v>29858619.834105477</v>
      </c>
      <c r="Z94" s="2" t="str">
        <f t="shared" si="8"/>
        <v>HERE</v>
      </c>
      <c r="AA94" s="2">
        <f>IF(Z94="HERE",Y94,AA93+Graph!$G$1*1000)</f>
        <v>29858619.834105477</v>
      </c>
      <c r="AB94" s="2">
        <f t="shared" si="20"/>
        <v>579054.93930767477</v>
      </c>
      <c r="AC94" s="2">
        <f t="shared" si="9"/>
        <v>922928.90322580643</v>
      </c>
      <c r="AD94" s="3">
        <f t="shared" si="10"/>
        <v>29858619.834105477</v>
      </c>
      <c r="AE94" s="2">
        <f>IF(AE92&gt;=52800000,52800000,IF(AB73=Graph!G$1*1000,AE93+Graph!G$1*1000,AC94))</f>
        <v>922928.90322580643</v>
      </c>
      <c r="AF94" s="3">
        <f t="shared" si="21"/>
        <v>922928.90322580643</v>
      </c>
      <c r="AG94" s="3">
        <f t="shared" si="29"/>
        <v>16901538.229615077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26</v>
      </c>
      <c r="C95" s="7"/>
      <c r="D95" s="2" t="e">
        <f t="shared" si="11"/>
        <v>#N/A</v>
      </c>
      <c r="E95" s="2" t="e">
        <f t="shared" si="22"/>
        <v>#N/A</v>
      </c>
      <c r="F95" s="2">
        <v>591733.81977337599</v>
      </c>
      <c r="G95" s="2">
        <f t="shared" si="25"/>
        <v>591733.81977337599</v>
      </c>
      <c r="H95" s="2">
        <f t="shared" si="12"/>
        <v>30657996.15110141</v>
      </c>
      <c r="I95" s="7"/>
      <c r="J95" s="2" t="e">
        <f t="shared" si="13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810579.85714285844</v>
      </c>
      <c r="M95" s="8" t="e">
        <f t="shared" si="28"/>
        <v>#N/A</v>
      </c>
      <c r="N95" s="2" t="e">
        <f t="shared" si="14"/>
        <v>#N/A</v>
      </c>
      <c r="O95" s="2" t="e">
        <f t="shared" si="24"/>
        <v>#N/A</v>
      </c>
      <c r="P95" s="2">
        <v>597366.08759868145</v>
      </c>
      <c r="Q95" s="2">
        <f t="shared" si="26"/>
        <v>597366.08759868145</v>
      </c>
      <c r="R95" s="2">
        <f t="shared" si="15"/>
        <v>31378914.824929953</v>
      </c>
      <c r="S95" s="2">
        <f t="shared" si="16"/>
        <v>591733.81977337599</v>
      </c>
      <c r="T95" s="2">
        <f t="shared" si="17"/>
        <v>8499.5714285714785</v>
      </c>
      <c r="U95" s="2">
        <f t="shared" si="18"/>
        <v>597366.08759868145</v>
      </c>
      <c r="V95" s="2">
        <f t="shared" si="5"/>
        <v>936262.41935483867</v>
      </c>
      <c r="W95" s="2">
        <f t="shared" si="19"/>
        <v>13333.516129032243</v>
      </c>
      <c r="X95" s="2">
        <f t="shared" si="6"/>
        <v>584032.57146964921</v>
      </c>
      <c r="Y95" s="2">
        <f t="shared" ref="Y95:Y158" si="30">IF(COUNT($C96)=0,IF(COUNT($C95)=1,C95,SUM(Y94+X95)),C95)</f>
        <v>30442652.405575126</v>
      </c>
      <c r="Z95" s="2" t="str">
        <f t="shared" si="8"/>
        <v>HERE</v>
      </c>
      <c r="AA95" s="2">
        <f>IF(Z95="HERE",Y95,AA94+Graph!$G$1*1000)</f>
        <v>30442652.405575126</v>
      </c>
      <c r="AB95" s="2">
        <f t="shared" si="20"/>
        <v>584032.57146964967</v>
      </c>
      <c r="AC95" s="2">
        <f t="shared" ref="AC95:AC158" si="31">IF(Z96="HERE",V95,AC94)</f>
        <v>936262.41935483867</v>
      </c>
      <c r="AD95" s="3">
        <f t="shared" si="10"/>
        <v>30442652.405575126</v>
      </c>
      <c r="AE95" s="2">
        <f>IF(AE93&gt;=52800000,52800000,IF(AB74=Graph!G$1*1000,AE94+Graph!G$1*1000,AC95))</f>
        <v>936262.41935483867</v>
      </c>
      <c r="AF95" s="3">
        <f t="shared" si="21"/>
        <v>936262.41935483867</v>
      </c>
      <c r="AG95" s="3">
        <f t="shared" si="29"/>
        <v>17333756.971883237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27</v>
      </c>
      <c r="C96" s="7"/>
      <c r="D96" s="2" t="e">
        <f t="shared" si="11"/>
        <v>#N/A</v>
      </c>
      <c r="E96" s="2" t="e">
        <f t="shared" si="22"/>
        <v>#N/A</v>
      </c>
      <c r="F96" s="2">
        <v>596664.95565953851</v>
      </c>
      <c r="G96" s="2">
        <f t="shared" si="25"/>
        <v>596664.95565953851</v>
      </c>
      <c r="H96" s="2">
        <f t="shared" ref="H96:H159" si="32">IF(COUNT($C97)=0,IF(COUNT($C96)=1,C96,SUM(H95+G96)),C96)</f>
        <v>31254661.106760949</v>
      </c>
      <c r="I96" s="7"/>
      <c r="J96" s="2" t="e">
        <f t="shared" si="13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819079.42857142992</v>
      </c>
      <c r="M96" s="8" t="e">
        <f t="shared" si="28"/>
        <v>#N/A</v>
      </c>
      <c r="N96" s="2" t="e">
        <f t="shared" si="14"/>
        <v>#N/A</v>
      </c>
      <c r="O96" s="2" t="e">
        <f t="shared" si="24"/>
        <v>#N/A</v>
      </c>
      <c r="P96" s="2">
        <v>602343.71976062655</v>
      </c>
      <c r="Q96" s="2">
        <f t="shared" si="26"/>
        <v>602343.71976062655</v>
      </c>
      <c r="R96" s="2">
        <f t="shared" ref="R96:R159" si="33">IF(COUNT($C97)=0,IF(COUNT($C96)=1,M96,SUM(R95+Q96)),M96)</f>
        <v>31981258.544690579</v>
      </c>
      <c r="S96" s="2">
        <f t="shared" si="16"/>
        <v>596664.95565953851</v>
      </c>
      <c r="T96" s="2">
        <f t="shared" si="17"/>
        <v>8499.5714285714785</v>
      </c>
      <c r="U96" s="2">
        <f t="shared" si="18"/>
        <v>602343.71976062655</v>
      </c>
      <c r="V96" s="2">
        <f t="shared" si="5"/>
        <v>949595.93548387103</v>
      </c>
      <c r="W96" s="2">
        <f t="shared" si="19"/>
        <v>13333.516129032359</v>
      </c>
      <c r="X96" s="2">
        <f t="shared" si="6"/>
        <v>589010.2036315942</v>
      </c>
      <c r="Y96" s="2">
        <f t="shared" si="30"/>
        <v>31031662.609206721</v>
      </c>
      <c r="Z96" s="2" t="str">
        <f t="shared" si="8"/>
        <v>HERE</v>
      </c>
      <c r="AA96" s="2">
        <f>IF(Z96="HERE",Y96,AA95+Graph!$G$1*1000)</f>
        <v>31031662.609206721</v>
      </c>
      <c r="AB96" s="2">
        <f t="shared" si="20"/>
        <v>589010.20363159478</v>
      </c>
      <c r="AC96" s="2">
        <f t="shared" si="31"/>
        <v>949595.93548387103</v>
      </c>
      <c r="AD96" s="3">
        <f t="shared" si="10"/>
        <v>31031662.609206721</v>
      </c>
      <c r="AE96" s="2">
        <f>IF(AE94&gt;=52800000,52800000,IF(AB75=Graph!G$1*1000,AE95+Graph!G$1*1000,AC96))</f>
        <v>949595.93548387103</v>
      </c>
      <c r="AF96" s="3">
        <f t="shared" si="21"/>
        <v>949595.93548387103</v>
      </c>
      <c r="AG96" s="3">
        <f t="shared" si="29"/>
        <v>17770455.583097175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28</v>
      </c>
      <c r="C97" s="7"/>
      <c r="D97" s="2" t="e">
        <f t="shared" si="11"/>
        <v>#N/A</v>
      </c>
      <c r="E97" s="2" t="e">
        <f t="shared" si="22"/>
        <v>#N/A</v>
      </c>
      <c r="F97" s="2">
        <v>601596.09154570103</v>
      </c>
      <c r="G97" s="2">
        <f t="shared" si="25"/>
        <v>601596.09154570103</v>
      </c>
      <c r="H97" s="2">
        <f t="shared" si="32"/>
        <v>31856257.19830665</v>
      </c>
      <c r="I97" s="7"/>
      <c r="J97" s="2" t="e">
        <f t="shared" si="13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827579.0000000014</v>
      </c>
      <c r="M97" s="8" t="e">
        <f t="shared" si="28"/>
        <v>#N/A</v>
      </c>
      <c r="N97" s="2" t="e">
        <f t="shared" si="14"/>
        <v>#N/A</v>
      </c>
      <c r="O97" s="2" t="e">
        <f t="shared" si="24"/>
        <v>#N/A</v>
      </c>
      <c r="P97" s="2">
        <v>607321.35192260146</v>
      </c>
      <c r="Q97" s="2">
        <f t="shared" si="26"/>
        <v>607321.35192260146</v>
      </c>
      <c r="R97" s="2">
        <f t="shared" si="33"/>
        <v>32588579.896613181</v>
      </c>
      <c r="S97" s="2">
        <f t="shared" si="16"/>
        <v>601596.09154570103</v>
      </c>
      <c r="T97" s="2">
        <f t="shared" si="17"/>
        <v>8499.5714285714785</v>
      </c>
      <c r="U97" s="2">
        <f t="shared" si="18"/>
        <v>607321.35192260146</v>
      </c>
      <c r="V97" s="2">
        <f t="shared" si="5"/>
        <v>962929.45161290327</v>
      </c>
      <c r="W97" s="2">
        <f t="shared" si="19"/>
        <v>13333.516129032243</v>
      </c>
      <c r="X97" s="2">
        <f t="shared" si="6"/>
        <v>593987.83579356922</v>
      </c>
      <c r="Y97" s="2">
        <f t="shared" si="30"/>
        <v>31625650.445000291</v>
      </c>
      <c r="Z97" s="2" t="str">
        <f t="shared" si="8"/>
        <v>HERE</v>
      </c>
      <c r="AA97" s="2">
        <f>IF(Z97="HERE",Y97,AA96+Graph!$G$1*1000)</f>
        <v>31625650.445000291</v>
      </c>
      <c r="AB97" s="2">
        <f t="shared" si="20"/>
        <v>593987.83579356968</v>
      </c>
      <c r="AC97" s="2">
        <f t="shared" si="31"/>
        <v>962929.45161290327</v>
      </c>
      <c r="AD97" s="3">
        <f t="shared" si="10"/>
        <v>31625650.445000291</v>
      </c>
      <c r="AE97" s="2">
        <f>IF(AE95&gt;=52800000,52800000,IF(AB76=Graph!G$1*1000,AE96+Graph!G$1*1000,AC97))</f>
        <v>962929.45161290327</v>
      </c>
      <c r="AF97" s="3">
        <f t="shared" si="21"/>
        <v>962929.45161290327</v>
      </c>
      <c r="AG97" s="3">
        <f t="shared" si="29"/>
        <v>18211634.063256864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29</v>
      </c>
      <c r="C98" s="7"/>
      <c r="D98" s="2" t="e">
        <f t="shared" si="11"/>
        <v>#N/A</v>
      </c>
      <c r="E98" s="2" t="e">
        <f t="shared" si="22"/>
        <v>#N/A</v>
      </c>
      <c r="F98" s="2">
        <v>606527.22743189335</v>
      </c>
      <c r="G98" s="2">
        <f t="shared" si="25"/>
        <v>606527.22743189335</v>
      </c>
      <c r="H98" s="2">
        <f t="shared" si="32"/>
        <v>32462784.425738543</v>
      </c>
      <c r="I98" s="7"/>
      <c r="J98" s="2" t="e">
        <f t="shared" si="13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836078.57142857288</v>
      </c>
      <c r="M98" s="8" t="e">
        <f t="shared" si="28"/>
        <v>#N/A</v>
      </c>
      <c r="N98" s="2" t="e">
        <f t="shared" si="14"/>
        <v>#N/A</v>
      </c>
      <c r="O98" s="2" t="e">
        <f t="shared" si="24"/>
        <v>#N/A</v>
      </c>
      <c r="P98" s="2">
        <v>612298.98408454657</v>
      </c>
      <c r="Q98" s="2">
        <f t="shared" si="26"/>
        <v>612298.98408454657</v>
      </c>
      <c r="R98" s="2">
        <f t="shared" si="33"/>
        <v>33200878.880697727</v>
      </c>
      <c r="S98" s="2">
        <f t="shared" si="16"/>
        <v>606527.22743189335</v>
      </c>
      <c r="T98" s="2">
        <f t="shared" si="17"/>
        <v>8499.5714285714785</v>
      </c>
      <c r="U98" s="2">
        <f t="shared" si="18"/>
        <v>612298.98408454657</v>
      </c>
      <c r="V98" s="2">
        <f t="shared" si="5"/>
        <v>976262.96774193551</v>
      </c>
      <c r="W98" s="2">
        <f t="shared" si="19"/>
        <v>13333.516129032243</v>
      </c>
      <c r="X98" s="2">
        <f t="shared" si="6"/>
        <v>598965.46795551432</v>
      </c>
      <c r="Y98" s="2">
        <f t="shared" si="30"/>
        <v>32224615.912955806</v>
      </c>
      <c r="Z98" s="2" t="str">
        <f t="shared" si="8"/>
        <v>HERE</v>
      </c>
      <c r="AA98" s="2">
        <f>IF(Z98="HERE",Y98,AA97+Graph!$G$1*1000)</f>
        <v>32224615.912955806</v>
      </c>
      <c r="AB98" s="2">
        <f t="shared" si="20"/>
        <v>598965.46795551479</v>
      </c>
      <c r="AC98" s="2">
        <f t="shared" si="31"/>
        <v>976262.96774193551</v>
      </c>
      <c r="AD98" s="3">
        <f t="shared" si="10"/>
        <v>32224615.912955806</v>
      </c>
      <c r="AE98" s="2">
        <f>IF(AE96&gt;=52800000,52800000,IF(AB77=Graph!G$1*1000,AE97+Graph!G$1*1000,AC98))</f>
        <v>976262.96774193551</v>
      </c>
      <c r="AF98" s="3">
        <f t="shared" si="21"/>
        <v>976262.96774193551</v>
      </c>
      <c r="AG98" s="3">
        <f t="shared" si="29"/>
        <v>18657292.4123623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30</v>
      </c>
      <c r="C99" s="7"/>
      <c r="D99" s="2" t="e">
        <f t="shared" si="11"/>
        <v>#N/A</v>
      </c>
      <c r="E99" s="2" t="e">
        <f t="shared" si="22"/>
        <v>#N/A</v>
      </c>
      <c r="F99" s="2">
        <v>611458.36331805587</v>
      </c>
      <c r="G99" s="2">
        <f t="shared" si="25"/>
        <v>611458.36331805587</v>
      </c>
      <c r="H99" s="2">
        <f t="shared" si="32"/>
        <v>33074242.789056599</v>
      </c>
      <c r="I99" s="7"/>
      <c r="J99" s="2" t="e">
        <f t="shared" si="13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844578.14285714435</v>
      </c>
      <c r="M99" s="8" t="e">
        <f t="shared" si="28"/>
        <v>#N/A</v>
      </c>
      <c r="N99" s="2" t="e">
        <f t="shared" si="14"/>
        <v>#N/A</v>
      </c>
      <c r="O99" s="2" t="e">
        <f t="shared" si="24"/>
        <v>#N/A</v>
      </c>
      <c r="P99" s="2">
        <v>617276.61624649167</v>
      </c>
      <c r="Q99" s="2">
        <f t="shared" si="26"/>
        <v>617276.61624649167</v>
      </c>
      <c r="R99" s="2">
        <f t="shared" si="33"/>
        <v>33818155.496944219</v>
      </c>
      <c r="S99" s="2">
        <f t="shared" si="16"/>
        <v>611458.36331805587</v>
      </c>
      <c r="T99" s="2">
        <f t="shared" si="17"/>
        <v>8499.5714285714785</v>
      </c>
      <c r="U99" s="2">
        <f t="shared" si="18"/>
        <v>617276.61624649167</v>
      </c>
      <c r="V99" s="2">
        <f t="shared" si="5"/>
        <v>989596.48387096776</v>
      </c>
      <c r="W99" s="2">
        <f t="shared" si="19"/>
        <v>13333.516129032243</v>
      </c>
      <c r="X99" s="2">
        <f t="shared" si="6"/>
        <v>603943.10011745943</v>
      </c>
      <c r="Y99" s="2">
        <f t="shared" si="30"/>
        <v>32828559.013073266</v>
      </c>
      <c r="Z99" s="2" t="str">
        <f t="shared" si="8"/>
        <v>HERE</v>
      </c>
      <c r="AA99" s="2">
        <f>IF(Z99="HERE",Y99,AA98+Graph!$G$1*1000)</f>
        <v>32828559.013073266</v>
      </c>
      <c r="AB99" s="2">
        <f t="shared" si="20"/>
        <v>603943.10011745989</v>
      </c>
      <c r="AC99" s="2">
        <f t="shared" si="31"/>
        <v>989596.48387096776</v>
      </c>
      <c r="AD99" s="3">
        <f t="shared" si="10"/>
        <v>32828559.013073266</v>
      </c>
      <c r="AE99" s="2">
        <f>IF(AE97&gt;=52800000,52800000,IF(AB78=Graph!G$1*1000,AE98+Graph!G$1*1000,AC99))</f>
        <v>989596.48387096776</v>
      </c>
      <c r="AF99" s="3">
        <f t="shared" si="21"/>
        <v>989596.48387096776</v>
      </c>
      <c r="AG99" s="3">
        <f t="shared" si="29"/>
        <v>19107430.630413514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31</v>
      </c>
      <c r="C100" s="14"/>
      <c r="D100" s="13" t="e">
        <f t="shared" si="11"/>
        <v>#N/A</v>
      </c>
      <c r="E100" s="13" t="e">
        <f t="shared" si="22"/>
        <v>#N/A</v>
      </c>
      <c r="F100" s="13">
        <v>616389.49920421839</v>
      </c>
      <c r="G100" s="2">
        <f t="shared" si="25"/>
        <v>616389.49920421839</v>
      </c>
      <c r="H100" s="13">
        <f t="shared" si="32"/>
        <v>33690632.288260818</v>
      </c>
      <c r="I100" s="14"/>
      <c r="J100" s="13" t="e">
        <f t="shared" si="13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853077.71428571583</v>
      </c>
      <c r="M100" s="8" t="e">
        <f t="shared" si="28"/>
        <v>#N/A</v>
      </c>
      <c r="N100" s="13" t="e">
        <f t="shared" si="14"/>
        <v>#N/A</v>
      </c>
      <c r="O100" s="13" t="e">
        <f t="shared" si="24"/>
        <v>#N/A</v>
      </c>
      <c r="P100" s="2">
        <v>622254.24840846658</v>
      </c>
      <c r="Q100" s="2">
        <f t="shared" si="26"/>
        <v>622254.24840846658</v>
      </c>
      <c r="R100" s="13">
        <f t="shared" si="33"/>
        <v>34440409.745352685</v>
      </c>
      <c r="S100" s="13">
        <f t="shared" si="16"/>
        <v>616389.49920421839</v>
      </c>
      <c r="T100" s="13">
        <f t="shared" si="17"/>
        <v>8499.5714285714785</v>
      </c>
      <c r="U100" s="13">
        <f t="shared" si="18"/>
        <v>622254.24840846658</v>
      </c>
      <c r="V100" s="13">
        <f t="shared" si="5"/>
        <v>1002930</v>
      </c>
      <c r="W100" s="13">
        <f t="shared" si="19"/>
        <v>13333.516129032243</v>
      </c>
      <c r="X100" s="13">
        <f t="shared" si="6"/>
        <v>608920.73227943433</v>
      </c>
      <c r="Y100" s="2">
        <f t="shared" si="30"/>
        <v>33437479.7453527</v>
      </c>
      <c r="Z100" s="2" t="str">
        <f t="shared" si="8"/>
        <v>HERE</v>
      </c>
      <c r="AA100" s="2">
        <f>IF(Z100="HERE",Y100,AA99+Graph!$G$1*1000)</f>
        <v>33437479.7453527</v>
      </c>
      <c r="AB100" s="2">
        <f t="shared" si="20"/>
        <v>608920.7322794348</v>
      </c>
      <c r="AC100" s="2">
        <f t="shared" si="31"/>
        <v>1002930</v>
      </c>
      <c r="AD100" s="3">
        <f t="shared" si="10"/>
        <v>33437479.7453527</v>
      </c>
      <c r="AE100" s="2">
        <f>IF(AE98&gt;=52800000,52800000,IF(AB79=Graph!G$1*1000,AE99+Graph!G$1*1000,AC100))</f>
        <v>1002930</v>
      </c>
      <c r="AF100" s="3">
        <f t="shared" si="21"/>
        <v>1002930</v>
      </c>
      <c r="AG100" s="3">
        <f t="shared" si="29"/>
        <v>19562048.717410482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32</v>
      </c>
      <c r="C101" s="7"/>
      <c r="D101" s="2" t="e">
        <f t="shared" si="11"/>
        <v>#N/A</v>
      </c>
      <c r="E101" s="2" t="e">
        <f t="shared" si="22"/>
        <v>#N/A</v>
      </c>
      <c r="F101" s="2">
        <v>621320.63509041071</v>
      </c>
      <c r="G101" s="2">
        <f t="shared" si="25"/>
        <v>621320.63509041071</v>
      </c>
      <c r="H101" s="2">
        <f t="shared" si="32"/>
        <v>34311952.923351228</v>
      </c>
      <c r="I101" s="7"/>
      <c r="J101" s="2" t="e">
        <f t="shared" si="13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861577.28571428731</v>
      </c>
      <c r="M101" s="8" t="e">
        <f t="shared" si="28"/>
        <v>#N/A</v>
      </c>
      <c r="N101" s="2" t="e">
        <f t="shared" si="14"/>
        <v>#N/A</v>
      </c>
      <c r="O101" s="2" t="e">
        <f t="shared" si="24"/>
        <v>#N/A</v>
      </c>
      <c r="P101" s="2">
        <v>627231.88057041168</v>
      </c>
      <c r="Q101" s="2">
        <f t="shared" si="26"/>
        <v>627231.88057041168</v>
      </c>
      <c r="R101" s="2">
        <f t="shared" si="33"/>
        <v>35067641.625923097</v>
      </c>
      <c r="S101" s="2">
        <f t="shared" si="16"/>
        <v>621320.63509041071</v>
      </c>
      <c r="T101" s="2">
        <f t="shared" si="17"/>
        <v>8499.5714285714785</v>
      </c>
      <c r="U101" s="2">
        <f t="shared" si="18"/>
        <v>627231.88057041168</v>
      </c>
      <c r="V101" s="2">
        <f t="shared" ref="V101:V355" si="34">H17</f>
        <v>1056367.7142857143</v>
      </c>
      <c r="W101" s="2">
        <f t="shared" si="19"/>
        <v>53437.714285714319</v>
      </c>
      <c r="X101" s="2">
        <f t="shared" si="6"/>
        <v>573794.16628469736</v>
      </c>
      <c r="Y101" s="2">
        <f t="shared" si="30"/>
        <v>34011273.911637396</v>
      </c>
      <c r="Z101" s="2" t="str">
        <f t="shared" si="8"/>
        <v>HERE</v>
      </c>
      <c r="AA101" s="2">
        <f>IF(Z101="HERE",Y101,AA100+Graph!$G$1*1000)</f>
        <v>34011273.911637396</v>
      </c>
      <c r="AB101" s="2">
        <f t="shared" si="20"/>
        <v>573794.16628469527</v>
      </c>
      <c r="AC101" s="2">
        <f t="shared" si="31"/>
        <v>1056367.7142857143</v>
      </c>
      <c r="AD101" s="3">
        <f t="shared" si="10"/>
        <v>34011273.911637396</v>
      </c>
      <c r="AE101" s="2">
        <f>IF(AE99&gt;=52800000,52800000,IF(AB80=Graph!G$1*1000,AE100+Graph!G$1*1000,AC101))</f>
        <v>1056367.7142857143</v>
      </c>
      <c r="AF101" s="3">
        <f t="shared" si="21"/>
        <v>1056367.7142857143</v>
      </c>
      <c r="AG101" s="3">
        <f t="shared" si="29"/>
        <v>20021146.673353199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33</v>
      </c>
      <c r="C102" s="7"/>
      <c r="D102" s="2" t="e">
        <f t="shared" si="11"/>
        <v>#N/A</v>
      </c>
      <c r="E102" s="2" t="e">
        <f t="shared" si="22"/>
        <v>#N/A</v>
      </c>
      <c r="F102" s="2">
        <v>626251.77097657323</v>
      </c>
      <c r="G102" s="2">
        <f t="shared" ref="G102:G165" si="35">IF(F102&gt;650000,$AK$31*1000,F102)</f>
        <v>626251.77097657323</v>
      </c>
      <c r="H102" s="2">
        <f t="shared" si="32"/>
        <v>34938204.694327801</v>
      </c>
      <c r="I102" s="7"/>
      <c r="J102" s="2" t="e">
        <f t="shared" si="13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870076.85714285879</v>
      </c>
      <c r="M102" s="8" t="e">
        <f t="shared" si="28"/>
        <v>#N/A</v>
      </c>
      <c r="N102" s="2" t="e">
        <f t="shared" si="14"/>
        <v>#N/A</v>
      </c>
      <c r="O102" s="2" t="e">
        <f t="shared" si="24"/>
        <v>#N/A</v>
      </c>
      <c r="P102" s="2">
        <v>632209.51273235679</v>
      </c>
      <c r="Q102" s="2">
        <f t="shared" ref="Q102:Q165" si="36">IF(P102&gt;650000,650000,P102)</f>
        <v>632209.51273235679</v>
      </c>
      <c r="R102" s="2">
        <f t="shared" si="33"/>
        <v>35699851.138655454</v>
      </c>
      <c r="S102" s="2">
        <f t="shared" si="16"/>
        <v>626251.77097657323</v>
      </c>
      <c r="T102" s="2">
        <f t="shared" si="17"/>
        <v>8499.5714285714785</v>
      </c>
      <c r="U102" s="2">
        <f t="shared" si="18"/>
        <v>632209.51273235679</v>
      </c>
      <c r="V102" s="2">
        <f t="shared" si="34"/>
        <v>1109805.4285714286</v>
      </c>
      <c r="W102" s="2">
        <f t="shared" si="19"/>
        <v>53437.714285714319</v>
      </c>
      <c r="X102" s="2">
        <f t="shared" si="6"/>
        <v>578771.79844664247</v>
      </c>
      <c r="Y102" s="2">
        <f t="shared" si="30"/>
        <v>34590045.710084036</v>
      </c>
      <c r="Z102" s="2" t="str">
        <f t="shared" si="8"/>
        <v>HERE</v>
      </c>
      <c r="AA102" s="2">
        <f>IF(Z102="HERE",Y102,AA101+Graph!$G$1*1000)</f>
        <v>34590045.710084036</v>
      </c>
      <c r="AB102" s="2">
        <f t="shared" si="20"/>
        <v>578771.79844664037</v>
      </c>
      <c r="AC102" s="2">
        <f t="shared" si="31"/>
        <v>1109805.4285714286</v>
      </c>
      <c r="AD102" s="3">
        <f t="shared" si="10"/>
        <v>34590045.710084036</v>
      </c>
      <c r="AE102" s="2">
        <f>IF(AE100&gt;=52800000,52800000,IF(AB81=Graph!G$1*1000,AE101+Graph!G$1*1000,AC102))</f>
        <v>1109805.4285714286</v>
      </c>
      <c r="AF102" s="3">
        <f t="shared" si="21"/>
        <v>1109805.4285714286</v>
      </c>
      <c r="AG102" s="3">
        <f t="shared" si="29"/>
        <v>20484724.498241693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34</v>
      </c>
      <c r="C103" s="7"/>
      <c r="D103" s="2" t="e">
        <f t="shared" si="11"/>
        <v>#N/A</v>
      </c>
      <c r="E103" s="2" t="e">
        <f t="shared" si="22"/>
        <v>#N/A</v>
      </c>
      <c r="F103" s="2">
        <v>631182.90686273575</v>
      </c>
      <c r="G103" s="2">
        <f t="shared" si="35"/>
        <v>631182.90686273575</v>
      </c>
      <c r="H103" s="2">
        <f t="shared" si="32"/>
        <v>35569387.601190537</v>
      </c>
      <c r="I103" s="7"/>
      <c r="J103" s="2" t="e">
        <f t="shared" si="13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878576.42857143027</v>
      </c>
      <c r="M103" s="8" t="e">
        <f t="shared" si="28"/>
        <v>#N/A</v>
      </c>
      <c r="N103" s="2" t="e">
        <f t="shared" si="14"/>
        <v>#N/A</v>
      </c>
      <c r="O103" s="2" t="e">
        <f t="shared" si="24"/>
        <v>#N/A</v>
      </c>
      <c r="P103" s="2">
        <v>637187.14489433169</v>
      </c>
      <c r="Q103" s="2">
        <f t="shared" si="36"/>
        <v>637187.14489433169</v>
      </c>
      <c r="R103" s="2">
        <f t="shared" si="33"/>
        <v>36337038.283549786</v>
      </c>
      <c r="S103" s="2">
        <f t="shared" si="16"/>
        <v>631182.90686273575</v>
      </c>
      <c r="T103" s="2">
        <f t="shared" si="17"/>
        <v>8499.5714285714785</v>
      </c>
      <c r="U103" s="2">
        <f t="shared" si="18"/>
        <v>637187.14489433169</v>
      </c>
      <c r="V103" s="2">
        <f t="shared" si="34"/>
        <v>1163243.1428571427</v>
      </c>
      <c r="W103" s="2">
        <f t="shared" si="19"/>
        <v>53437.714285714086</v>
      </c>
      <c r="X103" s="2">
        <f t="shared" si="6"/>
        <v>583749.43060861761</v>
      </c>
      <c r="Y103" s="2">
        <f t="shared" si="30"/>
        <v>35173795.140692651</v>
      </c>
      <c r="Z103" s="2" t="str">
        <f t="shared" si="8"/>
        <v>HERE</v>
      </c>
      <c r="AA103" s="2">
        <f>IF(Z103="HERE",Y103,AA102+Graph!$G$1*1000)</f>
        <v>35173795.140692651</v>
      </c>
      <c r="AB103" s="2">
        <f t="shared" si="20"/>
        <v>583749.43060861528</v>
      </c>
      <c r="AC103" s="2">
        <f t="shared" si="31"/>
        <v>1163243.1428571427</v>
      </c>
      <c r="AD103" s="3">
        <f t="shared" si="10"/>
        <v>35173795.140692651</v>
      </c>
      <c r="AE103" s="2">
        <f>IF(AE101&gt;=52800000,52800000,IF(AB82=Graph!G$1*1000,AE102+Graph!G$1*1000,AC103))</f>
        <v>1163243.1428571427</v>
      </c>
      <c r="AF103" s="3">
        <f t="shared" si="21"/>
        <v>1163243.1428571427</v>
      </c>
      <c r="AG103" s="3">
        <f t="shared" si="29"/>
        <v>20952782.192075934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35</v>
      </c>
      <c r="C104" s="7"/>
      <c r="D104" s="2" t="e">
        <f t="shared" si="11"/>
        <v>#N/A</v>
      </c>
      <c r="E104" s="2" t="e">
        <f t="shared" si="22"/>
        <v>#N/A</v>
      </c>
      <c r="F104" s="2">
        <v>636114.04274892807</v>
      </c>
      <c r="G104" s="2">
        <f t="shared" si="35"/>
        <v>636114.04274892807</v>
      </c>
      <c r="H104" s="2">
        <f t="shared" si="32"/>
        <v>36205501.643939465</v>
      </c>
      <c r="I104" s="7"/>
      <c r="J104" s="2" t="e">
        <f t="shared" si="13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887076.00000000175</v>
      </c>
      <c r="M104" s="8" t="e">
        <f t="shared" si="28"/>
        <v>#N/A</v>
      </c>
      <c r="N104" s="2" t="e">
        <f t="shared" si="14"/>
        <v>#N/A</v>
      </c>
      <c r="O104" s="2" t="e">
        <f t="shared" si="24"/>
        <v>#N/A</v>
      </c>
      <c r="P104" s="2">
        <v>642164.7770562768</v>
      </c>
      <c r="Q104" s="2">
        <f t="shared" si="36"/>
        <v>642164.7770562768</v>
      </c>
      <c r="R104" s="2">
        <f t="shared" si="33"/>
        <v>36979203.060606062</v>
      </c>
      <c r="S104" s="2">
        <f t="shared" si="16"/>
        <v>636114.04274892807</v>
      </c>
      <c r="T104" s="2">
        <f t="shared" si="17"/>
        <v>8499.5714285714785</v>
      </c>
      <c r="U104" s="2">
        <f t="shared" si="18"/>
        <v>642164.7770562768</v>
      </c>
      <c r="V104" s="2">
        <f t="shared" si="34"/>
        <v>1216680.857142857</v>
      </c>
      <c r="W104" s="2">
        <f t="shared" si="19"/>
        <v>53437.714285714319</v>
      </c>
      <c r="X104" s="2">
        <f t="shared" si="6"/>
        <v>588727.06277056248</v>
      </c>
      <c r="Y104" s="2">
        <f t="shared" si="30"/>
        <v>35762522.203463212</v>
      </c>
      <c r="Z104" s="2" t="str">
        <f t="shared" si="8"/>
        <v>HERE</v>
      </c>
      <c r="AA104" s="2">
        <f>IF(Z104="HERE",Y104,AA103+Graph!$G$1*1000)</f>
        <v>35762522.203463212</v>
      </c>
      <c r="AB104" s="2">
        <f t="shared" si="20"/>
        <v>588727.06277056038</v>
      </c>
      <c r="AC104" s="2">
        <f t="shared" si="31"/>
        <v>1216680.857142857</v>
      </c>
      <c r="AD104" s="3">
        <f t="shared" si="10"/>
        <v>35762522.203463212</v>
      </c>
      <c r="AE104" s="2">
        <f>IF(AE102&gt;=52800000,52800000,IF(AB83=Graph!G$1*1000,AE103+Graph!G$1*1000,AC104))</f>
        <v>1216680.857142857</v>
      </c>
      <c r="AF104" s="3">
        <f t="shared" si="21"/>
        <v>1216680.857142857</v>
      </c>
      <c r="AG104" s="3">
        <f t="shared" si="29"/>
        <v>21425319.754855957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36</v>
      </c>
      <c r="C105" s="7"/>
      <c r="D105" s="2" t="e">
        <f t="shared" si="11"/>
        <v>#N/A</v>
      </c>
      <c r="E105" s="2" t="e">
        <f t="shared" si="22"/>
        <v>#N/A</v>
      </c>
      <c r="F105" s="2">
        <v>641045.17863509059</v>
      </c>
      <c r="G105" s="2">
        <f t="shared" si="35"/>
        <v>641045.17863509059</v>
      </c>
      <c r="H105" s="2">
        <f t="shared" si="32"/>
        <v>36846546.822574556</v>
      </c>
      <c r="I105" s="7"/>
      <c r="J105" s="2" t="e">
        <f t="shared" si="13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895575.57142857322</v>
      </c>
      <c r="M105" s="8" t="e">
        <f t="shared" si="28"/>
        <v>#N/A</v>
      </c>
      <c r="N105" s="2" t="e">
        <f t="shared" si="14"/>
        <v>#N/A</v>
      </c>
      <c r="O105" s="2" t="e">
        <f t="shared" si="24"/>
        <v>#N/A</v>
      </c>
      <c r="P105" s="2">
        <v>647142.4092182219</v>
      </c>
      <c r="Q105" s="2">
        <f t="shared" si="36"/>
        <v>647142.4092182219</v>
      </c>
      <c r="R105" s="2">
        <f t="shared" si="33"/>
        <v>37626345.469824284</v>
      </c>
      <c r="S105" s="2">
        <f t="shared" si="16"/>
        <v>641045.17863509059</v>
      </c>
      <c r="T105" s="2">
        <f t="shared" si="17"/>
        <v>8499.5714285714785</v>
      </c>
      <c r="U105" s="2">
        <f t="shared" si="18"/>
        <v>647142.4092182219</v>
      </c>
      <c r="V105" s="2">
        <f t="shared" si="34"/>
        <v>1270118.5714285714</v>
      </c>
      <c r="W105" s="2">
        <f t="shared" si="19"/>
        <v>53437.714285714319</v>
      </c>
      <c r="X105" s="2">
        <f t="shared" si="6"/>
        <v>593704.69493250758</v>
      </c>
      <c r="Y105" s="2">
        <f t="shared" si="30"/>
        <v>36356226.898395717</v>
      </c>
      <c r="Z105" s="2" t="str">
        <f t="shared" si="8"/>
        <v>HERE</v>
      </c>
      <c r="AA105" s="2">
        <f>IF(Z105="HERE",Y105,AA104+Graph!$G$1*1000)</f>
        <v>36356226.898395717</v>
      </c>
      <c r="AB105" s="2">
        <f t="shared" si="20"/>
        <v>593704.69493250549</v>
      </c>
      <c r="AC105" s="2">
        <f t="shared" si="31"/>
        <v>1270118.5714285714</v>
      </c>
      <c r="AD105" s="3">
        <f t="shared" si="10"/>
        <v>36356226.898395717</v>
      </c>
      <c r="AE105" s="2">
        <f>IF(AE103&gt;=52800000,52800000,IF(AB84=Graph!G$1*1000,AE104+Graph!G$1*1000,AC105))</f>
        <v>1270118.5714285714</v>
      </c>
      <c r="AF105" s="3">
        <f t="shared" si="21"/>
        <v>1270118.5714285714</v>
      </c>
      <c r="AG105" s="3">
        <f t="shared" si="29"/>
        <v>21902337.186581731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37</v>
      </c>
      <c r="C106" s="7"/>
      <c r="D106" s="2" t="e">
        <f t="shared" si="11"/>
        <v>#N/A</v>
      </c>
      <c r="E106" s="2" t="e">
        <f t="shared" si="22"/>
        <v>#N/A</v>
      </c>
      <c r="F106" s="2">
        <v>645976.31452125311</v>
      </c>
      <c r="G106" s="2">
        <f t="shared" si="35"/>
        <v>645976.31452125311</v>
      </c>
      <c r="H106" s="2">
        <f t="shared" si="32"/>
        <v>37492523.137095809</v>
      </c>
      <c r="I106" s="7"/>
      <c r="J106" s="2" t="e">
        <f t="shared" si="13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904075.1428571447</v>
      </c>
      <c r="M106" s="8" t="e">
        <f t="shared" si="28"/>
        <v>#N/A</v>
      </c>
      <c r="N106" s="2" t="e">
        <f t="shared" si="14"/>
        <v>#N/A</v>
      </c>
      <c r="O106" s="2" t="e">
        <f t="shared" si="24"/>
        <v>#N/A</v>
      </c>
      <c r="P106" s="2">
        <v>652120.04138019681</v>
      </c>
      <c r="Q106" s="2">
        <f t="shared" si="36"/>
        <v>650000</v>
      </c>
      <c r="R106" s="2">
        <f t="shared" si="33"/>
        <v>38276345.469824284</v>
      </c>
      <c r="S106" s="2">
        <f t="shared" si="16"/>
        <v>645976.31452125311</v>
      </c>
      <c r="T106" s="2">
        <f t="shared" si="17"/>
        <v>8499.5714285714785</v>
      </c>
      <c r="U106" s="2">
        <f t="shared" si="18"/>
        <v>650000</v>
      </c>
      <c r="V106" s="2">
        <f t="shared" si="34"/>
        <v>1323556.2857142857</v>
      </c>
      <c r="W106" s="2">
        <f t="shared" si="19"/>
        <v>53437.714285714319</v>
      </c>
      <c r="X106" s="2">
        <f t="shared" si="6"/>
        <v>596562.28571428568</v>
      </c>
      <c r="Y106" s="2">
        <f t="shared" si="30"/>
        <v>36952789.184110001</v>
      </c>
      <c r="Z106" s="2" t="str">
        <f t="shared" si="8"/>
        <v>HERE</v>
      </c>
      <c r="AA106" s="2">
        <f>IF(Z106="HERE",Y106,AA105+Graph!$G$1*1000)</f>
        <v>36952789.184110001</v>
      </c>
      <c r="AB106" s="2">
        <f t="shared" si="20"/>
        <v>596562.28571428359</v>
      </c>
      <c r="AC106" s="2">
        <f t="shared" si="31"/>
        <v>1323556.2857142857</v>
      </c>
      <c r="AD106" s="3">
        <f t="shared" si="10"/>
        <v>36952789.184110001</v>
      </c>
      <c r="AE106" s="2">
        <f>IF(AE104&gt;=52800000,52800000,IF(AB85=Graph!G$1*1000,AE105+Graph!G$1*1000,AC106))</f>
        <v>1323556.2857142857</v>
      </c>
      <c r="AF106" s="3">
        <f t="shared" si="21"/>
        <v>1323556.2857142857</v>
      </c>
      <c r="AG106" s="3">
        <f t="shared" si="29"/>
        <v>22383834.487253252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38</v>
      </c>
      <c r="C107" s="7"/>
      <c r="D107" s="2" t="e">
        <f t="shared" si="11"/>
        <v>#N/A</v>
      </c>
      <c r="E107" s="2" t="e">
        <f t="shared" si="22"/>
        <v>#N/A</v>
      </c>
      <c r="F107" s="2">
        <v>650907.45040744543</v>
      </c>
      <c r="G107" s="2">
        <f t="shared" si="35"/>
        <v>641500.42857142852</v>
      </c>
      <c r="H107" s="2">
        <f t="shared" si="32"/>
        <v>38134023.565667234</v>
      </c>
      <c r="I107" s="7"/>
      <c r="J107" s="2" t="e">
        <f t="shared" si="13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912574.71428571618</v>
      </c>
      <c r="M107" s="8" t="e">
        <f t="shared" si="28"/>
        <v>#N/A</v>
      </c>
      <c r="N107" s="2" t="e">
        <f t="shared" si="14"/>
        <v>#N/A</v>
      </c>
      <c r="O107" s="2" t="e">
        <f t="shared" si="24"/>
        <v>#N/A</v>
      </c>
      <c r="P107" s="2">
        <v>657097.67354214191</v>
      </c>
      <c r="Q107" s="2">
        <f t="shared" si="36"/>
        <v>650000</v>
      </c>
      <c r="R107" s="2">
        <f t="shared" si="33"/>
        <v>38926345.469824284</v>
      </c>
      <c r="S107" s="2">
        <f t="shared" si="16"/>
        <v>641500.42857142538</v>
      </c>
      <c r="T107" s="2">
        <f t="shared" si="17"/>
        <v>8499.5714285714785</v>
      </c>
      <c r="U107" s="2">
        <f t="shared" si="18"/>
        <v>650000</v>
      </c>
      <c r="V107" s="2">
        <f t="shared" si="34"/>
        <v>1376994</v>
      </c>
      <c r="W107" s="2">
        <f t="shared" si="19"/>
        <v>53437.714285714319</v>
      </c>
      <c r="X107" s="2">
        <f t="shared" si="6"/>
        <v>596562.28571428568</v>
      </c>
      <c r="Y107" s="2">
        <f t="shared" si="30"/>
        <v>37549351.469824284</v>
      </c>
      <c r="Z107" s="2" t="str">
        <f t="shared" si="8"/>
        <v>HERE</v>
      </c>
      <c r="AA107" s="2">
        <f>IF(Z107="HERE",Y107,AA106+Graph!$G$1*1000)</f>
        <v>37549351.469824284</v>
      </c>
      <c r="AB107" s="2">
        <f t="shared" si="20"/>
        <v>596562.28571428359</v>
      </c>
      <c r="AC107" s="2">
        <f t="shared" si="31"/>
        <v>1376994</v>
      </c>
      <c r="AD107" s="3">
        <f t="shared" si="10"/>
        <v>37549351.469824284</v>
      </c>
      <c r="AE107" s="2">
        <f>IF(AE105&gt;=52800000,52800000,IF(AB86=Graph!G$1*1000,AE106+Graph!G$1*1000,AC107))</f>
        <v>1376994</v>
      </c>
      <c r="AF107" s="3">
        <f t="shared" si="21"/>
        <v>1376994</v>
      </c>
      <c r="AG107" s="3">
        <f t="shared" si="29"/>
        <v>22869811.656870555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39</v>
      </c>
      <c r="C108" s="7"/>
      <c r="D108" s="2" t="e">
        <f t="shared" si="11"/>
        <v>#N/A</v>
      </c>
      <c r="E108" s="2" t="e">
        <f t="shared" si="22"/>
        <v>#N/A</v>
      </c>
      <c r="F108" s="2">
        <v>655838.58629360795</v>
      </c>
      <c r="G108" s="2">
        <f t="shared" si="35"/>
        <v>641500.42857142852</v>
      </c>
      <c r="H108" s="2">
        <f t="shared" si="32"/>
        <v>38775523.99423866</v>
      </c>
      <c r="I108" s="7"/>
      <c r="J108" s="2" t="e">
        <f t="shared" si="13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921074.28571428766</v>
      </c>
      <c r="M108" s="8" t="e">
        <f t="shared" si="28"/>
        <v>#N/A</v>
      </c>
      <c r="N108" s="2" t="e">
        <f t="shared" si="14"/>
        <v>#N/A</v>
      </c>
      <c r="O108" s="2" t="e">
        <f t="shared" si="24"/>
        <v>#N/A</v>
      </c>
      <c r="P108" s="2">
        <v>662075.30570408702</v>
      </c>
      <c r="Q108" s="2">
        <f t="shared" si="36"/>
        <v>650000</v>
      </c>
      <c r="R108" s="2">
        <f t="shared" si="33"/>
        <v>39576345.469824284</v>
      </c>
      <c r="S108" s="2">
        <f t="shared" si="16"/>
        <v>641500.42857142538</v>
      </c>
      <c r="T108" s="2">
        <f t="shared" si="17"/>
        <v>8499.5714285714785</v>
      </c>
      <c r="U108" s="2">
        <f t="shared" si="18"/>
        <v>650000</v>
      </c>
      <c r="V108" s="2">
        <f t="shared" si="34"/>
        <v>1508825.75</v>
      </c>
      <c r="W108" s="2">
        <f t="shared" si="19"/>
        <v>131831.75</v>
      </c>
      <c r="X108" s="2">
        <f t="shared" si="6"/>
        <v>518168.25</v>
      </c>
      <c r="Y108" s="2">
        <f t="shared" si="30"/>
        <v>38067519.719824284</v>
      </c>
      <c r="Z108" s="2" t="str">
        <f t="shared" si="8"/>
        <v>HERE</v>
      </c>
      <c r="AA108" s="2">
        <f>IF(Z108="HERE",Y108,AA107+Graph!$G$1*1000)</f>
        <v>38067519.719824284</v>
      </c>
      <c r="AB108" s="2">
        <f t="shared" si="20"/>
        <v>518168.25</v>
      </c>
      <c r="AC108" s="2">
        <f t="shared" si="31"/>
        <v>1508825.75</v>
      </c>
      <c r="AD108" s="3">
        <f t="shared" si="10"/>
        <v>38067519.719824284</v>
      </c>
      <c r="AE108" s="2">
        <f>IF(AE106&gt;=52800000,52800000,IF(AB87=Graph!G$1*1000,AE107+Graph!G$1*1000,AC108))</f>
        <v>1508825.75</v>
      </c>
      <c r="AF108" s="3">
        <f t="shared" si="21"/>
        <v>1508825.75</v>
      </c>
      <c r="AG108" s="3">
        <f t="shared" si="29"/>
        <v>23360268.695433605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40</v>
      </c>
      <c r="C109" s="7"/>
      <c r="D109" s="2" t="e">
        <f t="shared" si="11"/>
        <v>#N/A</v>
      </c>
      <c r="E109" s="2" t="e">
        <f t="shared" si="22"/>
        <v>#N/A</v>
      </c>
      <c r="F109" s="2">
        <v>660769.72217977047</v>
      </c>
      <c r="G109" s="2">
        <f t="shared" si="35"/>
        <v>641500.42857142852</v>
      </c>
      <c r="H109" s="2">
        <f t="shared" si="32"/>
        <v>39417024.422810085</v>
      </c>
      <c r="I109" s="7"/>
      <c r="J109" s="2" t="e">
        <f t="shared" si="13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929573.85714285914</v>
      </c>
      <c r="M109" s="8" t="e">
        <f t="shared" si="28"/>
        <v>#N/A</v>
      </c>
      <c r="N109" s="2" t="e">
        <f t="shared" si="14"/>
        <v>#N/A</v>
      </c>
      <c r="O109" s="2" t="e">
        <f t="shared" si="24"/>
        <v>#N/A</v>
      </c>
      <c r="P109" s="2">
        <v>667052.93786606193</v>
      </c>
      <c r="Q109" s="2">
        <f t="shared" si="36"/>
        <v>650000</v>
      </c>
      <c r="R109" s="2">
        <f t="shared" si="33"/>
        <v>40226345.469824284</v>
      </c>
      <c r="S109" s="2">
        <f t="shared" si="16"/>
        <v>641500.42857142538</v>
      </c>
      <c r="T109" s="2">
        <f t="shared" si="17"/>
        <v>8499.5714285714785</v>
      </c>
      <c r="U109" s="2">
        <f t="shared" si="18"/>
        <v>650000</v>
      </c>
      <c r="V109" s="2">
        <f t="shared" si="34"/>
        <v>1640657.5</v>
      </c>
      <c r="W109" s="2">
        <f t="shared" si="19"/>
        <v>131831.75</v>
      </c>
      <c r="X109" s="2">
        <f t="shared" si="6"/>
        <v>518168.25</v>
      </c>
      <c r="Y109" s="2">
        <f t="shared" si="30"/>
        <v>38585687.969824284</v>
      </c>
      <c r="Z109" s="2" t="str">
        <f t="shared" si="8"/>
        <v>HERE</v>
      </c>
      <c r="AA109" s="2">
        <f>IF(Z109="HERE",Y109,AA108+Graph!$G$1*1000)</f>
        <v>38585687.969824284</v>
      </c>
      <c r="AB109" s="2">
        <f t="shared" si="20"/>
        <v>518168.25</v>
      </c>
      <c r="AC109" s="2">
        <f t="shared" si="31"/>
        <v>1640657.5</v>
      </c>
      <c r="AD109" s="3">
        <f t="shared" si="10"/>
        <v>38585687.969824284</v>
      </c>
      <c r="AE109" s="2">
        <f>IF(AE107&gt;=52800000,52800000,IF(AB88=Graph!G$1*1000,AE108+Graph!G$1*1000,AC109))</f>
        <v>1640657.5</v>
      </c>
      <c r="AF109" s="3">
        <f t="shared" si="21"/>
        <v>1640657.5</v>
      </c>
      <c r="AG109" s="3">
        <f t="shared" si="29"/>
        <v>23855205.602942407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41</v>
      </c>
      <c r="C110" s="7"/>
      <c r="D110" s="2" t="e">
        <f t="shared" si="11"/>
        <v>#N/A</v>
      </c>
      <c r="E110" s="2" t="e">
        <f t="shared" si="22"/>
        <v>#N/A</v>
      </c>
      <c r="F110" s="2">
        <v>665700.85806596279</v>
      </c>
      <c r="G110" s="2">
        <f t="shared" si="35"/>
        <v>641500.42857142852</v>
      </c>
      <c r="H110" s="2">
        <f t="shared" si="32"/>
        <v>40058524.85138151</v>
      </c>
      <c r="I110" s="7"/>
      <c r="J110" s="2" t="e">
        <f t="shared" si="13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938073.42857143062</v>
      </c>
      <c r="M110" s="8" t="e">
        <f t="shared" si="28"/>
        <v>#N/A</v>
      </c>
      <c r="N110" s="2" t="e">
        <f t="shared" si="14"/>
        <v>#N/A</v>
      </c>
      <c r="O110" s="2" t="e">
        <f t="shared" si="24"/>
        <v>#N/A</v>
      </c>
      <c r="P110" s="2">
        <v>672030.57002800703</v>
      </c>
      <c r="Q110" s="2">
        <f t="shared" si="36"/>
        <v>650000</v>
      </c>
      <c r="R110" s="2">
        <f t="shared" si="33"/>
        <v>40876345.469824284</v>
      </c>
      <c r="S110" s="2">
        <f t="shared" si="16"/>
        <v>641500.42857142538</v>
      </c>
      <c r="T110" s="2">
        <f t="shared" si="17"/>
        <v>8499.5714285714785</v>
      </c>
      <c r="U110" s="2">
        <f t="shared" si="18"/>
        <v>650000</v>
      </c>
      <c r="V110" s="2">
        <f t="shared" si="34"/>
        <v>1772489.25</v>
      </c>
      <c r="W110" s="2">
        <f t="shared" si="19"/>
        <v>131831.75</v>
      </c>
      <c r="X110" s="2">
        <f t="shared" si="6"/>
        <v>518168.25</v>
      </c>
      <c r="Y110" s="2">
        <f t="shared" si="30"/>
        <v>39103856.219824284</v>
      </c>
      <c r="Z110" s="2" t="str">
        <f t="shared" si="8"/>
        <v>HERE</v>
      </c>
      <c r="AA110" s="2">
        <f>IF(Z110="HERE",Y110,AA109+Graph!$G$1*1000)</f>
        <v>39103856.219824284</v>
      </c>
      <c r="AB110" s="2">
        <f t="shared" si="20"/>
        <v>518168.25</v>
      </c>
      <c r="AC110" s="2">
        <f t="shared" si="31"/>
        <v>1772489.25</v>
      </c>
      <c r="AD110" s="3">
        <f t="shared" si="10"/>
        <v>39103856.219824284</v>
      </c>
      <c r="AE110" s="2">
        <f>IF(AE108&gt;=52800000,52800000,IF(AB89=Graph!G$1*1000,AE109+Graph!G$1*1000,AC110))</f>
        <v>1772489.25</v>
      </c>
      <c r="AF110" s="3">
        <f t="shared" si="21"/>
        <v>1772489.25</v>
      </c>
      <c r="AG110" s="3">
        <f t="shared" si="29"/>
        <v>24354622.379396986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42</v>
      </c>
      <c r="C111" s="7"/>
      <c r="D111" s="2" t="e">
        <f t="shared" si="11"/>
        <v>#N/A</v>
      </c>
      <c r="E111" s="2" t="e">
        <f t="shared" si="22"/>
        <v>#N/A</v>
      </c>
      <c r="F111" s="2">
        <v>670631.99395212531</v>
      </c>
      <c r="G111" s="2">
        <f t="shared" si="35"/>
        <v>641500.42857142852</v>
      </c>
      <c r="H111" s="2">
        <f t="shared" si="32"/>
        <v>40700025.279952936</v>
      </c>
      <c r="I111" s="7"/>
      <c r="J111" s="2" t="e">
        <f t="shared" si="13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946573.0000000021</v>
      </c>
      <c r="M111" s="8" t="e">
        <f t="shared" si="28"/>
        <v>#N/A</v>
      </c>
      <c r="N111" s="2" t="e">
        <f t="shared" si="14"/>
        <v>#N/A</v>
      </c>
      <c r="O111" s="2" t="e">
        <f t="shared" si="24"/>
        <v>#N/A</v>
      </c>
      <c r="P111" s="2">
        <v>677008.20218995214</v>
      </c>
      <c r="Q111" s="2">
        <f t="shared" si="36"/>
        <v>650000</v>
      </c>
      <c r="R111" s="2">
        <f t="shared" si="33"/>
        <v>41526345.469824284</v>
      </c>
      <c r="S111" s="2">
        <f t="shared" si="16"/>
        <v>641500.42857142538</v>
      </c>
      <c r="T111" s="2">
        <f t="shared" si="17"/>
        <v>8499.5714285714785</v>
      </c>
      <c r="U111" s="2">
        <f t="shared" si="18"/>
        <v>650000</v>
      </c>
      <c r="V111" s="2">
        <f t="shared" si="34"/>
        <v>1904321</v>
      </c>
      <c r="W111" s="2">
        <f t="shared" si="19"/>
        <v>131831.75</v>
      </c>
      <c r="X111" s="2">
        <f t="shared" si="6"/>
        <v>518168.25</v>
      </c>
      <c r="Y111" s="2">
        <f t="shared" si="30"/>
        <v>39622024.469824284</v>
      </c>
      <c r="Z111" s="2" t="str">
        <f t="shared" si="8"/>
        <v>HERE</v>
      </c>
      <c r="AA111" s="2">
        <f>IF(Z111="HERE",Y111,AA110+Graph!$G$1*1000)</f>
        <v>39622024.469824284</v>
      </c>
      <c r="AB111" s="2">
        <f t="shared" si="20"/>
        <v>518168.25</v>
      </c>
      <c r="AC111" s="2">
        <f t="shared" si="31"/>
        <v>1904321</v>
      </c>
      <c r="AD111" s="3">
        <f t="shared" si="10"/>
        <v>39622024.469824284</v>
      </c>
      <c r="AE111" s="2">
        <f>IF(AE109&gt;=52800000,52800000,IF(AB90=Graph!G$1*1000,AE110+Graph!G$1*1000,AC111))</f>
        <v>1904321</v>
      </c>
      <c r="AF111" s="3">
        <f t="shared" si="21"/>
        <v>1904321</v>
      </c>
      <c r="AG111" s="3">
        <f t="shared" si="29"/>
        <v>24858519.024797317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43</v>
      </c>
      <c r="C112" s="7"/>
      <c r="D112" s="2" t="e">
        <f t="shared" si="11"/>
        <v>#N/A</v>
      </c>
      <c r="E112" s="2" t="e">
        <f t="shared" si="22"/>
        <v>#N/A</v>
      </c>
      <c r="F112" s="2">
        <v>675563.12983828783</v>
      </c>
      <c r="G112" s="2">
        <f t="shared" si="35"/>
        <v>641500.42857142852</v>
      </c>
      <c r="H112" s="2">
        <f t="shared" si="32"/>
        <v>41341525.708524361</v>
      </c>
      <c r="I112" s="7"/>
      <c r="J112" s="2" t="e">
        <f t="shared" si="13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955072.57142857357</v>
      </c>
      <c r="M112" s="8" t="e">
        <f t="shared" si="28"/>
        <v>#N/A</v>
      </c>
      <c r="N112" s="2" t="e">
        <f t="shared" si="14"/>
        <v>#N/A</v>
      </c>
      <c r="O112" s="2" t="e">
        <f t="shared" si="24"/>
        <v>#N/A</v>
      </c>
      <c r="P112" s="2">
        <v>681985.83435192704</v>
      </c>
      <c r="Q112" s="2">
        <f t="shared" si="36"/>
        <v>650000</v>
      </c>
      <c r="R112" s="2">
        <f t="shared" si="33"/>
        <v>42176345.469824284</v>
      </c>
      <c r="S112" s="2">
        <f t="shared" si="16"/>
        <v>641500.42857142538</v>
      </c>
      <c r="T112" s="2">
        <f t="shared" si="17"/>
        <v>8499.5714285714785</v>
      </c>
      <c r="U112" s="2">
        <f t="shared" si="18"/>
        <v>650000</v>
      </c>
      <c r="V112" s="2">
        <f t="shared" si="34"/>
        <v>2036152.75</v>
      </c>
      <c r="W112" s="2">
        <f t="shared" si="19"/>
        <v>131831.75</v>
      </c>
      <c r="X112" s="2">
        <f t="shared" si="6"/>
        <v>518168.25</v>
      </c>
      <c r="Y112" s="2">
        <f t="shared" si="30"/>
        <v>40140192.719824284</v>
      </c>
      <c r="Z112" s="2" t="str">
        <f t="shared" si="8"/>
        <v>HERE</v>
      </c>
      <c r="AA112" s="2">
        <f>IF(Z112="HERE",Y112,AA111+Graph!$G$1*1000)</f>
        <v>40140192.719824284</v>
      </c>
      <c r="AB112" s="2">
        <f t="shared" si="20"/>
        <v>518168.25</v>
      </c>
      <c r="AC112" s="2">
        <f t="shared" si="31"/>
        <v>2036152.75</v>
      </c>
      <c r="AD112" s="3">
        <f t="shared" si="10"/>
        <v>40140192.719824284</v>
      </c>
      <c r="AE112" s="2">
        <f>IF(AE110&gt;=52800000,52800000,IF(AB91=Graph!G$1*1000,AE111+Graph!G$1*1000,AC112))</f>
        <v>2036152.75</v>
      </c>
      <c r="AF112" s="3">
        <f t="shared" si="21"/>
        <v>2036152.75</v>
      </c>
      <c r="AG112" s="3">
        <f t="shared" si="29"/>
        <v>25366895.539143395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44</v>
      </c>
      <c r="C113" s="7"/>
      <c r="D113" s="2" t="e">
        <f t="shared" si="11"/>
        <v>#N/A</v>
      </c>
      <c r="E113" s="2" t="e">
        <f t="shared" si="22"/>
        <v>#N/A</v>
      </c>
      <c r="F113" s="2">
        <v>680494.26572448015</v>
      </c>
      <c r="G113" s="2">
        <f t="shared" si="35"/>
        <v>641500.42857142852</v>
      </c>
      <c r="H113" s="2">
        <f t="shared" si="32"/>
        <v>41983026.137095787</v>
      </c>
      <c r="I113" s="7"/>
      <c r="J113" s="2" t="e">
        <f t="shared" si="13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963572.14285714505</v>
      </c>
      <c r="M113" s="8" t="e">
        <f t="shared" si="28"/>
        <v>#N/A</v>
      </c>
      <c r="N113" s="2" t="e">
        <f t="shared" si="14"/>
        <v>#N/A</v>
      </c>
      <c r="O113" s="2" t="e">
        <f t="shared" si="24"/>
        <v>#N/A</v>
      </c>
      <c r="P113" s="2">
        <v>686963.46651387215</v>
      </c>
      <c r="Q113" s="2">
        <f t="shared" si="36"/>
        <v>650000</v>
      </c>
      <c r="R113" s="2">
        <f t="shared" si="33"/>
        <v>42826345.469824284</v>
      </c>
      <c r="S113" s="2">
        <f t="shared" si="16"/>
        <v>641500.42857142538</v>
      </c>
      <c r="T113" s="2">
        <f t="shared" si="17"/>
        <v>8499.5714285714785</v>
      </c>
      <c r="U113" s="2">
        <f t="shared" si="18"/>
        <v>650000</v>
      </c>
      <c r="V113" s="2">
        <f t="shared" si="34"/>
        <v>2167984.5</v>
      </c>
      <c r="W113" s="2">
        <f t="shared" si="19"/>
        <v>131831.75</v>
      </c>
      <c r="X113" s="2">
        <f t="shared" si="6"/>
        <v>518168.25</v>
      </c>
      <c r="Y113" s="2">
        <f t="shared" si="30"/>
        <v>40658360.969824284</v>
      </c>
      <c r="Z113" s="2" t="str">
        <f t="shared" si="8"/>
        <v>HERE</v>
      </c>
      <c r="AA113" s="2">
        <f>IF(Z113="HERE",Y113,AA112+Graph!$G$1*1000)</f>
        <v>40658360.969824284</v>
      </c>
      <c r="AB113" s="2">
        <f t="shared" si="20"/>
        <v>518168.25</v>
      </c>
      <c r="AC113" s="2">
        <f t="shared" si="31"/>
        <v>2167984.5</v>
      </c>
      <c r="AD113" s="3">
        <f t="shared" si="10"/>
        <v>40658360.969824284</v>
      </c>
      <c r="AE113" s="2">
        <f>IF(AE111&gt;=52800000,52800000,IF(AB92=Graph!G$1*1000,AE112+Graph!G$1*1000,AC113))</f>
        <v>2167984.5</v>
      </c>
      <c r="AF113" s="3">
        <f t="shared" si="21"/>
        <v>2167984.5</v>
      </c>
      <c r="AG113" s="3">
        <f t="shared" si="29"/>
        <v>25879751.922435254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45</v>
      </c>
      <c r="C114" s="7"/>
      <c r="D114" s="2" t="e">
        <f t="shared" si="11"/>
        <v>#N/A</v>
      </c>
      <c r="E114" s="2" t="e">
        <f t="shared" si="22"/>
        <v>#N/A</v>
      </c>
      <c r="F114" s="2">
        <v>685425.40161064267</v>
      </c>
      <c r="G114" s="2">
        <f t="shared" si="35"/>
        <v>641500.42857142852</v>
      </c>
      <c r="H114" s="2">
        <f t="shared" si="32"/>
        <v>42624526.565667212</v>
      </c>
      <c r="I114" s="7"/>
      <c r="J114" s="2" t="e">
        <f t="shared" si="13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972071.71428571653</v>
      </c>
      <c r="M114" s="8" t="e">
        <f t="shared" si="28"/>
        <v>#N/A</v>
      </c>
      <c r="N114" s="2" t="e">
        <f t="shared" si="14"/>
        <v>#N/A</v>
      </c>
      <c r="O114" s="2" t="e">
        <f t="shared" si="24"/>
        <v>#N/A</v>
      </c>
      <c r="P114" s="2">
        <v>691941.09867584705</v>
      </c>
      <c r="Q114" s="2">
        <f t="shared" si="36"/>
        <v>650000</v>
      </c>
      <c r="R114" s="2">
        <f t="shared" si="33"/>
        <v>43476345.469824284</v>
      </c>
      <c r="S114" s="2">
        <f t="shared" si="16"/>
        <v>641500.42857142538</v>
      </c>
      <c r="T114" s="2">
        <f t="shared" si="17"/>
        <v>8499.5714285714785</v>
      </c>
      <c r="U114" s="2">
        <f t="shared" si="18"/>
        <v>650000</v>
      </c>
      <c r="V114" s="2">
        <f t="shared" si="34"/>
        <v>2299816.25</v>
      </c>
      <c r="W114" s="2">
        <f t="shared" si="19"/>
        <v>131831.75</v>
      </c>
      <c r="X114" s="2">
        <f t="shared" si="6"/>
        <v>518168.25</v>
      </c>
      <c r="Y114" s="2">
        <f t="shared" si="30"/>
        <v>41176529.219824284</v>
      </c>
      <c r="Z114" s="2" t="str">
        <f t="shared" si="8"/>
        <v>HERE</v>
      </c>
      <c r="AA114" s="2">
        <f>IF(Z114="HERE",Y114,AA113+Graph!$G$1*1000)</f>
        <v>41176529.219824284</v>
      </c>
      <c r="AB114" s="2">
        <f t="shared" si="20"/>
        <v>518168.25</v>
      </c>
      <c r="AC114" s="2">
        <f t="shared" si="31"/>
        <v>2299816.25</v>
      </c>
      <c r="AD114" s="3">
        <f t="shared" si="10"/>
        <v>41176529.219824284</v>
      </c>
      <c r="AE114" s="2">
        <f>IF(AE112&gt;=52800000,52800000,IF(AB93=Graph!G$1*1000,AE113+Graph!G$1*1000,AC114))</f>
        <v>2299816.25</v>
      </c>
      <c r="AF114" s="3">
        <f t="shared" si="21"/>
        <v>2299816.25</v>
      </c>
      <c r="AG114" s="3">
        <f t="shared" si="29"/>
        <v>26397088.174672861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46</v>
      </c>
      <c r="C115" s="7"/>
      <c r="D115" s="2" t="e">
        <f t="shared" si="11"/>
        <v>#N/A</v>
      </c>
      <c r="E115" s="2" t="e">
        <f t="shared" si="22"/>
        <v>#N/A</v>
      </c>
      <c r="F115" s="2">
        <v>690356.53749680519</v>
      </c>
      <c r="G115" s="2">
        <f t="shared" si="35"/>
        <v>641500.42857142852</v>
      </c>
      <c r="H115" s="2">
        <f t="shared" si="32"/>
        <v>43266026.994238637</v>
      </c>
      <c r="I115" s="7"/>
      <c r="J115" s="2" t="e">
        <f t="shared" si="13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980571.28571428801</v>
      </c>
      <c r="M115" s="8" t="e">
        <f t="shared" si="28"/>
        <v>#N/A</v>
      </c>
      <c r="N115" s="2" t="e">
        <f t="shared" si="14"/>
        <v>#N/A</v>
      </c>
      <c r="O115" s="2" t="e">
        <f t="shared" si="24"/>
        <v>#N/A</v>
      </c>
      <c r="P115" s="2">
        <v>696918.73083779216</v>
      </c>
      <c r="Q115" s="2">
        <f t="shared" si="36"/>
        <v>650000</v>
      </c>
      <c r="R115" s="2">
        <f t="shared" si="33"/>
        <v>44126345.469824284</v>
      </c>
      <c r="S115" s="2">
        <f t="shared" si="16"/>
        <v>641500.42857142538</v>
      </c>
      <c r="T115" s="2">
        <f t="shared" si="17"/>
        <v>8499.5714285714785</v>
      </c>
      <c r="U115" s="2">
        <f t="shared" si="18"/>
        <v>650000</v>
      </c>
      <c r="V115" s="2">
        <f t="shared" si="34"/>
        <v>2431648</v>
      </c>
      <c r="W115" s="2">
        <f t="shared" si="19"/>
        <v>131831.75</v>
      </c>
      <c r="X115" s="2">
        <f t="shared" si="6"/>
        <v>518168.25</v>
      </c>
      <c r="Y115" s="2">
        <f t="shared" si="30"/>
        <v>41694697.469824284</v>
      </c>
      <c r="Z115" s="2" t="str">
        <f t="shared" si="8"/>
        <v>HERE</v>
      </c>
      <c r="AA115" s="2">
        <f>IF(Z115="HERE",Y115,AA114+Graph!$G$1*1000)</f>
        <v>41694697.469824284</v>
      </c>
      <c r="AB115" s="2">
        <f t="shared" si="20"/>
        <v>518168.25</v>
      </c>
      <c r="AC115" s="2">
        <f t="shared" si="31"/>
        <v>2431648</v>
      </c>
      <c r="AD115" s="3">
        <f t="shared" si="10"/>
        <v>41694697.469824284</v>
      </c>
      <c r="AE115" s="2">
        <f>IF(AE113&gt;=52800000,52800000,IF(AB94=Graph!G$1*1000,AE114+Graph!G$1*1000,AC115))</f>
        <v>2431648</v>
      </c>
      <c r="AF115" s="3">
        <f t="shared" si="21"/>
        <v>2431648</v>
      </c>
      <c r="AG115" s="3">
        <f t="shared" si="29"/>
        <v>26918904.295856219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47</v>
      </c>
      <c r="C116" s="7"/>
      <c r="D116" s="2" t="e">
        <f t="shared" si="11"/>
        <v>#N/A</v>
      </c>
      <c r="E116" s="2" t="e">
        <f t="shared" si="22"/>
        <v>#N/A</v>
      </c>
      <c r="F116" s="2">
        <v>695287.67338299751</v>
      </c>
      <c r="G116" s="2">
        <f t="shared" si="35"/>
        <v>641500.42857142852</v>
      </c>
      <c r="H116" s="2">
        <f t="shared" si="32"/>
        <v>43907527.422810063</v>
      </c>
      <c r="I116" s="7"/>
      <c r="J116" s="2" t="e">
        <f t="shared" si="13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989070.85714285949</v>
      </c>
      <c r="M116" s="8" t="e">
        <f t="shared" si="28"/>
        <v>#N/A</v>
      </c>
      <c r="N116" s="2" t="e">
        <f t="shared" si="14"/>
        <v>#N/A</v>
      </c>
      <c r="O116" s="2" t="e">
        <f t="shared" si="24"/>
        <v>#N/A</v>
      </c>
      <c r="P116" s="2">
        <v>701896.36299973726</v>
      </c>
      <c r="Q116" s="2">
        <f t="shared" si="36"/>
        <v>650000</v>
      </c>
      <c r="R116" s="2">
        <f t="shared" si="33"/>
        <v>44776345.469824284</v>
      </c>
      <c r="S116" s="2">
        <f t="shared" si="16"/>
        <v>641500.42857142538</v>
      </c>
      <c r="T116" s="2">
        <f t="shared" si="17"/>
        <v>8499.5714285714785</v>
      </c>
      <c r="U116" s="2">
        <f t="shared" si="18"/>
        <v>650000</v>
      </c>
      <c r="V116" s="2">
        <f t="shared" si="34"/>
        <v>2639309</v>
      </c>
      <c r="W116" s="2">
        <f t="shared" si="19"/>
        <v>207661</v>
      </c>
      <c r="X116" s="2">
        <f t="shared" si="6"/>
        <v>442339</v>
      </c>
      <c r="Y116" s="2">
        <f t="shared" si="30"/>
        <v>42137036.469824284</v>
      </c>
      <c r="Z116" s="2" t="str">
        <f t="shared" si="8"/>
        <v>HERE</v>
      </c>
      <c r="AA116" s="2">
        <f>IF(Z116="HERE",Y116,AA115+Graph!$G$1*1000)</f>
        <v>42137036.469824284</v>
      </c>
      <c r="AB116" s="2">
        <f t="shared" si="20"/>
        <v>442339</v>
      </c>
      <c r="AC116" s="2">
        <f t="shared" si="31"/>
        <v>2639309</v>
      </c>
      <c r="AD116" s="3">
        <f t="shared" si="10"/>
        <v>42137036.469824284</v>
      </c>
      <c r="AE116" s="2">
        <f>IF(AE114&gt;=52800000,52800000,IF(AB95=Graph!G$1*1000,AE115+Graph!G$1*1000,AC116))</f>
        <v>2639309</v>
      </c>
      <c r="AF116" s="3">
        <f t="shared" si="21"/>
        <v>2639309</v>
      </c>
      <c r="AG116" s="3">
        <f t="shared" si="29"/>
        <v>27445200.285985358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48</v>
      </c>
      <c r="C117" s="7"/>
      <c r="D117" s="2" t="e">
        <f t="shared" si="11"/>
        <v>#N/A</v>
      </c>
      <c r="E117" s="2" t="e">
        <f t="shared" si="22"/>
        <v>#N/A</v>
      </c>
      <c r="F117" s="2">
        <v>700218.80926916003</v>
      </c>
      <c r="G117" s="2">
        <f t="shared" si="35"/>
        <v>641500.42857142852</v>
      </c>
      <c r="H117" s="2">
        <f t="shared" si="32"/>
        <v>44549027.851381488</v>
      </c>
      <c r="I117" s="7"/>
      <c r="J117" s="2" t="e">
        <f t="shared" si="13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997570.42857143097</v>
      </c>
      <c r="M117" s="8" t="e">
        <f t="shared" si="28"/>
        <v>#N/A</v>
      </c>
      <c r="N117" s="2" t="e">
        <f t="shared" si="14"/>
        <v>#N/A</v>
      </c>
      <c r="O117" s="2" t="e">
        <f t="shared" si="24"/>
        <v>#N/A</v>
      </c>
      <c r="P117" s="2">
        <v>706873.99516171217</v>
      </c>
      <c r="Q117" s="2">
        <f t="shared" si="36"/>
        <v>650000</v>
      </c>
      <c r="R117" s="2">
        <f t="shared" si="33"/>
        <v>45426345.469824284</v>
      </c>
      <c r="S117" s="2">
        <f t="shared" si="16"/>
        <v>641500.42857142538</v>
      </c>
      <c r="T117" s="2">
        <f t="shared" si="17"/>
        <v>8499.5714285714785</v>
      </c>
      <c r="U117" s="2">
        <f t="shared" si="18"/>
        <v>650000</v>
      </c>
      <c r="V117" s="2">
        <f t="shared" si="34"/>
        <v>2918252</v>
      </c>
      <c r="W117" s="2">
        <f t="shared" si="19"/>
        <v>278943</v>
      </c>
      <c r="X117" s="2">
        <f t="shared" si="6"/>
        <v>371057</v>
      </c>
      <c r="Y117" s="2">
        <f t="shared" si="30"/>
        <v>42508093.469824284</v>
      </c>
      <c r="Z117" s="2" t="str">
        <f t="shared" si="8"/>
        <v>HERE</v>
      </c>
      <c r="AA117" s="2">
        <f>IF(Z117="HERE",Y117,AA116+Graph!$G$1*1000)</f>
        <v>42508093.469824284</v>
      </c>
      <c r="AB117" s="2">
        <f t="shared" si="20"/>
        <v>371057</v>
      </c>
      <c r="AC117" s="2">
        <f t="shared" si="31"/>
        <v>2918252</v>
      </c>
      <c r="AD117" s="3">
        <f t="shared" si="10"/>
        <v>42508093.469824284</v>
      </c>
      <c r="AE117" s="2">
        <f>IF(AE115&gt;=52800000,52800000,IF(AB96=Graph!G$1*1000,AE116+Graph!G$1*1000,AC117))</f>
        <v>2918252</v>
      </c>
      <c r="AF117" s="3">
        <f t="shared" si="21"/>
        <v>2918252</v>
      </c>
      <c r="AG117" s="3">
        <f t="shared" si="29"/>
        <v>27975976.145060245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49</v>
      </c>
      <c r="C118" s="7"/>
      <c r="D118" s="2" t="e">
        <f t="shared" si="11"/>
        <v>#N/A</v>
      </c>
      <c r="E118" s="2" t="e">
        <f t="shared" si="22"/>
        <v>#N/A</v>
      </c>
      <c r="F118" s="2">
        <v>705149.94515532255</v>
      </c>
      <c r="G118" s="2">
        <f t="shared" si="35"/>
        <v>641500.42857142852</v>
      </c>
      <c r="H118" s="2">
        <f t="shared" si="32"/>
        <v>45190528.279952914</v>
      </c>
      <c r="I118" s="7"/>
      <c r="J118" s="2" t="e">
        <f t="shared" si="13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1006070.0000000024</v>
      </c>
      <c r="M118" s="8" t="e">
        <f t="shared" si="28"/>
        <v>#N/A</v>
      </c>
      <c r="N118" s="2" t="e">
        <f t="shared" si="14"/>
        <v>#N/A</v>
      </c>
      <c r="O118" s="2" t="e">
        <f t="shared" si="24"/>
        <v>#N/A</v>
      </c>
      <c r="P118" s="2">
        <v>711851.62732365727</v>
      </c>
      <c r="Q118" s="2">
        <f t="shared" si="36"/>
        <v>650000</v>
      </c>
      <c r="R118" s="2">
        <f t="shared" si="33"/>
        <v>46076345.469824284</v>
      </c>
      <c r="S118" s="2">
        <f t="shared" si="16"/>
        <v>641500.42857142538</v>
      </c>
      <c r="T118" s="2">
        <f t="shared" si="17"/>
        <v>8499.5714285714785</v>
      </c>
      <c r="U118" s="2">
        <f t="shared" si="18"/>
        <v>650000</v>
      </c>
      <c r="V118" s="2">
        <f t="shared" si="34"/>
        <v>3234946</v>
      </c>
      <c r="W118" s="2">
        <f t="shared" si="19"/>
        <v>316694</v>
      </c>
      <c r="X118" s="2">
        <f t="shared" si="6"/>
        <v>333306</v>
      </c>
      <c r="Y118" s="2">
        <f t="shared" si="30"/>
        <v>42841399.469824284</v>
      </c>
      <c r="Z118" s="2" t="str">
        <f t="shared" si="8"/>
        <v>HERE</v>
      </c>
      <c r="AA118" s="2">
        <f>IF(Z118="HERE",Y118,AA117+Graph!$G$1*1000)</f>
        <v>42841399.469824284</v>
      </c>
      <c r="AB118" s="2">
        <f t="shared" si="20"/>
        <v>333306</v>
      </c>
      <c r="AC118" s="2">
        <f t="shared" si="31"/>
        <v>3234946</v>
      </c>
      <c r="AD118" s="3">
        <f t="shared" si="10"/>
        <v>42841399.469824284</v>
      </c>
      <c r="AE118" s="2">
        <f>IF(AE116&gt;=52800000,52800000,IF(AB97=Graph!G$1*1000,AE117+Graph!G$1*1000,AC118))</f>
        <v>3234946</v>
      </c>
      <c r="AF118" s="3">
        <f t="shared" si="21"/>
        <v>3234946</v>
      </c>
      <c r="AG118" s="3">
        <f t="shared" si="29"/>
        <v>28511231.873080909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50</v>
      </c>
      <c r="C119" s="7"/>
      <c r="D119" s="2" t="e">
        <f t="shared" si="11"/>
        <v>#N/A</v>
      </c>
      <c r="E119" s="2" t="e">
        <f t="shared" si="22"/>
        <v>#N/A</v>
      </c>
      <c r="F119" s="2">
        <v>710081.08104151487</v>
      </c>
      <c r="G119" s="2">
        <f t="shared" si="35"/>
        <v>641500.42857142852</v>
      </c>
      <c r="H119" s="2">
        <f t="shared" si="32"/>
        <v>45832028.708524339</v>
      </c>
      <c r="I119" s="7"/>
      <c r="J119" s="2" t="e">
        <f t="shared" si="13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1014569.5714285739</v>
      </c>
      <c r="M119" s="8" t="e">
        <f t="shared" si="28"/>
        <v>#N/A</v>
      </c>
      <c r="N119" s="2" t="e">
        <f t="shared" si="14"/>
        <v>#N/A</v>
      </c>
      <c r="O119" s="2" t="e">
        <f t="shared" si="24"/>
        <v>#N/A</v>
      </c>
      <c r="P119" s="2">
        <v>716829.25948560238</v>
      </c>
      <c r="Q119" s="2">
        <f t="shared" si="36"/>
        <v>650000</v>
      </c>
      <c r="R119" s="2">
        <f t="shared" si="33"/>
        <v>46726345.469824284</v>
      </c>
      <c r="S119" s="2">
        <f t="shared" si="16"/>
        <v>641500.42857142538</v>
      </c>
      <c r="T119" s="2">
        <f t="shared" si="17"/>
        <v>8499.5714285714785</v>
      </c>
      <c r="U119" s="2">
        <f t="shared" si="18"/>
        <v>650000</v>
      </c>
      <c r="V119" s="2">
        <f t="shared" si="34"/>
        <v>3559179</v>
      </c>
      <c r="W119" s="2">
        <f t="shared" si="19"/>
        <v>324233</v>
      </c>
      <c r="X119" s="2">
        <f t="shared" si="6"/>
        <v>325767</v>
      </c>
      <c r="Y119" s="2">
        <f t="shared" si="30"/>
        <v>43167166.469824284</v>
      </c>
      <c r="Z119" s="2" t="str">
        <f t="shared" si="8"/>
        <v>HERE</v>
      </c>
      <c r="AA119" s="2">
        <f>IF(Z119="HERE",Y119,AA118+Graph!$G$1*1000)</f>
        <v>43167166.469824284</v>
      </c>
      <c r="AB119" s="2">
        <f t="shared" si="20"/>
        <v>325767</v>
      </c>
      <c r="AC119" s="2">
        <f t="shared" si="31"/>
        <v>3559179</v>
      </c>
      <c r="AD119" s="3">
        <f t="shared" si="10"/>
        <v>43167166.469824284</v>
      </c>
      <c r="AE119" s="2">
        <f>IF(AE117&gt;=52800000,52800000,IF(AB98=Graph!G$1*1000,AE118+Graph!G$1*1000,AC119))</f>
        <v>3559179</v>
      </c>
      <c r="AF119" s="3">
        <f t="shared" si="21"/>
        <v>3559179</v>
      </c>
      <c r="AG119" s="3">
        <f t="shared" si="29"/>
        <v>29050967.470047321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51</v>
      </c>
      <c r="C120" s="7"/>
      <c r="D120" s="2" t="e">
        <f t="shared" si="11"/>
        <v>#N/A</v>
      </c>
      <c r="E120" s="2" t="e">
        <f t="shared" si="22"/>
        <v>#N/A</v>
      </c>
      <c r="F120" s="2">
        <v>715012.21692767739</v>
      </c>
      <c r="G120" s="2">
        <f t="shared" si="35"/>
        <v>641500.42857142852</v>
      </c>
      <c r="H120" s="2">
        <f t="shared" si="32"/>
        <v>46473529.137095764</v>
      </c>
      <c r="I120" s="7"/>
      <c r="J120" s="2" t="e">
        <f t="shared" si="13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1023069.1428571454</v>
      </c>
      <c r="M120" s="8" t="e">
        <f t="shared" si="28"/>
        <v>#N/A</v>
      </c>
      <c r="N120" s="2" t="e">
        <f t="shared" si="14"/>
        <v>#N/A</v>
      </c>
      <c r="O120" s="2" t="e">
        <f t="shared" si="24"/>
        <v>#N/A</v>
      </c>
      <c r="P120" s="2">
        <v>721806.89164757729</v>
      </c>
      <c r="Q120" s="2">
        <f t="shared" si="36"/>
        <v>650000</v>
      </c>
      <c r="R120" s="2">
        <f t="shared" si="33"/>
        <v>47376345.469824284</v>
      </c>
      <c r="S120" s="2">
        <f t="shared" si="16"/>
        <v>641500.42857142538</v>
      </c>
      <c r="T120" s="2">
        <f t="shared" si="17"/>
        <v>8499.5714285714785</v>
      </c>
      <c r="U120" s="2">
        <f t="shared" si="18"/>
        <v>650000</v>
      </c>
      <c r="V120" s="2">
        <f t="shared" si="34"/>
        <v>3837094</v>
      </c>
      <c r="W120" s="2">
        <f t="shared" si="19"/>
        <v>277915</v>
      </c>
      <c r="X120" s="2">
        <f t="shared" si="6"/>
        <v>372085</v>
      </c>
      <c r="Y120" s="2">
        <f t="shared" si="30"/>
        <v>43539251.469824284</v>
      </c>
      <c r="Z120" s="2" t="str">
        <f t="shared" si="8"/>
        <v>HERE</v>
      </c>
      <c r="AA120" s="2">
        <f>IF(Z120="HERE",Y120,AA119+Graph!$G$1*1000)</f>
        <v>43539251.469824284</v>
      </c>
      <c r="AB120" s="2">
        <f t="shared" si="20"/>
        <v>372085</v>
      </c>
      <c r="AC120" s="2">
        <f t="shared" si="31"/>
        <v>3837094</v>
      </c>
      <c r="AD120" s="3">
        <f t="shared" si="10"/>
        <v>43539251.469824284</v>
      </c>
      <c r="AE120" s="2">
        <f>IF(AE118&gt;=52800000,52800000,IF(AB99=Graph!G$1*1000,AE119+Graph!G$1*1000,AC120))</f>
        <v>3837094</v>
      </c>
      <c r="AF120" s="3">
        <f t="shared" si="21"/>
        <v>3837094</v>
      </c>
      <c r="AG120" s="3">
        <f t="shared" si="29"/>
        <v>29595182.935959488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52</v>
      </c>
      <c r="C121" s="7"/>
      <c r="D121" s="2" t="e">
        <f t="shared" si="11"/>
        <v>#N/A</v>
      </c>
      <c r="E121" s="2" t="e">
        <f t="shared" si="22"/>
        <v>#N/A</v>
      </c>
      <c r="F121" s="2">
        <v>719943.35281383991</v>
      </c>
      <c r="G121" s="2">
        <f t="shared" si="35"/>
        <v>641500.42857142852</v>
      </c>
      <c r="H121" s="2">
        <f t="shared" si="32"/>
        <v>47115029.56566719</v>
      </c>
      <c r="I121" s="7"/>
      <c r="J121" s="2" t="e">
        <f t="shared" si="13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1031568.7142857169</v>
      </c>
      <c r="M121" s="8" t="e">
        <f t="shared" si="28"/>
        <v>#N/A</v>
      </c>
      <c r="N121" s="2" t="e">
        <f t="shared" si="14"/>
        <v>#N/A</v>
      </c>
      <c r="O121" s="2" t="e">
        <f t="shared" si="24"/>
        <v>#N/A</v>
      </c>
      <c r="P121" s="2">
        <v>726784.52380952239</v>
      </c>
      <c r="Q121" s="2">
        <f t="shared" si="36"/>
        <v>650000</v>
      </c>
      <c r="R121" s="2">
        <f t="shared" si="33"/>
        <v>48026345.469824284</v>
      </c>
      <c r="S121" s="2">
        <f t="shared" si="16"/>
        <v>641500.42857142538</v>
      </c>
      <c r="T121" s="2">
        <f t="shared" si="17"/>
        <v>8499.5714285714785</v>
      </c>
      <c r="U121" s="2">
        <f t="shared" si="18"/>
        <v>650000</v>
      </c>
      <c r="V121" s="2">
        <f t="shared" si="34"/>
        <v>4062501</v>
      </c>
      <c r="W121" s="2">
        <f t="shared" si="19"/>
        <v>225407</v>
      </c>
      <c r="X121" s="2">
        <f t="shared" si="6"/>
        <v>424593</v>
      </c>
      <c r="Y121" s="2">
        <f t="shared" si="30"/>
        <v>43963844.469824284</v>
      </c>
      <c r="Z121" s="2" t="str">
        <f t="shared" si="8"/>
        <v>HERE</v>
      </c>
      <c r="AA121" s="2">
        <f>IF(Z121="HERE",Y121,AA120+Graph!$G$1*1000)</f>
        <v>43963844.469824284</v>
      </c>
      <c r="AB121" s="2">
        <f t="shared" si="20"/>
        <v>424593</v>
      </c>
      <c r="AC121" s="2">
        <f t="shared" si="31"/>
        <v>4062501</v>
      </c>
      <c r="AD121" s="3">
        <f t="shared" si="10"/>
        <v>43963844.469824284</v>
      </c>
      <c r="AE121" s="2">
        <f>IF(AE119&gt;=52800000,52800000,IF(AB100=Graph!G$1*1000,AE120+Graph!G$1*1000,AC121))</f>
        <v>4062501</v>
      </c>
      <c r="AF121" s="3">
        <f t="shared" si="21"/>
        <v>4062501</v>
      </c>
      <c r="AG121" s="3">
        <f t="shared" si="29"/>
        <v>30143878.270817433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53</v>
      </c>
      <c r="C122" s="7"/>
      <c r="D122" s="2" t="e">
        <f t="shared" si="11"/>
        <v>#N/A</v>
      </c>
      <c r="E122" s="2" t="e">
        <f t="shared" si="22"/>
        <v>#N/A</v>
      </c>
      <c r="F122" s="2">
        <v>724874.48870003223</v>
      </c>
      <c r="G122" s="2">
        <f t="shared" si="35"/>
        <v>641500.42857142852</v>
      </c>
      <c r="H122" s="2">
        <f t="shared" si="32"/>
        <v>47756529.994238615</v>
      </c>
      <c r="I122" s="7"/>
      <c r="J122" s="2" t="e">
        <f t="shared" si="13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1040068.2857142884</v>
      </c>
      <c r="M122" s="8" t="e">
        <f t="shared" si="28"/>
        <v>#N/A</v>
      </c>
      <c r="N122" s="2" t="e">
        <f t="shared" si="14"/>
        <v>#N/A</v>
      </c>
      <c r="O122" s="2" t="e">
        <f t="shared" si="24"/>
        <v>#N/A</v>
      </c>
      <c r="P122" s="2">
        <v>731762.15597146749</v>
      </c>
      <c r="Q122" s="2">
        <f t="shared" si="36"/>
        <v>650000</v>
      </c>
      <c r="R122" s="2">
        <f t="shared" si="33"/>
        <v>48676345.469824284</v>
      </c>
      <c r="S122" s="2">
        <f t="shared" si="16"/>
        <v>641500.42857142538</v>
      </c>
      <c r="T122" s="2">
        <f t="shared" si="17"/>
        <v>8499.5714285714785</v>
      </c>
      <c r="U122" s="2">
        <f t="shared" si="18"/>
        <v>650000</v>
      </c>
      <c r="V122" s="2">
        <f t="shared" si="34"/>
        <v>4266577</v>
      </c>
      <c r="W122" s="2">
        <f t="shared" si="19"/>
        <v>204076</v>
      </c>
      <c r="X122" s="2">
        <f t="shared" si="6"/>
        <v>445924</v>
      </c>
      <c r="Y122" s="2">
        <f t="shared" si="30"/>
        <v>44409768.469824284</v>
      </c>
      <c r="Z122" s="2" t="str">
        <f t="shared" si="8"/>
        <v>HERE</v>
      </c>
      <c r="AA122" s="2">
        <f>IF(Z122="HERE",Y122,AA121+Graph!$G$1*1000)</f>
        <v>44409768.469824284</v>
      </c>
      <c r="AB122" s="2">
        <f t="shared" si="20"/>
        <v>445924</v>
      </c>
      <c r="AC122" s="2">
        <f t="shared" si="31"/>
        <v>4266577</v>
      </c>
      <c r="AD122" s="3">
        <f t="shared" si="10"/>
        <v>44409768.469824284</v>
      </c>
      <c r="AE122" s="2">
        <f>IF(AE120&gt;=52800000,52800000,IF(AB101=Graph!G$1*1000,AE121+Graph!G$1*1000,AC122))</f>
        <v>4266577</v>
      </c>
      <c r="AF122" s="3">
        <f t="shared" si="21"/>
        <v>4266577</v>
      </c>
      <c r="AG122" s="3">
        <f t="shared" si="29"/>
        <v>30662964.90618794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54</v>
      </c>
      <c r="C123" s="7"/>
      <c r="D123" s="2" t="e">
        <f t="shared" si="11"/>
        <v>#N/A</v>
      </c>
      <c r="E123" s="2" t="e">
        <f t="shared" si="22"/>
        <v>#N/A</v>
      </c>
      <c r="F123" s="2">
        <v>729805.62458619475</v>
      </c>
      <c r="G123" s="2">
        <f t="shared" si="35"/>
        <v>641500.42857142852</v>
      </c>
      <c r="H123" s="2">
        <f t="shared" si="32"/>
        <v>48398030.42281004</v>
      </c>
      <c r="I123" s="7"/>
      <c r="J123" s="2" t="e">
        <f t="shared" si="13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1048567.8571428598</v>
      </c>
      <c r="M123" s="8" t="e">
        <f t="shared" si="28"/>
        <v>#N/A</v>
      </c>
      <c r="N123" s="2" t="e">
        <f t="shared" si="14"/>
        <v>#N/A</v>
      </c>
      <c r="O123" s="2" t="e">
        <f t="shared" si="24"/>
        <v>#N/A</v>
      </c>
      <c r="P123" s="2">
        <v>736739.7881334424</v>
      </c>
      <c r="Q123" s="2">
        <f t="shared" si="36"/>
        <v>650000</v>
      </c>
      <c r="R123" s="2">
        <f t="shared" si="33"/>
        <v>49326345.469824284</v>
      </c>
      <c r="S123" s="2">
        <f t="shared" si="16"/>
        <v>641500.42857142538</v>
      </c>
      <c r="T123" s="2">
        <f t="shared" si="17"/>
        <v>8499.5714285714785</v>
      </c>
      <c r="U123" s="2">
        <f t="shared" si="18"/>
        <v>650000</v>
      </c>
      <c r="V123" s="2">
        <f t="shared" si="34"/>
        <v>4609740</v>
      </c>
      <c r="W123" s="2">
        <f t="shared" si="19"/>
        <v>343163</v>
      </c>
      <c r="X123" s="2">
        <f t="shared" si="6"/>
        <v>306837</v>
      </c>
      <c r="Y123" s="2">
        <f t="shared" si="30"/>
        <v>44716605.469824284</v>
      </c>
      <c r="Z123" s="2" t="str">
        <f t="shared" si="8"/>
        <v>HERE</v>
      </c>
      <c r="AA123" s="2">
        <f>IF(Z123="HERE",Y123,AA122+Graph!$G$1*1000)</f>
        <v>44716605.469824284</v>
      </c>
      <c r="AB123" s="2">
        <f t="shared" si="20"/>
        <v>306837</v>
      </c>
      <c r="AC123" s="2">
        <f t="shared" si="31"/>
        <v>4609740</v>
      </c>
      <c r="AD123" s="3">
        <f t="shared" si="10"/>
        <v>44716605.469824284</v>
      </c>
      <c r="AE123" s="2">
        <f>IF(AE121&gt;=52800000,52800000,IF(AB102=Graph!G$1*1000,AE122+Graph!G$1*1000,AC123))</f>
        <v>4609740</v>
      </c>
      <c r="AF123" s="3">
        <f t="shared" si="21"/>
        <v>4609740</v>
      </c>
      <c r="AG123" s="3">
        <f t="shared" si="29"/>
        <v>31186531.410504203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55</v>
      </c>
      <c r="C124" s="7"/>
      <c r="D124" s="2" t="e">
        <f t="shared" si="11"/>
        <v>#N/A</v>
      </c>
      <c r="E124" s="2" t="e">
        <f t="shared" si="22"/>
        <v>#N/A</v>
      </c>
      <c r="F124" s="2">
        <v>734736.76047235727</v>
      </c>
      <c r="G124" s="2">
        <f t="shared" si="35"/>
        <v>641500.42857142852</v>
      </c>
      <c r="H124" s="2">
        <f t="shared" si="32"/>
        <v>49039530.851381466</v>
      </c>
      <c r="I124" s="7"/>
      <c r="J124" s="2" t="e">
        <f t="shared" si="13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1057067.4285714312</v>
      </c>
      <c r="M124" s="8" t="e">
        <f t="shared" si="28"/>
        <v>#N/A</v>
      </c>
      <c r="N124" s="2" t="e">
        <f t="shared" si="14"/>
        <v>#N/A</v>
      </c>
      <c r="O124" s="2" t="e">
        <f t="shared" si="24"/>
        <v>#N/A</v>
      </c>
      <c r="P124" s="2">
        <v>741717.42029538751</v>
      </c>
      <c r="Q124" s="2">
        <f t="shared" si="36"/>
        <v>650000</v>
      </c>
      <c r="R124" s="2">
        <f t="shared" si="33"/>
        <v>49976345.469824284</v>
      </c>
      <c r="S124" s="2">
        <f t="shared" si="16"/>
        <v>641500.42857142538</v>
      </c>
      <c r="T124" s="2">
        <f t="shared" si="17"/>
        <v>8499.571428571362</v>
      </c>
      <c r="U124" s="2">
        <f t="shared" si="18"/>
        <v>650000</v>
      </c>
      <c r="V124" s="2">
        <f t="shared" si="34"/>
        <v>4973248</v>
      </c>
      <c r="W124" s="2">
        <f t="shared" si="19"/>
        <v>363508</v>
      </c>
      <c r="X124" s="2">
        <f t="shared" si="6"/>
        <v>286492</v>
      </c>
      <c r="Y124" s="2">
        <f t="shared" si="30"/>
        <v>45003097.469824284</v>
      </c>
      <c r="Z124" s="2" t="str">
        <f t="shared" si="8"/>
        <v>HERE</v>
      </c>
      <c r="AA124" s="2">
        <f>IF(Z124="HERE",Y124,AA123+Graph!$G$1*1000)</f>
        <v>45003097.469824284</v>
      </c>
      <c r="AB124" s="2">
        <f t="shared" si="20"/>
        <v>286492</v>
      </c>
      <c r="AC124" s="2">
        <f t="shared" si="31"/>
        <v>4973248</v>
      </c>
      <c r="AD124" s="3">
        <f t="shared" si="10"/>
        <v>45003097.469824284</v>
      </c>
      <c r="AE124" s="2">
        <f>IF(AE122&gt;=52800000,52800000,IF(AB103=Graph!G$1*1000,AE123+Graph!G$1*1000,AC124))</f>
        <v>4973248</v>
      </c>
      <c r="AF124" s="3">
        <f t="shared" si="21"/>
        <v>4973248</v>
      </c>
      <c r="AG124" s="3">
        <f t="shared" si="29"/>
        <v>31714577.783766247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56</v>
      </c>
      <c r="C125" s="7"/>
      <c r="D125" s="2" t="e">
        <f t="shared" si="11"/>
        <v>#N/A</v>
      </c>
      <c r="E125" s="2" t="e">
        <f t="shared" si="22"/>
        <v>#N/A</v>
      </c>
      <c r="F125" s="2">
        <v>739667.89635854959</v>
      </c>
      <c r="G125" s="2">
        <f t="shared" si="35"/>
        <v>641500.42857142852</v>
      </c>
      <c r="H125" s="2">
        <f t="shared" si="32"/>
        <v>49681031.279952891</v>
      </c>
      <c r="I125" s="7"/>
      <c r="J125" s="2" t="e">
        <f t="shared" si="13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1065567.0000000026</v>
      </c>
      <c r="M125" s="8" t="e">
        <f t="shared" si="28"/>
        <v>#N/A</v>
      </c>
      <c r="N125" s="2" t="e">
        <f t="shared" si="14"/>
        <v>#N/A</v>
      </c>
      <c r="O125" s="2" t="e">
        <f t="shared" si="24"/>
        <v>#N/A</v>
      </c>
      <c r="P125" s="2">
        <v>746695.05245733261</v>
      </c>
      <c r="Q125" s="2">
        <f t="shared" si="36"/>
        <v>650000</v>
      </c>
      <c r="R125" s="2">
        <f t="shared" si="33"/>
        <v>50626345.469824284</v>
      </c>
      <c r="S125" s="2">
        <f t="shared" si="16"/>
        <v>641500.42857142538</v>
      </c>
      <c r="T125" s="2">
        <f t="shared" si="17"/>
        <v>8499.571428571362</v>
      </c>
      <c r="U125" s="2">
        <f t="shared" si="18"/>
        <v>650000</v>
      </c>
      <c r="V125" s="2">
        <f t="shared" si="34"/>
        <v>5383103</v>
      </c>
      <c r="W125" s="2">
        <f t="shared" si="19"/>
        <v>409855</v>
      </c>
      <c r="X125" s="2">
        <f t="shared" si="6"/>
        <v>240145</v>
      </c>
      <c r="Y125" s="2">
        <f t="shared" si="30"/>
        <v>45243242.469824284</v>
      </c>
      <c r="Z125" s="2" t="str">
        <f t="shared" si="8"/>
        <v>HERE</v>
      </c>
      <c r="AA125" s="2">
        <f>IF(Z125="HERE",Y125,AA124+Graph!$G$1*1000)</f>
        <v>45243242.469824284</v>
      </c>
      <c r="AB125" s="2">
        <f t="shared" si="20"/>
        <v>240145</v>
      </c>
      <c r="AC125" s="2">
        <f t="shared" si="31"/>
        <v>5383103</v>
      </c>
      <c r="AD125" s="3">
        <f t="shared" si="10"/>
        <v>45243242.469824284</v>
      </c>
      <c r="AE125" s="2">
        <f>IF(AE123&gt;=52800000,52800000,IF(AB104=Graph!G$1*1000,AE124+Graph!G$1*1000,AC125))</f>
        <v>5383103</v>
      </c>
      <c r="AF125" s="3">
        <f t="shared" si="21"/>
        <v>5383103</v>
      </c>
      <c r="AG125" s="3">
        <f t="shared" si="29"/>
        <v>32247104.025974035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57</v>
      </c>
      <c r="C126" s="7"/>
      <c r="D126" s="2" t="e">
        <f t="shared" si="11"/>
        <v>#N/A</v>
      </c>
      <c r="E126" s="2" t="e">
        <f t="shared" si="22"/>
        <v>#N/A</v>
      </c>
      <c r="F126" s="2">
        <v>744599.03224471211</v>
      </c>
      <c r="G126" s="2">
        <f t="shared" si="35"/>
        <v>641500.42857142852</v>
      </c>
      <c r="H126" s="2">
        <f t="shared" si="32"/>
        <v>50322531.708524317</v>
      </c>
      <c r="I126" s="7"/>
      <c r="J126" s="2" t="e">
        <f t="shared" si="13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1074066.5714285739</v>
      </c>
      <c r="M126" s="8" t="e">
        <f t="shared" si="28"/>
        <v>#N/A</v>
      </c>
      <c r="N126" s="2" t="e">
        <f t="shared" si="14"/>
        <v>#N/A</v>
      </c>
      <c r="O126" s="2" t="e">
        <f t="shared" si="24"/>
        <v>#N/A</v>
      </c>
      <c r="P126" s="2">
        <v>751672.68461930752</v>
      </c>
      <c r="Q126" s="2">
        <f t="shared" si="36"/>
        <v>650000</v>
      </c>
      <c r="R126" s="2">
        <f t="shared" si="33"/>
        <v>51276345.469824284</v>
      </c>
      <c r="S126" s="2">
        <f t="shared" si="16"/>
        <v>641500.42857142538</v>
      </c>
      <c r="T126" s="2">
        <f t="shared" si="17"/>
        <v>8499.571428571362</v>
      </c>
      <c r="U126" s="2">
        <f t="shared" si="18"/>
        <v>650000</v>
      </c>
      <c r="V126" s="2">
        <f t="shared" si="34"/>
        <v>5861351</v>
      </c>
      <c r="W126" s="2">
        <f t="shared" si="19"/>
        <v>478248</v>
      </c>
      <c r="X126" s="2">
        <f t="shared" si="6"/>
        <v>171752</v>
      </c>
      <c r="Y126" s="2">
        <f t="shared" si="30"/>
        <v>45414994.469824284</v>
      </c>
      <c r="Z126" s="2" t="str">
        <f t="shared" si="8"/>
        <v>HERE</v>
      </c>
      <c r="AA126" s="2">
        <f>IF(Z126="HERE",Y126,AA125+Graph!$G$1*1000)</f>
        <v>45414994.469824284</v>
      </c>
      <c r="AB126" s="2">
        <f t="shared" si="20"/>
        <v>171752</v>
      </c>
      <c r="AC126" s="2">
        <f t="shared" si="31"/>
        <v>5861351</v>
      </c>
      <c r="AD126" s="3">
        <f t="shared" si="10"/>
        <v>45414994.469824284</v>
      </c>
      <c r="AE126" s="2">
        <f>IF(AE124&gt;=52800000,52800000,IF(AB105=Graph!G$1*1000,AE125+Graph!G$1*1000,AC126))</f>
        <v>5861351</v>
      </c>
      <c r="AF126" s="3">
        <f t="shared" si="21"/>
        <v>5861351</v>
      </c>
      <c r="AG126" s="3">
        <f t="shared" si="29"/>
        <v>32784110.137127575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58</v>
      </c>
      <c r="C127" s="7"/>
      <c r="D127" s="2" t="e">
        <f t="shared" si="11"/>
        <v>#N/A</v>
      </c>
      <c r="E127" s="2" t="e">
        <f t="shared" si="22"/>
        <v>#N/A</v>
      </c>
      <c r="F127" s="2">
        <v>749530.16813090444</v>
      </c>
      <c r="G127" s="2">
        <f t="shared" si="35"/>
        <v>641500.42857142852</v>
      </c>
      <c r="H127" s="2">
        <f t="shared" si="32"/>
        <v>50964032.137095742</v>
      </c>
      <c r="I127" s="7"/>
      <c r="J127" s="2" t="e">
        <f t="shared" si="13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1082566.1428571453</v>
      </c>
      <c r="M127" s="8" t="e">
        <f t="shared" si="28"/>
        <v>#N/A</v>
      </c>
      <c r="N127" s="2" t="e">
        <f t="shared" si="14"/>
        <v>#N/A</v>
      </c>
      <c r="O127" s="2" t="e">
        <f t="shared" si="24"/>
        <v>#N/A</v>
      </c>
      <c r="P127" s="2">
        <v>756650.31678125262</v>
      </c>
      <c r="Q127" s="2">
        <f t="shared" si="36"/>
        <v>650000</v>
      </c>
      <c r="R127" s="2">
        <f t="shared" si="33"/>
        <v>51926345.469824284</v>
      </c>
      <c r="S127" s="2">
        <f t="shared" si="16"/>
        <v>641500.42857142538</v>
      </c>
      <c r="T127" s="2">
        <f t="shared" si="17"/>
        <v>8499.571428571362</v>
      </c>
      <c r="U127" s="2">
        <f t="shared" si="18"/>
        <v>650000</v>
      </c>
      <c r="V127" s="2">
        <f t="shared" si="34"/>
        <v>6353321</v>
      </c>
      <c r="W127" s="2">
        <f t="shared" si="19"/>
        <v>491970</v>
      </c>
      <c r="X127" s="2">
        <f t="shared" si="6"/>
        <v>158030</v>
      </c>
      <c r="Y127" s="2">
        <f t="shared" si="30"/>
        <v>45573024.469824284</v>
      </c>
      <c r="Z127" s="2" t="str">
        <f t="shared" si="8"/>
        <v>HERE</v>
      </c>
      <c r="AA127" s="2">
        <f>IF(Z127="HERE",Y127,AA126+Graph!$G$1*1000)</f>
        <v>45573024.469824284</v>
      </c>
      <c r="AB127" s="2">
        <f t="shared" si="20"/>
        <v>158030</v>
      </c>
      <c r="AC127" s="2">
        <f t="shared" si="31"/>
        <v>6353321</v>
      </c>
      <c r="AD127" s="3">
        <f t="shared" si="10"/>
        <v>45573024.469824284</v>
      </c>
      <c r="AE127" s="2">
        <f>IF(AE125&gt;=52800000,52800000,IF(AB106=Graph!G$1*1000,AE126+Graph!G$1*1000,AC127))</f>
        <v>6353321</v>
      </c>
      <c r="AF127" s="3">
        <f t="shared" si="21"/>
        <v>6353321</v>
      </c>
      <c r="AG127" s="3">
        <f t="shared" si="29"/>
        <v>33323688.079984717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59</v>
      </c>
      <c r="C128" s="7"/>
      <c r="D128" s="2" t="e">
        <f t="shared" si="11"/>
        <v>#N/A</v>
      </c>
      <c r="E128" s="2" t="e">
        <f t="shared" si="22"/>
        <v>#N/A</v>
      </c>
      <c r="F128" s="2">
        <v>754461.30401706696</v>
      </c>
      <c r="G128" s="2">
        <f t="shared" si="35"/>
        <v>641500.42857142852</v>
      </c>
      <c r="H128" s="2">
        <f t="shared" si="32"/>
        <v>51605532.565667167</v>
      </c>
      <c r="I128" s="7"/>
      <c r="J128" s="2" t="e">
        <f t="shared" si="13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1091065.7142857166</v>
      </c>
      <c r="M128" s="8" t="e">
        <f t="shared" si="28"/>
        <v>#N/A</v>
      </c>
      <c r="N128" s="2" t="e">
        <f t="shared" si="14"/>
        <v>#N/A</v>
      </c>
      <c r="O128" s="2" t="e">
        <f t="shared" si="24"/>
        <v>#N/A</v>
      </c>
      <c r="P128" s="2">
        <v>761627.94894322753</v>
      </c>
      <c r="Q128" s="2">
        <f t="shared" si="36"/>
        <v>650000</v>
      </c>
      <c r="R128" s="2">
        <f t="shared" si="33"/>
        <v>52576345.469824284</v>
      </c>
      <c r="S128" s="2">
        <f t="shared" si="16"/>
        <v>641500.42857142538</v>
      </c>
      <c r="T128" s="2">
        <f t="shared" si="17"/>
        <v>8499.571428571362</v>
      </c>
      <c r="U128" s="2">
        <f t="shared" si="18"/>
        <v>650000</v>
      </c>
      <c r="V128" s="2">
        <f t="shared" si="34"/>
        <v>6573570</v>
      </c>
      <c r="W128" s="2">
        <f t="shared" si="19"/>
        <v>220249</v>
      </c>
      <c r="X128" s="2">
        <f t="shared" si="6"/>
        <v>429751</v>
      </c>
      <c r="Y128" s="2">
        <f t="shared" si="30"/>
        <v>46002775.469824284</v>
      </c>
      <c r="Z128" s="2" t="str">
        <f t="shared" si="8"/>
        <v>HERE</v>
      </c>
      <c r="AA128" s="2">
        <f>IF(Z128="HERE",Y128,AA127+Graph!$G$1*1000)</f>
        <v>46002775.469824284</v>
      </c>
      <c r="AB128" s="2">
        <f t="shared" si="20"/>
        <v>429751</v>
      </c>
      <c r="AC128" s="2">
        <f t="shared" si="31"/>
        <v>6573570</v>
      </c>
      <c r="AD128" s="3">
        <f t="shared" si="10"/>
        <v>46002775.469824284</v>
      </c>
      <c r="AE128" s="2">
        <f>IF(AE126&gt;=52800000,52800000,IF(AB107=Graph!G$1*1000,AE127+Graph!G$1*1000,AC128))</f>
        <v>6573570</v>
      </c>
      <c r="AF128" s="3">
        <f t="shared" si="21"/>
        <v>6573570</v>
      </c>
      <c r="AG128" s="3">
        <f t="shared" si="29"/>
        <v>33863266.022841863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60</v>
      </c>
      <c r="C129" s="7"/>
      <c r="D129" s="2" t="e">
        <f t="shared" si="11"/>
        <v>#N/A</v>
      </c>
      <c r="E129" s="2" t="e">
        <f t="shared" si="22"/>
        <v>#N/A</v>
      </c>
      <c r="F129" s="2">
        <v>759392.43990322948</v>
      </c>
      <c r="G129" s="2">
        <f t="shared" si="35"/>
        <v>641500.42857142852</v>
      </c>
      <c r="H129" s="2">
        <f t="shared" si="32"/>
        <v>52247032.994238593</v>
      </c>
      <c r="I129" s="7"/>
      <c r="J129" s="2" t="e">
        <f t="shared" si="13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1099565.285714288</v>
      </c>
      <c r="M129" s="8" t="e">
        <f t="shared" si="28"/>
        <v>#N/A</v>
      </c>
      <c r="N129" s="2" t="e">
        <f t="shared" si="14"/>
        <v>#N/A</v>
      </c>
      <c r="O129" s="2" t="e">
        <f t="shared" si="24"/>
        <v>#N/A</v>
      </c>
      <c r="P129" s="2">
        <v>766605.58110517263</v>
      </c>
      <c r="Q129" s="2">
        <f t="shared" si="36"/>
        <v>650000</v>
      </c>
      <c r="R129" s="2">
        <f t="shared" si="33"/>
        <v>53226345.469824284</v>
      </c>
      <c r="S129" s="2">
        <f t="shared" si="16"/>
        <v>641500.42857142538</v>
      </c>
      <c r="T129" s="2">
        <f t="shared" si="17"/>
        <v>8499.571428571362</v>
      </c>
      <c r="U129" s="2">
        <f t="shared" si="18"/>
        <v>650000</v>
      </c>
      <c r="V129" s="2">
        <f t="shared" si="34"/>
        <v>6853372</v>
      </c>
      <c r="W129" s="2">
        <f t="shared" si="19"/>
        <v>279802</v>
      </c>
      <c r="X129" s="2">
        <f t="shared" si="6"/>
        <v>370198</v>
      </c>
      <c r="Y129" s="2">
        <f t="shared" si="30"/>
        <v>46372973.469824284</v>
      </c>
      <c r="Z129" s="2" t="str">
        <f t="shared" si="8"/>
        <v>HERE</v>
      </c>
      <c r="AA129" s="2">
        <f>IF(Z129="HERE",Y129,AA128+Graph!$G$1*1000)</f>
        <v>46372973.469824284</v>
      </c>
      <c r="AB129" s="2">
        <f t="shared" si="20"/>
        <v>370198</v>
      </c>
      <c r="AC129" s="2">
        <f t="shared" si="31"/>
        <v>6853372</v>
      </c>
      <c r="AD129" s="3">
        <f t="shared" si="10"/>
        <v>46372973.469824284</v>
      </c>
      <c r="AE129" s="2">
        <f>IF(AE127&gt;=52800000,52800000,IF(AB108=Graph!G$1*1000,AE128+Graph!G$1*1000,AC129))</f>
        <v>6853372</v>
      </c>
      <c r="AF129" s="3">
        <f t="shared" si="21"/>
        <v>6853372</v>
      </c>
      <c r="AG129" s="3">
        <f t="shared" si="29"/>
        <v>34336209.035341859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61</v>
      </c>
      <c r="C130" s="7"/>
      <c r="D130" s="2" t="e">
        <f t="shared" si="11"/>
        <v>#N/A</v>
      </c>
      <c r="E130" s="2" t="e">
        <f t="shared" si="22"/>
        <v>#N/A</v>
      </c>
      <c r="F130" s="2">
        <v>764323.5757894218</v>
      </c>
      <c r="G130" s="2">
        <f t="shared" si="35"/>
        <v>641500.42857142852</v>
      </c>
      <c r="H130" s="2">
        <f t="shared" si="32"/>
        <v>52888533.422810018</v>
      </c>
      <c r="I130" s="7"/>
      <c r="J130" s="2" t="e">
        <f t="shared" si="13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1108064.8571428594</v>
      </c>
      <c r="M130" s="8" t="e">
        <f t="shared" si="28"/>
        <v>#N/A</v>
      </c>
      <c r="N130" s="2" t="e">
        <f t="shared" si="14"/>
        <v>#N/A</v>
      </c>
      <c r="O130" s="2" t="e">
        <f t="shared" si="24"/>
        <v>#N/A</v>
      </c>
      <c r="P130" s="2">
        <v>771583.21326711774</v>
      </c>
      <c r="Q130" s="2">
        <f t="shared" si="36"/>
        <v>650000</v>
      </c>
      <c r="R130" s="2">
        <f t="shared" si="33"/>
        <v>53876345.469824284</v>
      </c>
      <c r="S130" s="2">
        <f t="shared" si="16"/>
        <v>641500.42857142538</v>
      </c>
      <c r="T130" s="2">
        <f t="shared" si="17"/>
        <v>8499.571428571362</v>
      </c>
      <c r="U130" s="2">
        <f t="shared" si="18"/>
        <v>650000</v>
      </c>
      <c r="V130" s="2">
        <f t="shared" si="34"/>
        <v>7164387</v>
      </c>
      <c r="W130" s="2">
        <f t="shared" si="19"/>
        <v>311015</v>
      </c>
      <c r="X130" s="2">
        <f t="shared" si="6"/>
        <v>338985</v>
      </c>
      <c r="Y130" s="2">
        <f t="shared" si="30"/>
        <v>46711958.469824284</v>
      </c>
      <c r="Z130" s="2" t="str">
        <f t="shared" si="8"/>
        <v>HERE</v>
      </c>
      <c r="AA130" s="2">
        <f>IF(Z130="HERE",Y130,AA129+Graph!$G$1*1000)</f>
        <v>46711958.469824284</v>
      </c>
      <c r="AB130" s="2">
        <f t="shared" si="20"/>
        <v>338985</v>
      </c>
      <c r="AC130" s="2">
        <f t="shared" si="31"/>
        <v>7164387</v>
      </c>
      <c r="AD130" s="3">
        <f t="shared" si="10"/>
        <v>46711958.469824284</v>
      </c>
      <c r="AE130" s="2">
        <f>IF(AE128&gt;=52800000,52800000,IF(AB109=Graph!G$1*1000,AE129+Graph!G$1*1000,AC130))</f>
        <v>7164387</v>
      </c>
      <c r="AF130" s="3">
        <f t="shared" si="21"/>
        <v>7164387</v>
      </c>
      <c r="AG130" s="3">
        <f t="shared" si="29"/>
        <v>34809152.047841854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62</v>
      </c>
      <c r="C131" s="7"/>
      <c r="D131" s="2" t="e">
        <f t="shared" si="11"/>
        <v>#N/A</v>
      </c>
      <c r="E131" s="2" t="e">
        <f t="shared" si="22"/>
        <v>#N/A</v>
      </c>
      <c r="F131" s="2">
        <v>769254.71167558432</v>
      </c>
      <c r="G131" s="2">
        <f t="shared" si="35"/>
        <v>641500.42857142852</v>
      </c>
      <c r="H131" s="2">
        <f t="shared" si="32"/>
        <v>53530033.851381443</v>
      </c>
      <c r="I131" s="7"/>
      <c r="J131" s="2" t="e">
        <f t="shared" si="13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1116564.4285714307</v>
      </c>
      <c r="M131" s="8" t="e">
        <f t="shared" si="28"/>
        <v>#N/A</v>
      </c>
      <c r="N131" s="2" t="e">
        <f t="shared" si="14"/>
        <v>#N/A</v>
      </c>
      <c r="O131" s="2" t="e">
        <f t="shared" si="24"/>
        <v>#N/A</v>
      </c>
      <c r="P131" s="2">
        <v>776560.84542909265</v>
      </c>
      <c r="Q131" s="2">
        <f t="shared" si="36"/>
        <v>650000</v>
      </c>
      <c r="R131" s="2">
        <f t="shared" si="33"/>
        <v>54526345.469824284</v>
      </c>
      <c r="S131" s="2">
        <f t="shared" si="16"/>
        <v>641500.42857142538</v>
      </c>
      <c r="T131" s="2">
        <f t="shared" si="17"/>
        <v>8499.571428571362</v>
      </c>
      <c r="U131" s="2">
        <f t="shared" si="18"/>
        <v>650000</v>
      </c>
      <c r="V131" s="2">
        <f t="shared" si="34"/>
        <v>7447199</v>
      </c>
      <c r="W131" s="2">
        <f t="shared" si="19"/>
        <v>282812</v>
      </c>
      <c r="X131" s="2">
        <f t="shared" si="6"/>
        <v>367188</v>
      </c>
      <c r="Y131" s="2">
        <f t="shared" si="30"/>
        <v>47079146.469824284</v>
      </c>
      <c r="Z131" s="2" t="str">
        <f t="shared" si="8"/>
        <v>HERE</v>
      </c>
      <c r="AA131" s="2">
        <f>IF(Z131="HERE",Y131,AA130+Graph!$G$1*1000)</f>
        <v>47079146.469824284</v>
      </c>
      <c r="AB131" s="2">
        <f t="shared" si="20"/>
        <v>367188</v>
      </c>
      <c r="AC131" s="2">
        <f t="shared" si="31"/>
        <v>7447199</v>
      </c>
      <c r="AD131" s="3">
        <f t="shared" si="10"/>
        <v>47079146.469824284</v>
      </c>
      <c r="AE131" s="2">
        <f>IF(AE129&gt;=52800000,52800000,IF(AB110=Graph!G$1*1000,AE130+Graph!G$1*1000,AC131))</f>
        <v>7447199</v>
      </c>
      <c r="AF131" s="3">
        <f t="shared" si="21"/>
        <v>7447199</v>
      </c>
      <c r="AG131" s="3">
        <f t="shared" si="29"/>
        <v>35282095.060341857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63</v>
      </c>
      <c r="C132" s="7"/>
      <c r="D132" s="2" t="e">
        <f t="shared" si="11"/>
        <v>#N/A</v>
      </c>
      <c r="E132" s="2" t="e">
        <f t="shared" si="22"/>
        <v>#N/A</v>
      </c>
      <c r="F132" s="2">
        <v>774185.84756174684</v>
      </c>
      <c r="G132" s="2">
        <f t="shared" si="35"/>
        <v>641500.42857142852</v>
      </c>
      <c r="H132" s="2">
        <f t="shared" si="32"/>
        <v>54171534.279952869</v>
      </c>
      <c r="I132" s="7"/>
      <c r="J132" s="2" t="e">
        <f t="shared" si="13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1125064.0000000021</v>
      </c>
      <c r="M132" s="8" t="e">
        <f t="shared" si="28"/>
        <v>#N/A</v>
      </c>
      <c r="N132" s="2" t="e">
        <f t="shared" si="14"/>
        <v>#N/A</v>
      </c>
      <c r="O132" s="2" t="e">
        <f t="shared" si="24"/>
        <v>#N/A</v>
      </c>
      <c r="P132" s="2">
        <v>781538.47759103775</v>
      </c>
      <c r="Q132" s="2">
        <f t="shared" si="36"/>
        <v>650000</v>
      </c>
      <c r="R132" s="2">
        <f t="shared" si="33"/>
        <v>55176345.469824284</v>
      </c>
      <c r="S132" s="2">
        <f t="shared" si="16"/>
        <v>641500.42857142538</v>
      </c>
      <c r="T132" s="2">
        <f t="shared" si="17"/>
        <v>8499.571428571362</v>
      </c>
      <c r="U132" s="2">
        <f t="shared" si="18"/>
        <v>650000</v>
      </c>
      <c r="V132" s="2">
        <f t="shared" si="34"/>
        <v>7891184</v>
      </c>
      <c r="W132" s="2">
        <f t="shared" si="19"/>
        <v>443985</v>
      </c>
      <c r="X132" s="2">
        <f t="shared" si="6"/>
        <v>206015</v>
      </c>
      <c r="Y132" s="2">
        <f t="shared" si="30"/>
        <v>47285161.469824284</v>
      </c>
      <c r="Z132" s="2" t="str">
        <f t="shared" si="8"/>
        <v>HERE</v>
      </c>
      <c r="AA132" s="2">
        <f>IF(Z132="HERE",Y132,AA131+Graph!$G$1*1000)</f>
        <v>47285161.469824284</v>
      </c>
      <c r="AB132" s="2">
        <f t="shared" si="20"/>
        <v>206015</v>
      </c>
      <c r="AC132" s="2">
        <f t="shared" si="31"/>
        <v>7891184</v>
      </c>
      <c r="AD132" s="3">
        <f t="shared" si="10"/>
        <v>47285161.469824284</v>
      </c>
      <c r="AE132" s="2">
        <f>IF(AE130&gt;=52800000,52800000,IF(AB111=Graph!G$1*1000,AE131+Graph!G$1*1000,AC132))</f>
        <v>7891184</v>
      </c>
      <c r="AF132" s="3">
        <f t="shared" si="21"/>
        <v>7891184</v>
      </c>
      <c r="AG132" s="3">
        <f t="shared" si="29"/>
        <v>35755038.072841853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64</v>
      </c>
      <c r="C133" s="7"/>
      <c r="D133" s="2" t="e">
        <f t="shared" si="11"/>
        <v>#N/A</v>
      </c>
      <c r="E133" s="2" t="e">
        <f t="shared" si="22"/>
        <v>#N/A</v>
      </c>
      <c r="F133" s="2">
        <v>779116.98344793916</v>
      </c>
      <c r="G133" s="2">
        <f t="shared" si="35"/>
        <v>641500.42857142852</v>
      </c>
      <c r="H133" s="2">
        <f t="shared" si="32"/>
        <v>54813034.708524294</v>
      </c>
      <c r="I133" s="7"/>
      <c r="J133" s="2" t="e">
        <f t="shared" si="13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1133563.5714285735</v>
      </c>
      <c r="M133" s="8" t="e">
        <f t="shared" si="28"/>
        <v>#N/A</v>
      </c>
      <c r="N133" s="2" t="e">
        <f t="shared" si="14"/>
        <v>#N/A</v>
      </c>
      <c r="O133" s="2" t="e">
        <f t="shared" si="24"/>
        <v>#N/A</v>
      </c>
      <c r="P133" s="2">
        <v>786516.10975298285</v>
      </c>
      <c r="Q133" s="2">
        <f t="shared" si="36"/>
        <v>650000</v>
      </c>
      <c r="R133" s="2">
        <f t="shared" si="33"/>
        <v>55826345.469824284</v>
      </c>
      <c r="S133" s="2">
        <f t="shared" si="16"/>
        <v>641500.42857142538</v>
      </c>
      <c r="T133" s="2">
        <f t="shared" si="17"/>
        <v>8499.571428571362</v>
      </c>
      <c r="U133" s="2">
        <f t="shared" si="18"/>
        <v>650000</v>
      </c>
      <c r="V133" s="2">
        <f t="shared" si="34"/>
        <v>8378940</v>
      </c>
      <c r="W133" s="2">
        <f t="shared" si="19"/>
        <v>487756</v>
      </c>
      <c r="X133" s="2">
        <f t="shared" si="6"/>
        <v>162244</v>
      </c>
      <c r="Y133" s="2">
        <f t="shared" si="30"/>
        <v>47447405.469824284</v>
      </c>
      <c r="Z133" s="2" t="str">
        <f t="shared" si="8"/>
        <v>HERE</v>
      </c>
      <c r="AA133" s="2">
        <f>IF(Z133="HERE",Y133,AA132+Graph!$G$1*1000)</f>
        <v>47447405.469824284</v>
      </c>
      <c r="AB133" s="2">
        <f t="shared" si="20"/>
        <v>162244</v>
      </c>
      <c r="AC133" s="2">
        <f t="shared" si="31"/>
        <v>8378940</v>
      </c>
      <c r="AD133" s="3">
        <f t="shared" si="10"/>
        <v>47447405.469824284</v>
      </c>
      <c r="AE133" s="2">
        <f>IF(AE131&gt;=52800000,52800000,IF(AB112=Graph!G$1*1000,AE132+Graph!G$1*1000,AC133))</f>
        <v>8378940</v>
      </c>
      <c r="AF133" s="3">
        <f t="shared" si="21"/>
        <v>8378940</v>
      </c>
      <c r="AG133" s="3">
        <f t="shared" si="29"/>
        <v>36227981.085341863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65</v>
      </c>
      <c r="C134" s="7"/>
      <c r="D134" s="2" t="e">
        <f t="shared" si="11"/>
        <v>#N/A</v>
      </c>
      <c r="E134" s="2" t="e">
        <f t="shared" si="22"/>
        <v>#N/A</v>
      </c>
      <c r="F134" s="2">
        <v>784048.11933410168</v>
      </c>
      <c r="G134" s="2">
        <f t="shared" si="35"/>
        <v>641500.42857142852</v>
      </c>
      <c r="H134" s="2">
        <f t="shared" si="32"/>
        <v>55454535.13709572</v>
      </c>
      <c r="I134" s="7"/>
      <c r="J134" s="2" t="e">
        <f t="shared" si="13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1142063.1428571448</v>
      </c>
      <c r="M134" s="8" t="e">
        <f t="shared" si="28"/>
        <v>#N/A</v>
      </c>
      <c r="N134" s="2" t="e">
        <f t="shared" si="14"/>
        <v>#N/A</v>
      </c>
      <c r="O134" s="2" t="e">
        <f t="shared" si="24"/>
        <v>#N/A</v>
      </c>
      <c r="P134" s="2">
        <v>791493.74191495776</v>
      </c>
      <c r="Q134" s="2">
        <f t="shared" si="36"/>
        <v>650000</v>
      </c>
      <c r="R134" s="2">
        <f t="shared" si="33"/>
        <v>56476345.469824284</v>
      </c>
      <c r="S134" s="2">
        <f t="shared" si="16"/>
        <v>641500.42857142538</v>
      </c>
      <c r="T134" s="2">
        <f t="shared" si="17"/>
        <v>8499.571428571362</v>
      </c>
      <c r="U134" s="2">
        <f t="shared" si="18"/>
        <v>650000</v>
      </c>
      <c r="V134" s="2">
        <f t="shared" si="34"/>
        <v>8977329</v>
      </c>
      <c r="W134" s="2">
        <f t="shared" si="19"/>
        <v>598389</v>
      </c>
      <c r="X134" s="2">
        <f t="shared" si="6"/>
        <v>51611</v>
      </c>
      <c r="Y134" s="2">
        <f t="shared" si="30"/>
        <v>47499016.469824284</v>
      </c>
      <c r="Z134" s="2" t="str">
        <f t="shared" si="8"/>
        <v>HERE</v>
      </c>
      <c r="AA134" s="2">
        <f>IF(Z134="HERE",Y134,AA133+Graph!$G$1*1000)</f>
        <v>47499016.469824284</v>
      </c>
      <c r="AB134" s="2">
        <f t="shared" si="20"/>
        <v>51611</v>
      </c>
      <c r="AC134" s="2">
        <f t="shared" si="31"/>
        <v>8977329</v>
      </c>
      <c r="AD134" s="3">
        <f t="shared" si="10"/>
        <v>47499016.469824284</v>
      </c>
      <c r="AE134" s="2">
        <f>IF(AE132&gt;=52800000,52800000,IF(AB113=Graph!G$1*1000,AE133+Graph!G$1*1000,AC134))</f>
        <v>8977329</v>
      </c>
      <c r="AF134" s="3">
        <f t="shared" si="21"/>
        <v>8977329</v>
      </c>
      <c r="AG134" s="3">
        <f t="shared" si="29"/>
        <v>36700924.097841859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66</v>
      </c>
      <c r="C135" s="7"/>
      <c r="D135" s="2" t="e">
        <f t="shared" si="11"/>
        <v>#N/A</v>
      </c>
      <c r="E135" s="2" t="e">
        <f t="shared" si="22"/>
        <v>#N/A</v>
      </c>
      <c r="F135" s="2">
        <v>788979.2552202642</v>
      </c>
      <c r="G135" s="2">
        <f t="shared" si="35"/>
        <v>641500.42857142852</v>
      </c>
      <c r="H135" s="2">
        <f t="shared" si="32"/>
        <v>56096035.565667145</v>
      </c>
      <c r="I135" s="7"/>
      <c r="J135" s="2" t="e">
        <f t="shared" si="13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1150562.7142857162</v>
      </c>
      <c r="M135" s="8" t="e">
        <f t="shared" si="28"/>
        <v>#N/A</v>
      </c>
      <c r="N135" s="2" t="e">
        <f t="shared" si="14"/>
        <v>#N/A</v>
      </c>
      <c r="O135" s="2" t="e">
        <f t="shared" si="24"/>
        <v>#N/A</v>
      </c>
      <c r="P135" s="2">
        <v>796471.37407690287</v>
      </c>
      <c r="Q135" s="2">
        <f t="shared" si="36"/>
        <v>650000</v>
      </c>
      <c r="R135" s="2">
        <f t="shared" si="33"/>
        <v>57126345.469824284</v>
      </c>
      <c r="S135" s="2">
        <f t="shared" si="16"/>
        <v>641500.42857142538</v>
      </c>
      <c r="T135" s="2">
        <f t="shared" si="17"/>
        <v>8499.571428571362</v>
      </c>
      <c r="U135" s="2">
        <f t="shared" si="18"/>
        <v>650000</v>
      </c>
      <c r="V135" s="2">
        <f t="shared" si="34"/>
        <v>9296367</v>
      </c>
      <c r="W135" s="2">
        <f t="shared" si="19"/>
        <v>319038</v>
      </c>
      <c r="X135" s="2">
        <f t="shared" si="6"/>
        <v>330962</v>
      </c>
      <c r="Y135" s="2">
        <f t="shared" si="30"/>
        <v>47829978.469824284</v>
      </c>
      <c r="Z135" s="2" t="str">
        <f t="shared" si="8"/>
        <v>HERE</v>
      </c>
      <c r="AA135" s="2">
        <f>IF(Z135="HERE",Y135,AA134+Graph!$G$1*1000)</f>
        <v>47829978.469824284</v>
      </c>
      <c r="AB135" s="2">
        <f t="shared" si="20"/>
        <v>330962</v>
      </c>
      <c r="AC135" s="2">
        <f t="shared" si="31"/>
        <v>9296367</v>
      </c>
      <c r="AD135" s="3">
        <f t="shared" si="10"/>
        <v>47829978.469824284</v>
      </c>
      <c r="AE135" s="2">
        <f>IF(AE133&gt;=52800000,52800000,IF(AB114=Graph!G$1*1000,AE134+Graph!G$1*1000,AC135))</f>
        <v>9296367</v>
      </c>
      <c r="AF135" s="3">
        <f t="shared" si="21"/>
        <v>9296367</v>
      </c>
      <c r="AG135" s="3">
        <f t="shared" si="29"/>
        <v>37173867.110341854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67</v>
      </c>
      <c r="C136" s="7"/>
      <c r="D136" s="2" t="e">
        <f t="shared" si="11"/>
        <v>#N/A</v>
      </c>
      <c r="E136" s="2" t="e">
        <f t="shared" si="22"/>
        <v>#N/A</v>
      </c>
      <c r="F136" s="2">
        <v>793910.39110645652</v>
      </c>
      <c r="G136" s="2">
        <f t="shared" si="35"/>
        <v>641500.42857142852</v>
      </c>
      <c r="H136" s="2">
        <f t="shared" si="32"/>
        <v>56737535.99423857</v>
      </c>
      <c r="I136" s="7"/>
      <c r="J136" s="2" t="e">
        <f t="shared" si="13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1159062.2857142875</v>
      </c>
      <c r="M136" s="8" t="e">
        <f t="shared" si="28"/>
        <v>#N/A</v>
      </c>
      <c r="N136" s="2" t="e">
        <f t="shared" si="14"/>
        <v>#N/A</v>
      </c>
      <c r="O136" s="2" t="e">
        <f t="shared" si="24"/>
        <v>#N/A</v>
      </c>
      <c r="P136" s="2">
        <v>801449.00623884797</v>
      </c>
      <c r="Q136" s="2">
        <f t="shared" si="36"/>
        <v>650000</v>
      </c>
      <c r="R136" s="2">
        <f t="shared" si="33"/>
        <v>57776345.469824284</v>
      </c>
      <c r="S136" s="2">
        <f t="shared" si="16"/>
        <v>641500.42857142538</v>
      </c>
      <c r="T136" s="2">
        <f t="shared" si="17"/>
        <v>8499.571428571362</v>
      </c>
      <c r="U136" s="2">
        <f t="shared" si="18"/>
        <v>650000</v>
      </c>
      <c r="V136" s="2">
        <f t="shared" si="34"/>
        <v>9646715</v>
      </c>
      <c r="W136" s="2">
        <f t="shared" si="19"/>
        <v>350348</v>
      </c>
      <c r="X136" s="2">
        <f t="shared" si="6"/>
        <v>299652</v>
      </c>
      <c r="Y136" s="2">
        <f t="shared" si="30"/>
        <v>48129630.469824284</v>
      </c>
      <c r="Z136" s="2" t="str">
        <f t="shared" si="8"/>
        <v>HERE</v>
      </c>
      <c r="AA136" s="2">
        <f>IF(Z136="HERE",Y136,AA135+Graph!$G$1*1000)</f>
        <v>48129630.469824284</v>
      </c>
      <c r="AB136" s="2">
        <f t="shared" si="20"/>
        <v>299652</v>
      </c>
      <c r="AC136" s="2">
        <f t="shared" si="31"/>
        <v>9646715</v>
      </c>
      <c r="AD136" s="3">
        <f t="shared" si="10"/>
        <v>48129630.469824284</v>
      </c>
      <c r="AE136" s="2">
        <f>IF(AE134&gt;=52800000,52800000,IF(AB115=Graph!G$1*1000,AE135+Graph!G$1*1000,AC136))</f>
        <v>9646715</v>
      </c>
      <c r="AF136" s="3">
        <f t="shared" si="21"/>
        <v>9646715</v>
      </c>
      <c r="AG136" s="3">
        <f t="shared" si="29"/>
        <v>37646810.122841857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68</v>
      </c>
      <c r="C137" s="7"/>
      <c r="D137" s="2" t="e">
        <f t="shared" si="11"/>
        <v>#N/A</v>
      </c>
      <c r="E137" s="2" t="e">
        <f t="shared" si="22"/>
        <v>#N/A</v>
      </c>
      <c r="F137" s="2">
        <v>798841.52699261904</v>
      </c>
      <c r="G137" s="2">
        <f t="shared" si="35"/>
        <v>641500.42857142852</v>
      </c>
      <c r="H137" s="2">
        <f t="shared" si="32"/>
        <v>57379036.422809996</v>
      </c>
      <c r="I137" s="7"/>
      <c r="J137" s="2" t="e">
        <f t="shared" si="13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1167561.8571428589</v>
      </c>
      <c r="M137" s="8" t="e">
        <f t="shared" si="28"/>
        <v>#N/A</v>
      </c>
      <c r="N137" s="2" t="e">
        <f t="shared" si="14"/>
        <v>#N/A</v>
      </c>
      <c r="O137" s="2" t="e">
        <f t="shared" si="24"/>
        <v>#N/A</v>
      </c>
      <c r="P137" s="2">
        <v>806426.63840082288</v>
      </c>
      <c r="Q137" s="2">
        <f t="shared" si="36"/>
        <v>650000</v>
      </c>
      <c r="R137" s="2">
        <f t="shared" si="33"/>
        <v>58426345.469824284</v>
      </c>
      <c r="S137" s="2">
        <f t="shared" si="16"/>
        <v>641500.42857142538</v>
      </c>
      <c r="T137" s="2">
        <f t="shared" si="17"/>
        <v>8499.571428571362</v>
      </c>
      <c r="U137" s="2">
        <f t="shared" si="18"/>
        <v>650000</v>
      </c>
      <c r="V137" s="2">
        <f t="shared" si="34"/>
        <v>10021471</v>
      </c>
      <c r="W137" s="2">
        <f t="shared" si="19"/>
        <v>374756</v>
      </c>
      <c r="X137" s="2">
        <f t="shared" si="6"/>
        <v>275244</v>
      </c>
      <c r="Y137" s="2">
        <f t="shared" si="30"/>
        <v>48404874.469824284</v>
      </c>
      <c r="Z137" s="2" t="str">
        <f t="shared" si="8"/>
        <v>HERE</v>
      </c>
      <c r="AA137" s="2">
        <f>IF(Z137="HERE",Y137,AA136+Graph!$G$1*1000)</f>
        <v>48404874.469824284</v>
      </c>
      <c r="AB137" s="2">
        <f t="shared" si="20"/>
        <v>275244</v>
      </c>
      <c r="AC137" s="2">
        <f t="shared" si="31"/>
        <v>10021471</v>
      </c>
      <c r="AD137" s="3">
        <f t="shared" si="10"/>
        <v>48404874.469824284</v>
      </c>
      <c r="AE137" s="2">
        <f>IF(AE135&gt;=52800000,52800000,IF(AB116=Graph!G$1*1000,AE136+Graph!G$1*1000,AC137))</f>
        <v>10021471</v>
      </c>
      <c r="AF137" s="3">
        <f t="shared" si="21"/>
        <v>10021471</v>
      </c>
      <c r="AG137" s="3">
        <f t="shared" si="29"/>
        <v>38055298.272841863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69</v>
      </c>
      <c r="C138" s="7"/>
      <c r="D138" s="2" t="e">
        <f t="shared" si="11"/>
        <v>#N/A</v>
      </c>
      <c r="E138" s="2" t="e">
        <f t="shared" si="22"/>
        <v>#N/A</v>
      </c>
      <c r="F138" s="2">
        <v>803772.66287878156</v>
      </c>
      <c r="G138" s="2">
        <f t="shared" si="35"/>
        <v>641500.42857142852</v>
      </c>
      <c r="H138" s="2">
        <f t="shared" si="32"/>
        <v>58020536.851381421</v>
      </c>
      <c r="I138" s="7"/>
      <c r="J138" s="2" t="e">
        <f t="shared" si="13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1176061.4285714303</v>
      </c>
      <c r="M138" s="8" t="e">
        <f t="shared" si="28"/>
        <v>#N/A</v>
      </c>
      <c r="N138" s="2" t="e">
        <f t="shared" si="14"/>
        <v>#N/A</v>
      </c>
      <c r="O138" s="2" t="e">
        <f t="shared" si="24"/>
        <v>#N/A</v>
      </c>
      <c r="P138" s="2">
        <v>811404.27056276798</v>
      </c>
      <c r="Q138" s="2">
        <f t="shared" si="36"/>
        <v>650000</v>
      </c>
      <c r="R138" s="2">
        <f t="shared" si="33"/>
        <v>59076345.469824284</v>
      </c>
      <c r="S138" s="2">
        <f t="shared" si="16"/>
        <v>641500.42857142538</v>
      </c>
      <c r="T138" s="2">
        <f t="shared" si="17"/>
        <v>8499.571428571362</v>
      </c>
      <c r="U138" s="2">
        <f t="shared" si="18"/>
        <v>650000</v>
      </c>
      <c r="V138" s="2">
        <f t="shared" si="34"/>
        <v>10490487</v>
      </c>
      <c r="W138" s="2">
        <f t="shared" si="19"/>
        <v>469016</v>
      </c>
      <c r="X138" s="2">
        <f t="shared" si="6"/>
        <v>180984</v>
      </c>
      <c r="Y138" s="2">
        <f t="shared" si="30"/>
        <v>48585858.469824284</v>
      </c>
      <c r="Z138" s="2" t="str">
        <f t="shared" si="8"/>
        <v>HERE</v>
      </c>
      <c r="AA138" s="2">
        <f>IF(Z138="HERE",Y138,AA137+Graph!$G$1*1000)</f>
        <v>48585858.469824284</v>
      </c>
      <c r="AB138" s="2">
        <f t="shared" si="20"/>
        <v>180984</v>
      </c>
      <c r="AC138" s="2">
        <f t="shared" si="31"/>
        <v>10490487</v>
      </c>
      <c r="AD138" s="3">
        <f t="shared" si="10"/>
        <v>48585858.469824284</v>
      </c>
      <c r="AE138" s="2">
        <f>IF(AE136&gt;=52800000,52800000,IF(AB117=Graph!G$1*1000,AE137+Graph!G$1*1000,AC138))</f>
        <v>10490487</v>
      </c>
      <c r="AF138" s="3">
        <f t="shared" si="21"/>
        <v>10490487</v>
      </c>
      <c r="AG138" s="3">
        <f t="shared" si="29"/>
        <v>38403196.722841859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70</v>
      </c>
      <c r="C139" s="7"/>
      <c r="D139" s="2" t="e">
        <f t="shared" si="11"/>
        <v>#N/A</v>
      </c>
      <c r="E139" s="2" t="e">
        <f t="shared" si="22"/>
        <v>#N/A</v>
      </c>
      <c r="F139" s="2">
        <v>808703.79876497388</v>
      </c>
      <c r="G139" s="2">
        <f t="shared" si="35"/>
        <v>641500.42857142852</v>
      </c>
      <c r="H139" s="2">
        <f t="shared" si="32"/>
        <v>58662037.279952846</v>
      </c>
      <c r="I139" s="7"/>
      <c r="J139" s="2" t="e">
        <f t="shared" si="13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1184561.0000000016</v>
      </c>
      <c r="M139" s="8" t="e">
        <f t="shared" si="28"/>
        <v>#N/A</v>
      </c>
      <c r="N139" s="2" t="e">
        <f t="shared" si="14"/>
        <v>#N/A</v>
      </c>
      <c r="O139" s="2" t="e">
        <f t="shared" si="24"/>
        <v>#N/A</v>
      </c>
      <c r="P139" s="2">
        <v>816381.90272471309</v>
      </c>
      <c r="Q139" s="2">
        <f t="shared" si="36"/>
        <v>650000</v>
      </c>
      <c r="R139" s="2">
        <f t="shared" si="33"/>
        <v>59726345.469824284</v>
      </c>
      <c r="S139" s="2">
        <f t="shared" si="16"/>
        <v>641500.42857142538</v>
      </c>
      <c r="T139" s="2">
        <f t="shared" si="17"/>
        <v>8499.571428571362</v>
      </c>
      <c r="U139" s="2">
        <f t="shared" si="18"/>
        <v>650000</v>
      </c>
      <c r="V139" s="2">
        <f t="shared" si="34"/>
        <v>10971047</v>
      </c>
      <c r="W139" s="2">
        <f t="shared" si="19"/>
        <v>480560</v>
      </c>
      <c r="X139" s="2">
        <f t="shared" si="6"/>
        <v>169440</v>
      </c>
      <c r="Y139" s="2">
        <f t="shared" si="30"/>
        <v>48755298.469824284</v>
      </c>
      <c r="Z139" s="2" t="str">
        <f t="shared" si="8"/>
        <v>HERE</v>
      </c>
      <c r="AA139" s="2">
        <f>IF(Z139="HERE",Y139,AA138+Graph!$G$1*1000)</f>
        <v>48755298.469824284</v>
      </c>
      <c r="AB139" s="2">
        <f t="shared" si="20"/>
        <v>169440</v>
      </c>
      <c r="AC139" s="2">
        <f t="shared" si="31"/>
        <v>10971047</v>
      </c>
      <c r="AD139" s="3">
        <f t="shared" si="10"/>
        <v>48755298.469824284</v>
      </c>
      <c r="AE139" s="2">
        <f>IF(AE137&gt;=52800000,52800000,IF(AB118=Graph!G$1*1000,AE138+Graph!G$1*1000,AC139))</f>
        <v>10971047</v>
      </c>
      <c r="AF139" s="3">
        <f t="shared" si="21"/>
        <v>10971047</v>
      </c>
      <c r="AG139" s="3">
        <f t="shared" si="29"/>
        <v>38719006.822841853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71</v>
      </c>
      <c r="C140" s="7"/>
      <c r="D140" s="2" t="e">
        <f t="shared" si="11"/>
        <v>#N/A</v>
      </c>
      <c r="E140" s="2" t="e">
        <f t="shared" si="22"/>
        <v>#N/A</v>
      </c>
      <c r="F140" s="2">
        <v>813634.9346511364</v>
      </c>
      <c r="G140" s="2">
        <f t="shared" si="35"/>
        <v>641500.42857142852</v>
      </c>
      <c r="H140" s="2">
        <f t="shared" si="32"/>
        <v>59303537.708524272</v>
      </c>
      <c r="I140" s="7"/>
      <c r="J140" s="2" t="e">
        <f t="shared" si="13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1193060.571428573</v>
      </c>
      <c r="M140" s="8" t="e">
        <f t="shared" si="28"/>
        <v>#N/A</v>
      </c>
      <c r="N140" s="2" t="e">
        <f t="shared" si="14"/>
        <v>#N/A</v>
      </c>
      <c r="O140" s="2" t="e">
        <f t="shared" si="24"/>
        <v>#N/A</v>
      </c>
      <c r="P140" s="2">
        <v>821359.53488668799</v>
      </c>
      <c r="Q140" s="2">
        <f t="shared" si="36"/>
        <v>650000</v>
      </c>
      <c r="R140" s="2">
        <f t="shared" si="33"/>
        <v>60376345.469824284</v>
      </c>
      <c r="S140" s="2">
        <f t="shared" si="16"/>
        <v>641500.42857142538</v>
      </c>
      <c r="T140" s="2">
        <f t="shared" si="17"/>
        <v>8499.571428571362</v>
      </c>
      <c r="U140" s="2">
        <f t="shared" si="18"/>
        <v>650000</v>
      </c>
      <c r="V140" s="2">
        <f t="shared" si="34"/>
        <v>11465210</v>
      </c>
      <c r="W140" s="2">
        <f t="shared" si="19"/>
        <v>494163</v>
      </c>
      <c r="X140" s="2">
        <f t="shared" si="6"/>
        <v>155837</v>
      </c>
      <c r="Y140" s="2">
        <f t="shared" si="30"/>
        <v>48911135.469824284</v>
      </c>
      <c r="Z140" s="2" t="str">
        <f t="shared" si="8"/>
        <v>HERE</v>
      </c>
      <c r="AA140" s="2">
        <f>IF(Z140="HERE",Y140,AA139+Graph!$G$1*1000)</f>
        <v>48911135.469824284</v>
      </c>
      <c r="AB140" s="2">
        <f t="shared" si="20"/>
        <v>155837</v>
      </c>
      <c r="AC140" s="2">
        <f t="shared" si="31"/>
        <v>11465210</v>
      </c>
      <c r="AD140" s="3">
        <f t="shared" si="10"/>
        <v>48911135.469824284</v>
      </c>
      <c r="AE140" s="2">
        <f>IF(AE138&gt;=52800000,52800000,IF(AB119=Graph!G$1*1000,AE139+Graph!G$1*1000,AC140))</f>
        <v>11465210</v>
      </c>
      <c r="AF140" s="3">
        <f t="shared" si="21"/>
        <v>11465210</v>
      </c>
      <c r="AG140" s="3">
        <f t="shared" si="29"/>
        <v>39028408.772841863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72</v>
      </c>
      <c r="C141" s="7"/>
      <c r="D141" s="2" t="e">
        <f t="shared" si="11"/>
        <v>#N/A</v>
      </c>
      <c r="E141" s="2" t="e">
        <f t="shared" si="22"/>
        <v>#N/A</v>
      </c>
      <c r="F141" s="2">
        <v>818566.07053729892</v>
      </c>
      <c r="G141" s="2">
        <f t="shared" si="35"/>
        <v>641500.42857142852</v>
      </c>
      <c r="H141" s="2">
        <f t="shared" si="32"/>
        <v>59945038.137095697</v>
      </c>
      <c r="I141" s="7"/>
      <c r="J141" s="2" t="e">
        <f t="shared" si="13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1201560.1428571444</v>
      </c>
      <c r="M141" s="8" t="e">
        <f t="shared" si="28"/>
        <v>#N/A</v>
      </c>
      <c r="N141" s="2" t="e">
        <f t="shared" si="14"/>
        <v>#N/A</v>
      </c>
      <c r="O141" s="2" t="e">
        <f t="shared" si="24"/>
        <v>#N/A</v>
      </c>
      <c r="P141" s="2">
        <v>826337.1670486331</v>
      </c>
      <c r="Q141" s="2">
        <f t="shared" si="36"/>
        <v>650000</v>
      </c>
      <c r="R141" s="2">
        <f t="shared" si="33"/>
        <v>61026345.469824284</v>
      </c>
      <c r="S141" s="2">
        <f t="shared" si="16"/>
        <v>641500.42857142538</v>
      </c>
      <c r="T141" s="2">
        <f t="shared" si="17"/>
        <v>8499.571428571362</v>
      </c>
      <c r="U141" s="2">
        <f t="shared" si="18"/>
        <v>650000</v>
      </c>
      <c r="V141" s="2">
        <f t="shared" si="34"/>
        <v>12014288</v>
      </c>
      <c r="W141" s="2">
        <f t="shared" si="19"/>
        <v>549078</v>
      </c>
      <c r="X141" s="2">
        <f t="shared" si="6"/>
        <v>100922</v>
      </c>
      <c r="Y141" s="2">
        <f t="shared" si="30"/>
        <v>49012057.469824284</v>
      </c>
      <c r="Z141" s="2" t="str">
        <f t="shared" si="8"/>
        <v>HERE</v>
      </c>
      <c r="AA141" s="2">
        <f>IF(Z141="HERE",Y141,AA140+Graph!$G$1*1000)</f>
        <v>49012057.469824284</v>
      </c>
      <c r="AB141" s="2">
        <f t="shared" si="20"/>
        <v>100922</v>
      </c>
      <c r="AC141" s="2">
        <f t="shared" si="31"/>
        <v>12014288</v>
      </c>
      <c r="AD141" s="3">
        <f t="shared" si="10"/>
        <v>49012057.469824284</v>
      </c>
      <c r="AE141" s="2">
        <f>IF(AE139&gt;=52800000,52800000,IF(AB120=Graph!G$1*1000,AE140+Graph!G$1*1000,AC141))</f>
        <v>12014288</v>
      </c>
      <c r="AF141" s="3">
        <f t="shared" si="21"/>
        <v>12014288</v>
      </c>
      <c r="AG141" s="3">
        <f t="shared" si="29"/>
        <v>39377181.022841863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73</v>
      </c>
      <c r="C142" s="7"/>
      <c r="D142" s="2" t="e">
        <f t="shared" si="11"/>
        <v>#N/A</v>
      </c>
      <c r="E142" s="2" t="e">
        <f t="shared" si="22"/>
        <v>#N/A</v>
      </c>
      <c r="F142" s="2">
        <v>823497.20642349124</v>
      </c>
      <c r="G142" s="2">
        <f t="shared" si="35"/>
        <v>641500.42857142852</v>
      </c>
      <c r="H142" s="2">
        <f t="shared" si="32"/>
        <v>60586538.565667123</v>
      </c>
      <c r="I142" s="7"/>
      <c r="J142" s="2" t="e">
        <f t="shared" si="13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1210059.7142857157</v>
      </c>
      <c r="M142" s="8" t="e">
        <f t="shared" si="28"/>
        <v>#N/A</v>
      </c>
      <c r="N142" s="2" t="e">
        <f t="shared" si="14"/>
        <v>#N/A</v>
      </c>
      <c r="O142" s="2" t="e">
        <f t="shared" si="24"/>
        <v>#N/A</v>
      </c>
      <c r="P142" s="2">
        <v>831314.7992105782</v>
      </c>
      <c r="Q142" s="2">
        <f t="shared" si="36"/>
        <v>650000</v>
      </c>
      <c r="R142" s="2">
        <f t="shared" si="33"/>
        <v>61676345.469824284</v>
      </c>
      <c r="S142" s="2">
        <f t="shared" si="16"/>
        <v>641500.42857142538</v>
      </c>
      <c r="T142" s="2">
        <f t="shared" si="17"/>
        <v>8499.571428571362</v>
      </c>
      <c r="U142" s="2">
        <f t="shared" si="18"/>
        <v>650000</v>
      </c>
      <c r="V142" s="2">
        <f t="shared" si="34"/>
        <v>12294006</v>
      </c>
      <c r="W142" s="2">
        <f t="shared" si="19"/>
        <v>279718</v>
      </c>
      <c r="X142" s="2">
        <f t="shared" si="6"/>
        <v>370282</v>
      </c>
      <c r="Y142" s="2">
        <f t="shared" si="30"/>
        <v>49382339.469824284</v>
      </c>
      <c r="Z142" s="2" t="str">
        <f t="shared" si="8"/>
        <v>HERE</v>
      </c>
      <c r="AA142" s="2">
        <f>IF(Z142="HERE",Y142,AA141+Graph!$G$1*1000)</f>
        <v>49382339.469824284</v>
      </c>
      <c r="AB142" s="2">
        <f t="shared" si="20"/>
        <v>370282</v>
      </c>
      <c r="AC142" s="2">
        <f t="shared" si="31"/>
        <v>12294006</v>
      </c>
      <c r="AD142" s="3">
        <f t="shared" si="10"/>
        <v>49382339.469824284</v>
      </c>
      <c r="AE142" s="2">
        <f>IF(AE140&gt;=52800000,52800000,IF(AB121=Graph!G$1*1000,AE141+Graph!G$1*1000,AC142))</f>
        <v>12294006</v>
      </c>
      <c r="AF142" s="3">
        <f t="shared" si="21"/>
        <v>12294006</v>
      </c>
      <c r="AG142" s="3">
        <f t="shared" si="29"/>
        <v>39770585.072841853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74</v>
      </c>
      <c r="C143" s="7"/>
      <c r="D143" s="2" t="e">
        <f t="shared" si="11"/>
        <v>#N/A</v>
      </c>
      <c r="E143" s="2" t="e">
        <f t="shared" si="22"/>
        <v>#N/A</v>
      </c>
      <c r="F143" s="2">
        <v>828428.34230965376</v>
      </c>
      <c r="G143" s="2">
        <f t="shared" si="35"/>
        <v>641500.42857142852</v>
      </c>
      <c r="H143" s="2">
        <f t="shared" si="32"/>
        <v>61228038.994238548</v>
      </c>
      <c r="I143" s="7"/>
      <c r="J143" s="2" t="e">
        <f t="shared" si="13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1218559.2857142871</v>
      </c>
      <c r="M143" s="8" t="e">
        <f t="shared" si="28"/>
        <v>#N/A</v>
      </c>
      <c r="N143" s="2" t="e">
        <f t="shared" si="14"/>
        <v>#N/A</v>
      </c>
      <c r="O143" s="2" t="e">
        <f t="shared" si="24"/>
        <v>#N/A</v>
      </c>
      <c r="P143" s="2">
        <v>836292.43137255311</v>
      </c>
      <c r="Q143" s="2">
        <f t="shared" si="36"/>
        <v>650000</v>
      </c>
      <c r="R143" s="2">
        <f t="shared" si="33"/>
        <v>62326345.469824284</v>
      </c>
      <c r="S143" s="2">
        <f t="shared" si="16"/>
        <v>641500.42857142538</v>
      </c>
      <c r="T143" s="2">
        <f t="shared" si="17"/>
        <v>8499.571428571362</v>
      </c>
      <c r="U143" s="2">
        <f t="shared" si="18"/>
        <v>650000</v>
      </c>
      <c r="V143" s="2">
        <f t="shared" si="34"/>
        <v>12646486</v>
      </c>
      <c r="W143" s="2">
        <f t="shared" si="19"/>
        <v>352480</v>
      </c>
      <c r="X143" s="2">
        <f t="shared" si="6"/>
        <v>297520</v>
      </c>
      <c r="Y143" s="2">
        <f t="shared" si="30"/>
        <v>49679859.469824284</v>
      </c>
      <c r="Z143" s="2" t="str">
        <f t="shared" si="8"/>
        <v>HERE</v>
      </c>
      <c r="AA143" s="2">
        <f>IF(Z143="HERE",Y143,AA142+Graph!$G$1*1000)</f>
        <v>49679859.469824284</v>
      </c>
      <c r="AB143" s="2">
        <f t="shared" si="20"/>
        <v>297520</v>
      </c>
      <c r="AC143" s="2">
        <f t="shared" si="31"/>
        <v>12646486</v>
      </c>
      <c r="AD143" s="3">
        <f t="shared" si="10"/>
        <v>49679859.469824284</v>
      </c>
      <c r="AE143" s="2">
        <f>IF(AE141&gt;=52800000,52800000,IF(AB122=Graph!G$1*1000,AE142+Graph!G$1*1000,AC143))</f>
        <v>12646486</v>
      </c>
      <c r="AF143" s="3">
        <f t="shared" si="21"/>
        <v>12646486</v>
      </c>
      <c r="AG143" s="3">
        <f t="shared" si="29"/>
        <v>40182120.472841859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75</v>
      </c>
      <c r="C144" s="7"/>
      <c r="D144" s="2" t="e">
        <f t="shared" si="11"/>
        <v>#N/A</v>
      </c>
      <c r="E144" s="2" t="e">
        <f t="shared" si="22"/>
        <v>#N/A</v>
      </c>
      <c r="F144" s="2">
        <v>833359.47819581628</v>
      </c>
      <c r="G144" s="2">
        <f t="shared" si="35"/>
        <v>641500.42857142852</v>
      </c>
      <c r="H144" s="2">
        <f t="shared" si="32"/>
        <v>61869539.422809973</v>
      </c>
      <c r="I144" s="7"/>
      <c r="J144" s="2" t="e">
        <f t="shared" si="13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1227058.8571428584</v>
      </c>
      <c r="M144" s="8" t="e">
        <f t="shared" si="28"/>
        <v>#N/A</v>
      </c>
      <c r="N144" s="2" t="e">
        <f t="shared" si="14"/>
        <v>#N/A</v>
      </c>
      <c r="O144" s="2" t="e">
        <f t="shared" si="24"/>
        <v>#N/A</v>
      </c>
      <c r="P144" s="2">
        <v>841270.06353449821</v>
      </c>
      <c r="Q144" s="2">
        <f t="shared" si="36"/>
        <v>650000</v>
      </c>
      <c r="R144" s="2">
        <f t="shared" si="33"/>
        <v>62976345.469824284</v>
      </c>
      <c r="S144" s="2">
        <f t="shared" si="16"/>
        <v>641500.42857142538</v>
      </c>
      <c r="T144" s="2">
        <f t="shared" si="17"/>
        <v>8499.571428571362</v>
      </c>
      <c r="U144" s="2">
        <f t="shared" si="18"/>
        <v>650000</v>
      </c>
      <c r="V144" s="2">
        <f t="shared" si="34"/>
        <v>13058298</v>
      </c>
      <c r="W144" s="2">
        <f t="shared" si="19"/>
        <v>411812</v>
      </c>
      <c r="X144" s="2">
        <f t="shared" si="6"/>
        <v>238188</v>
      </c>
      <c r="Y144" s="2">
        <f t="shared" si="30"/>
        <v>49918047.469824284</v>
      </c>
      <c r="Z144" s="2" t="str">
        <f t="shared" si="8"/>
        <v>HERE</v>
      </c>
      <c r="AA144" s="2">
        <f>IF(Z144="HERE",Y144,AA143+Graph!$G$1*1000)</f>
        <v>49918047.469824284</v>
      </c>
      <c r="AB144" s="2">
        <f t="shared" si="20"/>
        <v>238188</v>
      </c>
      <c r="AC144" s="2">
        <f t="shared" si="31"/>
        <v>13058298</v>
      </c>
      <c r="AD144" s="3">
        <f t="shared" si="10"/>
        <v>49918047.469824284</v>
      </c>
      <c r="AE144" s="2">
        <f>IF(AE142&gt;=52800000,52800000,IF(AB123=Graph!G$1*1000,AE143+Graph!G$1*1000,AC144))</f>
        <v>13058298</v>
      </c>
      <c r="AF144" s="3">
        <f t="shared" si="21"/>
        <v>13058298</v>
      </c>
      <c r="AG144" s="3">
        <f t="shared" si="29"/>
        <v>40475431.922841854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76</v>
      </c>
      <c r="C145" s="7"/>
      <c r="D145" s="2" t="e">
        <f t="shared" si="11"/>
        <v>#N/A</v>
      </c>
      <c r="E145" s="2" t="e">
        <f t="shared" si="22"/>
        <v>#N/A</v>
      </c>
      <c r="F145" s="2">
        <v>838290.6140820086</v>
      </c>
      <c r="G145" s="2">
        <f t="shared" si="35"/>
        <v>641500.42857142852</v>
      </c>
      <c r="H145" s="2">
        <f t="shared" si="32"/>
        <v>62511039.851381399</v>
      </c>
      <c r="I145" s="7"/>
      <c r="J145" s="2" t="e">
        <f t="shared" si="13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1235558.4285714298</v>
      </c>
      <c r="M145" s="8" t="e">
        <f t="shared" si="28"/>
        <v>#N/A</v>
      </c>
      <c r="N145" s="2" t="e">
        <f t="shared" si="14"/>
        <v>#N/A</v>
      </c>
      <c r="O145" s="2" t="e">
        <f t="shared" si="24"/>
        <v>#N/A</v>
      </c>
      <c r="P145" s="2">
        <v>846247.69569647312</v>
      </c>
      <c r="Q145" s="2">
        <f t="shared" si="36"/>
        <v>650000</v>
      </c>
      <c r="R145" s="2">
        <f t="shared" si="33"/>
        <v>63626345.469824284</v>
      </c>
      <c r="S145" s="2">
        <f t="shared" si="16"/>
        <v>641500.42857142538</v>
      </c>
      <c r="T145" s="2">
        <f t="shared" si="17"/>
        <v>8499.571428571362</v>
      </c>
      <c r="U145" s="2">
        <f t="shared" si="18"/>
        <v>650000</v>
      </c>
      <c r="V145" s="2">
        <f t="shared" si="34"/>
        <v>13509108</v>
      </c>
      <c r="W145" s="2">
        <f t="shared" si="19"/>
        <v>450810</v>
      </c>
      <c r="X145" s="2">
        <f t="shared" si="6"/>
        <v>199190</v>
      </c>
      <c r="Y145" s="2">
        <f t="shared" si="30"/>
        <v>50117237.469824284</v>
      </c>
      <c r="Z145" s="2" t="str">
        <f t="shared" si="8"/>
        <v>HERE</v>
      </c>
      <c r="AA145" s="2">
        <f>IF(Z145="HERE",Y145,AA144+Graph!$G$1*1000)</f>
        <v>50117237.469824284</v>
      </c>
      <c r="AB145" s="2">
        <f t="shared" si="20"/>
        <v>199190</v>
      </c>
      <c r="AC145" s="2">
        <f t="shared" si="31"/>
        <v>13509108</v>
      </c>
      <c r="AD145" s="3">
        <f t="shared" si="10"/>
        <v>50117237.469824284</v>
      </c>
      <c r="AE145" s="2">
        <f>IF(AE143&gt;=52800000,52800000,IF(AB124=Graph!G$1*1000,AE144+Graph!G$1*1000,AC145))</f>
        <v>13509108</v>
      </c>
      <c r="AF145" s="3">
        <f t="shared" si="21"/>
        <v>13509108</v>
      </c>
      <c r="AG145" s="3">
        <f t="shared" si="29"/>
        <v>40751450.122841857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77</v>
      </c>
      <c r="C146" s="7"/>
      <c r="D146" s="2" t="e">
        <f t="shared" si="11"/>
        <v>#N/A</v>
      </c>
      <c r="E146" s="2" t="e">
        <f t="shared" si="22"/>
        <v>#N/A</v>
      </c>
      <c r="F146" s="2">
        <v>843221.74996817112</v>
      </c>
      <c r="G146" s="2">
        <f t="shared" si="35"/>
        <v>641500.42857142852</v>
      </c>
      <c r="H146" s="2">
        <f t="shared" si="32"/>
        <v>63152540.279952824</v>
      </c>
      <c r="I146" s="7"/>
      <c r="J146" s="2" t="e">
        <f t="shared" si="13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1244058.0000000012</v>
      </c>
      <c r="M146" s="8" t="e">
        <f t="shared" si="28"/>
        <v>#N/A</v>
      </c>
      <c r="N146" s="2" t="e">
        <f t="shared" si="14"/>
        <v>#N/A</v>
      </c>
      <c r="O146" s="2" t="e">
        <f t="shared" si="24"/>
        <v>#N/A</v>
      </c>
      <c r="P146" s="2">
        <v>851225.32785841823</v>
      </c>
      <c r="Q146" s="2">
        <f t="shared" si="36"/>
        <v>650000</v>
      </c>
      <c r="R146" s="2">
        <f t="shared" si="33"/>
        <v>64276345.469824284</v>
      </c>
      <c r="S146" s="2">
        <f t="shared" si="16"/>
        <v>641500.42857142538</v>
      </c>
      <c r="T146" s="2">
        <f t="shared" si="17"/>
        <v>8499.571428571362</v>
      </c>
      <c r="U146" s="2">
        <f t="shared" si="18"/>
        <v>650000</v>
      </c>
      <c r="V146" s="2">
        <f t="shared" si="34"/>
        <v>14012224</v>
      </c>
      <c r="W146" s="2">
        <f t="shared" si="19"/>
        <v>503116</v>
      </c>
      <c r="X146" s="2">
        <f t="shared" si="6"/>
        <v>146884</v>
      </c>
      <c r="Y146" s="2">
        <f t="shared" si="30"/>
        <v>50264121.469824284</v>
      </c>
      <c r="Z146" s="2" t="str">
        <f t="shared" si="8"/>
        <v>HERE</v>
      </c>
      <c r="AA146" s="2">
        <f>IF(Z146="HERE",Y146,AA145+Graph!$G$1*1000)</f>
        <v>50264121.469824284</v>
      </c>
      <c r="AB146" s="2">
        <f t="shared" si="20"/>
        <v>146884</v>
      </c>
      <c r="AC146" s="2">
        <f t="shared" si="31"/>
        <v>14012224</v>
      </c>
      <c r="AD146" s="3">
        <f t="shared" si="10"/>
        <v>50264121.469824284</v>
      </c>
      <c r="AE146" s="2">
        <f>IF(AE144&gt;=52800000,52800000,IF(AB125=Graph!G$1*1000,AE145+Graph!G$1*1000,AC146))</f>
        <v>14012224</v>
      </c>
      <c r="AF146" s="3">
        <f t="shared" si="21"/>
        <v>14012224</v>
      </c>
      <c r="AG146" s="3">
        <f t="shared" si="29"/>
        <v>40988073.372841857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78</v>
      </c>
      <c r="C147" s="7"/>
      <c r="D147" s="2" t="e">
        <f t="shared" si="11"/>
        <v>#N/A</v>
      </c>
      <c r="E147" s="2" t="e">
        <f t="shared" si="22"/>
        <v>#N/A</v>
      </c>
      <c r="F147" s="2">
        <v>848152.88585433364</v>
      </c>
      <c r="G147" s="2">
        <f t="shared" si="35"/>
        <v>641500.42857142852</v>
      </c>
      <c r="H147" s="2">
        <f t="shared" si="32"/>
        <v>63794040.708524249</v>
      </c>
      <c r="I147" s="7"/>
      <c r="J147" s="2" t="e">
        <f t="shared" si="13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1252557.5714285725</v>
      </c>
      <c r="M147" s="8" t="e">
        <f t="shared" si="28"/>
        <v>#N/A</v>
      </c>
      <c r="N147" s="2" t="e">
        <f t="shared" si="14"/>
        <v>#N/A</v>
      </c>
      <c r="O147" s="2" t="e">
        <f t="shared" si="24"/>
        <v>#N/A</v>
      </c>
      <c r="P147" s="2">
        <v>856202.96002036333</v>
      </c>
      <c r="Q147" s="2">
        <f t="shared" si="36"/>
        <v>650000</v>
      </c>
      <c r="R147" s="2">
        <f t="shared" si="33"/>
        <v>64926345.469824284</v>
      </c>
      <c r="S147" s="2">
        <f t="shared" si="16"/>
        <v>641500.42857142538</v>
      </c>
      <c r="T147" s="2">
        <f t="shared" si="17"/>
        <v>8499.571428571362</v>
      </c>
      <c r="U147" s="2">
        <f t="shared" si="18"/>
        <v>650000</v>
      </c>
      <c r="V147" s="2">
        <f t="shared" si="34"/>
        <v>14556827</v>
      </c>
      <c r="W147" s="2">
        <f t="shared" si="19"/>
        <v>544603</v>
      </c>
      <c r="X147" s="2">
        <f t="shared" si="6"/>
        <v>105397</v>
      </c>
      <c r="Y147" s="2">
        <f t="shared" si="30"/>
        <v>50369518.469824284</v>
      </c>
      <c r="Z147" s="2" t="str">
        <f t="shared" si="8"/>
        <v>HERE</v>
      </c>
      <c r="AA147" s="2">
        <f>IF(Z147="HERE",Y147,AA146+Graph!$G$1*1000)</f>
        <v>50369518.469824284</v>
      </c>
      <c r="AB147" s="2">
        <f t="shared" si="20"/>
        <v>105397</v>
      </c>
      <c r="AC147" s="2">
        <f t="shared" si="31"/>
        <v>14556827</v>
      </c>
      <c r="AD147" s="3">
        <f t="shared" si="10"/>
        <v>50369518.469824284</v>
      </c>
      <c r="AE147" s="2">
        <f>IF(AE145&gt;=52800000,52800000,IF(AB126=Graph!G$1*1000,AE146+Graph!G$1*1000,AC147))</f>
        <v>14556827</v>
      </c>
      <c r="AF147" s="3">
        <f t="shared" si="21"/>
        <v>14556827</v>
      </c>
      <c r="AG147" s="3">
        <f t="shared" si="29"/>
        <v>41166562.572841853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79</v>
      </c>
      <c r="C148" s="7"/>
      <c r="D148" s="2" t="e">
        <f t="shared" si="11"/>
        <v>#N/A</v>
      </c>
      <c r="E148" s="2" t="e">
        <f t="shared" si="22"/>
        <v>#N/A</v>
      </c>
      <c r="F148" s="2">
        <v>853084.02174052596</v>
      </c>
      <c r="G148" s="2">
        <f t="shared" si="35"/>
        <v>641500.42857142852</v>
      </c>
      <c r="H148" s="2">
        <f t="shared" si="32"/>
        <v>64435541.137095675</v>
      </c>
      <c r="I148" s="7"/>
      <c r="J148" s="2" t="e">
        <f t="shared" si="13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1261057.1428571439</v>
      </c>
      <c r="M148" s="8" t="e">
        <f t="shared" si="28"/>
        <v>#N/A</v>
      </c>
      <c r="N148" s="2" t="e">
        <f t="shared" si="14"/>
        <v>#N/A</v>
      </c>
      <c r="O148" s="2" t="e">
        <f t="shared" si="24"/>
        <v>#N/A</v>
      </c>
      <c r="P148" s="2">
        <v>861180.59218233824</v>
      </c>
      <c r="Q148" s="2">
        <f t="shared" si="36"/>
        <v>650000</v>
      </c>
      <c r="R148" s="2">
        <f t="shared" si="33"/>
        <v>65576345.469824284</v>
      </c>
      <c r="S148" s="2">
        <f t="shared" si="16"/>
        <v>641500.42857142538</v>
      </c>
      <c r="T148" s="2">
        <f t="shared" si="17"/>
        <v>8499.571428571362</v>
      </c>
      <c r="U148" s="2">
        <f t="shared" si="18"/>
        <v>650000</v>
      </c>
      <c r="V148" s="2">
        <f t="shared" si="34"/>
        <v>15062189</v>
      </c>
      <c r="W148" s="2">
        <f t="shared" si="19"/>
        <v>505362</v>
      </c>
      <c r="X148" s="2">
        <f t="shared" si="6"/>
        <v>144638</v>
      </c>
      <c r="Y148" s="2">
        <f t="shared" si="30"/>
        <v>50514156.469824284</v>
      </c>
      <c r="Z148" s="2" t="str">
        <f t="shared" si="8"/>
        <v>HERE</v>
      </c>
      <c r="AA148" s="2">
        <f>IF(Z148="HERE",Y148,AA147+Graph!$G$1*1000)</f>
        <v>50514156.469824284</v>
      </c>
      <c r="AB148" s="2">
        <f t="shared" si="20"/>
        <v>144638</v>
      </c>
      <c r="AC148" s="2">
        <f t="shared" si="31"/>
        <v>15062189</v>
      </c>
      <c r="AD148" s="3">
        <f t="shared" si="10"/>
        <v>50514156.469824284</v>
      </c>
      <c r="AE148" s="2">
        <f>IF(AE146&gt;=52800000,52800000,IF(AB127=Graph!G$1*1000,AE147+Graph!G$1*1000,AC148))</f>
        <v>15062189</v>
      </c>
      <c r="AF148" s="3">
        <f t="shared" si="21"/>
        <v>15062189</v>
      </c>
      <c r="AG148" s="3">
        <f t="shared" si="29"/>
        <v>41333388.072841853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80</v>
      </c>
      <c r="C149" s="7"/>
      <c r="D149" s="2" t="e">
        <f t="shared" si="11"/>
        <v>#N/A</v>
      </c>
      <c r="E149" s="2" t="e">
        <f t="shared" si="22"/>
        <v>#N/A</v>
      </c>
      <c r="F149" s="2">
        <v>858015.15762668848</v>
      </c>
      <c r="G149" s="2">
        <f t="shared" si="35"/>
        <v>641500.42857142852</v>
      </c>
      <c r="H149" s="2">
        <f t="shared" si="32"/>
        <v>65077041.5656671</v>
      </c>
      <c r="I149" s="7"/>
      <c r="J149" s="2" t="e">
        <f t="shared" si="13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1269556.7142857153</v>
      </c>
      <c r="M149" s="8" t="e">
        <f t="shared" si="28"/>
        <v>#N/A</v>
      </c>
      <c r="N149" s="2" t="e">
        <f t="shared" si="14"/>
        <v>#N/A</v>
      </c>
      <c r="O149" s="2" t="e">
        <f t="shared" si="24"/>
        <v>#N/A</v>
      </c>
      <c r="P149" s="2">
        <v>866158.22434428334</v>
      </c>
      <c r="Q149" s="2">
        <f t="shared" si="36"/>
        <v>650000</v>
      </c>
      <c r="R149" s="2">
        <f t="shared" si="33"/>
        <v>66226345.469824284</v>
      </c>
      <c r="S149" s="2">
        <f t="shared" si="16"/>
        <v>641500.42857142538</v>
      </c>
      <c r="T149" s="2">
        <f t="shared" si="17"/>
        <v>8499.571428571362</v>
      </c>
      <c r="U149" s="2">
        <f t="shared" si="18"/>
        <v>650000</v>
      </c>
      <c r="V149" s="2">
        <f t="shared" si="34"/>
        <v>15300151</v>
      </c>
      <c r="W149" s="2">
        <f t="shared" si="19"/>
        <v>237962</v>
      </c>
      <c r="X149" s="2">
        <f t="shared" si="6"/>
        <v>412038</v>
      </c>
      <c r="Y149" s="2">
        <f t="shared" si="30"/>
        <v>50926194.469824284</v>
      </c>
      <c r="Z149" s="2" t="str">
        <f t="shared" si="8"/>
        <v>HERE</v>
      </c>
      <c r="AA149" s="2">
        <f>IF(Z149="HERE",Y149,AA148+Graph!$G$1*1000)</f>
        <v>50926194.469824284</v>
      </c>
      <c r="AB149" s="2">
        <f t="shared" si="20"/>
        <v>412038</v>
      </c>
      <c r="AC149" s="2">
        <f t="shared" si="31"/>
        <v>15300151</v>
      </c>
      <c r="AD149" s="3">
        <f t="shared" si="10"/>
        <v>50926194.469824284</v>
      </c>
      <c r="AE149" s="2">
        <f>IF(AE147&gt;=52800000,52800000,IF(AB128=Graph!G$1*1000,AE148+Graph!G$1*1000,AC149))</f>
        <v>15300151</v>
      </c>
      <c r="AF149" s="3">
        <f t="shared" si="21"/>
        <v>15300151</v>
      </c>
      <c r="AG149" s="3">
        <f t="shared" si="29"/>
        <v>41731176.422841854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81</v>
      </c>
      <c r="C150" s="7"/>
      <c r="D150" s="2" t="e">
        <f t="shared" si="11"/>
        <v>#N/A</v>
      </c>
      <c r="E150" s="2" t="e">
        <f t="shared" si="22"/>
        <v>#N/A</v>
      </c>
      <c r="F150" s="2">
        <v>862946.293512851</v>
      </c>
      <c r="G150" s="2">
        <f t="shared" si="35"/>
        <v>641500.42857142852</v>
      </c>
      <c r="H150" s="2">
        <f t="shared" si="32"/>
        <v>65718541.994238526</v>
      </c>
      <c r="I150" s="7"/>
      <c r="J150" s="2" t="e">
        <f t="shared" si="13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1278056.2857142866</v>
      </c>
      <c r="M150" s="8" t="e">
        <f t="shared" si="28"/>
        <v>#N/A</v>
      </c>
      <c r="N150" s="2" t="e">
        <f t="shared" si="14"/>
        <v>#N/A</v>
      </c>
      <c r="O150" s="2" t="e">
        <f t="shared" si="24"/>
        <v>#N/A</v>
      </c>
      <c r="P150" s="2">
        <v>871135.85650622845</v>
      </c>
      <c r="Q150" s="2">
        <f t="shared" si="36"/>
        <v>650000</v>
      </c>
      <c r="R150" s="2">
        <f t="shared" si="33"/>
        <v>66876345.469824284</v>
      </c>
      <c r="S150" s="2">
        <f t="shared" si="16"/>
        <v>641500.42857142538</v>
      </c>
      <c r="T150" s="2">
        <f t="shared" si="17"/>
        <v>8499.571428571362</v>
      </c>
      <c r="U150" s="2">
        <f t="shared" si="18"/>
        <v>650000</v>
      </c>
      <c r="V150" s="2">
        <f t="shared" si="34"/>
        <v>15576107</v>
      </c>
      <c r="W150" s="2">
        <f t="shared" si="19"/>
        <v>275956</v>
      </c>
      <c r="X150" s="2">
        <f t="shared" si="6"/>
        <v>374044</v>
      </c>
      <c r="Y150" s="2">
        <f t="shared" si="30"/>
        <v>51300238.469824284</v>
      </c>
      <c r="Z150" s="2" t="str">
        <f t="shared" si="8"/>
        <v>HERE</v>
      </c>
      <c r="AA150" s="2">
        <f>IF(Z150="HERE",Y150,AA149+Graph!$G$1*1000)</f>
        <v>51300238.469824284</v>
      </c>
      <c r="AB150" s="2">
        <f t="shared" si="20"/>
        <v>374044</v>
      </c>
      <c r="AC150" s="2">
        <f t="shared" si="31"/>
        <v>15576107</v>
      </c>
      <c r="AD150" s="3">
        <f t="shared" si="10"/>
        <v>51300238.469824284</v>
      </c>
      <c r="AE150" s="2">
        <f>IF(AE148&gt;=52800000,52800000,IF(AB129=Graph!G$1*1000,AE149+Graph!G$1*1000,AC150))</f>
        <v>15576107</v>
      </c>
      <c r="AF150" s="3">
        <f t="shared" si="21"/>
        <v>15576107</v>
      </c>
      <c r="AG150" s="3">
        <f t="shared" si="29"/>
        <v>42078344.722841859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82</v>
      </c>
      <c r="C151" s="7"/>
      <c r="D151" s="2" t="e">
        <f t="shared" si="11"/>
        <v>#N/A</v>
      </c>
      <c r="E151" s="2" t="e">
        <f t="shared" si="22"/>
        <v>#N/A</v>
      </c>
      <c r="F151" s="2">
        <v>867877.42939904332</v>
      </c>
      <c r="G151" s="2">
        <f t="shared" si="35"/>
        <v>641500.42857142852</v>
      </c>
      <c r="H151" s="2">
        <f t="shared" si="32"/>
        <v>66360042.422809951</v>
      </c>
      <c r="I151" s="7"/>
      <c r="J151" s="2" t="e">
        <f t="shared" si="13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1286555.857142858</v>
      </c>
      <c r="M151" s="8" t="e">
        <f t="shared" si="28"/>
        <v>#N/A</v>
      </c>
      <c r="N151" s="2" t="e">
        <f t="shared" si="14"/>
        <v>#N/A</v>
      </c>
      <c r="O151" s="2" t="e">
        <f t="shared" si="24"/>
        <v>#N/A</v>
      </c>
      <c r="P151" s="2">
        <v>876113.48866820335</v>
      </c>
      <c r="Q151" s="2">
        <f t="shared" si="36"/>
        <v>650000</v>
      </c>
      <c r="R151" s="2">
        <f t="shared" si="33"/>
        <v>67526345.469824284</v>
      </c>
      <c r="S151" s="2">
        <f t="shared" si="16"/>
        <v>641500.42857142538</v>
      </c>
      <c r="T151" s="2">
        <f t="shared" si="17"/>
        <v>8499.571428571362</v>
      </c>
      <c r="U151" s="2">
        <f t="shared" si="18"/>
        <v>650000</v>
      </c>
      <c r="V151" s="2">
        <f t="shared" si="34"/>
        <v>15940972</v>
      </c>
      <c r="W151" s="2">
        <f t="shared" si="19"/>
        <v>364865</v>
      </c>
      <c r="X151" s="2">
        <f t="shared" si="6"/>
        <v>285135</v>
      </c>
      <c r="Y151" s="2">
        <f t="shared" si="30"/>
        <v>51585373.469824284</v>
      </c>
      <c r="Z151" s="2" t="str">
        <f t="shared" si="8"/>
        <v>HERE</v>
      </c>
      <c r="AA151" s="2">
        <f>IF(Z151="HERE",Y151,AA150+Graph!$G$1*1000)</f>
        <v>51585373.469824284</v>
      </c>
      <c r="AB151" s="2">
        <f t="shared" si="20"/>
        <v>285135</v>
      </c>
      <c r="AC151" s="2">
        <f t="shared" si="31"/>
        <v>15940972</v>
      </c>
      <c r="AD151" s="3">
        <f t="shared" si="10"/>
        <v>51585373.469824284</v>
      </c>
      <c r="AE151" s="2">
        <f>IF(AE149&gt;=52800000,52800000,IF(AB130=Graph!G$1*1000,AE150+Graph!G$1*1000,AC151))</f>
        <v>15940972</v>
      </c>
      <c r="AF151" s="3">
        <f t="shared" si="21"/>
        <v>15940972</v>
      </c>
      <c r="AG151" s="3">
        <f t="shared" si="29"/>
        <v>42398981.972841859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83</v>
      </c>
      <c r="C152" s="7"/>
      <c r="D152" s="2" t="e">
        <f t="shared" si="11"/>
        <v>#N/A</v>
      </c>
      <c r="E152" s="2" t="e">
        <f t="shared" si="22"/>
        <v>#N/A</v>
      </c>
      <c r="F152" s="2">
        <v>872808.56528520584</v>
      </c>
      <c r="G152" s="2">
        <f t="shared" si="35"/>
        <v>641500.42857142852</v>
      </c>
      <c r="H152" s="2">
        <f t="shared" si="32"/>
        <v>67001542.851381376</v>
      </c>
      <c r="I152" s="7"/>
      <c r="J152" s="2" t="e">
        <f t="shared" si="13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1295055.4285714293</v>
      </c>
      <c r="M152" s="8" t="e">
        <f t="shared" si="28"/>
        <v>#N/A</v>
      </c>
      <c r="N152" s="2" t="e">
        <f t="shared" si="14"/>
        <v>#N/A</v>
      </c>
      <c r="O152" s="2" t="e">
        <f t="shared" si="24"/>
        <v>#N/A</v>
      </c>
      <c r="P152" s="2">
        <v>881091.12083014846</v>
      </c>
      <c r="Q152" s="2">
        <f t="shared" si="36"/>
        <v>650000</v>
      </c>
      <c r="R152" s="2">
        <f t="shared" si="33"/>
        <v>68176345.469824284</v>
      </c>
      <c r="S152" s="2">
        <f t="shared" si="16"/>
        <v>641500.42857142538</v>
      </c>
      <c r="T152" s="2">
        <f t="shared" si="17"/>
        <v>8499.571428571362</v>
      </c>
      <c r="U152" s="2">
        <f t="shared" si="18"/>
        <v>650000</v>
      </c>
      <c r="V152" s="2">
        <f t="shared" si="34"/>
        <v>16423082</v>
      </c>
      <c r="W152" s="2">
        <f t="shared" si="19"/>
        <v>482110</v>
      </c>
      <c r="X152" s="2">
        <f t="shared" si="6"/>
        <v>167890</v>
      </c>
      <c r="Y152" s="2">
        <f t="shared" si="30"/>
        <v>51753263.469824284</v>
      </c>
      <c r="Z152" s="2" t="str">
        <f t="shared" si="8"/>
        <v>HERE</v>
      </c>
      <c r="AA152" s="2">
        <f>IF(Z152="HERE",Y152,AA151+Graph!$G$1*1000)</f>
        <v>51753263.469824284</v>
      </c>
      <c r="AB152" s="2">
        <f t="shared" si="20"/>
        <v>167890</v>
      </c>
      <c r="AC152" s="2">
        <f t="shared" si="31"/>
        <v>16423082</v>
      </c>
      <c r="AD152" s="3">
        <f t="shared" si="10"/>
        <v>51753263.469824284</v>
      </c>
      <c r="AE152" s="2">
        <f>IF(AE150&gt;=52800000,52800000,IF(AB131=Graph!G$1*1000,AE151+Graph!G$1*1000,AC152))</f>
        <v>16423082</v>
      </c>
      <c r="AF152" s="3">
        <f t="shared" si="21"/>
        <v>16423082</v>
      </c>
      <c r="AG152" s="3">
        <f t="shared" si="29"/>
        <v>42743591.772841863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84</v>
      </c>
      <c r="C153" s="7"/>
      <c r="D153" s="2" t="e">
        <f t="shared" si="11"/>
        <v>#N/A</v>
      </c>
      <c r="E153" s="2" t="e">
        <f t="shared" si="22"/>
        <v>#N/A</v>
      </c>
      <c r="F153" s="2">
        <v>877739.70117136836</v>
      </c>
      <c r="G153" s="2">
        <f t="shared" si="35"/>
        <v>641500.42857142852</v>
      </c>
      <c r="H153" s="2">
        <f t="shared" si="32"/>
        <v>67643043.279952809</v>
      </c>
      <c r="I153" s="7"/>
      <c r="J153" s="2" t="e">
        <f t="shared" si="13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1303555.0000000007</v>
      </c>
      <c r="M153" s="8" t="e">
        <f t="shared" si="28"/>
        <v>#N/A</v>
      </c>
      <c r="N153" s="2" t="e">
        <f t="shared" si="14"/>
        <v>#N/A</v>
      </c>
      <c r="O153" s="2" t="e">
        <f t="shared" si="24"/>
        <v>#N/A</v>
      </c>
      <c r="P153" s="2">
        <v>886068.75299209356</v>
      </c>
      <c r="Q153" s="2">
        <f t="shared" si="36"/>
        <v>650000</v>
      </c>
      <c r="R153" s="2">
        <f t="shared" si="33"/>
        <v>68826345.469824284</v>
      </c>
      <c r="S153" s="2">
        <f t="shared" si="16"/>
        <v>641500.42857143283</v>
      </c>
      <c r="T153" s="2">
        <f t="shared" si="17"/>
        <v>8499.571428571362</v>
      </c>
      <c r="U153" s="2">
        <f t="shared" si="18"/>
        <v>650000</v>
      </c>
      <c r="V153" s="2">
        <f t="shared" si="34"/>
        <v>16875536</v>
      </c>
      <c r="W153" s="2">
        <f t="shared" si="19"/>
        <v>452454</v>
      </c>
      <c r="X153" s="2">
        <f t="shared" si="6"/>
        <v>197546</v>
      </c>
      <c r="Y153" s="2">
        <f t="shared" si="30"/>
        <v>51950809.469824284</v>
      </c>
      <c r="Z153" s="2" t="str">
        <f t="shared" si="8"/>
        <v>HERE</v>
      </c>
      <c r="AA153" s="2">
        <f>IF(Z153="HERE",Y153,AA152+Graph!$G$1*1000)</f>
        <v>51950809.469824284</v>
      </c>
      <c r="AB153" s="2">
        <f t="shared" si="20"/>
        <v>197546</v>
      </c>
      <c r="AC153" s="2">
        <f t="shared" si="31"/>
        <v>16875536</v>
      </c>
      <c r="AD153" s="3">
        <f t="shared" si="10"/>
        <v>51950809.469824284</v>
      </c>
      <c r="AE153" s="2">
        <f>IF(AE151&gt;=52800000,52800000,IF(AB132=Graph!G$1*1000,AE152+Graph!G$1*1000,AC153))</f>
        <v>16875536</v>
      </c>
      <c r="AF153" s="3">
        <f t="shared" si="21"/>
        <v>16875536</v>
      </c>
      <c r="AG153" s="3">
        <f t="shared" si="29"/>
        <v>42951204.522841863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85</v>
      </c>
      <c r="C154" s="7"/>
      <c r="D154" s="2" t="e">
        <f t="shared" si="11"/>
        <v>#N/A</v>
      </c>
      <c r="E154" s="2" t="e">
        <f t="shared" si="22"/>
        <v>#N/A</v>
      </c>
      <c r="F154" s="2">
        <v>882670.83705756068</v>
      </c>
      <c r="G154" s="2">
        <f t="shared" si="35"/>
        <v>641500.42857142852</v>
      </c>
      <c r="H154" s="2">
        <f t="shared" si="32"/>
        <v>68284543.708524242</v>
      </c>
      <c r="I154" s="7"/>
      <c r="J154" s="2" t="e">
        <f t="shared" si="13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1312054.5714285721</v>
      </c>
      <c r="M154" s="8" t="e">
        <f t="shared" si="28"/>
        <v>#N/A</v>
      </c>
      <c r="N154" s="2" t="e">
        <f t="shared" si="14"/>
        <v>#N/A</v>
      </c>
      <c r="O154" s="2" t="e">
        <f t="shared" si="24"/>
        <v>#N/A</v>
      </c>
      <c r="P154" s="2">
        <v>891046.38515406847</v>
      </c>
      <c r="Q154" s="2">
        <f t="shared" si="36"/>
        <v>650000</v>
      </c>
      <c r="R154" s="2">
        <f t="shared" si="33"/>
        <v>69476345.469824284</v>
      </c>
      <c r="S154" s="2">
        <f t="shared" si="16"/>
        <v>641500.42857143283</v>
      </c>
      <c r="T154" s="2">
        <f t="shared" si="17"/>
        <v>8499.571428571362</v>
      </c>
      <c r="U154" s="2">
        <f t="shared" si="18"/>
        <v>650000</v>
      </c>
      <c r="V154" s="2">
        <f t="shared" si="34"/>
        <v>17343991.422619045</v>
      </c>
      <c r="W154" s="2">
        <f t="shared" si="19"/>
        <v>468455.42261904478</v>
      </c>
      <c r="X154" s="2">
        <f t="shared" si="6"/>
        <v>181544.57738095522</v>
      </c>
      <c r="Y154" s="2">
        <f t="shared" si="30"/>
        <v>52132354.04720524</v>
      </c>
      <c r="Z154" s="2" t="str">
        <f t="shared" si="8"/>
        <v>HERE</v>
      </c>
      <c r="AA154" s="2">
        <f>IF(Z154="HERE",Y154,AA153+Graph!$G$1*1000)</f>
        <v>52132354.04720524</v>
      </c>
      <c r="AB154" s="2">
        <f t="shared" si="20"/>
        <v>181544.57738095522</v>
      </c>
      <c r="AC154" s="2">
        <f t="shared" si="31"/>
        <v>17343991.422619045</v>
      </c>
      <c r="AD154" s="3">
        <f t="shared" si="10"/>
        <v>52132354.04720524</v>
      </c>
      <c r="AE154" s="2">
        <f>IF(AE152&gt;=52800000,52800000,IF(AB133=Graph!G$1*1000,AE153+Graph!G$1*1000,AC154))</f>
        <v>17343991.422619045</v>
      </c>
      <c r="AF154" s="3">
        <f t="shared" si="21"/>
        <v>17343991.422619045</v>
      </c>
      <c r="AG154" s="3">
        <f t="shared" si="29"/>
        <v>43121611.922841854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86</v>
      </c>
      <c r="C155" s="7"/>
      <c r="D155" s="2" t="e">
        <f t="shared" si="11"/>
        <v>#N/A</v>
      </c>
      <c r="E155" s="2" t="e">
        <f t="shared" si="22"/>
        <v>#N/A</v>
      </c>
      <c r="F155" s="2">
        <v>887601.9729437232</v>
      </c>
      <c r="G155" s="2">
        <f t="shared" si="35"/>
        <v>641500.42857142852</v>
      </c>
      <c r="H155" s="2">
        <f t="shared" si="32"/>
        <v>68926044.137095675</v>
      </c>
      <c r="I155" s="7"/>
      <c r="J155" s="2" t="e">
        <f t="shared" si="13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1320554.1428571434</v>
      </c>
      <c r="M155" s="8" t="e">
        <f t="shared" si="28"/>
        <v>#N/A</v>
      </c>
      <c r="N155" s="2" t="e">
        <f t="shared" si="14"/>
        <v>#N/A</v>
      </c>
      <c r="O155" s="2" t="e">
        <f t="shared" si="24"/>
        <v>#N/A</v>
      </c>
      <c r="P155" s="2">
        <v>896024.01731601357</v>
      </c>
      <c r="Q155" s="2">
        <f t="shared" si="36"/>
        <v>650000</v>
      </c>
      <c r="R155" s="2">
        <f t="shared" si="33"/>
        <v>70126345.469824284</v>
      </c>
      <c r="S155" s="2">
        <f t="shared" si="16"/>
        <v>641500.42857143283</v>
      </c>
      <c r="T155" s="2">
        <f t="shared" si="17"/>
        <v>8499.571428571362</v>
      </c>
      <c r="U155" s="2">
        <f t="shared" si="18"/>
        <v>650000</v>
      </c>
      <c r="V155" s="2">
        <f t="shared" si="34"/>
        <v>17817377.981124252</v>
      </c>
      <c r="W155" s="2">
        <f t="shared" si="19"/>
        <v>473386.5585052073</v>
      </c>
      <c r="X155" s="2">
        <f t="shared" si="6"/>
        <v>176613.4414947927</v>
      </c>
      <c r="Y155" s="2">
        <f t="shared" si="30"/>
        <v>52308967.488700032</v>
      </c>
      <c r="Z155" s="2" t="str">
        <f t="shared" si="8"/>
        <v>HERE</v>
      </c>
      <c r="AA155" s="2">
        <f>IF(Z155="HERE",Y155,AA154+Graph!$G$1*1000)</f>
        <v>52308967.488700032</v>
      </c>
      <c r="AB155" s="2">
        <f t="shared" si="20"/>
        <v>176613.4414947927</v>
      </c>
      <c r="AC155" s="2">
        <f t="shared" si="31"/>
        <v>17817377.981124252</v>
      </c>
      <c r="AD155" s="3">
        <f t="shared" si="10"/>
        <v>52308967.488700032</v>
      </c>
      <c r="AE155" s="2">
        <f>IF(AE153&gt;=52800000,52800000,IF(AB134=Graph!G$1*1000,AE154+Graph!G$1*1000,AC155))</f>
        <v>17817377.981124252</v>
      </c>
      <c r="AF155" s="3">
        <f t="shared" si="21"/>
        <v>17817377.981124252</v>
      </c>
      <c r="AG155" s="3">
        <f t="shared" si="29"/>
        <v>43197981.272841863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87</v>
      </c>
      <c r="C156" s="7"/>
      <c r="D156" s="2" t="e">
        <f t="shared" si="11"/>
        <v>#N/A</v>
      </c>
      <c r="E156" s="2" t="e">
        <f t="shared" si="22"/>
        <v>#N/A</v>
      </c>
      <c r="F156" s="2">
        <v>892533.10882988572</v>
      </c>
      <c r="G156" s="2">
        <f t="shared" si="35"/>
        <v>641500.42857142852</v>
      </c>
      <c r="H156" s="2">
        <f t="shared" si="32"/>
        <v>69567544.565667108</v>
      </c>
      <c r="I156" s="7"/>
      <c r="J156" s="2" t="e">
        <f t="shared" si="13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1329053.7142857148</v>
      </c>
      <c r="M156" s="8" t="e">
        <f t="shared" si="28"/>
        <v>#N/A</v>
      </c>
      <c r="N156" s="2" t="e">
        <f t="shared" si="14"/>
        <v>#N/A</v>
      </c>
      <c r="O156" s="2" t="e">
        <f t="shared" si="24"/>
        <v>#N/A</v>
      </c>
      <c r="P156" s="2">
        <v>901001.64947795868</v>
      </c>
      <c r="Q156" s="2">
        <f t="shared" si="36"/>
        <v>650000</v>
      </c>
      <c r="R156" s="2">
        <f t="shared" si="33"/>
        <v>70776345.469824284</v>
      </c>
      <c r="S156" s="2">
        <f t="shared" si="16"/>
        <v>641500.42857143283</v>
      </c>
      <c r="T156" s="2">
        <f t="shared" si="17"/>
        <v>8499.571428571362</v>
      </c>
      <c r="U156" s="2">
        <f t="shared" si="18"/>
        <v>650000</v>
      </c>
      <c r="V156" s="2">
        <f t="shared" si="34"/>
        <v>18295695.675515652</v>
      </c>
      <c r="W156" s="2">
        <f t="shared" si="19"/>
        <v>478317.69439139962</v>
      </c>
      <c r="X156" s="2">
        <f t="shared" si="6"/>
        <v>171682.30560860038</v>
      </c>
      <c r="Y156" s="2">
        <f t="shared" si="30"/>
        <v>52480649.794308633</v>
      </c>
      <c r="Z156" s="2" t="str">
        <f t="shared" si="8"/>
        <v>HERE</v>
      </c>
      <c r="AA156" s="2">
        <f>IF(Z156="HERE",Y156,AA155+Graph!$G$1*1000)</f>
        <v>52480649.794308633</v>
      </c>
      <c r="AB156" s="2">
        <f t="shared" si="20"/>
        <v>171682.30560860038</v>
      </c>
      <c r="AC156" s="2">
        <f t="shared" si="31"/>
        <v>18295695.675515652</v>
      </c>
      <c r="AD156" s="3">
        <f t="shared" si="10"/>
        <v>52480649.794308633</v>
      </c>
      <c r="AE156" s="2">
        <f>IF(AE154&gt;=52800000,52800000,IF(AB135=Graph!G$1*1000,AE155+Graph!G$1*1000,AC156))</f>
        <v>18295695.675515652</v>
      </c>
      <c r="AF156" s="3">
        <f t="shared" si="21"/>
        <v>18295695.675515652</v>
      </c>
      <c r="AG156" s="3">
        <f t="shared" si="29"/>
        <v>43511798.972841859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88</v>
      </c>
      <c r="C157" s="7"/>
      <c r="D157" s="2" t="e">
        <f t="shared" si="11"/>
        <v>#N/A</v>
      </c>
      <c r="E157" s="2" t="e">
        <f t="shared" si="22"/>
        <v>#N/A</v>
      </c>
      <c r="F157" s="2">
        <v>897464.24471607804</v>
      </c>
      <c r="G157" s="2">
        <f t="shared" si="35"/>
        <v>641500.42857142852</v>
      </c>
      <c r="H157" s="2">
        <f t="shared" si="32"/>
        <v>70209044.994238541</v>
      </c>
      <c r="I157" s="7"/>
      <c r="J157" s="2" t="e">
        <f t="shared" si="13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1337553.2857142861</v>
      </c>
      <c r="M157" s="8" t="e">
        <f t="shared" si="28"/>
        <v>#N/A</v>
      </c>
      <c r="N157" s="2" t="e">
        <f t="shared" si="14"/>
        <v>#N/A</v>
      </c>
      <c r="O157" s="2" t="e">
        <f t="shared" si="24"/>
        <v>#N/A</v>
      </c>
      <c r="P157" s="2">
        <v>905979.28163993359</v>
      </c>
      <c r="Q157" s="2">
        <f t="shared" si="36"/>
        <v>650000</v>
      </c>
      <c r="R157" s="2">
        <f t="shared" si="33"/>
        <v>71426345.469824284</v>
      </c>
      <c r="S157" s="2">
        <f t="shared" si="16"/>
        <v>641500.42857143283</v>
      </c>
      <c r="T157" s="2">
        <f t="shared" si="17"/>
        <v>8499.571428571362</v>
      </c>
      <c r="U157" s="2">
        <f t="shared" si="18"/>
        <v>650000</v>
      </c>
      <c r="V157" s="2">
        <f t="shared" si="34"/>
        <v>18778944.505793214</v>
      </c>
      <c r="W157" s="2">
        <f t="shared" si="19"/>
        <v>483248.83027756214</v>
      </c>
      <c r="X157" s="2">
        <f t="shared" si="6"/>
        <v>166751.16972243786</v>
      </c>
      <c r="Y157" s="2">
        <f t="shared" si="30"/>
        <v>52647400.96403107</v>
      </c>
      <c r="Z157" s="2" t="str">
        <f t="shared" si="8"/>
        <v>HERE</v>
      </c>
      <c r="AA157" s="2">
        <f>IF(Z157="HERE",Y157,AA156+Graph!$G$1*1000)</f>
        <v>52647400.96403107</v>
      </c>
      <c r="AB157" s="2">
        <f t="shared" si="20"/>
        <v>166751.16972243786</v>
      </c>
      <c r="AC157" s="2">
        <f t="shared" si="31"/>
        <v>18778944.505793214</v>
      </c>
      <c r="AD157" s="3">
        <f t="shared" si="10"/>
        <v>52647400.96403107</v>
      </c>
      <c r="AE157" s="2">
        <f>IF(AE155&gt;=52800000,52800000,IF(AB136=Graph!G$1*1000,AE156+Graph!G$1*1000,AC157))</f>
        <v>18778944.505793214</v>
      </c>
      <c r="AF157" s="3">
        <f t="shared" si="21"/>
        <v>18778944.505793214</v>
      </c>
      <c r="AG157" s="3">
        <f t="shared" si="29"/>
        <v>43799003.172841854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89</v>
      </c>
      <c r="C158" s="7"/>
      <c r="D158" s="2" t="e">
        <f t="shared" si="11"/>
        <v>#N/A</v>
      </c>
      <c r="E158" s="2" t="e">
        <f t="shared" si="22"/>
        <v>#N/A</v>
      </c>
      <c r="F158" s="2">
        <v>902395.38060224056</v>
      </c>
      <c r="G158" s="2">
        <f t="shared" si="35"/>
        <v>641500.42857142852</v>
      </c>
      <c r="H158" s="2">
        <f t="shared" si="32"/>
        <v>70850545.422809973</v>
      </c>
      <c r="I158" s="7"/>
      <c r="J158" s="2" t="e">
        <f t="shared" si="13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1346052.8571428575</v>
      </c>
      <c r="M158" s="8" t="e">
        <f t="shared" si="28"/>
        <v>#N/A</v>
      </c>
      <c r="N158" s="2" t="e">
        <f t="shared" si="14"/>
        <v>#N/A</v>
      </c>
      <c r="O158" s="2" t="e">
        <f t="shared" si="24"/>
        <v>#N/A</v>
      </c>
      <c r="P158" s="2">
        <v>910956.91380187869</v>
      </c>
      <c r="Q158" s="2">
        <f t="shared" si="36"/>
        <v>650000</v>
      </c>
      <c r="R158" s="2">
        <f t="shared" si="33"/>
        <v>72076345.469824284</v>
      </c>
      <c r="S158" s="2">
        <f t="shared" si="16"/>
        <v>641500.42857143283</v>
      </c>
      <c r="T158" s="2">
        <f t="shared" si="17"/>
        <v>8499.571428571362</v>
      </c>
      <c r="U158" s="2">
        <f t="shared" si="18"/>
        <v>650000</v>
      </c>
      <c r="V158" s="2">
        <f t="shared" si="34"/>
        <v>19267124.471956939</v>
      </c>
      <c r="W158" s="2">
        <f t="shared" si="19"/>
        <v>488179.96616372466</v>
      </c>
      <c r="X158" s="2">
        <f t="shared" si="6"/>
        <v>161820.03383627534</v>
      </c>
      <c r="Y158" s="2">
        <f t="shared" si="30"/>
        <v>52809220.997867346</v>
      </c>
      <c r="Z158" s="2" t="str">
        <f t="shared" si="8"/>
        <v>HERE</v>
      </c>
      <c r="AA158" s="2">
        <f>IF(Z158="HERE",Y158,AA157+Graph!$G$1*1000)</f>
        <v>52809220.997867346</v>
      </c>
      <c r="AB158" s="2">
        <f t="shared" si="20"/>
        <v>161820.03383627534</v>
      </c>
      <c r="AC158" s="2">
        <f t="shared" si="31"/>
        <v>19267124.471956939</v>
      </c>
      <c r="AD158" s="3">
        <f t="shared" si="10"/>
        <v>52800000</v>
      </c>
      <c r="AE158" s="2">
        <f>IF(AE156&gt;=52800000,52800000,IF(AB137=Graph!G$1*1000,AE157+Graph!G$1*1000,AC158))</f>
        <v>19267124.471956939</v>
      </c>
      <c r="AF158" s="3">
        <f t="shared" si="21"/>
        <v>19267124.471956939</v>
      </c>
      <c r="AG158" s="3">
        <f t="shared" si="29"/>
        <v>44065460.572841853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90</v>
      </c>
      <c r="C159" s="7"/>
      <c r="D159" s="2" t="e">
        <f t="shared" si="11"/>
        <v>#N/A</v>
      </c>
      <c r="E159" s="2" t="e">
        <f t="shared" si="22"/>
        <v>#N/A</v>
      </c>
      <c r="F159" s="2">
        <v>907326.51648840308</v>
      </c>
      <c r="G159" s="2">
        <f t="shared" si="35"/>
        <v>641500.42857142852</v>
      </c>
      <c r="H159" s="2">
        <f t="shared" si="32"/>
        <v>71492045.851381406</v>
      </c>
      <c r="I159" s="7"/>
      <c r="J159" s="2" t="e">
        <f t="shared" si="13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1354552.4285714289</v>
      </c>
      <c r="M159" s="8" t="e">
        <f t="shared" si="28"/>
        <v>#N/A</v>
      </c>
      <c r="N159" s="2" t="e">
        <f t="shared" si="14"/>
        <v>#N/A</v>
      </c>
      <c r="O159" s="2" t="e">
        <f t="shared" si="24"/>
        <v>#N/A</v>
      </c>
      <c r="P159" s="2">
        <v>915934.5459638536</v>
      </c>
      <c r="Q159" s="2">
        <f t="shared" si="36"/>
        <v>650000</v>
      </c>
      <c r="R159" s="2">
        <f t="shared" si="33"/>
        <v>72726345.469824284</v>
      </c>
      <c r="S159" s="2">
        <f t="shared" si="16"/>
        <v>641500.42857143283</v>
      </c>
      <c r="T159" s="2">
        <f t="shared" si="17"/>
        <v>8499.571428571362</v>
      </c>
      <c r="U159" s="2">
        <f t="shared" si="18"/>
        <v>650000</v>
      </c>
      <c r="V159" s="2">
        <f t="shared" si="34"/>
        <v>19760235.574006855</v>
      </c>
      <c r="W159" s="2">
        <f t="shared" si="19"/>
        <v>493111.10204991698</v>
      </c>
      <c r="X159" s="2">
        <f t="shared" si="6"/>
        <v>156888.89795008302</v>
      </c>
      <c r="Y159" s="2">
        <f t="shared" ref="Y159:Y222" si="37">IF(COUNT($C160)=0,IF(COUNT($C159)=1,C159,SUM(Y158+X159)),C159)</f>
        <v>52966109.895817429</v>
      </c>
      <c r="Z159" s="2" t="str">
        <f t="shared" si="8"/>
        <v>HERE</v>
      </c>
      <c r="AA159" s="2">
        <f>IF(Z159="HERE",Y159,AA158+Graph!$G$1*1000)</f>
        <v>52966109.895817429</v>
      </c>
      <c r="AB159" s="2">
        <f t="shared" si="20"/>
        <v>156888.89795008302</v>
      </c>
      <c r="AC159" s="2">
        <f t="shared" ref="AC159:AC222" si="38">IF(Z160="HERE",V159,AC158)</f>
        <v>19760235.574006855</v>
      </c>
      <c r="AD159" s="3">
        <f t="shared" si="10"/>
        <v>52800000</v>
      </c>
      <c r="AE159" s="2">
        <f>IF(AE157&gt;=52800000,52800000,IF(AB138=Graph!G$1*1000,AE158+Graph!G$1*1000,AC159))</f>
        <v>19760235.574006855</v>
      </c>
      <c r="AF159" s="3">
        <f t="shared" si="21"/>
        <v>19760235.574006855</v>
      </c>
      <c r="AG159" s="3">
        <f t="shared" si="29"/>
        <v>44251796.972841859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91</v>
      </c>
      <c r="C160" s="7"/>
      <c r="D160" s="2" t="e">
        <f t="shared" si="11"/>
        <v>#N/A</v>
      </c>
      <c r="E160" s="2" t="e">
        <f t="shared" si="22"/>
        <v>#N/A</v>
      </c>
      <c r="F160" s="2">
        <v>912257.6523745954</v>
      </c>
      <c r="G160" s="2">
        <f t="shared" si="35"/>
        <v>641500.42857142852</v>
      </c>
      <c r="H160" s="2">
        <f t="shared" ref="H160:H223" si="39">IF(COUNT($C161)=0,IF(COUNT($C160)=1,C160,SUM(H159+G160)),C160)</f>
        <v>72133546.279952839</v>
      </c>
      <c r="I160" s="7"/>
      <c r="J160" s="2" t="e">
        <f t="shared" si="13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1363052.0000000002</v>
      </c>
      <c r="M160" s="8" t="e">
        <f t="shared" si="28"/>
        <v>#N/A</v>
      </c>
      <c r="N160" s="2" t="e">
        <f t="shared" si="14"/>
        <v>#N/A</v>
      </c>
      <c r="O160" s="2" t="e">
        <f t="shared" si="24"/>
        <v>#N/A</v>
      </c>
      <c r="P160" s="2">
        <v>920912.1781257987</v>
      </c>
      <c r="Q160" s="2">
        <f t="shared" si="36"/>
        <v>650000</v>
      </c>
      <c r="R160" s="2">
        <f t="shared" ref="R160:R223" si="40">IF(COUNT($C161)=0,IF(COUNT($C160)=1,M160,SUM(R159+Q160)),M160)</f>
        <v>73376345.469824284</v>
      </c>
      <c r="S160" s="2">
        <f t="shared" si="16"/>
        <v>641500.42857143283</v>
      </c>
      <c r="T160" s="2">
        <f t="shared" si="17"/>
        <v>8499.571428571362</v>
      </c>
      <c r="U160" s="2">
        <f t="shared" si="18"/>
        <v>650000</v>
      </c>
      <c r="V160" s="2">
        <f t="shared" si="34"/>
        <v>20258277.811942935</v>
      </c>
      <c r="W160" s="2">
        <f t="shared" si="19"/>
        <v>498042.2379360795</v>
      </c>
      <c r="X160" s="2">
        <f t="shared" si="6"/>
        <v>151957.7620639205</v>
      </c>
      <c r="Y160" s="2">
        <f t="shared" si="37"/>
        <v>53118067.657881349</v>
      </c>
      <c r="Z160" s="2" t="str">
        <f t="shared" si="8"/>
        <v>HERE</v>
      </c>
      <c r="AA160" s="2">
        <f>IF(Z160="HERE",Y160,AA159+Graph!$G$1*1000)</f>
        <v>53118067.657881349</v>
      </c>
      <c r="AB160" s="2">
        <f t="shared" si="20"/>
        <v>151957.7620639205</v>
      </c>
      <c r="AC160" s="2">
        <f t="shared" si="38"/>
        <v>20258277.811942935</v>
      </c>
      <c r="AD160" s="3">
        <f t="shared" si="10"/>
        <v>52800000</v>
      </c>
      <c r="AE160" s="2">
        <f>IF(AE158&gt;=52800000,52800000,IF(AB139=Graph!G$1*1000,AE159+Graph!G$1*1000,AC160))</f>
        <v>20258277.811942935</v>
      </c>
      <c r="AF160" s="3">
        <f t="shared" si="21"/>
        <v>20258277.811942935</v>
      </c>
      <c r="AG160" s="3">
        <f t="shared" si="29"/>
        <v>44428320.972841859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92</v>
      </c>
      <c r="C161" s="7"/>
      <c r="D161" s="2" t="e">
        <f t="shared" si="11"/>
        <v>#N/A</v>
      </c>
      <c r="E161" s="2" t="e">
        <f t="shared" si="22"/>
        <v>#N/A</v>
      </c>
      <c r="F161" s="2">
        <v>917188.78826075792</v>
      </c>
      <c r="G161" s="2">
        <f t="shared" si="35"/>
        <v>641500.42857142852</v>
      </c>
      <c r="H161" s="2">
        <f t="shared" si="39"/>
        <v>72775046.708524272</v>
      </c>
      <c r="I161" s="7"/>
      <c r="J161" s="2" t="e">
        <f t="shared" si="13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1371551.5714285716</v>
      </c>
      <c r="M161" s="8" t="e">
        <f t="shared" si="28"/>
        <v>#N/A</v>
      </c>
      <c r="N161" s="2" t="e">
        <f t="shared" si="14"/>
        <v>#N/A</v>
      </c>
      <c r="O161" s="2" t="e">
        <f t="shared" si="24"/>
        <v>#N/A</v>
      </c>
      <c r="P161" s="2">
        <v>925889.81028774381</v>
      </c>
      <c r="Q161" s="2">
        <f t="shared" si="36"/>
        <v>650000</v>
      </c>
      <c r="R161" s="2">
        <f t="shared" si="40"/>
        <v>74026345.469824284</v>
      </c>
      <c r="S161" s="2">
        <f t="shared" si="16"/>
        <v>641500.42857143283</v>
      </c>
      <c r="T161" s="2">
        <f t="shared" si="17"/>
        <v>8499.571428571362</v>
      </c>
      <c r="U161" s="2">
        <f t="shared" si="18"/>
        <v>650000</v>
      </c>
      <c r="V161" s="2">
        <f t="shared" si="34"/>
        <v>20761251.185765207</v>
      </c>
      <c r="W161" s="2">
        <f t="shared" si="19"/>
        <v>502973.37382227182</v>
      </c>
      <c r="X161" s="2">
        <f t="shared" si="6"/>
        <v>147026.62617772818</v>
      </c>
      <c r="Y161" s="2">
        <f t="shared" si="37"/>
        <v>53265094.284059078</v>
      </c>
      <c r="Z161" s="2" t="str">
        <f t="shared" si="8"/>
        <v>HERE</v>
      </c>
      <c r="AA161" s="2">
        <f>IF(Z161="HERE",Y161,AA160+Graph!$G$1*1000)</f>
        <v>53265094.284059078</v>
      </c>
      <c r="AB161" s="2">
        <f t="shared" si="20"/>
        <v>147026.62617772818</v>
      </c>
      <c r="AC161" s="2">
        <f t="shared" si="38"/>
        <v>20761251.185765207</v>
      </c>
      <c r="AD161" s="3">
        <f t="shared" si="10"/>
        <v>52800000</v>
      </c>
      <c r="AE161" s="2">
        <f>IF(AE159&gt;=52800000,52800000,IF(AB140=Graph!G$1*1000,AE160+Graph!G$1*1000,AC161))</f>
        <v>20761251.185765207</v>
      </c>
      <c r="AF161" s="3">
        <f t="shared" si="21"/>
        <v>20761251.185765207</v>
      </c>
      <c r="AG161" s="3">
        <f t="shared" si="29"/>
        <v>44593282.422841854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93</v>
      </c>
      <c r="C162" s="7"/>
      <c r="D162" s="2" t="e">
        <f t="shared" si="11"/>
        <v>#N/A</v>
      </c>
      <c r="E162" s="2" t="e">
        <f t="shared" si="22"/>
        <v>#N/A</v>
      </c>
      <c r="F162" s="2">
        <v>922119.92414692044</v>
      </c>
      <c r="G162" s="2">
        <f t="shared" si="35"/>
        <v>641500.42857142852</v>
      </c>
      <c r="H162" s="2">
        <f t="shared" si="39"/>
        <v>73416547.137095705</v>
      </c>
      <c r="I162" s="7"/>
      <c r="J162" s="2" t="e">
        <f t="shared" si="13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1380051.142857143</v>
      </c>
      <c r="M162" s="8" t="e">
        <f t="shared" si="28"/>
        <v>#N/A</v>
      </c>
      <c r="N162" s="2" t="e">
        <f t="shared" si="14"/>
        <v>#N/A</v>
      </c>
      <c r="O162" s="2" t="e">
        <f t="shared" si="24"/>
        <v>#N/A</v>
      </c>
      <c r="P162" s="2">
        <v>930867.44244971871</v>
      </c>
      <c r="Q162" s="2">
        <f t="shared" si="36"/>
        <v>650000</v>
      </c>
      <c r="R162" s="2">
        <f t="shared" si="40"/>
        <v>74676345.469824284</v>
      </c>
      <c r="S162" s="2">
        <f t="shared" si="16"/>
        <v>641500.42857143283</v>
      </c>
      <c r="T162" s="2">
        <f t="shared" si="17"/>
        <v>8499.571428571362</v>
      </c>
      <c r="U162" s="2">
        <f t="shared" si="18"/>
        <v>650000</v>
      </c>
      <c r="V162" s="2">
        <f t="shared" si="34"/>
        <v>21269155.695473641</v>
      </c>
      <c r="W162" s="2">
        <f t="shared" si="19"/>
        <v>507904.50970843434</v>
      </c>
      <c r="X162" s="2">
        <f t="shared" si="6"/>
        <v>142095.49029156566</v>
      </c>
      <c r="Y162" s="2">
        <f t="shared" si="37"/>
        <v>53407189.774350643</v>
      </c>
      <c r="Z162" s="2" t="str">
        <f t="shared" si="8"/>
        <v>HERE</v>
      </c>
      <c r="AA162" s="2">
        <f>IF(Z162="HERE",Y162,AA161+Graph!$G$1*1000)</f>
        <v>53407189.774350643</v>
      </c>
      <c r="AB162" s="2">
        <f t="shared" si="20"/>
        <v>142095.49029156566</v>
      </c>
      <c r="AC162" s="2">
        <f t="shared" si="38"/>
        <v>21269155.695473641</v>
      </c>
      <c r="AD162" s="3">
        <f t="shared" si="10"/>
        <v>52800000</v>
      </c>
      <c r="AE162" s="2">
        <f>IF(AE160&gt;=52800000,52800000,IF(AB141=Graph!G$1*1000,AE161+Graph!G$1*1000,AC162))</f>
        <v>21269155.695473641</v>
      </c>
      <c r="AF162" s="3">
        <f t="shared" si="21"/>
        <v>21269155.695473641</v>
      </c>
      <c r="AG162" s="3">
        <f t="shared" si="29"/>
        <v>44711566.122841857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94</v>
      </c>
      <c r="C163" s="7"/>
      <c r="D163" s="2" t="e">
        <f t="shared" si="11"/>
        <v>#N/A</v>
      </c>
      <c r="E163" s="2" t="e">
        <f t="shared" si="22"/>
        <v>#N/A</v>
      </c>
      <c r="F163" s="2">
        <v>927051.06003311276</v>
      </c>
      <c r="G163" s="2">
        <f t="shared" si="35"/>
        <v>641500.42857142852</v>
      </c>
      <c r="H163" s="2">
        <f t="shared" si="39"/>
        <v>74058047.565667138</v>
      </c>
      <c r="I163" s="7"/>
      <c r="J163" s="2" t="e">
        <f t="shared" si="13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1388550.7142857143</v>
      </c>
      <c r="M163" s="8" t="e">
        <f t="shared" si="28"/>
        <v>#N/A</v>
      </c>
      <c r="N163" s="2" t="e">
        <f t="shared" si="14"/>
        <v>#N/A</v>
      </c>
      <c r="O163" s="2" t="e">
        <f t="shared" si="24"/>
        <v>#N/A</v>
      </c>
      <c r="P163" s="2">
        <v>935845.07461166382</v>
      </c>
      <c r="Q163" s="2">
        <f t="shared" si="36"/>
        <v>650000</v>
      </c>
      <c r="R163" s="2">
        <f t="shared" si="40"/>
        <v>75326345.469824284</v>
      </c>
      <c r="S163" s="2">
        <f t="shared" si="16"/>
        <v>641500.42857143283</v>
      </c>
      <c r="T163" s="2">
        <f t="shared" si="17"/>
        <v>8499.571428571362</v>
      </c>
      <c r="U163" s="2">
        <f t="shared" si="18"/>
        <v>650000</v>
      </c>
      <c r="V163" s="2">
        <f t="shared" si="34"/>
        <v>21781991.341068238</v>
      </c>
      <c r="W163" s="2">
        <f t="shared" si="19"/>
        <v>512835.64559459686</v>
      </c>
      <c r="X163" s="2">
        <f t="shared" si="6"/>
        <v>137164.35440540314</v>
      </c>
      <c r="Y163" s="2">
        <f t="shared" si="37"/>
        <v>53544354.128756046</v>
      </c>
      <c r="Z163" s="2" t="str">
        <f t="shared" si="8"/>
        <v>HERE</v>
      </c>
      <c r="AA163" s="2">
        <f>IF(Z163="HERE",Y163,AA162+Graph!$G$1*1000)</f>
        <v>53544354.128756046</v>
      </c>
      <c r="AB163" s="2">
        <f t="shared" si="20"/>
        <v>137164.35440540314</v>
      </c>
      <c r="AC163" s="2">
        <f t="shared" si="38"/>
        <v>21781991.341068238</v>
      </c>
      <c r="AD163" s="3">
        <f t="shared" si="10"/>
        <v>52800000</v>
      </c>
      <c r="AE163" s="2">
        <f>IF(AE161&gt;=52800000,52800000,IF(AB142=Graph!G$1*1000,AE162+Graph!G$1*1000,AC163))</f>
        <v>21781991.341068238</v>
      </c>
      <c r="AF163" s="3">
        <f t="shared" si="21"/>
        <v>21781991.341068238</v>
      </c>
      <c r="AG163" s="3">
        <f t="shared" si="29"/>
        <v>45058805.822841853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95</v>
      </c>
      <c r="C164" s="7"/>
      <c r="D164" s="2" t="e">
        <f t="shared" si="11"/>
        <v>#N/A</v>
      </c>
      <c r="E164" s="2" t="e">
        <f t="shared" si="22"/>
        <v>#N/A</v>
      </c>
      <c r="F164" s="2">
        <v>931982.19591927528</v>
      </c>
      <c r="G164" s="2">
        <f t="shared" si="35"/>
        <v>641500.42857142852</v>
      </c>
      <c r="H164" s="2">
        <f t="shared" si="39"/>
        <v>74699547.99423857</v>
      </c>
      <c r="I164" s="7"/>
      <c r="J164" s="2" t="e">
        <f t="shared" si="13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1397050.2857142857</v>
      </c>
      <c r="M164" s="8" t="e">
        <f t="shared" si="28"/>
        <v>#N/A</v>
      </c>
      <c r="N164" s="2" t="e">
        <f t="shared" si="14"/>
        <v>#N/A</v>
      </c>
      <c r="O164" s="2" t="e">
        <f t="shared" si="24"/>
        <v>#N/A</v>
      </c>
      <c r="P164" s="2">
        <v>940822.70677360892</v>
      </c>
      <c r="Q164" s="2">
        <f t="shared" si="36"/>
        <v>650000</v>
      </c>
      <c r="R164" s="2">
        <f t="shared" si="40"/>
        <v>75976345.469824284</v>
      </c>
      <c r="S164" s="2">
        <f t="shared" si="16"/>
        <v>641500.42857143283</v>
      </c>
      <c r="T164" s="2">
        <f t="shared" si="17"/>
        <v>8499.571428571362</v>
      </c>
      <c r="U164" s="2">
        <f t="shared" si="18"/>
        <v>650000</v>
      </c>
      <c r="V164" s="2">
        <f t="shared" si="34"/>
        <v>22299758.122549027</v>
      </c>
      <c r="W164" s="2">
        <f t="shared" si="19"/>
        <v>517766.78148078918</v>
      </c>
      <c r="X164" s="2">
        <f t="shared" si="6"/>
        <v>132233.21851921082</v>
      </c>
      <c r="Y164" s="2">
        <f t="shared" si="37"/>
        <v>53676587.347275257</v>
      </c>
      <c r="Z164" s="2" t="str">
        <f t="shared" si="8"/>
        <v>HERE</v>
      </c>
      <c r="AA164" s="2">
        <f>IF(Z164="HERE",Y164,AA163+Graph!$G$1*1000)</f>
        <v>53676587.347275257</v>
      </c>
      <c r="AB164" s="2">
        <f t="shared" si="20"/>
        <v>132233.21851921082</v>
      </c>
      <c r="AC164" s="2">
        <f t="shared" si="38"/>
        <v>22299758.122549027</v>
      </c>
      <c r="AD164" s="3">
        <f t="shared" si="10"/>
        <v>52800000</v>
      </c>
      <c r="AE164" s="2">
        <f>IF(AE162&gt;=52800000,52800000,IF(AB143=Graph!G$1*1000,AE163+Graph!G$1*1000,AC164))</f>
        <v>22299758.122549027</v>
      </c>
      <c r="AF164" s="3">
        <f t="shared" si="21"/>
        <v>22299758.122549027</v>
      </c>
      <c r="AG164" s="3">
        <f t="shared" si="29"/>
        <v>45344197.822841853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96</v>
      </c>
      <c r="C165" s="7"/>
      <c r="D165" s="2" t="e">
        <f t="shared" si="11"/>
        <v>#N/A</v>
      </c>
      <c r="E165" s="2" t="e">
        <f t="shared" si="22"/>
        <v>#N/A</v>
      </c>
      <c r="F165" s="2">
        <v>936913.3318054378</v>
      </c>
      <c r="G165" s="2">
        <f t="shared" si="35"/>
        <v>641500.42857142852</v>
      </c>
      <c r="H165" s="2">
        <f t="shared" si="39"/>
        <v>75341048.422810003</v>
      </c>
      <c r="I165" s="7"/>
      <c r="J165" s="2" t="e">
        <f t="shared" si="13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1405549.857142857</v>
      </c>
      <c r="M165" s="8" t="e">
        <f t="shared" si="28"/>
        <v>#N/A</v>
      </c>
      <c r="N165" s="2" t="e">
        <f t="shared" si="14"/>
        <v>#N/A</v>
      </c>
      <c r="O165" s="2" t="e">
        <f t="shared" si="24"/>
        <v>#N/A</v>
      </c>
      <c r="P165" s="2">
        <v>945800.33893558383</v>
      </c>
      <c r="Q165" s="2">
        <f t="shared" si="36"/>
        <v>650000</v>
      </c>
      <c r="R165" s="2">
        <f t="shared" si="40"/>
        <v>76626345.469824284</v>
      </c>
      <c r="S165" s="2">
        <f t="shared" si="16"/>
        <v>641500.42857143283</v>
      </c>
      <c r="T165" s="2">
        <f t="shared" si="17"/>
        <v>8499.571428571362</v>
      </c>
      <c r="U165" s="2">
        <f t="shared" si="18"/>
        <v>650000</v>
      </c>
      <c r="V165" s="2">
        <f t="shared" si="34"/>
        <v>22822456.039915979</v>
      </c>
      <c r="W165" s="2">
        <f t="shared" si="19"/>
        <v>522697.9173669517</v>
      </c>
      <c r="X165" s="2">
        <f t="shared" si="6"/>
        <v>127302.0826330483</v>
      </c>
      <c r="Y165" s="2">
        <f t="shared" si="37"/>
        <v>53803889.429908305</v>
      </c>
      <c r="Z165" s="2" t="str">
        <f t="shared" si="8"/>
        <v>HERE</v>
      </c>
      <c r="AA165" s="2">
        <f>IF(Z165="HERE",Y165,AA164+Graph!$G$1*1000)</f>
        <v>53803889.429908305</v>
      </c>
      <c r="AB165" s="2">
        <f t="shared" si="20"/>
        <v>127302.0826330483</v>
      </c>
      <c r="AC165" s="2">
        <f t="shared" si="38"/>
        <v>22822456.039915979</v>
      </c>
      <c r="AD165" s="3">
        <f t="shared" si="10"/>
        <v>52800000</v>
      </c>
      <c r="AE165" s="2">
        <f>IF(AE163&gt;=52800000,52800000,IF(AB144=Graph!G$1*1000,AE164+Graph!G$1*1000,AC165))</f>
        <v>22822456.039915979</v>
      </c>
      <c r="AF165" s="3">
        <f t="shared" si="21"/>
        <v>22822456.039915979</v>
      </c>
      <c r="AG165" s="3">
        <f t="shared" si="29"/>
        <v>45579157.622841857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97</v>
      </c>
      <c r="C166" s="7"/>
      <c r="D166" s="2" t="e">
        <f t="shared" si="11"/>
        <v>#N/A</v>
      </c>
      <c r="E166" s="2" t="e">
        <f t="shared" si="22"/>
        <v>#N/A</v>
      </c>
      <c r="F166" s="2">
        <v>941844.46769163013</v>
      </c>
      <c r="G166" s="2">
        <f t="shared" ref="G166:G229" si="41">IF(F166&gt;650000,$AK$31*1000,F166)</f>
        <v>641500.42857142852</v>
      </c>
      <c r="H166" s="2">
        <f t="shared" si="39"/>
        <v>75982548.851381436</v>
      </c>
      <c r="I166" s="7"/>
      <c r="J166" s="2" t="e">
        <f t="shared" si="13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1414049.4285714284</v>
      </c>
      <c r="M166" s="8" t="e">
        <f t="shared" si="28"/>
        <v>#N/A</v>
      </c>
      <c r="N166" s="2" t="e">
        <f t="shared" si="14"/>
        <v>#N/A</v>
      </c>
      <c r="O166" s="2" t="e">
        <f t="shared" si="24"/>
        <v>#N/A</v>
      </c>
      <c r="P166" s="2">
        <v>950777.97109752893</v>
      </c>
      <c r="Q166" s="2">
        <f t="shared" ref="Q166:Q229" si="42">IF(P166&gt;650000,650000,P166)</f>
        <v>650000</v>
      </c>
      <c r="R166" s="2">
        <f t="shared" si="40"/>
        <v>77276345.469824284</v>
      </c>
      <c r="S166" s="2">
        <f t="shared" si="16"/>
        <v>641500.42857143283</v>
      </c>
      <c r="T166" s="2">
        <f t="shared" si="17"/>
        <v>8499.571428571362</v>
      </c>
      <c r="U166" s="2">
        <f t="shared" si="18"/>
        <v>650000</v>
      </c>
      <c r="V166" s="2">
        <f t="shared" si="34"/>
        <v>23350085.093169093</v>
      </c>
      <c r="W166" s="2">
        <f t="shared" si="19"/>
        <v>527629.05325311422</v>
      </c>
      <c r="X166" s="2">
        <f t="shared" si="6"/>
        <v>122370.94674688578</v>
      </c>
      <c r="Y166" s="2">
        <f t="shared" si="37"/>
        <v>53926260.376655191</v>
      </c>
      <c r="Z166" s="2" t="str">
        <f t="shared" si="8"/>
        <v>HERE</v>
      </c>
      <c r="AA166" s="2">
        <f>IF(Z166="HERE",Y166,AA165+Graph!$G$1*1000)</f>
        <v>53926260.376655191</v>
      </c>
      <c r="AB166" s="2">
        <f t="shared" si="20"/>
        <v>122370.94674688578</v>
      </c>
      <c r="AC166" s="2">
        <f t="shared" si="38"/>
        <v>23350085.093169093</v>
      </c>
      <c r="AD166" s="3">
        <f t="shared" si="10"/>
        <v>52800000</v>
      </c>
      <c r="AE166" s="2">
        <f>IF(AE164&gt;=52800000,52800000,IF(AB145=Graph!G$1*1000,AE165+Graph!G$1*1000,AC166))</f>
        <v>23350085.093169093</v>
      </c>
      <c r="AF166" s="3">
        <f t="shared" si="21"/>
        <v>23350085.093169093</v>
      </c>
      <c r="AG166" s="3">
        <f t="shared" si="29"/>
        <v>45780969.122841857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98</v>
      </c>
      <c r="C167" s="7"/>
      <c r="D167" s="2" t="e">
        <f t="shared" si="11"/>
        <v>#N/A</v>
      </c>
      <c r="E167" s="2" t="e">
        <f t="shared" si="22"/>
        <v>#N/A</v>
      </c>
      <c r="F167" s="2">
        <v>946775.60357779264</v>
      </c>
      <c r="G167" s="2">
        <f t="shared" si="41"/>
        <v>641500.42857142852</v>
      </c>
      <c r="H167" s="2">
        <f t="shared" si="39"/>
        <v>76624049.279952869</v>
      </c>
      <c r="I167" s="7"/>
      <c r="J167" s="2" t="e">
        <f t="shared" si="13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1422548.9999999998</v>
      </c>
      <c r="M167" s="8" t="e">
        <f t="shared" si="28"/>
        <v>#N/A</v>
      </c>
      <c r="N167" s="2" t="e">
        <f t="shared" si="14"/>
        <v>#N/A</v>
      </c>
      <c r="O167" s="2" t="e">
        <f t="shared" si="24"/>
        <v>#N/A</v>
      </c>
      <c r="P167" s="2">
        <v>955755.60325947404</v>
      </c>
      <c r="Q167" s="2">
        <f t="shared" si="42"/>
        <v>650000</v>
      </c>
      <c r="R167" s="2">
        <f t="shared" si="40"/>
        <v>77926345.469824284</v>
      </c>
      <c r="S167" s="2">
        <f t="shared" si="16"/>
        <v>641500.42857143283</v>
      </c>
      <c r="T167" s="2">
        <f t="shared" si="17"/>
        <v>8499.571428571362</v>
      </c>
      <c r="U167" s="2">
        <f t="shared" si="18"/>
        <v>650000</v>
      </c>
      <c r="V167" s="2">
        <f t="shared" si="34"/>
        <v>23882645.2823084</v>
      </c>
      <c r="W167" s="2">
        <f t="shared" si="19"/>
        <v>532560.18913930655</v>
      </c>
      <c r="X167" s="2">
        <f t="shared" si="6"/>
        <v>117439.81086069345</v>
      </c>
      <c r="Y167" s="2">
        <f t="shared" si="37"/>
        <v>54043700.187515885</v>
      </c>
      <c r="Z167" s="2" t="str">
        <f t="shared" si="8"/>
        <v>HERE</v>
      </c>
      <c r="AA167" s="2">
        <f>IF(Z167="HERE",Y167,AA166+Graph!$G$1*1000)</f>
        <v>54043700.187515885</v>
      </c>
      <c r="AB167" s="2">
        <f t="shared" si="20"/>
        <v>117439.81086069345</v>
      </c>
      <c r="AC167" s="2">
        <f t="shared" si="38"/>
        <v>23882645.2823084</v>
      </c>
      <c r="AD167" s="3">
        <f t="shared" si="10"/>
        <v>52800000</v>
      </c>
      <c r="AE167" s="2">
        <f>IF(AE165&gt;=52800000,52800000,IF(AB146=Graph!G$1*1000,AE166+Graph!G$1*1000,AC167))</f>
        <v>23882645.2823084</v>
      </c>
      <c r="AF167" s="3">
        <f t="shared" si="21"/>
        <v>23882645.2823084</v>
      </c>
      <c r="AG167" s="3">
        <f t="shared" si="29"/>
        <v>45938320.522841863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99</v>
      </c>
      <c r="C168" s="7"/>
      <c r="D168" s="2" t="e">
        <f t="shared" si="11"/>
        <v>#N/A</v>
      </c>
      <c r="E168" s="2" t="e">
        <f t="shared" si="22"/>
        <v>#N/A</v>
      </c>
      <c r="F168" s="2">
        <v>951706.73946395516</v>
      </c>
      <c r="G168" s="2">
        <f t="shared" si="41"/>
        <v>641500.42857142852</v>
      </c>
      <c r="H168" s="2">
        <f t="shared" si="39"/>
        <v>77265549.708524302</v>
      </c>
      <c r="I168" s="7"/>
      <c r="J168" s="2" t="e">
        <f t="shared" si="13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1431048.5714285711</v>
      </c>
      <c r="M168" s="8" t="e">
        <f t="shared" si="28"/>
        <v>#N/A</v>
      </c>
      <c r="N168" s="2" t="e">
        <f t="shared" si="14"/>
        <v>#N/A</v>
      </c>
      <c r="O168" s="2" t="e">
        <f t="shared" si="24"/>
        <v>#N/A</v>
      </c>
      <c r="P168" s="2">
        <v>960733.23542144895</v>
      </c>
      <c r="Q168" s="2">
        <f t="shared" si="42"/>
        <v>650000</v>
      </c>
      <c r="R168" s="2">
        <f t="shared" si="40"/>
        <v>78576345.469824284</v>
      </c>
      <c r="S168" s="2">
        <f t="shared" si="16"/>
        <v>641500.42857143283</v>
      </c>
      <c r="T168" s="2">
        <f t="shared" si="17"/>
        <v>8499.571428571362</v>
      </c>
      <c r="U168" s="2">
        <f t="shared" si="18"/>
        <v>650000</v>
      </c>
      <c r="V168" s="2">
        <f t="shared" si="34"/>
        <v>24420136.607333869</v>
      </c>
      <c r="W168" s="2">
        <f t="shared" si="19"/>
        <v>537491.32502546906</v>
      </c>
      <c r="X168" s="2">
        <f t="shared" si="6"/>
        <v>112508.67497453094</v>
      </c>
      <c r="Y168" s="2">
        <f t="shared" si="37"/>
        <v>54156208.862490416</v>
      </c>
      <c r="Z168" s="2" t="str">
        <f t="shared" si="8"/>
        <v>HERE</v>
      </c>
      <c r="AA168" s="2">
        <f>IF(Z168="HERE",Y168,AA167+Graph!$G$1*1000)</f>
        <v>54156208.862490416</v>
      </c>
      <c r="AB168" s="2">
        <f t="shared" si="20"/>
        <v>112508.67497453094</v>
      </c>
      <c r="AC168" s="2">
        <f t="shared" si="38"/>
        <v>24420136.607333869</v>
      </c>
      <c r="AD168" s="3">
        <f t="shared" si="10"/>
        <v>52800000</v>
      </c>
      <c r="AE168" s="2">
        <f>IF(AE166&gt;=52800000,52800000,IF(AB147=Graph!G$1*1000,AE167+Graph!G$1*1000,AC168))</f>
        <v>24420136.607333869</v>
      </c>
      <c r="AF168" s="3">
        <f t="shared" si="21"/>
        <v>24420136.607333869</v>
      </c>
      <c r="AG168" s="3">
        <f t="shared" si="29"/>
        <v>46060407.972841859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100</v>
      </c>
      <c r="C169" s="7"/>
      <c r="D169" s="2" t="e">
        <f t="shared" si="11"/>
        <v>#N/A</v>
      </c>
      <c r="E169" s="2" t="e">
        <f t="shared" si="22"/>
        <v>#N/A</v>
      </c>
      <c r="F169" s="2">
        <v>956637.87535014749</v>
      </c>
      <c r="G169" s="2">
        <f t="shared" si="41"/>
        <v>641500.42857142852</v>
      </c>
      <c r="H169" s="2">
        <f t="shared" si="39"/>
        <v>77907050.137095734</v>
      </c>
      <c r="I169" s="7"/>
      <c r="J169" s="2" t="e">
        <f t="shared" si="13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1439548.1428571425</v>
      </c>
      <c r="M169" s="8" t="e">
        <f t="shared" si="28"/>
        <v>#N/A</v>
      </c>
      <c r="N169" s="2" t="e">
        <f t="shared" si="14"/>
        <v>#N/A</v>
      </c>
      <c r="O169" s="2" t="e">
        <f t="shared" si="24"/>
        <v>#N/A</v>
      </c>
      <c r="P169" s="2">
        <v>965710.86758339405</v>
      </c>
      <c r="Q169" s="2">
        <f t="shared" si="42"/>
        <v>650000</v>
      </c>
      <c r="R169" s="2">
        <f t="shared" si="40"/>
        <v>79226345.469824284</v>
      </c>
      <c r="S169" s="2">
        <f t="shared" si="16"/>
        <v>641500.42857143283</v>
      </c>
      <c r="T169" s="2">
        <f t="shared" si="17"/>
        <v>8499.571428571362</v>
      </c>
      <c r="U169" s="2">
        <f t="shared" si="18"/>
        <v>650000</v>
      </c>
      <c r="V169" s="2">
        <f t="shared" si="34"/>
        <v>24962559.0682455</v>
      </c>
      <c r="W169" s="2">
        <f t="shared" si="19"/>
        <v>542422.46091163158</v>
      </c>
      <c r="X169" s="2">
        <f t="shared" si="6"/>
        <v>107577.53908836842</v>
      </c>
      <c r="Y169" s="2">
        <f t="shared" si="37"/>
        <v>54263786.401578784</v>
      </c>
      <c r="Z169" s="2" t="str">
        <f t="shared" si="8"/>
        <v>HERE</v>
      </c>
      <c r="AA169" s="2">
        <f>IF(Z169="HERE",Y169,AA168+Graph!$G$1*1000)</f>
        <v>54263786.401578784</v>
      </c>
      <c r="AB169" s="2">
        <f t="shared" si="20"/>
        <v>107577.53908836842</v>
      </c>
      <c r="AC169" s="2">
        <f t="shared" si="38"/>
        <v>24962559.0682455</v>
      </c>
      <c r="AD169" s="3">
        <f t="shared" si="10"/>
        <v>52800000</v>
      </c>
      <c r="AE169" s="2">
        <f>IF(AE167&gt;=52800000,52800000,IF(AB148=Graph!G$1*1000,AE168+Graph!G$1*1000,AC169))</f>
        <v>24962559.0682455</v>
      </c>
      <c r="AF169" s="3">
        <f t="shared" si="21"/>
        <v>24962559.0682455</v>
      </c>
      <c r="AG169" s="3">
        <f t="shared" si="29"/>
        <v>46215850.272841863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101</v>
      </c>
      <c r="C170" s="7"/>
      <c r="D170" s="2" t="e">
        <f t="shared" si="11"/>
        <v>#N/A</v>
      </c>
      <c r="E170" s="2" t="e">
        <f t="shared" si="22"/>
        <v>#N/A</v>
      </c>
      <c r="F170" s="2">
        <v>961569.01123631001</v>
      </c>
      <c r="G170" s="2">
        <f t="shared" si="41"/>
        <v>641500.42857142852</v>
      </c>
      <c r="H170" s="2">
        <f t="shared" si="39"/>
        <v>78548550.565667167</v>
      </c>
      <c r="I170" s="7"/>
      <c r="J170" s="2" t="e">
        <f t="shared" si="13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1448047.7142857139</v>
      </c>
      <c r="M170" s="8" t="e">
        <f t="shared" si="28"/>
        <v>#N/A</v>
      </c>
      <c r="N170" s="2" t="e">
        <f t="shared" si="14"/>
        <v>#N/A</v>
      </c>
      <c r="O170" s="2" t="e">
        <f t="shared" si="24"/>
        <v>#N/A</v>
      </c>
      <c r="P170" s="2">
        <v>970688.49974533916</v>
      </c>
      <c r="Q170" s="2">
        <f t="shared" si="42"/>
        <v>650000</v>
      </c>
      <c r="R170" s="2">
        <f t="shared" si="40"/>
        <v>79876345.469824284</v>
      </c>
      <c r="S170" s="2">
        <f t="shared" si="16"/>
        <v>641500.42857143283</v>
      </c>
      <c r="T170" s="2">
        <f t="shared" si="17"/>
        <v>8499.571428571362</v>
      </c>
      <c r="U170" s="2">
        <f t="shared" si="18"/>
        <v>650000</v>
      </c>
      <c r="V170" s="2">
        <f t="shared" si="34"/>
        <v>25509912.665043324</v>
      </c>
      <c r="W170" s="2">
        <f t="shared" si="19"/>
        <v>547353.59679782391</v>
      </c>
      <c r="X170" s="2">
        <f t="shared" si="6"/>
        <v>102646.40320217609</v>
      </c>
      <c r="Y170" s="2">
        <f t="shared" si="37"/>
        <v>54366432.80478096</v>
      </c>
      <c r="Z170" s="2" t="str">
        <f t="shared" si="8"/>
        <v>HERE</v>
      </c>
      <c r="AA170" s="2">
        <f>IF(Z170="HERE",Y170,AA169+Graph!$G$1*1000)</f>
        <v>54366432.80478096</v>
      </c>
      <c r="AB170" s="2">
        <f t="shared" si="20"/>
        <v>102646.40320217609</v>
      </c>
      <c r="AC170" s="2">
        <f t="shared" si="38"/>
        <v>25509912.665043324</v>
      </c>
      <c r="AD170" s="3">
        <f t="shared" si="10"/>
        <v>52800000</v>
      </c>
      <c r="AE170" s="2">
        <f>IF(AE168&gt;=52800000,52800000,IF(AB149=Graph!G$1*1000,AE169+Graph!G$1*1000,AC170))</f>
        <v>25509912.665043324</v>
      </c>
      <c r="AF170" s="3">
        <f t="shared" si="21"/>
        <v>25509912.665043324</v>
      </c>
      <c r="AG170" s="3">
        <f t="shared" si="29"/>
        <v>46598582.572841853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102</v>
      </c>
      <c r="C171" s="7"/>
      <c r="D171" s="2" t="e">
        <f t="shared" si="11"/>
        <v>#N/A</v>
      </c>
      <c r="E171" s="2" t="e">
        <f t="shared" si="22"/>
        <v>#N/A</v>
      </c>
      <c r="F171" s="2">
        <v>966500.14712247252</v>
      </c>
      <c r="G171" s="2">
        <f t="shared" si="41"/>
        <v>641500.42857142852</v>
      </c>
      <c r="H171" s="2">
        <f t="shared" si="39"/>
        <v>79190050.9942386</v>
      </c>
      <c r="I171" s="7"/>
      <c r="J171" s="2" t="e">
        <f t="shared" si="13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1456547.2857142852</v>
      </c>
      <c r="M171" s="8" t="e">
        <f t="shared" si="28"/>
        <v>#N/A</v>
      </c>
      <c r="N171" s="2" t="e">
        <f t="shared" si="14"/>
        <v>#N/A</v>
      </c>
      <c r="O171" s="2" t="e">
        <f t="shared" si="24"/>
        <v>#N/A</v>
      </c>
      <c r="P171" s="2">
        <v>975666.13190731406</v>
      </c>
      <c r="Q171" s="2">
        <f t="shared" si="42"/>
        <v>650000</v>
      </c>
      <c r="R171" s="2">
        <f t="shared" si="40"/>
        <v>80526345.469824284</v>
      </c>
      <c r="S171" s="2">
        <f t="shared" si="16"/>
        <v>641500.42857143283</v>
      </c>
      <c r="T171" s="2">
        <f t="shared" si="17"/>
        <v>8499.571428571362</v>
      </c>
      <c r="U171" s="2">
        <f t="shared" si="18"/>
        <v>650000</v>
      </c>
      <c r="V171" s="2">
        <f t="shared" si="34"/>
        <v>26062197.397727311</v>
      </c>
      <c r="W171" s="2">
        <f t="shared" si="19"/>
        <v>552284.73268398643</v>
      </c>
      <c r="X171" s="2">
        <f t="shared" si="6"/>
        <v>97715.267316013575</v>
      </c>
      <c r="Y171" s="2">
        <f t="shared" si="37"/>
        <v>54464148.072096974</v>
      </c>
      <c r="Z171" s="2" t="str">
        <f t="shared" si="8"/>
        <v>HERE</v>
      </c>
      <c r="AA171" s="2">
        <f>IF(Z171="HERE",Y171,AA170+Graph!$G$1*1000)</f>
        <v>54464148.072096974</v>
      </c>
      <c r="AB171" s="2">
        <f t="shared" si="20"/>
        <v>97715.267316013575</v>
      </c>
      <c r="AC171" s="2">
        <f t="shared" si="38"/>
        <v>26062197.397727311</v>
      </c>
      <c r="AD171" s="3">
        <f t="shared" si="10"/>
        <v>52800000</v>
      </c>
      <c r="AE171" s="2">
        <f>IF(AE169&gt;=52800000,52800000,IF(AB150=Graph!G$1*1000,AE170+Graph!G$1*1000,AC171))</f>
        <v>26062197.397727311</v>
      </c>
      <c r="AF171" s="3">
        <f t="shared" si="21"/>
        <v>26062197.397727311</v>
      </c>
      <c r="AG171" s="3">
        <f t="shared" si="29"/>
        <v>46949019.972841859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103</v>
      </c>
      <c r="C172" s="7"/>
      <c r="D172" s="2" t="e">
        <f t="shared" si="11"/>
        <v>#N/A</v>
      </c>
      <c r="E172" s="2" t="e">
        <f t="shared" si="22"/>
        <v>#N/A</v>
      </c>
      <c r="F172" s="2">
        <v>971431.28300866485</v>
      </c>
      <c r="G172" s="2">
        <f t="shared" si="41"/>
        <v>641500.42857142852</v>
      </c>
      <c r="H172" s="2">
        <f t="shared" si="39"/>
        <v>79831551.422810033</v>
      </c>
      <c r="I172" s="7"/>
      <c r="J172" s="2" t="e">
        <f t="shared" si="13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1465046.8571428566</v>
      </c>
      <c r="M172" s="8" t="e">
        <f t="shared" si="28"/>
        <v>#N/A</v>
      </c>
      <c r="N172" s="2" t="e">
        <f t="shared" si="14"/>
        <v>#N/A</v>
      </c>
      <c r="O172" s="2" t="e">
        <f t="shared" si="24"/>
        <v>#N/A</v>
      </c>
      <c r="P172" s="2">
        <v>980643.76406925917</v>
      </c>
      <c r="Q172" s="2">
        <f t="shared" si="42"/>
        <v>650000</v>
      </c>
      <c r="R172" s="2">
        <f t="shared" si="40"/>
        <v>81176345.469824284</v>
      </c>
      <c r="S172" s="2">
        <f t="shared" si="16"/>
        <v>641500.42857143283</v>
      </c>
      <c r="T172" s="2">
        <f t="shared" si="17"/>
        <v>8499.571428571362</v>
      </c>
      <c r="U172" s="2">
        <f t="shared" si="18"/>
        <v>650000</v>
      </c>
      <c r="V172" s="2">
        <f t="shared" si="34"/>
        <v>26619413.26629746</v>
      </c>
      <c r="W172" s="2">
        <f t="shared" si="19"/>
        <v>557215.86857014894</v>
      </c>
      <c r="X172" s="2">
        <f t="shared" si="6"/>
        <v>92784.131429851055</v>
      </c>
      <c r="Y172" s="2">
        <f t="shared" si="37"/>
        <v>54556932.203526825</v>
      </c>
      <c r="Z172" s="2" t="str">
        <f t="shared" si="8"/>
        <v>HERE</v>
      </c>
      <c r="AA172" s="2">
        <f>IF(Z172="HERE",Y172,AA171+Graph!$G$1*1000)</f>
        <v>54556932.203526825</v>
      </c>
      <c r="AB172" s="2">
        <f t="shared" si="20"/>
        <v>92784.131429851055</v>
      </c>
      <c r="AC172" s="2">
        <f t="shared" si="38"/>
        <v>26619413.26629746</v>
      </c>
      <c r="AD172" s="3">
        <f t="shared" si="10"/>
        <v>52800000</v>
      </c>
      <c r="AE172" s="2">
        <f>IF(AE170&gt;=52800000,52800000,IF(AB151=Graph!G$1*1000,AE171+Graph!G$1*1000,AC172))</f>
        <v>26619413.26629746</v>
      </c>
      <c r="AF172" s="3">
        <f t="shared" si="21"/>
        <v>26619413.26629746</v>
      </c>
      <c r="AG172" s="3">
        <f t="shared" si="29"/>
        <v>47223884.722841859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104</v>
      </c>
      <c r="C173" s="7"/>
      <c r="D173" s="2" t="e">
        <f t="shared" si="11"/>
        <v>#N/A</v>
      </c>
      <c r="E173" s="2" t="e">
        <f t="shared" si="22"/>
        <v>#N/A</v>
      </c>
      <c r="F173" s="2">
        <v>976362.41889482737</v>
      </c>
      <c r="G173" s="2">
        <f t="shared" si="41"/>
        <v>641500.42857142852</v>
      </c>
      <c r="H173" s="2">
        <f t="shared" si="39"/>
        <v>80473051.851381466</v>
      </c>
      <c r="I173" s="7"/>
      <c r="J173" s="2" t="e">
        <f t="shared" si="13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1473546.4285714279</v>
      </c>
      <c r="M173" s="8" t="e">
        <f t="shared" si="28"/>
        <v>#N/A</v>
      </c>
      <c r="N173" s="2" t="e">
        <f t="shared" si="14"/>
        <v>#N/A</v>
      </c>
      <c r="O173" s="2" t="e">
        <f t="shared" si="24"/>
        <v>#N/A</v>
      </c>
      <c r="P173" s="2">
        <v>985621.39623123407</v>
      </c>
      <c r="Q173" s="2">
        <f t="shared" si="42"/>
        <v>650000</v>
      </c>
      <c r="R173" s="2">
        <f t="shared" si="40"/>
        <v>81826345.469824284</v>
      </c>
      <c r="S173" s="2">
        <f t="shared" si="16"/>
        <v>641500.42857143283</v>
      </c>
      <c r="T173" s="2">
        <f t="shared" si="17"/>
        <v>8499.571428571362</v>
      </c>
      <c r="U173" s="2">
        <f t="shared" si="18"/>
        <v>650000</v>
      </c>
      <c r="V173" s="2">
        <f t="shared" si="34"/>
        <v>27181560.270753801</v>
      </c>
      <c r="W173" s="2">
        <f t="shared" si="19"/>
        <v>562147.00445634127</v>
      </c>
      <c r="X173" s="2">
        <f t="shared" si="6"/>
        <v>87852.995543658733</v>
      </c>
      <c r="Y173" s="2">
        <f t="shared" si="37"/>
        <v>54644785.199070483</v>
      </c>
      <c r="Z173" s="2" t="str">
        <f t="shared" si="8"/>
        <v>HERE</v>
      </c>
      <c r="AA173" s="2">
        <f>IF(Z173="HERE",Y173,AA172+Graph!$G$1*1000)</f>
        <v>54644785.199070483</v>
      </c>
      <c r="AB173" s="2">
        <f t="shared" si="20"/>
        <v>87852.995543658733</v>
      </c>
      <c r="AC173" s="2">
        <f t="shared" si="38"/>
        <v>27181560.270753801</v>
      </c>
      <c r="AD173" s="3">
        <f t="shared" si="10"/>
        <v>52800000</v>
      </c>
      <c r="AE173" s="2">
        <f>IF(AE171&gt;=52800000,52800000,IF(AB152=Graph!G$1*1000,AE172+Graph!G$1*1000,AC173))</f>
        <v>27181560.270753801</v>
      </c>
      <c r="AF173" s="3">
        <f t="shared" si="21"/>
        <v>27181560.270753801</v>
      </c>
      <c r="AG173" s="3">
        <f t="shared" si="29"/>
        <v>47399091.222841859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105</v>
      </c>
      <c r="C174" s="7"/>
      <c r="D174" s="2" t="e">
        <f t="shared" si="11"/>
        <v>#N/A</v>
      </c>
      <c r="E174" s="2" t="e">
        <f t="shared" si="22"/>
        <v>#N/A</v>
      </c>
      <c r="F174" s="2">
        <v>981293.55478098989</v>
      </c>
      <c r="G174" s="2">
        <f t="shared" si="41"/>
        <v>641500.42857142852</v>
      </c>
      <c r="H174" s="2">
        <f t="shared" si="39"/>
        <v>81114552.279952899</v>
      </c>
      <c r="I174" s="7"/>
      <c r="J174" s="2" t="e">
        <f t="shared" si="13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1482045.9999999993</v>
      </c>
      <c r="M174" s="8" t="e">
        <f t="shared" si="28"/>
        <v>#N/A</v>
      </c>
      <c r="N174" s="2" t="e">
        <f t="shared" si="14"/>
        <v>#N/A</v>
      </c>
      <c r="O174" s="2" t="e">
        <f t="shared" si="24"/>
        <v>#N/A</v>
      </c>
      <c r="P174" s="2">
        <v>990599.02839317918</v>
      </c>
      <c r="Q174" s="2">
        <f t="shared" si="42"/>
        <v>650000</v>
      </c>
      <c r="R174" s="2">
        <f t="shared" si="40"/>
        <v>82476345.469824284</v>
      </c>
      <c r="S174" s="2">
        <f t="shared" si="16"/>
        <v>641500.42857143283</v>
      </c>
      <c r="T174" s="2">
        <f t="shared" si="17"/>
        <v>8499.571428571362</v>
      </c>
      <c r="U174" s="2">
        <f t="shared" si="18"/>
        <v>650000</v>
      </c>
      <c r="V174" s="2">
        <f t="shared" si="34"/>
        <v>27748638.411096305</v>
      </c>
      <c r="W174" s="2">
        <f t="shared" si="19"/>
        <v>567078.14034250379</v>
      </c>
      <c r="X174" s="2">
        <f t="shared" si="6"/>
        <v>82921.859657496214</v>
      </c>
      <c r="Y174" s="2">
        <f t="shared" si="37"/>
        <v>54727707.05872798</v>
      </c>
      <c r="Z174" s="2" t="str">
        <f t="shared" si="8"/>
        <v>HERE</v>
      </c>
      <c r="AA174" s="2">
        <f>IF(Z174="HERE",Y174,AA173+Graph!$G$1*1000)</f>
        <v>54727707.05872798</v>
      </c>
      <c r="AB174" s="2">
        <f t="shared" si="20"/>
        <v>82921.859657496214</v>
      </c>
      <c r="AC174" s="2">
        <f t="shared" si="38"/>
        <v>27748638.411096305</v>
      </c>
      <c r="AD174" s="3">
        <f t="shared" si="10"/>
        <v>52800000</v>
      </c>
      <c r="AE174" s="2">
        <f>IF(AE172&gt;=52800000,52800000,IF(AB153=Graph!G$1*1000,AE173+Graph!G$1*1000,AC174))</f>
        <v>27748638.411096305</v>
      </c>
      <c r="AF174" s="3">
        <f t="shared" si="21"/>
        <v>27748638.411096305</v>
      </c>
      <c r="AG174" s="3">
        <f t="shared" si="29"/>
        <v>47599505.322841853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106</v>
      </c>
      <c r="C175" s="7"/>
      <c r="D175" s="2" t="e">
        <f t="shared" si="11"/>
        <v>#N/A</v>
      </c>
      <c r="E175" s="2" t="e">
        <f t="shared" si="22"/>
        <v>#N/A</v>
      </c>
      <c r="F175" s="2">
        <v>986224.69066718221</v>
      </c>
      <c r="G175" s="2">
        <f t="shared" si="41"/>
        <v>641500.42857142852</v>
      </c>
      <c r="H175" s="2">
        <f t="shared" si="39"/>
        <v>81756052.708524331</v>
      </c>
      <c r="I175" s="7"/>
      <c r="J175" s="2" t="e">
        <f t="shared" si="13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1490545.5714285707</v>
      </c>
      <c r="M175" s="8" t="e">
        <f t="shared" si="28"/>
        <v>#N/A</v>
      </c>
      <c r="N175" s="2" t="e">
        <f t="shared" si="14"/>
        <v>#N/A</v>
      </c>
      <c r="O175" s="2" t="e">
        <f t="shared" si="24"/>
        <v>#N/A</v>
      </c>
      <c r="P175" s="2">
        <v>995576.66055512428</v>
      </c>
      <c r="Q175" s="2">
        <f t="shared" si="42"/>
        <v>650000</v>
      </c>
      <c r="R175" s="2">
        <f t="shared" si="40"/>
        <v>83126345.469824284</v>
      </c>
      <c r="S175" s="2">
        <f t="shared" si="16"/>
        <v>641500.42857143283</v>
      </c>
      <c r="T175" s="2">
        <f t="shared" si="17"/>
        <v>8499.571428571362</v>
      </c>
      <c r="U175" s="2">
        <f t="shared" si="18"/>
        <v>650000</v>
      </c>
      <c r="V175" s="2">
        <f t="shared" si="34"/>
        <v>28320647.687324971</v>
      </c>
      <c r="W175" s="2">
        <f t="shared" si="19"/>
        <v>572009.27622866631</v>
      </c>
      <c r="X175" s="2">
        <f t="shared" si="6"/>
        <v>77990.723771333694</v>
      </c>
      <c r="Y175" s="2">
        <f t="shared" si="37"/>
        <v>54805697.782499313</v>
      </c>
      <c r="Z175" s="2" t="str">
        <f t="shared" si="8"/>
        <v>HERE</v>
      </c>
      <c r="AA175" s="2">
        <f>IF(Z175="HERE",Y175,AA174+Graph!$G$1*1000)</f>
        <v>54805697.782499313</v>
      </c>
      <c r="AB175" s="2">
        <f t="shared" si="20"/>
        <v>77990.723771333694</v>
      </c>
      <c r="AC175" s="2">
        <f t="shared" si="38"/>
        <v>28320647.687324971</v>
      </c>
      <c r="AD175" s="3">
        <f t="shared" si="10"/>
        <v>52800000</v>
      </c>
      <c r="AE175" s="2">
        <f>IF(AE173&gt;=52800000,52800000,IF(AB154=Graph!G$1*1000,AE174+Graph!G$1*1000,AC175))</f>
        <v>28320647.687324971</v>
      </c>
      <c r="AF175" s="3">
        <f t="shared" si="21"/>
        <v>28320647.687324971</v>
      </c>
      <c r="AG175" s="3">
        <f t="shared" si="29"/>
        <v>47786318.213615671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107</v>
      </c>
      <c r="C176" s="7"/>
      <c r="D176" s="2" t="e">
        <f t="shared" si="11"/>
        <v>#N/A</v>
      </c>
      <c r="E176" s="2" t="e">
        <f t="shared" si="22"/>
        <v>#N/A</v>
      </c>
      <c r="F176" s="2">
        <v>991155.82655334473</v>
      </c>
      <c r="G176" s="2">
        <f t="shared" si="41"/>
        <v>641500.42857142852</v>
      </c>
      <c r="H176" s="2">
        <f t="shared" si="39"/>
        <v>82397553.137095764</v>
      </c>
      <c r="I176" s="7"/>
      <c r="J176" s="2" t="e">
        <f t="shared" si="13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1499045.142857142</v>
      </c>
      <c r="M176" s="8" t="e">
        <f t="shared" si="28"/>
        <v>#N/A</v>
      </c>
      <c r="N176" s="2" t="e">
        <f t="shared" si="14"/>
        <v>#N/A</v>
      </c>
      <c r="O176" s="2" t="e">
        <f t="shared" si="24"/>
        <v>#N/A</v>
      </c>
      <c r="P176" s="2">
        <v>1000554.2927170992</v>
      </c>
      <c r="Q176" s="2">
        <f t="shared" si="42"/>
        <v>650000</v>
      </c>
      <c r="R176" s="2">
        <f t="shared" si="40"/>
        <v>83776345.469824284</v>
      </c>
      <c r="S176" s="2">
        <f t="shared" si="16"/>
        <v>641500.42857143283</v>
      </c>
      <c r="T176" s="2">
        <f t="shared" si="17"/>
        <v>8499.571428571362</v>
      </c>
      <c r="U176" s="2">
        <f t="shared" si="18"/>
        <v>650000</v>
      </c>
      <c r="V176" s="2">
        <f t="shared" si="34"/>
        <v>28897588.09943983</v>
      </c>
      <c r="W176" s="2">
        <f t="shared" si="19"/>
        <v>576940.41211485863</v>
      </c>
      <c r="X176" s="2">
        <f t="shared" si="6"/>
        <v>73059.587885141373</v>
      </c>
      <c r="Y176" s="2">
        <f t="shared" si="37"/>
        <v>54878757.370384455</v>
      </c>
      <c r="Z176" s="2" t="str">
        <f t="shared" si="8"/>
        <v>HERE</v>
      </c>
      <c r="AA176" s="2">
        <f>IF(Z176="HERE",Y176,AA175+Graph!$G$1*1000)</f>
        <v>54878757.370384455</v>
      </c>
      <c r="AB176" s="2">
        <f t="shared" si="20"/>
        <v>73059.587885141373</v>
      </c>
      <c r="AC176" s="2">
        <f t="shared" si="38"/>
        <v>28897588.09943983</v>
      </c>
      <c r="AD176" s="3">
        <f t="shared" si="10"/>
        <v>52800000</v>
      </c>
      <c r="AE176" s="2">
        <f>IF(AE174&gt;=52800000,52800000,IF(AB155=Graph!G$1*1000,AE175+Graph!G$1*1000,AC176))</f>
        <v>28897588.09943983</v>
      </c>
      <c r="AF176" s="3">
        <f t="shared" si="21"/>
        <v>28897588.09943983</v>
      </c>
      <c r="AG176" s="3">
        <f t="shared" si="29"/>
        <v>47968939.638886243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108</v>
      </c>
      <c r="C177" s="7"/>
      <c r="D177" s="2" t="e">
        <f t="shared" si="11"/>
        <v>#N/A</v>
      </c>
      <c r="E177" s="2" t="e">
        <f t="shared" si="22"/>
        <v>#N/A</v>
      </c>
      <c r="F177" s="2">
        <v>996086.96243953705</v>
      </c>
      <c r="G177" s="2">
        <f t="shared" si="41"/>
        <v>641500.42857142852</v>
      </c>
      <c r="H177" s="2">
        <f t="shared" si="39"/>
        <v>83039053.565667197</v>
      </c>
      <c r="I177" s="7"/>
      <c r="J177" s="2" t="e">
        <f t="shared" si="13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1507544.7142857134</v>
      </c>
      <c r="M177" s="8" t="e">
        <f t="shared" si="28"/>
        <v>#N/A</v>
      </c>
      <c r="N177" s="2" t="e">
        <f t="shared" si="14"/>
        <v>#N/A</v>
      </c>
      <c r="O177" s="2" t="e">
        <f t="shared" si="24"/>
        <v>#N/A</v>
      </c>
      <c r="P177" s="2">
        <v>1005531.9248790443</v>
      </c>
      <c r="Q177" s="2">
        <f t="shared" si="42"/>
        <v>650000</v>
      </c>
      <c r="R177" s="2">
        <f t="shared" si="40"/>
        <v>84426345.469824284</v>
      </c>
      <c r="S177" s="2">
        <f t="shared" si="16"/>
        <v>641500.42857143283</v>
      </c>
      <c r="T177" s="2">
        <f t="shared" si="17"/>
        <v>8499.571428571362</v>
      </c>
      <c r="U177" s="2">
        <f t="shared" si="18"/>
        <v>650000</v>
      </c>
      <c r="V177" s="2">
        <f t="shared" si="34"/>
        <v>29479459.647440851</v>
      </c>
      <c r="W177" s="2">
        <f t="shared" si="19"/>
        <v>581871.54800102115</v>
      </c>
      <c r="X177" s="2">
        <f t="shared" si="6"/>
        <v>68128.451998978853</v>
      </c>
      <c r="Y177" s="2">
        <f t="shared" si="37"/>
        <v>54946885.822383434</v>
      </c>
      <c r="Z177" s="2" t="str">
        <f t="shared" si="8"/>
        <v>HERE</v>
      </c>
      <c r="AA177" s="2">
        <f>IF(Z177="HERE",Y177,AA176+Graph!$G$1*1000)</f>
        <v>54946885.822383434</v>
      </c>
      <c r="AB177" s="2">
        <f t="shared" si="20"/>
        <v>68128.451998978853</v>
      </c>
      <c r="AC177" s="2">
        <f t="shared" si="38"/>
        <v>29479459.647440851</v>
      </c>
      <c r="AD177" s="3">
        <f t="shared" si="10"/>
        <v>52800000</v>
      </c>
      <c r="AE177" s="2">
        <f>IF(AE175&gt;=52800000,52800000,IF(AB156=Graph!G$1*1000,AE176+Graph!G$1*1000,AC177))</f>
        <v>29479459.647440851</v>
      </c>
      <c r="AF177" s="3">
        <f t="shared" si="21"/>
        <v>29479459.647440851</v>
      </c>
      <c r="AG177" s="3">
        <f t="shared" si="29"/>
        <v>48147369.598653555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109</v>
      </c>
      <c r="C178" s="7"/>
      <c r="D178" s="2" t="e">
        <f t="shared" si="11"/>
        <v>#N/A</v>
      </c>
      <c r="E178" s="2" t="e">
        <f t="shared" si="22"/>
        <v>#N/A</v>
      </c>
      <c r="F178" s="2">
        <v>1001018.0983256996</v>
      </c>
      <c r="G178" s="2">
        <f t="shared" si="41"/>
        <v>641500.42857142852</v>
      </c>
      <c r="H178" s="2">
        <f t="shared" si="39"/>
        <v>83680553.99423863</v>
      </c>
      <c r="I178" s="7"/>
      <c r="J178" s="2" t="e">
        <f t="shared" si="13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1516044.2857142847</v>
      </c>
      <c r="M178" s="8" t="e">
        <f t="shared" si="28"/>
        <v>#N/A</v>
      </c>
      <c r="N178" s="2" t="e">
        <f t="shared" si="14"/>
        <v>#N/A</v>
      </c>
      <c r="O178" s="2" t="e">
        <f t="shared" si="24"/>
        <v>#N/A</v>
      </c>
      <c r="P178" s="2">
        <v>1010509.5570409894</v>
      </c>
      <c r="Q178" s="2">
        <f t="shared" si="42"/>
        <v>650000</v>
      </c>
      <c r="R178" s="2">
        <f t="shared" si="40"/>
        <v>85076345.469824284</v>
      </c>
      <c r="S178" s="2">
        <f t="shared" si="16"/>
        <v>641500.42857143283</v>
      </c>
      <c r="T178" s="2">
        <f t="shared" si="17"/>
        <v>8499.571428571362</v>
      </c>
      <c r="U178" s="2">
        <f t="shared" si="18"/>
        <v>650000</v>
      </c>
      <c r="V178" s="2">
        <f t="shared" si="34"/>
        <v>30066262.331328034</v>
      </c>
      <c r="W178" s="2">
        <f t="shared" si="19"/>
        <v>586802.68388718367</v>
      </c>
      <c r="X178" s="2">
        <f t="shared" si="6"/>
        <v>63197.316112816334</v>
      </c>
      <c r="Y178" s="2">
        <f t="shared" si="37"/>
        <v>55010083.13849625</v>
      </c>
      <c r="Z178" s="2" t="str">
        <f t="shared" si="8"/>
        <v>HERE</v>
      </c>
      <c r="AA178" s="2">
        <f>IF(Z178="HERE",Y178,AA177+Graph!$G$1*1000)</f>
        <v>55010083.13849625</v>
      </c>
      <c r="AB178" s="2">
        <f t="shared" si="20"/>
        <v>63197.316112816334</v>
      </c>
      <c r="AC178" s="2">
        <f t="shared" si="38"/>
        <v>30066262.331328034</v>
      </c>
      <c r="AD178" s="3">
        <f t="shared" si="10"/>
        <v>52800000</v>
      </c>
      <c r="AE178" s="2">
        <f>IF(AE176&gt;=52800000,52800000,IF(AB157=Graph!G$1*1000,AE177+Graph!G$1*1000,AC178))</f>
        <v>30066262.331328034</v>
      </c>
      <c r="AF178" s="3">
        <f t="shared" si="21"/>
        <v>30066262.331328034</v>
      </c>
      <c r="AG178" s="3">
        <f t="shared" si="29"/>
        <v>48321608.092917621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110</v>
      </c>
      <c r="C179" s="7"/>
      <c r="D179" s="2" t="e">
        <f t="shared" si="11"/>
        <v>#N/A</v>
      </c>
      <c r="E179" s="2" t="e">
        <f t="shared" si="22"/>
        <v>#N/A</v>
      </c>
      <c r="F179" s="2">
        <v>1005949.2342118621</v>
      </c>
      <c r="G179" s="2">
        <f t="shared" si="41"/>
        <v>641500.42857142852</v>
      </c>
      <c r="H179" s="2">
        <f t="shared" si="39"/>
        <v>84322054.422810063</v>
      </c>
      <c r="I179" s="7"/>
      <c r="J179" s="2" t="e">
        <f t="shared" si="13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1524543.8571428561</v>
      </c>
      <c r="M179" s="8" t="e">
        <f t="shared" si="28"/>
        <v>#N/A</v>
      </c>
      <c r="N179" s="2" t="e">
        <f t="shared" si="14"/>
        <v>#N/A</v>
      </c>
      <c r="O179" s="2" t="e">
        <f t="shared" si="24"/>
        <v>#N/A</v>
      </c>
      <c r="P179" s="2">
        <v>1015487.1892029643</v>
      </c>
      <c r="Q179" s="2">
        <f t="shared" si="42"/>
        <v>650000</v>
      </c>
      <c r="R179" s="2">
        <f t="shared" si="40"/>
        <v>85726345.469824284</v>
      </c>
      <c r="S179" s="2">
        <f t="shared" si="16"/>
        <v>641500.42857143283</v>
      </c>
      <c r="T179" s="2">
        <f t="shared" si="17"/>
        <v>8499.571428571362</v>
      </c>
      <c r="U179" s="2">
        <f t="shared" si="18"/>
        <v>650000</v>
      </c>
      <c r="V179" s="2">
        <f t="shared" si="34"/>
        <v>30657996.15110141</v>
      </c>
      <c r="W179" s="2">
        <f t="shared" si="19"/>
        <v>591733.81977337599</v>
      </c>
      <c r="X179" s="2">
        <f t="shared" si="6"/>
        <v>58266.180226624012</v>
      </c>
      <c r="Y179" s="2">
        <f t="shared" si="37"/>
        <v>55068349.318722874</v>
      </c>
      <c r="Z179" s="2" t="str">
        <f t="shared" si="8"/>
        <v>HERE</v>
      </c>
      <c r="AA179" s="2">
        <f>IF(Z179="HERE",Y179,AA178+Graph!$G$1*1000)</f>
        <v>55068349.318722874</v>
      </c>
      <c r="AB179" s="2">
        <f t="shared" si="20"/>
        <v>58266.180226624012</v>
      </c>
      <c r="AC179" s="2">
        <f t="shared" si="38"/>
        <v>30657996.15110141</v>
      </c>
      <c r="AD179" s="3">
        <f t="shared" si="10"/>
        <v>52800000</v>
      </c>
      <c r="AE179" s="2">
        <f>IF(AE177&gt;=52800000,52800000,IF(AB158=Graph!G$1*1000,AE178+Graph!G$1*1000,AC179))</f>
        <v>30657996.15110141</v>
      </c>
      <c r="AF179" s="3">
        <f t="shared" si="21"/>
        <v>30657996.15110141</v>
      </c>
      <c r="AG179" s="3">
        <f t="shared" si="29"/>
        <v>48483356.223597847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111</v>
      </c>
      <c r="C180" s="7"/>
      <c r="D180" s="2" t="e">
        <f t="shared" si="11"/>
        <v>#N/A</v>
      </c>
      <c r="E180" s="2" t="e">
        <f t="shared" si="22"/>
        <v>#N/A</v>
      </c>
      <c r="F180" s="2">
        <v>1010880.3700980544</v>
      </c>
      <c r="G180" s="2">
        <f t="shared" si="41"/>
        <v>641500.42857142852</v>
      </c>
      <c r="H180" s="2">
        <f t="shared" si="39"/>
        <v>84963554.851381496</v>
      </c>
      <c r="I180" s="7"/>
      <c r="J180" s="2" t="e">
        <f t="shared" si="13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1533043.4285714275</v>
      </c>
      <c r="M180" s="8" t="e">
        <f t="shared" si="28"/>
        <v>#N/A</v>
      </c>
      <c r="N180" s="2" t="e">
        <f t="shared" si="14"/>
        <v>#N/A</v>
      </c>
      <c r="O180" s="2" t="e">
        <f t="shared" si="24"/>
        <v>#N/A</v>
      </c>
      <c r="P180" s="2">
        <v>1020464.8213649094</v>
      </c>
      <c r="Q180" s="2">
        <f t="shared" si="42"/>
        <v>650000</v>
      </c>
      <c r="R180" s="2">
        <f t="shared" si="40"/>
        <v>86376345.469824284</v>
      </c>
      <c r="S180" s="2">
        <f t="shared" si="16"/>
        <v>641500.42857143283</v>
      </c>
      <c r="T180" s="2">
        <f t="shared" si="17"/>
        <v>8499.571428571362</v>
      </c>
      <c r="U180" s="2">
        <f t="shared" si="18"/>
        <v>650000</v>
      </c>
      <c r="V180" s="2">
        <f t="shared" si="34"/>
        <v>31254661.106760949</v>
      </c>
      <c r="W180" s="2">
        <f t="shared" si="19"/>
        <v>596664.95565953851</v>
      </c>
      <c r="X180" s="2">
        <f t="shared" si="6"/>
        <v>53335.044340461493</v>
      </c>
      <c r="Y180" s="2">
        <f t="shared" si="37"/>
        <v>55121684.363063335</v>
      </c>
      <c r="Z180" s="2" t="str">
        <f t="shared" si="8"/>
        <v>HERE</v>
      </c>
      <c r="AA180" s="2">
        <f>IF(Z180="HERE",Y180,AA179+Graph!$G$1*1000)</f>
        <v>55121684.363063335</v>
      </c>
      <c r="AB180" s="2">
        <f t="shared" si="20"/>
        <v>53335.044340461493</v>
      </c>
      <c r="AC180" s="2">
        <f t="shared" si="38"/>
        <v>31254661.106760949</v>
      </c>
      <c r="AD180" s="3">
        <f t="shared" si="10"/>
        <v>52800000</v>
      </c>
      <c r="AE180" s="2">
        <f>IF(AE178&gt;=52800000,52800000,IF(AB159=Graph!G$1*1000,AE179+Graph!G$1*1000,AC180))</f>
        <v>31254661.106760949</v>
      </c>
      <c r="AF180" s="3">
        <f t="shared" si="21"/>
        <v>31254661.106760949</v>
      </c>
      <c r="AG180" s="3">
        <f t="shared" si="29"/>
        <v>48508011.778700344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112</v>
      </c>
      <c r="C181" s="7"/>
      <c r="D181" s="2" t="e">
        <f t="shared" si="11"/>
        <v>#N/A</v>
      </c>
      <c r="E181" s="2" t="e">
        <f t="shared" si="22"/>
        <v>#N/A</v>
      </c>
      <c r="F181" s="2">
        <v>1015811.5059842169</v>
      </c>
      <c r="G181" s="2">
        <f t="shared" si="41"/>
        <v>641500.42857142852</v>
      </c>
      <c r="H181" s="2">
        <f t="shared" si="39"/>
        <v>85605055.279952928</v>
      </c>
      <c r="I181" s="7"/>
      <c r="J181" s="2" t="e">
        <f t="shared" si="13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1541542.9999999988</v>
      </c>
      <c r="M181" s="8" t="e">
        <f t="shared" si="28"/>
        <v>#N/A</v>
      </c>
      <c r="N181" s="2" t="e">
        <f t="shared" si="14"/>
        <v>#N/A</v>
      </c>
      <c r="O181" s="2" t="e">
        <f t="shared" si="24"/>
        <v>#N/A</v>
      </c>
      <c r="P181" s="2">
        <v>1025442.4535268545</v>
      </c>
      <c r="Q181" s="2">
        <f t="shared" si="42"/>
        <v>650000</v>
      </c>
      <c r="R181" s="2">
        <f t="shared" si="40"/>
        <v>87026345.469824284</v>
      </c>
      <c r="S181" s="2">
        <f t="shared" si="16"/>
        <v>641500.42857143283</v>
      </c>
      <c r="T181" s="2">
        <f t="shared" si="17"/>
        <v>8499.571428571362</v>
      </c>
      <c r="U181" s="2">
        <f t="shared" si="18"/>
        <v>650000</v>
      </c>
      <c r="V181" s="2">
        <f t="shared" si="34"/>
        <v>31856257.19830665</v>
      </c>
      <c r="W181" s="2">
        <f t="shared" si="19"/>
        <v>601596.09154570103</v>
      </c>
      <c r="X181" s="2">
        <f t="shared" si="6"/>
        <v>48403.908454298973</v>
      </c>
      <c r="Y181" s="2">
        <f t="shared" si="37"/>
        <v>55170088.271517634</v>
      </c>
      <c r="Z181" s="2" t="str">
        <f t="shared" si="8"/>
        <v>HERE</v>
      </c>
      <c r="AA181" s="2">
        <f>IF(Z181="HERE",Y181,AA180+Graph!$G$1*1000)</f>
        <v>55170088.271517634</v>
      </c>
      <c r="AB181" s="2">
        <f t="shared" si="20"/>
        <v>48403.908454298973</v>
      </c>
      <c r="AC181" s="2">
        <f t="shared" si="38"/>
        <v>31856257.19830665</v>
      </c>
      <c r="AD181" s="3">
        <f t="shared" si="10"/>
        <v>52800000</v>
      </c>
      <c r="AE181" s="2">
        <f>IF(AE179&gt;=52800000,52800000,IF(AB160=Graph!G$1*1000,AE180+Graph!G$1*1000,AC181))</f>
        <v>31856257.19830665</v>
      </c>
      <c r="AF181" s="3">
        <f t="shared" si="21"/>
        <v>31856257.19830665</v>
      </c>
      <c r="AG181" s="3">
        <f t="shared" si="29"/>
        <v>48532913.89059715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113</v>
      </c>
      <c r="C182" s="7"/>
      <c r="D182" s="2" t="e">
        <f t="shared" si="11"/>
        <v>#N/A</v>
      </c>
      <c r="E182" s="2" t="e">
        <f t="shared" si="22"/>
        <v>#N/A</v>
      </c>
      <c r="F182" s="2">
        <v>1020742.6418703794</v>
      </c>
      <c r="G182" s="2">
        <f t="shared" si="41"/>
        <v>641500.42857142852</v>
      </c>
      <c r="H182" s="2">
        <f t="shared" si="39"/>
        <v>86246555.708524361</v>
      </c>
      <c r="I182" s="7"/>
      <c r="J182" s="2" t="e">
        <f t="shared" si="13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1550042.5714285702</v>
      </c>
      <c r="M182" s="8" t="e">
        <f t="shared" si="28"/>
        <v>#N/A</v>
      </c>
      <c r="N182" s="2" t="e">
        <f t="shared" si="14"/>
        <v>#N/A</v>
      </c>
      <c r="O182" s="2" t="e">
        <f t="shared" si="24"/>
        <v>#N/A</v>
      </c>
      <c r="P182" s="2">
        <v>1030420.0856888294</v>
      </c>
      <c r="Q182" s="2">
        <f t="shared" si="42"/>
        <v>650000</v>
      </c>
      <c r="R182" s="2">
        <f t="shared" si="40"/>
        <v>87676345.469824284</v>
      </c>
      <c r="S182" s="2">
        <f t="shared" si="16"/>
        <v>641500.42857143283</v>
      </c>
      <c r="T182" s="2">
        <f t="shared" si="17"/>
        <v>8499.571428571362</v>
      </c>
      <c r="U182" s="2">
        <f t="shared" si="18"/>
        <v>650000</v>
      </c>
      <c r="V182" s="2">
        <f t="shared" si="34"/>
        <v>32462784.425738543</v>
      </c>
      <c r="W182" s="2">
        <f t="shared" si="19"/>
        <v>606527.22743189335</v>
      </c>
      <c r="X182" s="2">
        <f t="shared" si="6"/>
        <v>43472.772568106651</v>
      </c>
      <c r="Y182" s="2">
        <f t="shared" si="37"/>
        <v>55213561.044085741</v>
      </c>
      <c r="Z182" s="2" t="str">
        <f t="shared" si="8"/>
        <v>HERE</v>
      </c>
      <c r="AA182" s="2">
        <f>IF(Z182="HERE",Y182,AA181+Graph!$G$1*1000)</f>
        <v>55213561.044085741</v>
      </c>
      <c r="AB182" s="2">
        <f t="shared" si="20"/>
        <v>43472.772568106651</v>
      </c>
      <c r="AC182" s="2">
        <f t="shared" si="38"/>
        <v>32462784.425738543</v>
      </c>
      <c r="AD182" s="3">
        <f t="shared" si="10"/>
        <v>52800000</v>
      </c>
      <c r="AE182" s="2">
        <f>IF(AE180&gt;=52800000,52800000,IF(AB161=Graph!G$1*1000,AE181+Graph!G$1*1000,AC182))</f>
        <v>32462784.425738543</v>
      </c>
      <c r="AF182" s="3">
        <f t="shared" si="21"/>
        <v>32462784.425738543</v>
      </c>
      <c r="AG182" s="3">
        <f t="shared" si="29"/>
        <v>48558062.559288263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114</v>
      </c>
      <c r="C183" s="7"/>
      <c r="D183" s="2" t="e">
        <f t="shared" si="11"/>
        <v>#N/A</v>
      </c>
      <c r="E183" s="2" t="e">
        <f t="shared" si="22"/>
        <v>#N/A</v>
      </c>
      <c r="F183" s="2">
        <v>1025673.7777565718</v>
      </c>
      <c r="G183" s="2">
        <f t="shared" si="41"/>
        <v>641500.42857142852</v>
      </c>
      <c r="H183" s="2">
        <f t="shared" si="39"/>
        <v>86888056.137095794</v>
      </c>
      <c r="I183" s="7"/>
      <c r="J183" s="2" t="e">
        <f t="shared" si="13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1558542.1428571416</v>
      </c>
      <c r="M183" s="8" t="e">
        <f t="shared" si="28"/>
        <v>#N/A</v>
      </c>
      <c r="N183" s="2" t="e">
        <f t="shared" si="14"/>
        <v>#N/A</v>
      </c>
      <c r="O183" s="2" t="e">
        <f t="shared" si="24"/>
        <v>#N/A</v>
      </c>
      <c r="P183" s="2">
        <v>1035397.7178507745</v>
      </c>
      <c r="Q183" s="2">
        <f t="shared" si="42"/>
        <v>650000</v>
      </c>
      <c r="R183" s="2">
        <f t="shared" si="40"/>
        <v>88326345.469824284</v>
      </c>
      <c r="S183" s="2">
        <f t="shared" si="16"/>
        <v>641500.42857143283</v>
      </c>
      <c r="T183" s="2">
        <f t="shared" si="17"/>
        <v>8499.571428571362</v>
      </c>
      <c r="U183" s="2">
        <f t="shared" si="18"/>
        <v>650000</v>
      </c>
      <c r="V183" s="2">
        <f t="shared" si="34"/>
        <v>33074242.789056599</v>
      </c>
      <c r="W183" s="2">
        <f t="shared" si="19"/>
        <v>611458.36331805587</v>
      </c>
      <c r="X183" s="2">
        <f t="shared" si="6"/>
        <v>38541.636681944132</v>
      </c>
      <c r="Y183" s="2">
        <f t="shared" si="37"/>
        <v>55252102.680767685</v>
      </c>
      <c r="Z183" s="2" t="str">
        <f t="shared" si="8"/>
        <v>HERE</v>
      </c>
      <c r="AA183" s="2">
        <f>IF(Z183="HERE",Y183,AA182+Graph!$G$1*1000)</f>
        <v>55252102.680767685</v>
      </c>
      <c r="AB183" s="2">
        <f t="shared" si="20"/>
        <v>38541.636681944132</v>
      </c>
      <c r="AC183" s="2">
        <f t="shared" si="38"/>
        <v>33074242.789056599</v>
      </c>
      <c r="AD183" s="3">
        <f t="shared" si="10"/>
        <v>52800000</v>
      </c>
      <c r="AE183" s="2">
        <f>IF(AE181&gt;=52800000,52800000,IF(AB162=Graph!G$1*1000,AE182+Graph!G$1*1000,AC183))</f>
        <v>33074242.789056599</v>
      </c>
      <c r="AF183" s="3">
        <f t="shared" si="21"/>
        <v>33074242.789056599</v>
      </c>
      <c r="AG183" s="3">
        <f t="shared" si="29"/>
        <v>48583457.784773685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115</v>
      </c>
      <c r="C184" s="7"/>
      <c r="D184" s="2" t="e">
        <f t="shared" si="11"/>
        <v>#N/A</v>
      </c>
      <c r="E184" s="2" t="e">
        <f t="shared" si="22"/>
        <v>#N/A</v>
      </c>
      <c r="F184" s="2">
        <v>1030604.9136427343</v>
      </c>
      <c r="G184" s="2">
        <f t="shared" si="41"/>
        <v>641500.42857142852</v>
      </c>
      <c r="H184" s="2">
        <f t="shared" si="39"/>
        <v>87529556.565667227</v>
      </c>
      <c r="I184" s="7"/>
      <c r="J184" s="2" t="e">
        <f t="shared" si="13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1567041.7142857129</v>
      </c>
      <c r="M184" s="8" t="e">
        <f t="shared" si="28"/>
        <v>#N/A</v>
      </c>
      <c r="N184" s="2" t="e">
        <f t="shared" si="14"/>
        <v>#N/A</v>
      </c>
      <c r="O184" s="2" t="e">
        <f t="shared" si="24"/>
        <v>#N/A</v>
      </c>
      <c r="P184" s="2">
        <v>1040375.3500127196</v>
      </c>
      <c r="Q184" s="2">
        <f t="shared" si="42"/>
        <v>650000</v>
      </c>
      <c r="R184" s="2">
        <f t="shared" si="40"/>
        <v>88976345.469824284</v>
      </c>
      <c r="S184" s="2">
        <f t="shared" si="16"/>
        <v>641500.42857143283</v>
      </c>
      <c r="T184" s="2">
        <f t="shared" si="17"/>
        <v>8499.571428571362</v>
      </c>
      <c r="U184" s="2">
        <f t="shared" si="18"/>
        <v>650000</v>
      </c>
      <c r="V184" s="2">
        <f t="shared" si="34"/>
        <v>33690632.288260818</v>
      </c>
      <c r="W184" s="2">
        <f t="shared" si="19"/>
        <v>616389.49920421839</v>
      </c>
      <c r="X184" s="2">
        <f t="shared" si="6"/>
        <v>33610.500795781612</v>
      </c>
      <c r="Y184" s="2">
        <f t="shared" si="37"/>
        <v>55285713.181563467</v>
      </c>
      <c r="Z184" s="2" t="str">
        <f t="shared" si="8"/>
        <v>HERE</v>
      </c>
      <c r="AA184" s="2">
        <f>IF(Z184="HERE",Y184,AA183+Graph!$G$1*1000)</f>
        <v>55285713.181563467</v>
      </c>
      <c r="AB184" s="2">
        <f t="shared" si="20"/>
        <v>33610.500795781612</v>
      </c>
      <c r="AC184" s="2">
        <f t="shared" si="38"/>
        <v>33690632.288260818</v>
      </c>
      <c r="AD184" s="3">
        <f t="shared" si="10"/>
        <v>52800000</v>
      </c>
      <c r="AE184" s="2">
        <f>IF(AE182&gt;=52800000,52800000,IF(AB163=Graph!G$1*1000,AE183+Graph!G$1*1000,AC184))</f>
        <v>33690632.288260818</v>
      </c>
      <c r="AF184" s="3">
        <f t="shared" si="21"/>
        <v>33690632.288260818</v>
      </c>
      <c r="AG184" s="3">
        <f t="shared" si="29"/>
        <v>48609099.567053415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116</v>
      </c>
      <c r="C185" s="7"/>
      <c r="D185" s="2" t="e">
        <f t="shared" si="11"/>
        <v>#N/A</v>
      </c>
      <c r="E185" s="2" t="e">
        <f t="shared" si="22"/>
        <v>#N/A</v>
      </c>
      <c r="F185" s="2">
        <v>1035536.0495288968</v>
      </c>
      <c r="G185" s="2">
        <f t="shared" si="41"/>
        <v>641500.42857142852</v>
      </c>
      <c r="H185" s="2">
        <f t="shared" si="39"/>
        <v>88171056.99423866</v>
      </c>
      <c r="I185" s="7"/>
      <c r="J185" s="2" t="e">
        <f t="shared" si="13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1575541.2857142843</v>
      </c>
      <c r="M185" s="8" t="e">
        <f t="shared" si="28"/>
        <v>#N/A</v>
      </c>
      <c r="N185" s="2" t="e">
        <f t="shared" si="14"/>
        <v>#N/A</v>
      </c>
      <c r="O185" s="2" t="e">
        <f t="shared" si="24"/>
        <v>#N/A</v>
      </c>
      <c r="P185" s="2">
        <v>1045352.9821746945</v>
      </c>
      <c r="Q185" s="2">
        <f t="shared" si="42"/>
        <v>650000</v>
      </c>
      <c r="R185" s="2">
        <f t="shared" si="40"/>
        <v>89626345.469824284</v>
      </c>
      <c r="S185" s="2">
        <f t="shared" si="16"/>
        <v>641500.42857143283</v>
      </c>
      <c r="T185" s="2">
        <f t="shared" si="17"/>
        <v>8499.571428571362</v>
      </c>
      <c r="U185" s="2">
        <f t="shared" si="18"/>
        <v>650000</v>
      </c>
      <c r="V185" s="2">
        <f t="shared" si="34"/>
        <v>34311952.923351228</v>
      </c>
      <c r="W185" s="2">
        <f t="shared" si="19"/>
        <v>621320.63509041071</v>
      </c>
      <c r="X185" s="2">
        <f t="shared" si="6"/>
        <v>28679.364909589291</v>
      </c>
      <c r="Y185" s="2">
        <f t="shared" si="37"/>
        <v>55314392.546473056</v>
      </c>
      <c r="Z185" s="2" t="str">
        <f t="shared" si="8"/>
        <v>HERE</v>
      </c>
      <c r="AA185" s="2">
        <f>IF(Z185="HERE",Y185,AA184+Graph!$G$1*1000)</f>
        <v>55314392.546473056</v>
      </c>
      <c r="AB185" s="2">
        <f t="shared" si="20"/>
        <v>28679.364909589291</v>
      </c>
      <c r="AC185" s="2">
        <f t="shared" si="38"/>
        <v>34311952.923351228</v>
      </c>
      <c r="AD185" s="3">
        <f t="shared" si="10"/>
        <v>52800000</v>
      </c>
      <c r="AE185" s="2">
        <f>IF(AE183&gt;=52800000,52800000,IF(AB164=Graph!G$1*1000,AE184+Graph!G$1*1000,AC185))</f>
        <v>34311952.923351228</v>
      </c>
      <c r="AF185" s="3">
        <f t="shared" si="21"/>
        <v>34311952.923351228</v>
      </c>
      <c r="AG185" s="3">
        <f t="shared" si="29"/>
        <v>48634987.906127453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117</v>
      </c>
      <c r="C186" s="7"/>
      <c r="D186" s="2" t="e">
        <f t="shared" si="11"/>
        <v>#N/A</v>
      </c>
      <c r="E186" s="2" t="e">
        <f t="shared" si="22"/>
        <v>#N/A</v>
      </c>
      <c r="F186" s="2">
        <v>1040467.1854150891</v>
      </c>
      <c r="G186" s="2">
        <f t="shared" si="41"/>
        <v>641500.42857142852</v>
      </c>
      <c r="H186" s="2">
        <f t="shared" si="39"/>
        <v>88812557.422810093</v>
      </c>
      <c r="I186" s="7"/>
      <c r="J186" s="2" t="e">
        <f t="shared" si="13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1584040.8571428556</v>
      </c>
      <c r="M186" s="8" t="e">
        <f t="shared" si="28"/>
        <v>#N/A</v>
      </c>
      <c r="N186" s="2" t="e">
        <f t="shared" si="14"/>
        <v>#N/A</v>
      </c>
      <c r="O186" s="2" t="e">
        <f t="shared" si="24"/>
        <v>#N/A</v>
      </c>
      <c r="P186" s="2">
        <v>1050330.6143366396</v>
      </c>
      <c r="Q186" s="2">
        <f t="shared" si="42"/>
        <v>650000</v>
      </c>
      <c r="R186" s="2">
        <f t="shared" si="40"/>
        <v>90276345.469824284</v>
      </c>
      <c r="S186" s="2">
        <f t="shared" si="16"/>
        <v>641500.42857143283</v>
      </c>
      <c r="T186" s="2">
        <f t="shared" si="17"/>
        <v>8499.571428571362</v>
      </c>
      <c r="U186" s="2">
        <f t="shared" si="18"/>
        <v>650000</v>
      </c>
      <c r="V186" s="2">
        <f t="shared" si="34"/>
        <v>34938204.694327801</v>
      </c>
      <c r="W186" s="2">
        <f t="shared" si="19"/>
        <v>626251.77097657323</v>
      </c>
      <c r="X186" s="2">
        <f t="shared" si="6"/>
        <v>23748.229023426771</v>
      </c>
      <c r="Y186" s="2">
        <f t="shared" si="37"/>
        <v>55338140.775496483</v>
      </c>
      <c r="Z186" s="2" t="str">
        <f t="shared" si="8"/>
        <v>HERE</v>
      </c>
      <c r="AA186" s="2">
        <f>IF(Z186="HERE",Y186,AA185+Graph!$G$1*1000)</f>
        <v>55338140.775496483</v>
      </c>
      <c r="AB186" s="2">
        <f t="shared" si="20"/>
        <v>23748.229023426771</v>
      </c>
      <c r="AC186" s="2">
        <f t="shared" si="38"/>
        <v>34938204.694327801</v>
      </c>
      <c r="AD186" s="3">
        <f t="shared" si="10"/>
        <v>52800000</v>
      </c>
      <c r="AE186" s="2">
        <f>IF(AE184&gt;=52800000,52800000,IF(AB165=Graph!G$1*1000,AE185+Graph!G$1*1000,AC186))</f>
        <v>34938204.694327801</v>
      </c>
      <c r="AF186" s="3">
        <f t="shared" si="21"/>
        <v>34938204.694327801</v>
      </c>
      <c r="AG186" s="3">
        <f t="shared" si="29"/>
        <v>48661122.801995799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118</v>
      </c>
      <c r="C187" s="7"/>
      <c r="D187" s="2" t="e">
        <f t="shared" si="11"/>
        <v>#N/A</v>
      </c>
      <c r="E187" s="2" t="e">
        <f t="shared" si="22"/>
        <v>#N/A</v>
      </c>
      <c r="F187" s="2">
        <v>1045398.3213012516</v>
      </c>
      <c r="G187" s="2">
        <f t="shared" si="41"/>
        <v>641500.42857142852</v>
      </c>
      <c r="H187" s="2">
        <f t="shared" si="39"/>
        <v>89454057.851381525</v>
      </c>
      <c r="I187" s="7"/>
      <c r="J187" s="2" t="e">
        <f t="shared" si="13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1592540.428571427</v>
      </c>
      <c r="M187" s="8" t="e">
        <f t="shared" si="28"/>
        <v>#N/A</v>
      </c>
      <c r="N187" s="2" t="e">
        <f t="shared" si="14"/>
        <v>#N/A</v>
      </c>
      <c r="O187" s="2" t="e">
        <f t="shared" si="24"/>
        <v>#N/A</v>
      </c>
      <c r="P187" s="2">
        <v>1055308.2464985847</v>
      </c>
      <c r="Q187" s="2">
        <f t="shared" si="42"/>
        <v>650000</v>
      </c>
      <c r="R187" s="2">
        <f t="shared" si="40"/>
        <v>90926345.469824284</v>
      </c>
      <c r="S187" s="2">
        <f t="shared" si="16"/>
        <v>641500.42857143283</v>
      </c>
      <c r="T187" s="2">
        <f t="shared" si="17"/>
        <v>8499.571428571362</v>
      </c>
      <c r="U187" s="2">
        <f t="shared" si="18"/>
        <v>650000</v>
      </c>
      <c r="V187" s="2">
        <f t="shared" si="34"/>
        <v>35569387.601190537</v>
      </c>
      <c r="W187" s="2">
        <f t="shared" si="19"/>
        <v>631182.90686273575</v>
      </c>
      <c r="X187" s="2">
        <f t="shared" si="6"/>
        <v>18817.093137264252</v>
      </c>
      <c r="Y187" s="2">
        <f t="shared" si="37"/>
        <v>55356957.868633747</v>
      </c>
      <c r="Z187" s="2" t="str">
        <f t="shared" si="8"/>
        <v>HERE</v>
      </c>
      <c r="AA187" s="2">
        <f>IF(Z187="HERE",Y187,AA186+Graph!$G$1*1000)</f>
        <v>55356957.868633747</v>
      </c>
      <c r="AB187" s="2">
        <f t="shared" si="20"/>
        <v>18817.093137264252</v>
      </c>
      <c r="AC187" s="2">
        <f t="shared" si="38"/>
        <v>35569387.601190537</v>
      </c>
      <c r="AD187" s="3">
        <f t="shared" si="10"/>
        <v>52800000</v>
      </c>
      <c r="AE187" s="2">
        <f>IF(AE185&gt;=52800000,52800000,IF(AB166=Graph!G$1*1000,AE186+Graph!G$1*1000,AC187))</f>
        <v>35569387.601190537</v>
      </c>
      <c r="AF187" s="3">
        <f t="shared" si="21"/>
        <v>35569387.601190537</v>
      </c>
      <c r="AG187" s="3">
        <f t="shared" si="29"/>
        <v>48687504.254658453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119</v>
      </c>
      <c r="C188" s="7"/>
      <c r="D188" s="2" t="e">
        <f t="shared" si="11"/>
        <v>#N/A</v>
      </c>
      <c r="E188" s="2" t="e">
        <f t="shared" si="22"/>
        <v>#N/A</v>
      </c>
      <c r="F188" s="2">
        <v>1050329.4571874142</v>
      </c>
      <c r="G188" s="2">
        <f t="shared" si="41"/>
        <v>641500.42857142852</v>
      </c>
      <c r="H188" s="2">
        <f t="shared" si="39"/>
        <v>90095558.279952958</v>
      </c>
      <c r="I188" s="7"/>
      <c r="J188" s="2" t="e">
        <f t="shared" si="13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1601039.9999999984</v>
      </c>
      <c r="M188" s="8" t="e">
        <f t="shared" si="28"/>
        <v>#N/A</v>
      </c>
      <c r="N188" s="2" t="e">
        <f t="shared" si="14"/>
        <v>#N/A</v>
      </c>
      <c r="O188" s="2" t="e">
        <f t="shared" si="24"/>
        <v>#N/A</v>
      </c>
      <c r="P188" s="2">
        <v>1060285.8786605597</v>
      </c>
      <c r="Q188" s="2">
        <f t="shared" si="42"/>
        <v>650000</v>
      </c>
      <c r="R188" s="2">
        <f t="shared" si="40"/>
        <v>91576345.469824284</v>
      </c>
      <c r="S188" s="2">
        <f t="shared" si="16"/>
        <v>641500.42857143283</v>
      </c>
      <c r="T188" s="2">
        <f t="shared" si="17"/>
        <v>8499.571428571362</v>
      </c>
      <c r="U188" s="2">
        <f t="shared" si="18"/>
        <v>650000</v>
      </c>
      <c r="V188" s="2">
        <f t="shared" si="34"/>
        <v>36205501.643939465</v>
      </c>
      <c r="W188" s="2">
        <f t="shared" si="19"/>
        <v>636114.04274892807</v>
      </c>
      <c r="X188" s="2">
        <f t="shared" si="6"/>
        <v>13885.95725107193</v>
      </c>
      <c r="Y188" s="2">
        <f t="shared" si="37"/>
        <v>55370843.825884819</v>
      </c>
      <c r="Z188" s="2" t="str">
        <f t="shared" si="8"/>
        <v>HERE</v>
      </c>
      <c r="AA188" s="2">
        <f>IF(Z188="HERE",Y188,AA187+Graph!$G$1*1000)</f>
        <v>55370843.825884819</v>
      </c>
      <c r="AB188" s="2">
        <f t="shared" si="20"/>
        <v>13885.95725107193</v>
      </c>
      <c r="AC188" s="2">
        <f t="shared" si="38"/>
        <v>36205501.643939465</v>
      </c>
      <c r="AD188" s="3">
        <f t="shared" si="10"/>
        <v>52800000</v>
      </c>
      <c r="AE188" s="2">
        <f>IF(AE186&gt;=52800000,52800000,IF(AB167=Graph!G$1*1000,AE187+Graph!G$1*1000,AC188))</f>
        <v>36205501.643939465</v>
      </c>
      <c r="AF188" s="3">
        <f t="shared" si="21"/>
        <v>36205501.643939465</v>
      </c>
      <c r="AG188" s="3">
        <f t="shared" si="29"/>
        <v>48714132.264115423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120</v>
      </c>
      <c r="C189" s="7"/>
      <c r="D189" s="2" t="e">
        <f t="shared" si="11"/>
        <v>#N/A</v>
      </c>
      <c r="E189" s="2" t="e">
        <f t="shared" si="22"/>
        <v>#N/A</v>
      </c>
      <c r="F189" s="2">
        <v>1055260.5930736065</v>
      </c>
      <c r="G189" s="2">
        <f t="shared" si="41"/>
        <v>641500.42857142852</v>
      </c>
      <c r="H189" s="2">
        <f t="shared" si="39"/>
        <v>90737058.708524391</v>
      </c>
      <c r="I189" s="7"/>
      <c r="J189" s="2" t="e">
        <f t="shared" si="13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1609539.5714285697</v>
      </c>
      <c r="M189" s="8" t="e">
        <f t="shared" si="28"/>
        <v>#N/A</v>
      </c>
      <c r="N189" s="2" t="e">
        <f t="shared" si="14"/>
        <v>#N/A</v>
      </c>
      <c r="O189" s="2" t="e">
        <f t="shared" si="24"/>
        <v>#N/A</v>
      </c>
      <c r="P189" s="2">
        <v>1065263.5108225048</v>
      </c>
      <c r="Q189" s="2">
        <f t="shared" si="42"/>
        <v>650000</v>
      </c>
      <c r="R189" s="2">
        <f t="shared" si="40"/>
        <v>92226345.469824284</v>
      </c>
      <c r="S189" s="2">
        <f t="shared" si="16"/>
        <v>641500.42857143283</v>
      </c>
      <c r="T189" s="2">
        <f t="shared" si="17"/>
        <v>8499.571428571362</v>
      </c>
      <c r="U189" s="2">
        <f t="shared" si="18"/>
        <v>650000</v>
      </c>
      <c r="V189" s="2">
        <f t="shared" si="34"/>
        <v>36846546.822574556</v>
      </c>
      <c r="W189" s="2">
        <f t="shared" si="19"/>
        <v>641045.17863509059</v>
      </c>
      <c r="X189" s="2">
        <f t="shared" si="6"/>
        <v>8954.8213649094105</v>
      </c>
      <c r="Y189" s="2">
        <f t="shared" si="37"/>
        <v>55379798.647249728</v>
      </c>
      <c r="Z189" s="2" t="str">
        <f t="shared" si="8"/>
        <v>HERE</v>
      </c>
      <c r="AA189" s="2">
        <f>IF(Z189="HERE",Y189,AA188+Graph!$G$1*1000)</f>
        <v>55379798.647249728</v>
      </c>
      <c r="AB189" s="2">
        <f t="shared" si="20"/>
        <v>8954.8213649094105</v>
      </c>
      <c r="AC189" s="2">
        <f t="shared" si="38"/>
        <v>36846546.822574556</v>
      </c>
      <c r="AD189" s="3">
        <f t="shared" si="10"/>
        <v>52800000</v>
      </c>
      <c r="AE189" s="2">
        <f>IF(AE187&gt;=52800000,52800000,IF(AB168=Graph!G$1*1000,AE188+Graph!G$1*1000,AC189))</f>
        <v>36846546.822574556</v>
      </c>
      <c r="AF189" s="3">
        <f t="shared" si="21"/>
        <v>36846546.822574556</v>
      </c>
      <c r="AG189" s="3">
        <f t="shared" si="29"/>
        <v>48741006.830366693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121</v>
      </c>
      <c r="C190" s="7"/>
      <c r="D190" s="2" t="e">
        <f t="shared" si="11"/>
        <v>#N/A</v>
      </c>
      <c r="E190" s="2" t="e">
        <f t="shared" si="22"/>
        <v>#N/A</v>
      </c>
      <c r="F190" s="2">
        <v>1060191.728959769</v>
      </c>
      <c r="G190" s="2">
        <f t="shared" si="41"/>
        <v>641500.42857142852</v>
      </c>
      <c r="H190" s="2">
        <f t="shared" si="39"/>
        <v>91378559.137095824</v>
      </c>
      <c r="I190" s="7"/>
      <c r="J190" s="2" t="e">
        <f t="shared" si="13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1618039.1428571411</v>
      </c>
      <c r="M190" s="8" t="e">
        <f t="shared" si="28"/>
        <v>#N/A</v>
      </c>
      <c r="N190" s="2" t="e">
        <f t="shared" si="14"/>
        <v>#N/A</v>
      </c>
      <c r="O190" s="2" t="e">
        <f t="shared" si="24"/>
        <v>#N/A</v>
      </c>
      <c r="P190" s="2">
        <v>1070241.1429844797</v>
      </c>
      <c r="Q190" s="2">
        <f t="shared" si="42"/>
        <v>650000</v>
      </c>
      <c r="R190" s="2">
        <f t="shared" si="40"/>
        <v>92876345.469824284</v>
      </c>
      <c r="S190" s="2">
        <f t="shared" si="16"/>
        <v>641500.42857143283</v>
      </c>
      <c r="T190" s="2">
        <f t="shared" si="17"/>
        <v>8499.571428571362</v>
      </c>
      <c r="U190" s="2">
        <f t="shared" si="18"/>
        <v>650000</v>
      </c>
      <c r="V190" s="2">
        <f t="shared" si="34"/>
        <v>37492523.137095809</v>
      </c>
      <c r="W190" s="2">
        <f t="shared" si="19"/>
        <v>645976.31452125311</v>
      </c>
      <c r="X190" s="2">
        <f t="shared" si="6"/>
        <v>4023.685478746891</v>
      </c>
      <c r="Y190" s="2">
        <f t="shared" si="37"/>
        <v>55383822.332728475</v>
      </c>
      <c r="Z190" s="2" t="str">
        <f t="shared" si="8"/>
        <v>HERE</v>
      </c>
      <c r="AA190" s="2">
        <f>IF(Z190="HERE",Y190,AA189+Graph!$G$1*1000)</f>
        <v>55383822.332728475</v>
      </c>
      <c r="AB190" s="2">
        <f t="shared" si="20"/>
        <v>4023.685478746891</v>
      </c>
      <c r="AC190" s="2">
        <f t="shared" si="38"/>
        <v>37492523.137095809</v>
      </c>
      <c r="AD190" s="3">
        <f t="shared" si="10"/>
        <v>52800000</v>
      </c>
      <c r="AE190" s="2">
        <f>IF(AE188&gt;=52800000,52800000,IF(AB169=Graph!G$1*1000,AE189+Graph!G$1*1000,AC190))</f>
        <v>37492523.137095809</v>
      </c>
      <c r="AF190" s="3">
        <f t="shared" si="21"/>
        <v>37492523.137095809</v>
      </c>
      <c r="AG190" s="3">
        <f t="shared" si="29"/>
        <v>48768127.953412272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122</v>
      </c>
      <c r="C191" s="7"/>
      <c r="D191" s="2" t="e">
        <f t="shared" si="11"/>
        <v>#N/A</v>
      </c>
      <c r="E191" s="2" t="e">
        <f t="shared" si="22"/>
        <v>#N/A</v>
      </c>
      <c r="F191" s="2">
        <v>1065122.8648459315</v>
      </c>
      <c r="G191" s="2">
        <f t="shared" si="41"/>
        <v>641500.42857142852</v>
      </c>
      <c r="H191" s="2">
        <f t="shared" si="39"/>
        <v>92020059.565667257</v>
      </c>
      <c r="I191" s="7"/>
      <c r="J191" s="2" t="e">
        <f t="shared" si="13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1626538.7142857125</v>
      </c>
      <c r="M191" s="8" t="e">
        <f t="shared" si="28"/>
        <v>#N/A</v>
      </c>
      <c r="N191" s="2" t="e">
        <f t="shared" si="14"/>
        <v>#N/A</v>
      </c>
      <c r="O191" s="2" t="e">
        <f t="shared" si="24"/>
        <v>#N/A</v>
      </c>
      <c r="P191" s="2">
        <v>1075218.7751464248</v>
      </c>
      <c r="Q191" s="2">
        <f t="shared" si="42"/>
        <v>650000</v>
      </c>
      <c r="R191" s="2">
        <f t="shared" si="40"/>
        <v>93526345.469824284</v>
      </c>
      <c r="S191" s="2">
        <f t="shared" si="16"/>
        <v>641500.42857143283</v>
      </c>
      <c r="T191" s="2">
        <f t="shared" si="17"/>
        <v>8499.571428571362</v>
      </c>
      <c r="U191" s="2">
        <f t="shared" si="18"/>
        <v>650000</v>
      </c>
      <c r="V191" s="2">
        <f t="shared" si="34"/>
        <v>38134023.565667234</v>
      </c>
      <c r="W191" s="2">
        <f t="shared" si="19"/>
        <v>641500.42857142538</v>
      </c>
      <c r="X191" s="2">
        <f t="shared" si="6"/>
        <v>8499.5714285746217</v>
      </c>
      <c r="Y191" s="2">
        <f t="shared" si="37"/>
        <v>55392321.90415705</v>
      </c>
      <c r="Z191" s="2" t="str">
        <f t="shared" si="8"/>
        <v>HERE</v>
      </c>
      <c r="AA191" s="2">
        <f>IF(Z191="HERE",Y191,AA190+Graph!$G$1*1000)</f>
        <v>55392321.90415705</v>
      </c>
      <c r="AB191" s="2">
        <f t="shared" si="20"/>
        <v>8499.5714285746217</v>
      </c>
      <c r="AC191" s="2">
        <f t="shared" si="38"/>
        <v>38134023.565667234</v>
      </c>
      <c r="AD191" s="3">
        <f t="shared" si="10"/>
        <v>52800000</v>
      </c>
      <c r="AE191" s="2">
        <f>IF(AE189&gt;=52800000,52800000,IF(AB170=Graph!G$1*1000,AE190+Graph!G$1*1000,AC191))</f>
        <v>38134023.565667234</v>
      </c>
      <c r="AF191" s="3">
        <f t="shared" si="21"/>
        <v>38134023.565667234</v>
      </c>
      <c r="AG191" s="3">
        <f t="shared" si="29"/>
        <v>48795495.633252166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123</v>
      </c>
      <c r="C192" s="7"/>
      <c r="D192" s="2" t="e">
        <f t="shared" si="11"/>
        <v>#N/A</v>
      </c>
      <c r="E192" s="2" t="e">
        <f t="shared" si="22"/>
        <v>#N/A</v>
      </c>
      <c r="F192" s="2">
        <v>1070054.0007321239</v>
      </c>
      <c r="G192" s="2">
        <f t="shared" si="41"/>
        <v>641500.42857142852</v>
      </c>
      <c r="H192" s="2">
        <f t="shared" si="39"/>
        <v>92661559.99423869</v>
      </c>
      <c r="I192" s="7"/>
      <c r="J192" s="2" t="e">
        <f t="shared" si="13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1635038.2857142838</v>
      </c>
      <c r="M192" s="8" t="e">
        <f t="shared" si="28"/>
        <v>#N/A</v>
      </c>
      <c r="N192" s="2" t="e">
        <f t="shared" si="14"/>
        <v>#N/A</v>
      </c>
      <c r="O192" s="2" t="e">
        <f t="shared" si="24"/>
        <v>#N/A</v>
      </c>
      <c r="P192" s="2">
        <v>1080196.4073083699</v>
      </c>
      <c r="Q192" s="2">
        <f t="shared" si="42"/>
        <v>650000</v>
      </c>
      <c r="R192" s="2">
        <f t="shared" si="40"/>
        <v>94176345.469824284</v>
      </c>
      <c r="S192" s="2">
        <f t="shared" si="16"/>
        <v>641500.42857143283</v>
      </c>
      <c r="T192" s="2">
        <f t="shared" si="17"/>
        <v>8499.571428571362</v>
      </c>
      <c r="U192" s="2">
        <f t="shared" si="18"/>
        <v>650000</v>
      </c>
      <c r="V192" s="2">
        <f t="shared" si="34"/>
        <v>38775523.99423866</v>
      </c>
      <c r="W192" s="2">
        <f t="shared" si="19"/>
        <v>641500.42857142538</v>
      </c>
      <c r="X192" s="2">
        <f t="shared" si="6"/>
        <v>8499.5714285746217</v>
      </c>
      <c r="Y192" s="2">
        <f t="shared" si="37"/>
        <v>55400821.475585625</v>
      </c>
      <c r="Z192" s="2" t="str">
        <f t="shared" si="8"/>
        <v>HERE</v>
      </c>
      <c r="AA192" s="2">
        <f>IF(Z192="HERE",Y192,AA191+Graph!$G$1*1000)</f>
        <v>55400821.475585625</v>
      </c>
      <c r="AB192" s="2">
        <f t="shared" si="20"/>
        <v>8499.5714285746217</v>
      </c>
      <c r="AC192" s="2">
        <f t="shared" si="38"/>
        <v>38775523.99423866</v>
      </c>
      <c r="AD192" s="3">
        <f t="shared" si="10"/>
        <v>52800000</v>
      </c>
      <c r="AE192" s="2">
        <f>IF(AE190&gt;=52800000,52800000,IF(AB171=Graph!G$1*1000,AE191+Graph!G$1*1000,AC192))</f>
        <v>38775523.99423866</v>
      </c>
      <c r="AF192" s="3">
        <f t="shared" si="21"/>
        <v>38775523.99423866</v>
      </c>
      <c r="AG192" s="3">
        <f t="shared" si="29"/>
        <v>48823109.869886369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124</v>
      </c>
      <c r="C193" s="7"/>
      <c r="D193" s="2" t="e">
        <f t="shared" si="11"/>
        <v>#N/A</v>
      </c>
      <c r="E193" s="2" t="e">
        <f t="shared" si="22"/>
        <v>#N/A</v>
      </c>
      <c r="F193" s="2">
        <v>1074985.1366182864</v>
      </c>
      <c r="G193" s="2">
        <f t="shared" si="41"/>
        <v>641500.42857142852</v>
      </c>
      <c r="H193" s="2">
        <f t="shared" si="39"/>
        <v>93303060.422810122</v>
      </c>
      <c r="I193" s="7"/>
      <c r="J193" s="2" t="e">
        <f t="shared" si="13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1643537.8571428552</v>
      </c>
      <c r="M193" s="8" t="e">
        <f t="shared" si="28"/>
        <v>#N/A</v>
      </c>
      <c r="N193" s="2" t="e">
        <f t="shared" si="14"/>
        <v>#N/A</v>
      </c>
      <c r="O193" s="2" t="e">
        <f t="shared" si="24"/>
        <v>#N/A</v>
      </c>
      <c r="P193" s="2">
        <v>1085174.0394703448</v>
      </c>
      <c r="Q193" s="2">
        <f t="shared" si="42"/>
        <v>650000</v>
      </c>
      <c r="R193" s="2">
        <f t="shared" si="40"/>
        <v>94826345.469824284</v>
      </c>
      <c r="S193" s="2">
        <f t="shared" si="16"/>
        <v>641500.42857143283</v>
      </c>
      <c r="T193" s="2">
        <f t="shared" si="17"/>
        <v>8499.571428571362</v>
      </c>
      <c r="U193" s="2">
        <f t="shared" si="18"/>
        <v>650000</v>
      </c>
      <c r="V193" s="2">
        <f t="shared" si="34"/>
        <v>39417024.422810085</v>
      </c>
      <c r="W193" s="2">
        <f t="shared" si="19"/>
        <v>641500.42857142538</v>
      </c>
      <c r="X193" s="2">
        <f t="shared" si="6"/>
        <v>8499.5714285746217</v>
      </c>
      <c r="Y193" s="2">
        <f t="shared" si="37"/>
        <v>55409321.047014199</v>
      </c>
      <c r="Z193" s="2" t="str">
        <f t="shared" si="8"/>
        <v>HERE</v>
      </c>
      <c r="AA193" s="2">
        <f>IF(Z193="HERE",Y193,AA192+Graph!$G$1*1000)</f>
        <v>55409321.047014199</v>
      </c>
      <c r="AB193" s="2">
        <f t="shared" si="20"/>
        <v>8499.5714285746217</v>
      </c>
      <c r="AC193" s="2">
        <f t="shared" si="38"/>
        <v>39417024.422810085</v>
      </c>
      <c r="AD193" s="3">
        <f t="shared" si="10"/>
        <v>52800000</v>
      </c>
      <c r="AE193" s="2">
        <f>IF(AE191&gt;=52800000,52800000,IF(AB172=Graph!G$1*1000,AE192+Graph!G$1*1000,AC193))</f>
        <v>39417024.422810085</v>
      </c>
      <c r="AF193" s="3">
        <f t="shared" si="21"/>
        <v>39417024.422810085</v>
      </c>
      <c r="AG193" s="3">
        <f t="shared" si="29"/>
        <v>48850970.663314871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125</v>
      </c>
      <c r="C194" s="7"/>
      <c r="D194" s="2" t="e">
        <f t="shared" si="11"/>
        <v>#N/A</v>
      </c>
      <c r="E194" s="2" t="e">
        <f t="shared" si="22"/>
        <v>#N/A</v>
      </c>
      <c r="F194" s="2">
        <v>1079916.2725044489</v>
      </c>
      <c r="G194" s="2">
        <f t="shared" si="41"/>
        <v>641500.42857142852</v>
      </c>
      <c r="H194" s="2">
        <f t="shared" si="39"/>
        <v>93944560.851381555</v>
      </c>
      <c r="I194" s="7"/>
      <c r="J194" s="2" t="e">
        <f t="shared" si="13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1652037.4285714265</v>
      </c>
      <c r="M194" s="8" t="e">
        <f t="shared" si="28"/>
        <v>#N/A</v>
      </c>
      <c r="N194" s="2" t="e">
        <f t="shared" si="14"/>
        <v>#N/A</v>
      </c>
      <c r="O194" s="2" t="e">
        <f t="shared" si="24"/>
        <v>#N/A</v>
      </c>
      <c r="P194" s="2">
        <v>1090151.6716322899</v>
      </c>
      <c r="Q194" s="2">
        <f t="shared" si="42"/>
        <v>650000</v>
      </c>
      <c r="R194" s="2">
        <f t="shared" si="40"/>
        <v>95476345.469824284</v>
      </c>
      <c r="S194" s="2">
        <f t="shared" si="16"/>
        <v>641500.42857143283</v>
      </c>
      <c r="T194" s="2">
        <f t="shared" si="17"/>
        <v>8499.571428571362</v>
      </c>
      <c r="U194" s="2">
        <f t="shared" si="18"/>
        <v>650000</v>
      </c>
      <c r="V194" s="2">
        <f t="shared" si="34"/>
        <v>40058524.85138151</v>
      </c>
      <c r="W194" s="2">
        <f t="shared" si="19"/>
        <v>641500.42857142538</v>
      </c>
      <c r="X194" s="2">
        <f t="shared" si="6"/>
        <v>8499.5714285746217</v>
      </c>
      <c r="Y194" s="2">
        <f t="shared" si="37"/>
        <v>55417820.618442774</v>
      </c>
      <c r="Z194" s="2" t="str">
        <f t="shared" si="8"/>
        <v>HERE</v>
      </c>
      <c r="AA194" s="2">
        <f>IF(Z194="HERE",Y194,AA193+Graph!$G$1*1000)</f>
        <v>55417820.618442774</v>
      </c>
      <c r="AB194" s="2">
        <f t="shared" si="20"/>
        <v>8499.5714285746217</v>
      </c>
      <c r="AC194" s="2">
        <f t="shared" si="38"/>
        <v>40058524.85138151</v>
      </c>
      <c r="AD194" s="3">
        <f t="shared" si="10"/>
        <v>52800000</v>
      </c>
      <c r="AE194" s="2">
        <f>IF(AE192&gt;=52800000,52800000,IF(AB173=Graph!G$1*1000,AE193+Graph!G$1*1000,AC194))</f>
        <v>40058524.85138151</v>
      </c>
      <c r="AF194" s="3">
        <f t="shared" si="21"/>
        <v>40058524.85138151</v>
      </c>
      <c r="AG194" s="3">
        <f t="shared" si="29"/>
        <v>48879078.01353769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126</v>
      </c>
      <c r="C195" s="7"/>
      <c r="D195" s="2" t="e">
        <f t="shared" si="11"/>
        <v>#N/A</v>
      </c>
      <c r="E195" s="2" t="e">
        <f t="shared" si="22"/>
        <v>#N/A</v>
      </c>
      <c r="F195" s="2">
        <v>1084847.4083906412</v>
      </c>
      <c r="G195" s="2">
        <f t="shared" si="41"/>
        <v>641500.42857142852</v>
      </c>
      <c r="H195" s="2">
        <f t="shared" si="39"/>
        <v>94586061.279952988</v>
      </c>
      <c r="I195" s="7"/>
      <c r="J195" s="2" t="e">
        <f t="shared" si="13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1660536.9999999979</v>
      </c>
      <c r="M195" s="8" t="e">
        <f t="shared" si="28"/>
        <v>#N/A</v>
      </c>
      <c r="N195" s="2" t="e">
        <f t="shared" si="14"/>
        <v>#N/A</v>
      </c>
      <c r="O195" s="2" t="e">
        <f t="shared" si="24"/>
        <v>#N/A</v>
      </c>
      <c r="P195" s="2">
        <v>1095129.303794235</v>
      </c>
      <c r="Q195" s="2">
        <f t="shared" si="42"/>
        <v>650000</v>
      </c>
      <c r="R195" s="2">
        <f t="shared" si="40"/>
        <v>96126345.469824284</v>
      </c>
      <c r="S195" s="2">
        <f t="shared" si="16"/>
        <v>641500.42857143283</v>
      </c>
      <c r="T195" s="2">
        <f t="shared" si="17"/>
        <v>8499.571428571362</v>
      </c>
      <c r="U195" s="2">
        <f t="shared" si="18"/>
        <v>650000</v>
      </c>
      <c r="V195" s="2">
        <f t="shared" si="34"/>
        <v>40700025.279952936</v>
      </c>
      <c r="W195" s="2">
        <f t="shared" si="19"/>
        <v>641500.42857142538</v>
      </c>
      <c r="X195" s="2">
        <f t="shared" si="6"/>
        <v>8499.5714285746217</v>
      </c>
      <c r="Y195" s="2">
        <f t="shared" si="37"/>
        <v>55426320.189871348</v>
      </c>
      <c r="Z195" s="2" t="str">
        <f t="shared" si="8"/>
        <v>HERE</v>
      </c>
      <c r="AA195" s="2">
        <f>IF(Z195="HERE",Y195,AA194+Graph!$G$1*1000)</f>
        <v>55426320.189871348</v>
      </c>
      <c r="AB195" s="2">
        <f t="shared" si="20"/>
        <v>8499.5714285746217</v>
      </c>
      <c r="AC195" s="2">
        <f t="shared" si="38"/>
        <v>40700025.279952936</v>
      </c>
      <c r="AD195" s="3">
        <f t="shared" si="10"/>
        <v>52800000</v>
      </c>
      <c r="AE195" s="2">
        <f>IF(AE193&gt;=52800000,52800000,IF(AB174=Graph!G$1*1000,AE194+Graph!G$1*1000,AC195))</f>
        <v>40700025.279952936</v>
      </c>
      <c r="AF195" s="3">
        <f t="shared" si="21"/>
        <v>40700025.279952936</v>
      </c>
      <c r="AG195" s="3">
        <f t="shared" si="29"/>
        <v>48907431.920554817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127</v>
      </c>
      <c r="C196" s="7"/>
      <c r="D196" s="2" t="e">
        <f t="shared" si="11"/>
        <v>#N/A</v>
      </c>
      <c r="E196" s="2" t="e">
        <f t="shared" si="22"/>
        <v>#N/A</v>
      </c>
      <c r="F196" s="2">
        <v>1089778.5442768037</v>
      </c>
      <c r="G196" s="2">
        <f t="shared" si="41"/>
        <v>641500.42857142852</v>
      </c>
      <c r="H196" s="2">
        <f t="shared" si="39"/>
        <v>95227561.708524421</v>
      </c>
      <c r="I196" s="7"/>
      <c r="J196" s="2" t="e">
        <f t="shared" si="13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1669036.5714285693</v>
      </c>
      <c r="M196" s="8" t="e">
        <f t="shared" si="28"/>
        <v>#N/A</v>
      </c>
      <c r="N196" s="2" t="e">
        <f t="shared" si="14"/>
        <v>#N/A</v>
      </c>
      <c r="O196" s="2" t="e">
        <f t="shared" si="24"/>
        <v>#N/A</v>
      </c>
      <c r="P196" s="2">
        <v>1100106.9359562099</v>
      </c>
      <c r="Q196" s="2">
        <f t="shared" si="42"/>
        <v>650000</v>
      </c>
      <c r="R196" s="2">
        <f t="shared" si="40"/>
        <v>96776345.469824284</v>
      </c>
      <c r="S196" s="2">
        <f t="shared" si="16"/>
        <v>641500.42857143283</v>
      </c>
      <c r="T196" s="2">
        <f t="shared" si="17"/>
        <v>8499.571428571362</v>
      </c>
      <c r="U196" s="2">
        <f t="shared" si="18"/>
        <v>650000</v>
      </c>
      <c r="V196" s="2">
        <f t="shared" si="34"/>
        <v>41341525.708524361</v>
      </c>
      <c r="W196" s="2">
        <f t="shared" si="19"/>
        <v>641500.42857142538</v>
      </c>
      <c r="X196" s="2">
        <f t="shared" si="6"/>
        <v>8499.5714285746217</v>
      </c>
      <c r="Y196" s="2">
        <f t="shared" si="37"/>
        <v>55434819.761299923</v>
      </c>
      <c r="Z196" s="2" t="str">
        <f t="shared" si="8"/>
        <v>HERE</v>
      </c>
      <c r="AA196" s="2">
        <f>IF(Z196="HERE",Y196,AA195+Graph!$G$1*1000)</f>
        <v>55434819.761299923</v>
      </c>
      <c r="AB196" s="2">
        <f t="shared" si="20"/>
        <v>8499.5714285746217</v>
      </c>
      <c r="AC196" s="2">
        <f t="shared" si="38"/>
        <v>41341525.708524361</v>
      </c>
      <c r="AD196" s="3">
        <f t="shared" si="10"/>
        <v>52800000</v>
      </c>
      <c r="AE196" s="2">
        <f>IF(AE194&gt;=52800000,52800000,IF(AB175=Graph!G$1*1000,AE195+Graph!G$1*1000,AC196))</f>
        <v>41341525.708524361</v>
      </c>
      <c r="AF196" s="3">
        <f t="shared" si="21"/>
        <v>41341525.708524361</v>
      </c>
      <c r="AG196" s="3">
        <f t="shared" si="29"/>
        <v>48936032.384366252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128</v>
      </c>
      <c r="C197" s="7"/>
      <c r="D197" s="2" t="e">
        <f t="shared" si="11"/>
        <v>#N/A</v>
      </c>
      <c r="E197" s="2" t="e">
        <f t="shared" si="22"/>
        <v>#N/A</v>
      </c>
      <c r="F197" s="2">
        <v>1094709.6801629663</v>
      </c>
      <c r="G197" s="2">
        <f t="shared" si="41"/>
        <v>641500.42857142852</v>
      </c>
      <c r="H197" s="2">
        <f t="shared" si="39"/>
        <v>95869062.137095854</v>
      </c>
      <c r="I197" s="7"/>
      <c r="J197" s="2" t="e">
        <f t="shared" si="13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1677536.1428571406</v>
      </c>
      <c r="M197" s="8" t="e">
        <f t="shared" si="28"/>
        <v>#N/A</v>
      </c>
      <c r="N197" s="2" t="e">
        <f t="shared" si="14"/>
        <v>#N/A</v>
      </c>
      <c r="O197" s="2" t="e">
        <f t="shared" si="24"/>
        <v>#N/A</v>
      </c>
      <c r="P197" s="2">
        <v>1105084.568118155</v>
      </c>
      <c r="Q197" s="2">
        <f t="shared" si="42"/>
        <v>650000</v>
      </c>
      <c r="R197" s="2">
        <f t="shared" si="40"/>
        <v>97426345.469824284</v>
      </c>
      <c r="S197" s="2">
        <f t="shared" si="16"/>
        <v>641500.42857143283</v>
      </c>
      <c r="T197" s="2">
        <f t="shared" si="17"/>
        <v>8499.571428571362</v>
      </c>
      <c r="U197" s="2">
        <f t="shared" si="18"/>
        <v>650000</v>
      </c>
      <c r="V197" s="2">
        <f t="shared" si="34"/>
        <v>41983026.137095787</v>
      </c>
      <c r="W197" s="2">
        <f t="shared" si="19"/>
        <v>641500.42857142538</v>
      </c>
      <c r="X197" s="2">
        <f t="shared" si="6"/>
        <v>8499.5714285746217</v>
      </c>
      <c r="Y197" s="2">
        <f t="shared" si="37"/>
        <v>55443319.332728498</v>
      </c>
      <c r="Z197" s="2" t="str">
        <f t="shared" si="8"/>
        <v>HERE</v>
      </c>
      <c r="AA197" s="2">
        <f>IF(Z197="HERE",Y197,AA196+Graph!$G$1*1000)</f>
        <v>55443319.332728498</v>
      </c>
      <c r="AB197" s="2">
        <f t="shared" si="20"/>
        <v>8499.5714285746217</v>
      </c>
      <c r="AC197" s="2">
        <f t="shared" si="38"/>
        <v>41983026.137095787</v>
      </c>
      <c r="AD197" s="3">
        <f t="shared" si="10"/>
        <v>52800000</v>
      </c>
      <c r="AE197" s="2">
        <f>IF(AE195&gt;=52800000,52800000,IF(AB176=Graph!G$1*1000,AE196+Graph!G$1*1000,AC197))</f>
        <v>41983026.137095787</v>
      </c>
      <c r="AF197" s="3">
        <f t="shared" si="21"/>
        <v>41983026.137095787</v>
      </c>
      <c r="AG197" s="3">
        <f t="shared" si="29"/>
        <v>48964879.404971994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129</v>
      </c>
      <c r="C198" s="7"/>
      <c r="D198" s="2" t="e">
        <f t="shared" si="11"/>
        <v>#N/A</v>
      </c>
      <c r="E198" s="2" t="e">
        <f t="shared" si="22"/>
        <v>#N/A</v>
      </c>
      <c r="F198" s="2">
        <v>1099640.8160491586</v>
      </c>
      <c r="G198" s="2">
        <f t="shared" si="41"/>
        <v>641500.42857142852</v>
      </c>
      <c r="H198" s="2">
        <f t="shared" si="39"/>
        <v>96510562.565667287</v>
      </c>
      <c r="I198" s="7"/>
      <c r="J198" s="2" t="e">
        <f t="shared" si="13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1686035.714285712</v>
      </c>
      <c r="M198" s="8" t="e">
        <f t="shared" si="28"/>
        <v>#N/A</v>
      </c>
      <c r="N198" s="2" t="e">
        <f t="shared" si="14"/>
        <v>#N/A</v>
      </c>
      <c r="O198" s="2" t="e">
        <f t="shared" si="24"/>
        <v>#N/A</v>
      </c>
      <c r="P198" s="2">
        <v>1110062.2002801001</v>
      </c>
      <c r="Q198" s="2">
        <f t="shared" si="42"/>
        <v>650000</v>
      </c>
      <c r="R198" s="2">
        <f t="shared" si="40"/>
        <v>98076345.469824284</v>
      </c>
      <c r="S198" s="2">
        <f t="shared" si="16"/>
        <v>641500.42857143283</v>
      </c>
      <c r="T198" s="2">
        <f t="shared" si="17"/>
        <v>8499.571428571362</v>
      </c>
      <c r="U198" s="2">
        <f t="shared" si="18"/>
        <v>650000</v>
      </c>
      <c r="V198" s="2">
        <f t="shared" si="34"/>
        <v>42624526.565667212</v>
      </c>
      <c r="W198" s="2">
        <f t="shared" si="19"/>
        <v>641500.42857142538</v>
      </c>
      <c r="X198" s="2">
        <f t="shared" si="6"/>
        <v>8499.5714285746217</v>
      </c>
      <c r="Y198" s="2">
        <f t="shared" si="37"/>
        <v>55451818.904157072</v>
      </c>
      <c r="Z198" s="2" t="str">
        <f t="shared" si="8"/>
        <v>HERE</v>
      </c>
      <c r="AA198" s="2">
        <f>IF(Z198="HERE",Y198,AA197+Graph!$G$1*1000)</f>
        <v>55451818.904157072</v>
      </c>
      <c r="AB198" s="2">
        <f t="shared" si="20"/>
        <v>8499.5714285746217</v>
      </c>
      <c r="AC198" s="2">
        <f t="shared" si="38"/>
        <v>42624526.565667212</v>
      </c>
      <c r="AD198" s="3">
        <f t="shared" si="10"/>
        <v>52800000</v>
      </c>
      <c r="AE198" s="2">
        <f>IF(AE196&gt;=52800000,52800000,IF(AB177=Graph!G$1*1000,AE197+Graph!G$1*1000,AC198))</f>
        <v>42624526.565667212</v>
      </c>
      <c r="AF198" s="3">
        <f t="shared" si="21"/>
        <v>42624526.565667212</v>
      </c>
      <c r="AG198" s="3">
        <f t="shared" si="29"/>
        <v>48993972.982372046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130</v>
      </c>
      <c r="C199" s="7"/>
      <c r="D199" s="2" t="e">
        <f t="shared" si="11"/>
        <v>#N/A</v>
      </c>
      <c r="E199" s="2" t="e">
        <f t="shared" si="22"/>
        <v>#N/A</v>
      </c>
      <c r="F199" s="2">
        <v>1104571.9519353211</v>
      </c>
      <c r="G199" s="2">
        <f t="shared" si="41"/>
        <v>641500.42857142852</v>
      </c>
      <c r="H199" s="2">
        <f t="shared" si="39"/>
        <v>97152062.994238719</v>
      </c>
      <c r="I199" s="7"/>
      <c r="J199" s="2" t="e">
        <f t="shared" si="13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1694535.2857142834</v>
      </c>
      <c r="M199" s="8" t="e">
        <f t="shared" si="28"/>
        <v>#N/A</v>
      </c>
      <c r="N199" s="2" t="e">
        <f t="shared" si="14"/>
        <v>#N/A</v>
      </c>
      <c r="O199" s="2" t="e">
        <f t="shared" si="24"/>
        <v>#N/A</v>
      </c>
      <c r="P199" s="2">
        <v>1115039.832442075</v>
      </c>
      <c r="Q199" s="2">
        <f t="shared" si="42"/>
        <v>650000</v>
      </c>
      <c r="R199" s="2">
        <f t="shared" si="40"/>
        <v>98726345.469824284</v>
      </c>
      <c r="S199" s="2">
        <f t="shared" si="16"/>
        <v>641500.42857143283</v>
      </c>
      <c r="T199" s="2">
        <f t="shared" si="17"/>
        <v>8499.571428571362</v>
      </c>
      <c r="U199" s="2">
        <f t="shared" si="18"/>
        <v>650000</v>
      </c>
      <c r="V199" s="2">
        <f t="shared" si="34"/>
        <v>43266026.994238637</v>
      </c>
      <c r="W199" s="2">
        <f t="shared" si="19"/>
        <v>641500.42857142538</v>
      </c>
      <c r="X199" s="2">
        <f t="shared" si="6"/>
        <v>8499.5714285746217</v>
      </c>
      <c r="Y199" s="2">
        <f t="shared" si="37"/>
        <v>55460318.475585647</v>
      </c>
      <c r="Z199" s="2" t="str">
        <f t="shared" si="8"/>
        <v>HERE</v>
      </c>
      <c r="AA199" s="2">
        <f>IF(Z199="HERE",Y199,AA198+Graph!$G$1*1000)</f>
        <v>55460318.475585647</v>
      </c>
      <c r="AB199" s="2">
        <f t="shared" si="20"/>
        <v>8499.5714285746217</v>
      </c>
      <c r="AC199" s="2">
        <f t="shared" si="38"/>
        <v>43266026.994238637</v>
      </c>
      <c r="AD199" s="3">
        <f t="shared" si="10"/>
        <v>52800000</v>
      </c>
      <c r="AE199" s="2">
        <f>IF(AE197&gt;=52800000,52800000,IF(AB178=Graph!G$1*1000,AE198+Graph!G$1*1000,AC199))</f>
        <v>43266026.994238637</v>
      </c>
      <c r="AF199" s="3">
        <f t="shared" si="21"/>
        <v>43266026.994238637</v>
      </c>
      <c r="AG199" s="3">
        <f t="shared" si="29"/>
        <v>49023313.116566405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131</v>
      </c>
      <c r="C200" s="7"/>
      <c r="D200" s="2" t="e">
        <f t="shared" si="11"/>
        <v>#N/A</v>
      </c>
      <c r="E200" s="2" t="e">
        <f t="shared" si="22"/>
        <v>#N/A</v>
      </c>
      <c r="F200" s="2">
        <v>1109503.0878214836</v>
      </c>
      <c r="G200" s="2">
        <f t="shared" si="41"/>
        <v>641500.42857142852</v>
      </c>
      <c r="H200" s="2">
        <f t="shared" si="39"/>
        <v>97793563.422810152</v>
      </c>
      <c r="I200" s="7"/>
      <c r="J200" s="2" t="e">
        <f t="shared" si="13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1703034.8571428547</v>
      </c>
      <c r="M200" s="8" t="e">
        <f t="shared" si="28"/>
        <v>#N/A</v>
      </c>
      <c r="N200" s="2" t="e">
        <f t="shared" si="14"/>
        <v>#N/A</v>
      </c>
      <c r="O200" s="2" t="e">
        <f t="shared" si="24"/>
        <v>#N/A</v>
      </c>
      <c r="P200" s="2">
        <v>1120017.4646040201</v>
      </c>
      <c r="Q200" s="2">
        <f t="shared" si="42"/>
        <v>650000</v>
      </c>
      <c r="R200" s="2">
        <f t="shared" si="40"/>
        <v>99376345.469824284</v>
      </c>
      <c r="S200" s="2">
        <f t="shared" si="16"/>
        <v>641500.42857143283</v>
      </c>
      <c r="T200" s="2">
        <f t="shared" si="17"/>
        <v>8499.571428571362</v>
      </c>
      <c r="U200" s="2">
        <f t="shared" si="18"/>
        <v>650000</v>
      </c>
      <c r="V200" s="2">
        <f t="shared" si="34"/>
        <v>43907527.422810063</v>
      </c>
      <c r="W200" s="2">
        <f t="shared" si="19"/>
        <v>641500.42857142538</v>
      </c>
      <c r="X200" s="2">
        <f t="shared" si="6"/>
        <v>8499.5714285746217</v>
      </c>
      <c r="Y200" s="2">
        <f t="shared" si="37"/>
        <v>55468818.047014222</v>
      </c>
      <c r="Z200" s="2" t="str">
        <f t="shared" si="8"/>
        <v>HERE</v>
      </c>
      <c r="AA200" s="2">
        <f>IF(Z200="HERE",Y200,AA199+Graph!$G$1*1000)</f>
        <v>55468818.047014222</v>
      </c>
      <c r="AB200" s="2">
        <f t="shared" si="20"/>
        <v>8499.5714285746217</v>
      </c>
      <c r="AC200" s="2">
        <f t="shared" si="38"/>
        <v>43907527.422810063</v>
      </c>
      <c r="AD200" s="3">
        <f t="shared" si="10"/>
        <v>52800000</v>
      </c>
      <c r="AE200" s="2">
        <f>IF(AE198&gt;=52800000,52800000,IF(AB179=Graph!G$1*1000,AE199+Graph!G$1*1000,AC200))</f>
        <v>43907527.422810063</v>
      </c>
      <c r="AF200" s="3">
        <f t="shared" si="21"/>
        <v>43907527.422810063</v>
      </c>
      <c r="AG200" s="3">
        <f t="shared" si="29"/>
        <v>49052899.807555072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132</v>
      </c>
      <c r="C201" s="7"/>
      <c r="D201" s="2" t="e">
        <f t="shared" si="11"/>
        <v>#N/A</v>
      </c>
      <c r="E201" s="2" t="e">
        <f t="shared" si="22"/>
        <v>#N/A</v>
      </c>
      <c r="F201" s="2">
        <v>1114434.2237076759</v>
      </c>
      <c r="G201" s="2">
        <f t="shared" si="41"/>
        <v>641500.42857142852</v>
      </c>
      <c r="H201" s="2">
        <f t="shared" si="39"/>
        <v>98435063.851381585</v>
      </c>
      <c r="I201" s="7"/>
      <c r="J201" s="2" t="e">
        <f t="shared" si="13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1711534.4285714261</v>
      </c>
      <c r="M201" s="8" t="e">
        <f t="shared" si="28"/>
        <v>#N/A</v>
      </c>
      <c r="N201" s="2" t="e">
        <f t="shared" si="14"/>
        <v>#N/A</v>
      </c>
      <c r="O201" s="2" t="e">
        <f t="shared" si="24"/>
        <v>#N/A</v>
      </c>
      <c r="P201" s="2">
        <v>1124995.0967659652</v>
      </c>
      <c r="Q201" s="2">
        <f t="shared" si="42"/>
        <v>650000</v>
      </c>
      <c r="R201" s="2">
        <f t="shared" si="40"/>
        <v>100026345.46982428</v>
      </c>
      <c r="S201" s="2">
        <f t="shared" si="16"/>
        <v>641500.42857143283</v>
      </c>
      <c r="T201" s="2">
        <f t="shared" si="17"/>
        <v>8499.571428571362</v>
      </c>
      <c r="U201" s="2">
        <f t="shared" si="18"/>
        <v>650000</v>
      </c>
      <c r="V201" s="2">
        <f t="shared" si="34"/>
        <v>44549027.851381488</v>
      </c>
      <c r="W201" s="2">
        <f t="shared" si="19"/>
        <v>641500.42857142538</v>
      </c>
      <c r="X201" s="2">
        <f t="shared" si="6"/>
        <v>8499.5714285746217</v>
      </c>
      <c r="Y201" s="2">
        <f t="shared" si="37"/>
        <v>55477317.618442796</v>
      </c>
      <c r="Z201" s="2" t="str">
        <f t="shared" si="8"/>
        <v>HERE</v>
      </c>
      <c r="AA201" s="2">
        <f>IF(Z201="HERE",Y201,AA200+Graph!$G$1*1000)</f>
        <v>55477317.618442796</v>
      </c>
      <c r="AB201" s="2">
        <f t="shared" si="20"/>
        <v>8499.5714285746217</v>
      </c>
      <c r="AC201" s="2">
        <f t="shared" si="38"/>
        <v>44549027.851381488</v>
      </c>
      <c r="AD201" s="3">
        <f t="shared" si="10"/>
        <v>52800000</v>
      </c>
      <c r="AE201" s="2">
        <f>IF(AE199&gt;=52800000,52800000,IF(AB180=Graph!G$1*1000,AE200+Graph!G$1*1000,AC201))</f>
        <v>44549027.851381488</v>
      </c>
      <c r="AF201" s="3">
        <f t="shared" si="21"/>
        <v>44549027.851381488</v>
      </c>
      <c r="AG201" s="3">
        <f t="shared" si="29"/>
        <v>49082733.055338047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133</v>
      </c>
      <c r="C202" s="7"/>
      <c r="D202" s="2" t="e">
        <f t="shared" si="11"/>
        <v>#N/A</v>
      </c>
      <c r="E202" s="2" t="e">
        <f t="shared" si="22"/>
        <v>#N/A</v>
      </c>
      <c r="F202" s="2">
        <v>1119365.3595938385</v>
      </c>
      <c r="G202" s="2">
        <f t="shared" si="41"/>
        <v>641500.42857142852</v>
      </c>
      <c r="H202" s="2">
        <f t="shared" si="39"/>
        <v>99076564.279953018</v>
      </c>
      <c r="I202" s="7"/>
      <c r="J202" s="2" t="e">
        <f t="shared" si="13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1720033.9999999974</v>
      </c>
      <c r="M202" s="8" t="e">
        <f t="shared" si="28"/>
        <v>#N/A</v>
      </c>
      <c r="N202" s="2" t="e">
        <f t="shared" si="14"/>
        <v>#N/A</v>
      </c>
      <c r="O202" s="2" t="e">
        <f t="shared" si="24"/>
        <v>#N/A</v>
      </c>
      <c r="P202" s="2">
        <v>1129972.7289279401</v>
      </c>
      <c r="Q202" s="2">
        <f t="shared" si="42"/>
        <v>650000</v>
      </c>
      <c r="R202" s="2">
        <f t="shared" si="40"/>
        <v>100676345.46982428</v>
      </c>
      <c r="S202" s="2">
        <f t="shared" si="16"/>
        <v>641500.42857143283</v>
      </c>
      <c r="T202" s="2">
        <f t="shared" si="17"/>
        <v>8499.571428571362</v>
      </c>
      <c r="U202" s="2">
        <f t="shared" si="18"/>
        <v>650000</v>
      </c>
      <c r="V202" s="2">
        <f t="shared" si="34"/>
        <v>45190528.279952914</v>
      </c>
      <c r="W202" s="2">
        <f t="shared" si="19"/>
        <v>641500.42857142538</v>
      </c>
      <c r="X202" s="2">
        <f t="shared" si="6"/>
        <v>8499.5714285746217</v>
      </c>
      <c r="Y202" s="2">
        <f t="shared" si="37"/>
        <v>55485817.189871371</v>
      </c>
      <c r="Z202" s="2" t="str">
        <f t="shared" si="8"/>
        <v>HERE</v>
      </c>
      <c r="AA202" s="2">
        <f>IF(Z202="HERE",Y202,AA201+Graph!$G$1*1000)</f>
        <v>55485817.189871371</v>
      </c>
      <c r="AB202" s="2">
        <f t="shared" si="20"/>
        <v>8499.5714285746217</v>
      </c>
      <c r="AC202" s="2">
        <f t="shared" si="38"/>
        <v>45190528.279952914</v>
      </c>
      <c r="AD202" s="3">
        <f t="shared" si="10"/>
        <v>52800000</v>
      </c>
      <c r="AE202" s="2">
        <f>IF(AE200&gt;=52800000,52800000,IF(AB181=Graph!G$1*1000,AE201+Graph!G$1*1000,AC202))</f>
        <v>45190528.279952914</v>
      </c>
      <c r="AF202" s="3">
        <f t="shared" si="21"/>
        <v>45190528.279952914</v>
      </c>
      <c r="AG202" s="3">
        <f t="shared" si="29"/>
        <v>49112812.859915331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134</v>
      </c>
      <c r="C203" s="7"/>
      <c r="D203" s="2" t="e">
        <f t="shared" si="11"/>
        <v>#N/A</v>
      </c>
      <c r="E203" s="2" t="e">
        <f t="shared" si="22"/>
        <v>#N/A</v>
      </c>
      <c r="F203" s="2">
        <v>1124296.495480001</v>
      </c>
      <c r="G203" s="2">
        <f t="shared" si="41"/>
        <v>641500.42857142852</v>
      </c>
      <c r="H203" s="2">
        <f t="shared" si="39"/>
        <v>99718064.708524451</v>
      </c>
      <c r="I203" s="7"/>
      <c r="J203" s="2" t="e">
        <f t="shared" si="13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1728533.5714285688</v>
      </c>
      <c r="M203" s="8" t="e">
        <f t="shared" si="28"/>
        <v>#N/A</v>
      </c>
      <c r="N203" s="2" t="e">
        <f t="shared" si="14"/>
        <v>#N/A</v>
      </c>
      <c r="O203" s="2" t="e">
        <f t="shared" si="24"/>
        <v>#N/A</v>
      </c>
      <c r="P203" s="2">
        <v>1134950.3610898852</v>
      </c>
      <c r="Q203" s="2">
        <f t="shared" si="42"/>
        <v>650000</v>
      </c>
      <c r="R203" s="2">
        <f t="shared" si="40"/>
        <v>101326345.46982428</v>
      </c>
      <c r="S203" s="2">
        <f t="shared" si="16"/>
        <v>641500.42857143283</v>
      </c>
      <c r="T203" s="2">
        <f t="shared" si="17"/>
        <v>8499.571428571362</v>
      </c>
      <c r="U203" s="2">
        <f t="shared" si="18"/>
        <v>650000</v>
      </c>
      <c r="V203" s="2">
        <f t="shared" si="34"/>
        <v>45832028.708524339</v>
      </c>
      <c r="W203" s="2">
        <f t="shared" si="19"/>
        <v>641500.42857142538</v>
      </c>
      <c r="X203" s="2">
        <f t="shared" si="6"/>
        <v>8499.5714285746217</v>
      </c>
      <c r="Y203" s="2">
        <f t="shared" si="37"/>
        <v>55494316.761299945</v>
      </c>
      <c r="Z203" s="2" t="str">
        <f t="shared" si="8"/>
        <v>HERE</v>
      </c>
      <c r="AA203" s="2">
        <f>IF(Z203="HERE",Y203,AA202+Graph!$G$1*1000)</f>
        <v>55494316.761299945</v>
      </c>
      <c r="AB203" s="2">
        <f t="shared" si="20"/>
        <v>8499.5714285746217</v>
      </c>
      <c r="AC203" s="2">
        <f t="shared" si="38"/>
        <v>45832028.708524339</v>
      </c>
      <c r="AD203" s="3">
        <f t="shared" si="10"/>
        <v>52800000</v>
      </c>
      <c r="AE203" s="2">
        <f>IF(AE201&gt;=52800000,52800000,IF(AB182=Graph!G$1*1000,AE202+Graph!G$1*1000,AC203))</f>
        <v>45832028.708524339</v>
      </c>
      <c r="AF203" s="3">
        <f t="shared" si="21"/>
        <v>45832028.708524339</v>
      </c>
      <c r="AG203" s="3">
        <f t="shared" si="29"/>
        <v>49143139.22128693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135</v>
      </c>
      <c r="C204" s="7"/>
      <c r="D204" s="2" t="e">
        <f t="shared" si="11"/>
        <v>#N/A</v>
      </c>
      <c r="E204" s="2" t="e">
        <f t="shared" si="22"/>
        <v>#N/A</v>
      </c>
      <c r="F204" s="2">
        <v>1129227.6313661933</v>
      </c>
      <c r="G204" s="2">
        <f t="shared" si="41"/>
        <v>641500.42857142852</v>
      </c>
      <c r="H204" s="2">
        <f t="shared" si="39"/>
        <v>100359565.13709588</v>
      </c>
      <c r="I204" s="7"/>
      <c r="J204" s="2" t="e">
        <f t="shared" si="13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1737033.1428571402</v>
      </c>
      <c r="M204" s="8" t="e">
        <f t="shared" si="28"/>
        <v>#N/A</v>
      </c>
      <c r="N204" s="2" t="e">
        <f t="shared" si="14"/>
        <v>#N/A</v>
      </c>
      <c r="O204" s="2" t="e">
        <f t="shared" si="24"/>
        <v>#N/A</v>
      </c>
      <c r="P204" s="2">
        <v>1139927.9932518601</v>
      </c>
      <c r="Q204" s="2">
        <f t="shared" si="42"/>
        <v>650000</v>
      </c>
      <c r="R204" s="2">
        <f t="shared" si="40"/>
        <v>101976345.46982428</v>
      </c>
      <c r="S204" s="2">
        <f t="shared" si="16"/>
        <v>641500.42857143283</v>
      </c>
      <c r="T204" s="2">
        <f t="shared" si="17"/>
        <v>8499.571428571362</v>
      </c>
      <c r="U204" s="2">
        <f t="shared" si="18"/>
        <v>650000</v>
      </c>
      <c r="V204" s="2">
        <f t="shared" si="34"/>
        <v>46473529.137095764</v>
      </c>
      <c r="W204" s="2">
        <f t="shared" si="19"/>
        <v>641500.42857142538</v>
      </c>
      <c r="X204" s="2">
        <f t="shared" si="6"/>
        <v>8499.5714285746217</v>
      </c>
      <c r="Y204" s="2">
        <f t="shared" si="37"/>
        <v>55502816.33272852</v>
      </c>
      <c r="Z204" s="2" t="str">
        <f t="shared" si="8"/>
        <v>HERE</v>
      </c>
      <c r="AA204" s="2">
        <f>IF(Z204="HERE",Y204,AA203+Graph!$G$1*1000)</f>
        <v>55502816.33272852</v>
      </c>
      <c r="AB204" s="2">
        <f t="shared" si="20"/>
        <v>8499.5714285746217</v>
      </c>
      <c r="AC204" s="2">
        <f t="shared" si="38"/>
        <v>46473529.137095764</v>
      </c>
      <c r="AD204" s="3">
        <f t="shared" si="10"/>
        <v>52800000</v>
      </c>
      <c r="AE204" s="2">
        <f>IF(AE202&gt;=52800000,52800000,IF(AB183=Graph!G$1*1000,AE203+Graph!G$1*1000,AC204))</f>
        <v>46473529.137095764</v>
      </c>
      <c r="AF204" s="3">
        <f t="shared" si="21"/>
        <v>46473529.137095764</v>
      </c>
      <c r="AG204" s="3">
        <f t="shared" si="29"/>
        <v>49173712.13945283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136</v>
      </c>
      <c r="C205" s="7"/>
      <c r="D205" s="2" t="e">
        <f t="shared" si="11"/>
        <v>#N/A</v>
      </c>
      <c r="E205" s="2" t="e">
        <f t="shared" si="22"/>
        <v>#N/A</v>
      </c>
      <c r="F205" s="2">
        <v>1134158.7672523558</v>
      </c>
      <c r="G205" s="2">
        <f t="shared" si="41"/>
        <v>641500.42857142852</v>
      </c>
      <c r="H205" s="2">
        <f t="shared" si="39"/>
        <v>101001065.56566732</v>
      </c>
      <c r="I205" s="7"/>
      <c r="J205" s="2" t="e">
        <f t="shared" si="13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1745532.7142857115</v>
      </c>
      <c r="M205" s="8" t="e">
        <f t="shared" si="28"/>
        <v>#N/A</v>
      </c>
      <c r="N205" s="2" t="e">
        <f t="shared" si="14"/>
        <v>#N/A</v>
      </c>
      <c r="O205" s="2" t="e">
        <f t="shared" si="24"/>
        <v>#N/A</v>
      </c>
      <c r="P205" s="2">
        <v>1144905.6254138052</v>
      </c>
      <c r="Q205" s="2">
        <f t="shared" si="42"/>
        <v>650000</v>
      </c>
      <c r="R205" s="2">
        <f t="shared" si="40"/>
        <v>102626345.46982428</v>
      </c>
      <c r="S205" s="2">
        <f t="shared" si="16"/>
        <v>641500.42857143283</v>
      </c>
      <c r="T205" s="2">
        <f t="shared" si="17"/>
        <v>8499.571428571362</v>
      </c>
      <c r="U205" s="2">
        <f t="shared" si="18"/>
        <v>650000</v>
      </c>
      <c r="V205" s="2">
        <f t="shared" si="34"/>
        <v>47115029.56566719</v>
      </c>
      <c r="W205" s="2">
        <f t="shared" si="19"/>
        <v>641500.42857142538</v>
      </c>
      <c r="X205" s="2">
        <f t="shared" si="6"/>
        <v>8499.5714285746217</v>
      </c>
      <c r="Y205" s="2">
        <f t="shared" si="37"/>
        <v>55511315.904157095</v>
      </c>
      <c r="Z205" s="2" t="str">
        <f t="shared" si="8"/>
        <v>HERE</v>
      </c>
      <c r="AA205" s="2">
        <f>IF(Z205="HERE",Y205,AA204+Graph!$G$1*1000)</f>
        <v>55511315.904157095</v>
      </c>
      <c r="AB205" s="2">
        <f t="shared" si="20"/>
        <v>8499.5714285746217</v>
      </c>
      <c r="AC205" s="2">
        <f t="shared" si="38"/>
        <v>47115029.56566719</v>
      </c>
      <c r="AD205" s="3">
        <f t="shared" si="10"/>
        <v>52800000</v>
      </c>
      <c r="AE205" s="2">
        <f>IF(AE203&gt;=52800000,52800000,IF(AB184=Graph!G$1*1000,AE204+Graph!G$1*1000,AC205))</f>
        <v>47115029.56566719</v>
      </c>
      <c r="AF205" s="3">
        <f t="shared" si="21"/>
        <v>47115029.56566719</v>
      </c>
      <c r="AG205" s="3">
        <f t="shared" si="29"/>
        <v>49204531.614413038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137</v>
      </c>
      <c r="C206" s="7"/>
      <c r="D206" s="2" t="e">
        <f t="shared" si="11"/>
        <v>#N/A</v>
      </c>
      <c r="E206" s="2" t="e">
        <f t="shared" si="22"/>
        <v>#N/A</v>
      </c>
      <c r="F206" s="2">
        <v>1139089.9031385183</v>
      </c>
      <c r="G206" s="2">
        <f t="shared" si="41"/>
        <v>641500.42857142852</v>
      </c>
      <c r="H206" s="2">
        <f t="shared" si="39"/>
        <v>101642565.99423875</v>
      </c>
      <c r="I206" s="7"/>
      <c r="J206" s="2" t="e">
        <f t="shared" si="13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1754032.2857142829</v>
      </c>
      <c r="M206" s="8" t="e">
        <f t="shared" si="28"/>
        <v>#N/A</v>
      </c>
      <c r="N206" s="2" t="e">
        <f t="shared" si="14"/>
        <v>#N/A</v>
      </c>
      <c r="O206" s="2" t="e">
        <f t="shared" si="24"/>
        <v>#N/A</v>
      </c>
      <c r="P206" s="2">
        <v>1149883.2575757504</v>
      </c>
      <c r="Q206" s="2">
        <f t="shared" si="42"/>
        <v>650000</v>
      </c>
      <c r="R206" s="2">
        <f t="shared" si="40"/>
        <v>103276345.46982428</v>
      </c>
      <c r="S206" s="2">
        <f t="shared" si="16"/>
        <v>641500.42857143283</v>
      </c>
      <c r="T206" s="2">
        <f t="shared" si="17"/>
        <v>8499.571428571362</v>
      </c>
      <c r="U206" s="2">
        <f t="shared" si="18"/>
        <v>650000</v>
      </c>
      <c r="V206" s="2">
        <f t="shared" si="34"/>
        <v>47756529.994238615</v>
      </c>
      <c r="W206" s="2">
        <f t="shared" si="19"/>
        <v>641500.42857142538</v>
      </c>
      <c r="X206" s="2">
        <f t="shared" si="6"/>
        <v>8499.5714285746217</v>
      </c>
      <c r="Y206" s="2">
        <f t="shared" si="37"/>
        <v>55519815.475585669</v>
      </c>
      <c r="Z206" s="2" t="str">
        <f t="shared" si="8"/>
        <v>HERE</v>
      </c>
      <c r="AA206" s="2">
        <f>IF(Z206="HERE",Y206,AA205+Graph!$G$1*1000)</f>
        <v>55519815.475585669</v>
      </c>
      <c r="AB206" s="2">
        <f t="shared" si="20"/>
        <v>8499.5714285746217</v>
      </c>
      <c r="AC206" s="2">
        <f t="shared" si="38"/>
        <v>47756529.994238615</v>
      </c>
      <c r="AD206" s="3">
        <f t="shared" si="10"/>
        <v>52800000</v>
      </c>
      <c r="AE206" s="2">
        <f>IF(AE204&gt;=52800000,52800000,IF(AB185=Graph!G$1*1000,AE205+Graph!G$1*1000,AC206))</f>
        <v>47756529.994238615</v>
      </c>
      <c r="AF206" s="3">
        <f t="shared" si="21"/>
        <v>47756529.994238615</v>
      </c>
      <c r="AG206" s="3">
        <f t="shared" si="29"/>
        <v>49235597.646167561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138</v>
      </c>
      <c r="C207" s="7"/>
      <c r="D207" s="2" t="e">
        <f t="shared" si="11"/>
        <v>#N/A</v>
      </c>
      <c r="E207" s="2" t="e">
        <f t="shared" si="22"/>
        <v>#N/A</v>
      </c>
      <c r="F207" s="2">
        <v>1144021.0390247107</v>
      </c>
      <c r="G207" s="2">
        <f t="shared" si="41"/>
        <v>641500.42857142852</v>
      </c>
      <c r="H207" s="2">
        <f t="shared" si="39"/>
        <v>102284066.42281018</v>
      </c>
      <c r="I207" s="7"/>
      <c r="J207" s="2" t="e">
        <f t="shared" si="13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1762531.8571428542</v>
      </c>
      <c r="M207" s="8" t="e">
        <f t="shared" si="28"/>
        <v>#N/A</v>
      </c>
      <c r="N207" s="2" t="e">
        <f t="shared" si="14"/>
        <v>#N/A</v>
      </c>
      <c r="O207" s="2" t="e">
        <f t="shared" si="24"/>
        <v>#N/A</v>
      </c>
      <c r="P207" s="2">
        <v>1154860.8897377253</v>
      </c>
      <c r="Q207" s="2">
        <f t="shared" si="42"/>
        <v>650000</v>
      </c>
      <c r="R207" s="2">
        <f t="shared" si="40"/>
        <v>103926345.46982428</v>
      </c>
      <c r="S207" s="2">
        <f t="shared" si="16"/>
        <v>641500.42857143283</v>
      </c>
      <c r="T207" s="2">
        <f t="shared" si="17"/>
        <v>8499.571428571362</v>
      </c>
      <c r="U207" s="2">
        <f t="shared" si="18"/>
        <v>650000</v>
      </c>
      <c r="V207" s="2">
        <f t="shared" si="34"/>
        <v>48398030.42281004</v>
      </c>
      <c r="W207" s="2">
        <f t="shared" si="19"/>
        <v>641500.42857142538</v>
      </c>
      <c r="X207" s="2">
        <f t="shared" si="6"/>
        <v>8499.5714285746217</v>
      </c>
      <c r="Y207" s="2">
        <f t="shared" si="37"/>
        <v>55528315.047014244</v>
      </c>
      <c r="Z207" s="2" t="str">
        <f t="shared" si="8"/>
        <v>HERE</v>
      </c>
      <c r="AA207" s="2">
        <f>IF(Z207="HERE",Y207,AA206+Graph!$G$1*1000)</f>
        <v>55528315.047014244</v>
      </c>
      <c r="AB207" s="2">
        <f t="shared" si="20"/>
        <v>8499.5714285746217</v>
      </c>
      <c r="AC207" s="2">
        <f t="shared" si="38"/>
        <v>48398030.42281004</v>
      </c>
      <c r="AD207" s="3">
        <f t="shared" si="10"/>
        <v>52800000</v>
      </c>
      <c r="AE207" s="2">
        <f>IF(AE205&gt;=52800000,52800000,IF(AB186=Graph!G$1*1000,AE206+Graph!G$1*1000,AC207))</f>
        <v>48398030.42281004</v>
      </c>
      <c r="AF207" s="3">
        <f t="shared" si="21"/>
        <v>48398030.42281004</v>
      </c>
      <c r="AG207" s="3">
        <f t="shared" si="29"/>
        <v>49266910.234716393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139</v>
      </c>
      <c r="C208" s="7"/>
      <c r="D208" s="2" t="e">
        <f t="shared" si="11"/>
        <v>#N/A</v>
      </c>
      <c r="E208" s="2" t="e">
        <f t="shared" si="22"/>
        <v>#N/A</v>
      </c>
      <c r="F208" s="2">
        <v>1148952.1749108732</v>
      </c>
      <c r="G208" s="2">
        <f t="shared" si="41"/>
        <v>641500.42857142852</v>
      </c>
      <c r="H208" s="2">
        <f t="shared" si="39"/>
        <v>102925566.85138161</v>
      </c>
      <c r="I208" s="7"/>
      <c r="J208" s="2" t="e">
        <f t="shared" si="13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1771031.4285714256</v>
      </c>
      <c r="M208" s="8" t="e">
        <f t="shared" si="28"/>
        <v>#N/A</v>
      </c>
      <c r="N208" s="2" t="e">
        <f t="shared" si="14"/>
        <v>#N/A</v>
      </c>
      <c r="O208" s="2" t="e">
        <f t="shared" si="24"/>
        <v>#N/A</v>
      </c>
      <c r="P208" s="2">
        <v>1159838.5218996704</v>
      </c>
      <c r="Q208" s="2">
        <f t="shared" si="42"/>
        <v>650000</v>
      </c>
      <c r="R208" s="2">
        <f t="shared" si="40"/>
        <v>104576345.46982428</v>
      </c>
      <c r="S208" s="2">
        <f t="shared" si="16"/>
        <v>641500.42857143283</v>
      </c>
      <c r="T208" s="2">
        <f t="shared" si="17"/>
        <v>8499.571428571362</v>
      </c>
      <c r="U208" s="2">
        <f t="shared" si="18"/>
        <v>650000</v>
      </c>
      <c r="V208" s="2">
        <f t="shared" si="34"/>
        <v>49039530.851381466</v>
      </c>
      <c r="W208" s="2">
        <f t="shared" si="19"/>
        <v>641500.42857142538</v>
      </c>
      <c r="X208" s="2">
        <f t="shared" si="6"/>
        <v>8499.5714285746217</v>
      </c>
      <c r="Y208" s="2">
        <f t="shared" si="37"/>
        <v>55536814.618442819</v>
      </c>
      <c r="Z208" s="2" t="str">
        <f t="shared" si="8"/>
        <v>HERE</v>
      </c>
      <c r="AA208" s="2">
        <f>IF(Z208="HERE",Y208,AA207+Graph!$G$1*1000)</f>
        <v>55536814.618442819</v>
      </c>
      <c r="AB208" s="2">
        <f t="shared" si="20"/>
        <v>8499.5714285746217</v>
      </c>
      <c r="AC208" s="2">
        <f t="shared" si="38"/>
        <v>49039530.851381466</v>
      </c>
      <c r="AD208" s="3">
        <f t="shared" si="10"/>
        <v>52800000</v>
      </c>
      <c r="AE208" s="2">
        <f>IF(AE206&gt;=52800000,52800000,IF(AB187=Graph!G$1*1000,AE207+Graph!G$1*1000,AC208))</f>
        <v>49039530.851381466</v>
      </c>
      <c r="AF208" s="3">
        <f t="shared" si="21"/>
        <v>49039530.851381466</v>
      </c>
      <c r="AG208" s="3">
        <f t="shared" si="29"/>
        <v>49298469.380059525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140</v>
      </c>
      <c r="C209" s="7"/>
      <c r="D209" s="2" t="e">
        <f t="shared" si="11"/>
        <v>#N/A</v>
      </c>
      <c r="E209" s="2" t="e">
        <f t="shared" si="22"/>
        <v>#N/A</v>
      </c>
      <c r="F209" s="2">
        <v>1153883.3107970357</v>
      </c>
      <c r="G209" s="2">
        <f t="shared" si="41"/>
        <v>641500.42857142852</v>
      </c>
      <c r="H209" s="2">
        <f t="shared" si="39"/>
        <v>103567067.27995305</v>
      </c>
      <c r="I209" s="7"/>
      <c r="J209" s="2" t="e">
        <f t="shared" si="13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1779530.999999997</v>
      </c>
      <c r="M209" s="8" t="e">
        <f t="shared" si="28"/>
        <v>#N/A</v>
      </c>
      <c r="N209" s="2" t="e">
        <f t="shared" si="14"/>
        <v>#N/A</v>
      </c>
      <c r="O209" s="2" t="e">
        <f t="shared" si="24"/>
        <v>#N/A</v>
      </c>
      <c r="P209" s="2">
        <v>1164816.1540616155</v>
      </c>
      <c r="Q209" s="2">
        <f t="shared" si="42"/>
        <v>650000</v>
      </c>
      <c r="R209" s="2">
        <f t="shared" si="40"/>
        <v>105226345.46982428</v>
      </c>
      <c r="S209" s="2">
        <f t="shared" si="16"/>
        <v>641500.42857143283</v>
      </c>
      <c r="T209" s="2">
        <f t="shared" si="17"/>
        <v>8499.571428571362</v>
      </c>
      <c r="U209" s="2">
        <f t="shared" si="18"/>
        <v>650000</v>
      </c>
      <c r="V209" s="2">
        <f t="shared" si="34"/>
        <v>49681031.279952891</v>
      </c>
      <c r="W209" s="2">
        <f t="shared" si="19"/>
        <v>641500.42857142538</v>
      </c>
      <c r="X209" s="2">
        <f t="shared" si="6"/>
        <v>8499.5714285746217</v>
      </c>
      <c r="Y209" s="2">
        <f t="shared" si="37"/>
        <v>55545314.189871393</v>
      </c>
      <c r="Z209" s="2" t="str">
        <f t="shared" si="8"/>
        <v>HERE</v>
      </c>
      <c r="AA209" s="2">
        <f>IF(Z209="HERE",Y209,AA208+Graph!$G$1*1000)</f>
        <v>55545314.189871393</v>
      </c>
      <c r="AB209" s="2">
        <f t="shared" si="20"/>
        <v>8499.5714285746217</v>
      </c>
      <c r="AC209" s="2">
        <f t="shared" si="38"/>
        <v>49681031.279952891</v>
      </c>
      <c r="AD209" s="3">
        <f t="shared" si="10"/>
        <v>52800000</v>
      </c>
      <c r="AE209" s="2">
        <f>IF(AE207&gt;=52800000,52800000,IF(AB188=Graph!G$1*1000,AE208+Graph!G$1*1000,AC209))</f>
        <v>49681031.279952891</v>
      </c>
      <c r="AF209" s="3">
        <f t="shared" si="21"/>
        <v>49681031.279952891</v>
      </c>
      <c r="AG209" s="3">
        <f t="shared" si="29"/>
        <v>49330275.082196973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141</v>
      </c>
      <c r="C210" s="7"/>
      <c r="D210" s="2" t="e">
        <f t="shared" si="11"/>
        <v>#N/A</v>
      </c>
      <c r="E210" s="2" t="e">
        <f t="shared" si="22"/>
        <v>#N/A</v>
      </c>
      <c r="F210" s="2">
        <v>1158814.446683228</v>
      </c>
      <c r="G210" s="2">
        <f t="shared" si="41"/>
        <v>641500.42857142852</v>
      </c>
      <c r="H210" s="2">
        <f t="shared" si="39"/>
        <v>104208567.70852448</v>
      </c>
      <c r="I210" s="7"/>
      <c r="J210" s="2" t="e">
        <f t="shared" si="13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1788030.5714285683</v>
      </c>
      <c r="M210" s="8" t="e">
        <f t="shared" si="28"/>
        <v>#N/A</v>
      </c>
      <c r="N210" s="2" t="e">
        <f t="shared" si="14"/>
        <v>#N/A</v>
      </c>
      <c r="O210" s="2" t="e">
        <f t="shared" si="24"/>
        <v>#N/A</v>
      </c>
      <c r="P210" s="2">
        <v>1169793.7862235904</v>
      </c>
      <c r="Q210" s="2">
        <f t="shared" si="42"/>
        <v>650000</v>
      </c>
      <c r="R210" s="2">
        <f t="shared" si="40"/>
        <v>105876345.46982428</v>
      </c>
      <c r="S210" s="2">
        <f t="shared" si="16"/>
        <v>641500.42857143283</v>
      </c>
      <c r="T210" s="2">
        <f t="shared" si="17"/>
        <v>8499.571428571362</v>
      </c>
      <c r="U210" s="2">
        <f t="shared" si="18"/>
        <v>650000</v>
      </c>
      <c r="V210" s="2">
        <f t="shared" si="34"/>
        <v>50322531.708524317</v>
      </c>
      <c r="W210" s="2">
        <f t="shared" si="19"/>
        <v>641500.42857142538</v>
      </c>
      <c r="X210" s="2">
        <f t="shared" si="6"/>
        <v>8499.5714285746217</v>
      </c>
      <c r="Y210" s="2">
        <f t="shared" si="37"/>
        <v>55553813.761299968</v>
      </c>
      <c r="Z210" s="2" t="str">
        <f t="shared" si="8"/>
        <v>HERE</v>
      </c>
      <c r="AA210" s="2">
        <f>IF(Z210="HERE",Y210,AA209+Graph!$G$1*1000)</f>
        <v>55553813.761299968</v>
      </c>
      <c r="AB210" s="2">
        <f t="shared" si="20"/>
        <v>8499.5714285746217</v>
      </c>
      <c r="AC210" s="2">
        <f t="shared" si="38"/>
        <v>50322531.708524317</v>
      </c>
      <c r="AD210" s="3">
        <f t="shared" si="10"/>
        <v>52800000</v>
      </c>
      <c r="AE210" s="2">
        <f>IF(AE208&gt;=52800000,52800000,IF(AB189=Graph!G$1*1000,AE209+Graph!G$1*1000,AC210))</f>
        <v>50322531.708524317</v>
      </c>
      <c r="AF210" s="3">
        <f t="shared" si="21"/>
        <v>50322531.708524317</v>
      </c>
      <c r="AG210" s="3">
        <f t="shared" si="29"/>
        <v>49362327.341128729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142</v>
      </c>
      <c r="C211" s="7"/>
      <c r="D211" s="2" t="e">
        <f t="shared" si="11"/>
        <v>#N/A</v>
      </c>
      <c r="E211" s="2" t="e">
        <f t="shared" si="22"/>
        <v>#N/A</v>
      </c>
      <c r="F211" s="2">
        <v>1163745.5825693905</v>
      </c>
      <c r="G211" s="2">
        <f t="shared" si="41"/>
        <v>641500.42857142852</v>
      </c>
      <c r="H211" s="2">
        <f t="shared" si="39"/>
        <v>104850068.13709591</v>
      </c>
      <c r="I211" s="7"/>
      <c r="J211" s="2" t="e">
        <f t="shared" si="13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1796530.1428571397</v>
      </c>
      <c r="M211" s="8" t="e">
        <f t="shared" si="28"/>
        <v>#N/A</v>
      </c>
      <c r="N211" s="2" t="e">
        <f t="shared" si="14"/>
        <v>#N/A</v>
      </c>
      <c r="O211" s="2" t="e">
        <f t="shared" si="24"/>
        <v>#N/A</v>
      </c>
      <c r="P211" s="2">
        <v>1174771.4183855355</v>
      </c>
      <c r="Q211" s="2">
        <f t="shared" si="42"/>
        <v>650000</v>
      </c>
      <c r="R211" s="2">
        <f t="shared" si="40"/>
        <v>106526345.46982428</v>
      </c>
      <c r="S211" s="2">
        <f t="shared" si="16"/>
        <v>641500.42857143283</v>
      </c>
      <c r="T211" s="2">
        <f t="shared" si="17"/>
        <v>8499.571428571362</v>
      </c>
      <c r="U211" s="2">
        <f t="shared" si="18"/>
        <v>650000</v>
      </c>
      <c r="V211" s="2">
        <f t="shared" si="34"/>
        <v>50964032.137095742</v>
      </c>
      <c r="W211" s="2">
        <f t="shared" si="19"/>
        <v>641500.42857142538</v>
      </c>
      <c r="X211" s="2">
        <f t="shared" si="6"/>
        <v>8499.5714285746217</v>
      </c>
      <c r="Y211" s="2">
        <f t="shared" si="37"/>
        <v>55562313.332728542</v>
      </c>
      <c r="Z211" s="2" t="str">
        <f t="shared" si="8"/>
        <v>HERE</v>
      </c>
      <c r="AA211" s="2">
        <f>IF(Z211="HERE",Y211,AA210+Graph!$G$1*1000)</f>
        <v>55562313.332728542</v>
      </c>
      <c r="AB211" s="2">
        <f t="shared" si="20"/>
        <v>8499.5714285746217</v>
      </c>
      <c r="AC211" s="2">
        <f t="shared" si="38"/>
        <v>50964032.137095742</v>
      </c>
      <c r="AD211" s="3">
        <f t="shared" si="10"/>
        <v>52800000</v>
      </c>
      <c r="AE211" s="2">
        <f>IF(AE209&gt;=52800000,52800000,IF(AB190=Graph!G$1*1000,AE210+Graph!G$1*1000,AC211))</f>
        <v>50964032.137095742</v>
      </c>
      <c r="AF211" s="3">
        <f t="shared" si="21"/>
        <v>50964032.137095742</v>
      </c>
      <c r="AG211" s="3">
        <f t="shared" si="29"/>
        <v>49394626.156854793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143</v>
      </c>
      <c r="C212" s="7"/>
      <c r="D212" s="2" t="e">
        <f t="shared" si="11"/>
        <v>#N/A</v>
      </c>
      <c r="E212" s="2" t="e">
        <f t="shared" si="22"/>
        <v>#N/A</v>
      </c>
      <c r="F212" s="2">
        <v>1168676.7184555531</v>
      </c>
      <c r="G212" s="2">
        <f t="shared" si="41"/>
        <v>641500.42857142852</v>
      </c>
      <c r="H212" s="2">
        <f t="shared" si="39"/>
        <v>105491568.56566735</v>
      </c>
      <c r="I212" s="7"/>
      <c r="J212" s="2" t="e">
        <f t="shared" si="13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1805029.7142857111</v>
      </c>
      <c r="M212" s="8" t="e">
        <f t="shared" si="28"/>
        <v>#N/A</v>
      </c>
      <c r="N212" s="2" t="e">
        <f t="shared" si="14"/>
        <v>#N/A</v>
      </c>
      <c r="O212" s="2" t="e">
        <f t="shared" si="24"/>
        <v>#N/A</v>
      </c>
      <c r="P212" s="2">
        <v>1179749.0505474806</v>
      </c>
      <c r="Q212" s="2">
        <f t="shared" si="42"/>
        <v>650000</v>
      </c>
      <c r="R212" s="2">
        <f t="shared" si="40"/>
        <v>107176345.46982428</v>
      </c>
      <c r="S212" s="2">
        <f t="shared" si="16"/>
        <v>641500.42857143283</v>
      </c>
      <c r="T212" s="2">
        <f t="shared" si="17"/>
        <v>8499.571428571362</v>
      </c>
      <c r="U212" s="2">
        <f t="shared" si="18"/>
        <v>650000</v>
      </c>
      <c r="V212" s="2">
        <f t="shared" si="34"/>
        <v>51605532.565667167</v>
      </c>
      <c r="W212" s="2">
        <f t="shared" si="19"/>
        <v>641500.42857142538</v>
      </c>
      <c r="X212" s="2">
        <f t="shared" si="6"/>
        <v>8499.5714285746217</v>
      </c>
      <c r="Y212" s="2">
        <f t="shared" si="37"/>
        <v>55570812.904157117</v>
      </c>
      <c r="Z212" s="2" t="str">
        <f t="shared" si="8"/>
        <v>HERE</v>
      </c>
      <c r="AA212" s="2">
        <f>IF(Z212="HERE",Y212,AA211+Graph!$G$1*1000)</f>
        <v>55570812.904157117</v>
      </c>
      <c r="AB212" s="2">
        <f t="shared" si="20"/>
        <v>8499.5714285746217</v>
      </c>
      <c r="AC212" s="2">
        <f t="shared" si="38"/>
        <v>51605532.565667167</v>
      </c>
      <c r="AD212" s="3">
        <f t="shared" si="10"/>
        <v>52800000</v>
      </c>
      <c r="AE212" s="2">
        <f>IF(AE210&gt;=52800000,52800000,IF(AB191=Graph!G$1*1000,AE211+Graph!G$1*1000,AC212))</f>
        <v>51605532.565667167</v>
      </c>
      <c r="AF212" s="3">
        <f t="shared" si="21"/>
        <v>51605532.565667167</v>
      </c>
      <c r="AG212" s="3">
        <f t="shared" si="29"/>
        <v>49426701.178283364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144</v>
      </c>
      <c r="C213" s="7"/>
      <c r="D213" s="2" t="e">
        <f t="shared" si="11"/>
        <v>#N/A</v>
      </c>
      <c r="E213" s="2" t="e">
        <f t="shared" si="22"/>
        <v>#N/A</v>
      </c>
      <c r="F213" s="2">
        <v>1173607.8543417454</v>
      </c>
      <c r="G213" s="2">
        <f t="shared" si="41"/>
        <v>641500.42857142852</v>
      </c>
      <c r="H213" s="2">
        <f t="shared" si="39"/>
        <v>106133068.99423878</v>
      </c>
      <c r="I213" s="7"/>
      <c r="J213" s="2" t="e">
        <f t="shared" si="13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1813529.2857142824</v>
      </c>
      <c r="M213" s="8" t="e">
        <f t="shared" si="28"/>
        <v>#N/A</v>
      </c>
      <c r="N213" s="2" t="e">
        <f t="shared" si="14"/>
        <v>#N/A</v>
      </c>
      <c r="O213" s="2" t="e">
        <f t="shared" si="24"/>
        <v>#N/A</v>
      </c>
      <c r="P213" s="2">
        <v>1184726.6827094555</v>
      </c>
      <c r="Q213" s="2">
        <f t="shared" si="42"/>
        <v>650000</v>
      </c>
      <c r="R213" s="2">
        <f t="shared" si="40"/>
        <v>107826345.46982428</v>
      </c>
      <c r="S213" s="2">
        <f t="shared" si="16"/>
        <v>641500.42857143283</v>
      </c>
      <c r="T213" s="2">
        <f t="shared" si="17"/>
        <v>8499.571428571362</v>
      </c>
      <c r="U213" s="2">
        <f t="shared" si="18"/>
        <v>650000</v>
      </c>
      <c r="V213" s="2">
        <f t="shared" si="34"/>
        <v>52247032.994238593</v>
      </c>
      <c r="W213" s="2">
        <f t="shared" si="19"/>
        <v>641500.42857142538</v>
      </c>
      <c r="X213" s="2">
        <f t="shared" si="6"/>
        <v>8499.5714285746217</v>
      </c>
      <c r="Y213" s="2">
        <f t="shared" si="37"/>
        <v>55579312.475585692</v>
      </c>
      <c r="Z213" s="2" t="str">
        <f t="shared" si="8"/>
        <v>HERE</v>
      </c>
      <c r="AA213" s="2">
        <f>IF(Z213="HERE",Y213,AA212+Graph!$G$1*1000)</f>
        <v>55579312.475585692</v>
      </c>
      <c r="AB213" s="2">
        <f t="shared" si="20"/>
        <v>8499.5714285746217</v>
      </c>
      <c r="AC213" s="2">
        <f t="shared" si="38"/>
        <v>52247032.994238593</v>
      </c>
      <c r="AD213" s="3">
        <f t="shared" si="10"/>
        <v>52800000</v>
      </c>
      <c r="AE213" s="2">
        <f>IF(AE211&gt;=52800000,52800000,IF(AB192=Graph!G$1*1000,AE212+Graph!G$1*1000,AC213))</f>
        <v>52247032.994238593</v>
      </c>
      <c r="AF213" s="3">
        <f t="shared" si="21"/>
        <v>52247032.994238593</v>
      </c>
      <c r="AG213" s="3">
        <f t="shared" si="29"/>
        <v>49458776.199711934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145</v>
      </c>
      <c r="C214" s="7"/>
      <c r="D214" s="2" t="e">
        <f t="shared" si="11"/>
        <v>#N/A</v>
      </c>
      <c r="E214" s="2" t="e">
        <f t="shared" si="22"/>
        <v>#N/A</v>
      </c>
      <c r="F214" s="2">
        <v>1178538.9902279079</v>
      </c>
      <c r="G214" s="2">
        <f t="shared" si="41"/>
        <v>641500.42857142852</v>
      </c>
      <c r="H214" s="2">
        <f t="shared" si="39"/>
        <v>106774569.42281021</v>
      </c>
      <c r="I214" s="7"/>
      <c r="J214" s="2" t="e">
        <f t="shared" si="13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1822028.8571428538</v>
      </c>
      <c r="M214" s="8" t="e">
        <f t="shared" si="28"/>
        <v>#N/A</v>
      </c>
      <c r="N214" s="2" t="e">
        <f t="shared" si="14"/>
        <v>#N/A</v>
      </c>
      <c r="O214" s="2" t="e">
        <f t="shared" si="24"/>
        <v>#N/A</v>
      </c>
      <c r="P214" s="2">
        <v>1189704.3148714006</v>
      </c>
      <c r="Q214" s="2">
        <f t="shared" si="42"/>
        <v>650000</v>
      </c>
      <c r="R214" s="2">
        <f t="shared" si="40"/>
        <v>108476345.46982428</v>
      </c>
      <c r="S214" s="2">
        <f t="shared" si="16"/>
        <v>641500.42857143283</v>
      </c>
      <c r="T214" s="2">
        <f t="shared" si="17"/>
        <v>8499.571428571362</v>
      </c>
      <c r="U214" s="2">
        <f t="shared" si="18"/>
        <v>650000</v>
      </c>
      <c r="V214" s="2">
        <f t="shared" si="34"/>
        <v>52888533.422810018</v>
      </c>
      <c r="W214" s="2">
        <f t="shared" si="19"/>
        <v>641500.42857142538</v>
      </c>
      <c r="X214" s="2">
        <f t="shared" si="6"/>
        <v>8499.5714285746217</v>
      </c>
      <c r="Y214" s="2">
        <f t="shared" si="37"/>
        <v>55587812.047014266</v>
      </c>
      <c r="Z214" s="2" t="str">
        <f t="shared" si="8"/>
        <v>HERE</v>
      </c>
      <c r="AA214" s="2">
        <f>IF(Z214="HERE",Y214,AA213+Graph!$G$1*1000)</f>
        <v>55587812.047014266</v>
      </c>
      <c r="AB214" s="2">
        <f t="shared" si="20"/>
        <v>8499.5714285746217</v>
      </c>
      <c r="AC214" s="2">
        <f t="shared" si="38"/>
        <v>52888533.422810018</v>
      </c>
      <c r="AD214" s="3">
        <f t="shared" si="10"/>
        <v>52800000</v>
      </c>
      <c r="AE214" s="2">
        <f>IF(AE212&gt;=52800000,52800000,IF(AB193=Graph!G$1*1000,AE213+Graph!G$1*1000,AC214))</f>
        <v>52888533.422810018</v>
      </c>
      <c r="AF214" s="3">
        <f t="shared" si="21"/>
        <v>52800000</v>
      </c>
      <c r="AG214" s="3">
        <f t="shared" si="29"/>
        <v>49490851.221140504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146</v>
      </c>
      <c r="C215" s="7"/>
      <c r="D215" s="2" t="e">
        <f t="shared" si="11"/>
        <v>#N/A</v>
      </c>
      <c r="E215" s="2" t="e">
        <f t="shared" si="22"/>
        <v>#N/A</v>
      </c>
      <c r="F215" s="2">
        <v>1183470.1261140704</v>
      </c>
      <c r="G215" s="2">
        <f t="shared" si="41"/>
        <v>641500.42857142852</v>
      </c>
      <c r="H215" s="2">
        <f t="shared" si="39"/>
        <v>107416069.85138164</v>
      </c>
      <c r="I215" s="7"/>
      <c r="J215" s="2" t="e">
        <f t="shared" si="13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1830528.4285714251</v>
      </c>
      <c r="M215" s="8" t="e">
        <f t="shared" si="28"/>
        <v>#N/A</v>
      </c>
      <c r="N215" s="2" t="e">
        <f t="shared" si="14"/>
        <v>#N/A</v>
      </c>
      <c r="O215" s="2" t="e">
        <f t="shared" si="24"/>
        <v>#N/A</v>
      </c>
      <c r="P215" s="2">
        <v>1194681.9470333457</v>
      </c>
      <c r="Q215" s="2">
        <f t="shared" si="42"/>
        <v>650000</v>
      </c>
      <c r="R215" s="2">
        <f t="shared" si="40"/>
        <v>109126345.46982428</v>
      </c>
      <c r="S215" s="2">
        <f t="shared" si="16"/>
        <v>641500.42857143283</v>
      </c>
      <c r="T215" s="2">
        <f t="shared" si="17"/>
        <v>8499.571428571362</v>
      </c>
      <c r="U215" s="2">
        <f t="shared" si="18"/>
        <v>650000</v>
      </c>
      <c r="V215" s="2">
        <f t="shared" si="34"/>
        <v>53530033.851381443</v>
      </c>
      <c r="W215" s="2">
        <f t="shared" si="19"/>
        <v>641500.42857142538</v>
      </c>
      <c r="X215" s="2">
        <f t="shared" si="6"/>
        <v>8499.5714285746217</v>
      </c>
      <c r="Y215" s="2">
        <f t="shared" si="37"/>
        <v>55596311.618442841</v>
      </c>
      <c r="Z215" s="2" t="str">
        <f t="shared" si="8"/>
        <v>HERE</v>
      </c>
      <c r="AA215" s="2">
        <f>IF(Z215="HERE",Y215,AA214+Graph!$G$1*1000)</f>
        <v>55596311.618442841</v>
      </c>
      <c r="AB215" s="2">
        <f t="shared" si="20"/>
        <v>8499.5714285746217</v>
      </c>
      <c r="AC215" s="2">
        <f t="shared" si="38"/>
        <v>53530033.851381443</v>
      </c>
      <c r="AD215" s="3">
        <f t="shared" si="10"/>
        <v>52800000</v>
      </c>
      <c r="AE215" s="2">
        <f>IF(AE213&gt;=52800000,52800000,IF(AB194=Graph!G$1*1000,AE214+Graph!G$1*1000,AC215))</f>
        <v>53530033.851381443</v>
      </c>
      <c r="AF215" s="3">
        <f t="shared" si="21"/>
        <v>52800000</v>
      </c>
      <c r="AG215" s="3">
        <f t="shared" si="29"/>
        <v>49522926.242569074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147</v>
      </c>
      <c r="C216" s="7"/>
      <c r="D216" s="2" t="e">
        <f t="shared" si="11"/>
        <v>#N/A</v>
      </c>
      <c r="E216" s="2" t="e">
        <f t="shared" si="22"/>
        <v>#N/A</v>
      </c>
      <c r="F216" s="2">
        <v>1188401.2620002627</v>
      </c>
      <c r="G216" s="2">
        <f t="shared" si="41"/>
        <v>641500.42857142852</v>
      </c>
      <c r="H216" s="2">
        <f t="shared" si="39"/>
        <v>108057570.27995308</v>
      </c>
      <c r="I216" s="7"/>
      <c r="J216" s="2" t="e">
        <f t="shared" si="13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1839027.9999999965</v>
      </c>
      <c r="M216" s="8" t="e">
        <f t="shared" si="28"/>
        <v>#N/A</v>
      </c>
      <c r="N216" s="2" t="e">
        <f t="shared" si="14"/>
        <v>#N/A</v>
      </c>
      <c r="O216" s="2" t="e">
        <f t="shared" si="24"/>
        <v>#N/A</v>
      </c>
      <c r="P216" s="2">
        <v>1199659.5791953206</v>
      </c>
      <c r="Q216" s="2">
        <f t="shared" si="42"/>
        <v>650000</v>
      </c>
      <c r="R216" s="2">
        <f t="shared" si="40"/>
        <v>109776345.46982428</v>
      </c>
      <c r="S216" s="2">
        <f t="shared" si="16"/>
        <v>641500.42857143283</v>
      </c>
      <c r="T216" s="2">
        <f t="shared" si="17"/>
        <v>8499.571428571362</v>
      </c>
      <c r="U216" s="2">
        <f t="shared" si="18"/>
        <v>650000</v>
      </c>
      <c r="V216" s="2">
        <f t="shared" si="34"/>
        <v>54171534.279952869</v>
      </c>
      <c r="W216" s="2">
        <f t="shared" si="19"/>
        <v>641500.42857142538</v>
      </c>
      <c r="X216" s="2">
        <f t="shared" si="6"/>
        <v>8499.5714285746217</v>
      </c>
      <c r="Y216" s="2">
        <f t="shared" si="37"/>
        <v>55604811.189871415</v>
      </c>
      <c r="Z216" s="2" t="str">
        <f t="shared" si="8"/>
        <v>HERE</v>
      </c>
      <c r="AA216" s="2">
        <f>IF(Z216="HERE",Y216,AA215+Graph!$G$1*1000)</f>
        <v>55604811.189871415</v>
      </c>
      <c r="AB216" s="2">
        <f t="shared" si="20"/>
        <v>8499.5714285746217</v>
      </c>
      <c r="AC216" s="2">
        <f t="shared" si="38"/>
        <v>54171534.279952869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21"/>
        <v>52800000</v>
      </c>
      <c r="AG216" s="3">
        <f t="shared" si="29"/>
        <v>49555001.263997644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148</v>
      </c>
      <c r="C217" s="7"/>
      <c r="D217" s="2" t="e">
        <f t="shared" si="11"/>
        <v>#N/A</v>
      </c>
      <c r="E217" s="2" t="e">
        <f t="shared" si="22"/>
        <v>#N/A</v>
      </c>
      <c r="F217" s="2">
        <v>1193332.3978864253</v>
      </c>
      <c r="G217" s="2">
        <f t="shared" si="41"/>
        <v>641500.42857142852</v>
      </c>
      <c r="H217" s="2">
        <f t="shared" si="39"/>
        <v>108699070.70852451</v>
      </c>
      <c r="I217" s="7"/>
      <c r="J217" s="2" t="e">
        <f t="shared" si="13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1847527.5714285679</v>
      </c>
      <c r="M217" s="8" t="e">
        <f t="shared" si="28"/>
        <v>#N/A</v>
      </c>
      <c r="N217" s="2" t="e">
        <f t="shared" si="14"/>
        <v>#N/A</v>
      </c>
      <c r="O217" s="2" t="e">
        <f t="shared" si="24"/>
        <v>#N/A</v>
      </c>
      <c r="P217" s="2">
        <v>1204637.2113572657</v>
      </c>
      <c r="Q217" s="2">
        <f t="shared" si="42"/>
        <v>650000</v>
      </c>
      <c r="R217" s="2">
        <f t="shared" si="40"/>
        <v>110426345.46982428</v>
      </c>
      <c r="S217" s="2">
        <f t="shared" si="16"/>
        <v>641500.42857143283</v>
      </c>
      <c r="T217" s="2">
        <f t="shared" si="17"/>
        <v>8499.571428571362</v>
      </c>
      <c r="U217" s="2">
        <f t="shared" si="18"/>
        <v>650000</v>
      </c>
      <c r="V217" s="2">
        <f t="shared" si="34"/>
        <v>54813034.708524294</v>
      </c>
      <c r="W217" s="2">
        <f t="shared" si="19"/>
        <v>641500.42857142538</v>
      </c>
      <c r="X217" s="2">
        <f t="shared" si="6"/>
        <v>8499.5714285746217</v>
      </c>
      <c r="Y217" s="2">
        <f t="shared" si="37"/>
        <v>55613310.76129999</v>
      </c>
      <c r="Z217" s="2" t="str">
        <f t="shared" si="8"/>
        <v>HERE</v>
      </c>
      <c r="AA217" s="2">
        <f>IF(Z217="HERE",Y217,AA216+Graph!$G$1*1000)</f>
        <v>55613310.76129999</v>
      </c>
      <c r="AB217" s="2">
        <f t="shared" si="20"/>
        <v>8499.5714285746217</v>
      </c>
      <c r="AC217" s="2">
        <f t="shared" si="38"/>
        <v>54813034.708524294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21"/>
        <v>52800000</v>
      </c>
      <c r="AG217" s="3">
        <f t="shared" si="29"/>
        <v>49587076.285426214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149</v>
      </c>
      <c r="C218" s="7"/>
      <c r="D218" s="2" t="e">
        <f t="shared" si="11"/>
        <v>#N/A</v>
      </c>
      <c r="E218" s="2" t="e">
        <f t="shared" si="22"/>
        <v>#N/A</v>
      </c>
      <c r="F218" s="2">
        <v>1198263.5337725878</v>
      </c>
      <c r="G218" s="2">
        <f t="shared" si="41"/>
        <v>641500.42857142852</v>
      </c>
      <c r="H218" s="2">
        <f t="shared" si="39"/>
        <v>109340571.13709594</v>
      </c>
      <c r="I218" s="7"/>
      <c r="J218" s="2" t="e">
        <f t="shared" si="13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1856027.1428571392</v>
      </c>
      <c r="M218" s="8" t="e">
        <f t="shared" si="28"/>
        <v>#N/A</v>
      </c>
      <c r="N218" s="2" t="e">
        <f t="shared" si="14"/>
        <v>#N/A</v>
      </c>
      <c r="O218" s="2" t="e">
        <f t="shared" si="24"/>
        <v>#N/A</v>
      </c>
      <c r="P218" s="2">
        <v>1209614.8435192108</v>
      </c>
      <c r="Q218" s="2">
        <f t="shared" si="42"/>
        <v>650000</v>
      </c>
      <c r="R218" s="2">
        <f t="shared" si="40"/>
        <v>111076345.46982428</v>
      </c>
      <c r="S218" s="2">
        <f t="shared" si="16"/>
        <v>641500.42857143283</v>
      </c>
      <c r="T218" s="2">
        <f t="shared" si="17"/>
        <v>8499.571428571362</v>
      </c>
      <c r="U218" s="2">
        <f t="shared" si="18"/>
        <v>650000</v>
      </c>
      <c r="V218" s="2">
        <f t="shared" si="34"/>
        <v>55454535.13709572</v>
      </c>
      <c r="W218" s="2">
        <f t="shared" si="19"/>
        <v>641500.42857142538</v>
      </c>
      <c r="X218" s="2">
        <f t="shared" si="6"/>
        <v>8499.5714285746217</v>
      </c>
      <c r="Y218" s="2">
        <f t="shared" si="37"/>
        <v>55621810.332728565</v>
      </c>
      <c r="Z218" s="2" t="str">
        <f t="shared" si="8"/>
        <v>HERE</v>
      </c>
      <c r="AA218" s="2">
        <f>IF(Z218="HERE",Y218,AA217+Graph!$G$1*1000)</f>
        <v>55621810.332728565</v>
      </c>
      <c r="AB218" s="2">
        <f t="shared" si="20"/>
        <v>8499.5714285746217</v>
      </c>
      <c r="AC218" s="2">
        <f t="shared" si="38"/>
        <v>54813034.708524294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21"/>
        <v>52800000</v>
      </c>
      <c r="AG218" s="3">
        <f t="shared" si="29"/>
        <v>49619151.306854792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150</v>
      </c>
      <c r="C219" s="7"/>
      <c r="D219" s="2" t="e">
        <f t="shared" si="11"/>
        <v>#N/A</v>
      </c>
      <c r="E219" s="2" t="e">
        <f t="shared" si="22"/>
        <v>#N/A</v>
      </c>
      <c r="F219" s="2">
        <v>1203194.6696587801</v>
      </c>
      <c r="G219" s="2">
        <f t="shared" si="41"/>
        <v>641500.42857142852</v>
      </c>
      <c r="H219" s="2">
        <f t="shared" si="39"/>
        <v>109982071.56566738</v>
      </c>
      <c r="I219" s="7"/>
      <c r="J219" s="2" t="e">
        <f t="shared" si="13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1864526.7142857106</v>
      </c>
      <c r="M219" s="8" t="e">
        <f t="shared" si="28"/>
        <v>#N/A</v>
      </c>
      <c r="N219" s="2" t="e">
        <f t="shared" si="14"/>
        <v>#N/A</v>
      </c>
      <c r="O219" s="2" t="e">
        <f t="shared" si="24"/>
        <v>#N/A</v>
      </c>
      <c r="P219" s="2">
        <v>1214592.4756811857</v>
      </c>
      <c r="Q219" s="2">
        <f t="shared" si="42"/>
        <v>650000</v>
      </c>
      <c r="R219" s="2">
        <f t="shared" si="40"/>
        <v>111726345.46982428</v>
      </c>
      <c r="S219" s="2">
        <f t="shared" si="16"/>
        <v>641500.42857143283</v>
      </c>
      <c r="T219" s="2">
        <f t="shared" si="17"/>
        <v>8499.571428571362</v>
      </c>
      <c r="U219" s="2">
        <f t="shared" si="18"/>
        <v>650000</v>
      </c>
      <c r="V219" s="2">
        <f t="shared" si="34"/>
        <v>56096035.565667145</v>
      </c>
      <c r="W219" s="2">
        <f t="shared" si="19"/>
        <v>641500.42857142538</v>
      </c>
      <c r="X219" s="2">
        <f t="shared" si="6"/>
        <v>8499.5714285746217</v>
      </c>
      <c r="Y219" s="2">
        <f t="shared" si="37"/>
        <v>55630309.904157139</v>
      </c>
      <c r="Z219" s="2" t="str">
        <f t="shared" si="8"/>
        <v>MEEP</v>
      </c>
      <c r="AA219" s="2">
        <f>IF(Z219="HERE",Y219,AA218+Graph!$G$1*1000)</f>
        <v>56271810.332728565</v>
      </c>
      <c r="AB219" s="2">
        <f t="shared" si="20"/>
        <v>650000</v>
      </c>
      <c r="AC219" s="2">
        <f t="shared" si="38"/>
        <v>54813034.708524294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21"/>
        <v>52800000</v>
      </c>
      <c r="AG219" s="3">
        <f t="shared" si="29"/>
        <v>49651226.328283362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151</v>
      </c>
      <c r="C220" s="7"/>
      <c r="D220" s="2" t="e">
        <f t="shared" si="11"/>
        <v>#N/A</v>
      </c>
      <c r="E220" s="2" t="e">
        <f t="shared" si="22"/>
        <v>#N/A</v>
      </c>
      <c r="F220" s="2">
        <v>1208125.8055449426</v>
      </c>
      <c r="G220" s="2">
        <f t="shared" si="41"/>
        <v>641500.42857142852</v>
      </c>
      <c r="H220" s="2">
        <f t="shared" si="39"/>
        <v>110623571.99423881</v>
      </c>
      <c r="I220" s="7"/>
      <c r="J220" s="2" t="e">
        <f t="shared" si="13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1873026.285714282</v>
      </c>
      <c r="M220" s="8" t="e">
        <f t="shared" si="28"/>
        <v>#N/A</v>
      </c>
      <c r="N220" s="2" t="e">
        <f t="shared" si="14"/>
        <v>#N/A</v>
      </c>
      <c r="O220" s="2" t="e">
        <f t="shared" si="24"/>
        <v>#N/A</v>
      </c>
      <c r="P220" s="2">
        <v>1219570.1078431308</v>
      </c>
      <c r="Q220" s="2">
        <f t="shared" si="42"/>
        <v>650000</v>
      </c>
      <c r="R220" s="2">
        <f t="shared" si="40"/>
        <v>112376345.46982428</v>
      </c>
      <c r="S220" s="2">
        <f t="shared" si="16"/>
        <v>641500.42857143283</v>
      </c>
      <c r="T220" s="2">
        <f t="shared" si="17"/>
        <v>8499.571428571362</v>
      </c>
      <c r="U220" s="2">
        <f t="shared" si="18"/>
        <v>650000</v>
      </c>
      <c r="V220" s="2">
        <f t="shared" si="34"/>
        <v>56737535.99423857</v>
      </c>
      <c r="W220" s="2">
        <f t="shared" si="19"/>
        <v>641500.42857142538</v>
      </c>
      <c r="X220" s="2">
        <f t="shared" si="6"/>
        <v>8499.5714285746217</v>
      </c>
      <c r="Y220" s="2">
        <f t="shared" si="37"/>
        <v>55638809.475585714</v>
      </c>
      <c r="Z220" s="2" t="str">
        <f t="shared" si="8"/>
        <v>MEEP</v>
      </c>
      <c r="AA220" s="2">
        <f>IF(Z220="HERE",Y220,AA219+Graph!$G$1*1000)</f>
        <v>56921810.332728565</v>
      </c>
      <c r="AB220" s="2">
        <f t="shared" si="20"/>
        <v>650000</v>
      </c>
      <c r="AC220" s="2">
        <f t="shared" si="38"/>
        <v>54813034.708524294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21"/>
        <v>52800000</v>
      </c>
      <c r="AG220" s="3">
        <f t="shared" si="29"/>
        <v>49683301.349711932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152</v>
      </c>
      <c r="C221" s="7"/>
      <c r="D221" s="2" t="e">
        <f t="shared" si="11"/>
        <v>#N/A</v>
      </c>
      <c r="E221" s="2" t="e">
        <f t="shared" si="22"/>
        <v>#N/A</v>
      </c>
      <c r="F221" s="2">
        <v>1213056.9414311051</v>
      </c>
      <c r="G221" s="2">
        <f t="shared" si="41"/>
        <v>641500.42857142852</v>
      </c>
      <c r="H221" s="2">
        <f t="shared" si="39"/>
        <v>111265072.42281024</v>
      </c>
      <c r="I221" s="7"/>
      <c r="J221" s="2" t="e">
        <f t="shared" si="13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1881525.8571428533</v>
      </c>
      <c r="M221" s="8" t="e">
        <f t="shared" si="28"/>
        <v>#N/A</v>
      </c>
      <c r="N221" s="2" t="e">
        <f t="shared" si="14"/>
        <v>#N/A</v>
      </c>
      <c r="O221" s="2" t="e">
        <f t="shared" si="24"/>
        <v>#N/A</v>
      </c>
      <c r="P221" s="2">
        <v>1224547.7400051057</v>
      </c>
      <c r="Q221" s="2">
        <f t="shared" si="42"/>
        <v>650000</v>
      </c>
      <c r="R221" s="2">
        <f t="shared" si="40"/>
        <v>113026345.46982428</v>
      </c>
      <c r="S221" s="2">
        <f t="shared" si="16"/>
        <v>641500.42857143283</v>
      </c>
      <c r="T221" s="2">
        <f t="shared" si="17"/>
        <v>8499.571428571362</v>
      </c>
      <c r="U221" s="2">
        <f t="shared" si="18"/>
        <v>650000</v>
      </c>
      <c r="V221" s="2">
        <f t="shared" si="34"/>
        <v>57379036.422809996</v>
      </c>
      <c r="W221" s="2">
        <f t="shared" si="19"/>
        <v>641500.42857142538</v>
      </c>
      <c r="X221" s="2">
        <f t="shared" si="6"/>
        <v>8499.5714285746217</v>
      </c>
      <c r="Y221" s="2">
        <f t="shared" si="37"/>
        <v>55647309.047014289</v>
      </c>
      <c r="Z221" s="2" t="str">
        <f t="shared" si="8"/>
        <v>MEEP</v>
      </c>
      <c r="AA221" s="2">
        <f>IF(Z221="HERE",Y221,AA220+Graph!$G$1*1000)</f>
        <v>57571810.332728565</v>
      </c>
      <c r="AB221" s="2">
        <f t="shared" si="20"/>
        <v>650000</v>
      </c>
      <c r="AC221" s="2">
        <f t="shared" si="38"/>
        <v>54813034.708524294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21"/>
        <v>52800000</v>
      </c>
      <c r="AG221" s="3">
        <f t="shared" si="29"/>
        <v>49715376.371140502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153</v>
      </c>
      <c r="C222" s="7"/>
      <c r="D222" s="2" t="e">
        <f t="shared" si="11"/>
        <v>#N/A</v>
      </c>
      <c r="E222" s="2" t="e">
        <f t="shared" si="22"/>
        <v>#N/A</v>
      </c>
      <c r="F222" s="2">
        <v>1217988.0773172975</v>
      </c>
      <c r="G222" s="2">
        <f t="shared" si="41"/>
        <v>641500.42857142852</v>
      </c>
      <c r="H222" s="2">
        <f t="shared" si="39"/>
        <v>111906572.85138167</v>
      </c>
      <c r="I222" s="7"/>
      <c r="J222" s="2" t="e">
        <f t="shared" si="13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1890025.4285714247</v>
      </c>
      <c r="M222" s="8" t="e">
        <f t="shared" si="28"/>
        <v>#N/A</v>
      </c>
      <c r="N222" s="2" t="e">
        <f t="shared" si="14"/>
        <v>#N/A</v>
      </c>
      <c r="O222" s="2" t="e">
        <f t="shared" si="24"/>
        <v>#N/A</v>
      </c>
      <c r="P222" s="2">
        <v>1229525.3721670508</v>
      </c>
      <c r="Q222" s="2">
        <f t="shared" si="42"/>
        <v>650000</v>
      </c>
      <c r="R222" s="2">
        <f t="shared" si="40"/>
        <v>113676345.46982428</v>
      </c>
      <c r="S222" s="2">
        <f t="shared" si="16"/>
        <v>641500.42857143283</v>
      </c>
      <c r="T222" s="2">
        <f t="shared" si="17"/>
        <v>8499.571428571362</v>
      </c>
      <c r="U222" s="2">
        <f t="shared" si="18"/>
        <v>650000</v>
      </c>
      <c r="V222" s="2">
        <f t="shared" si="34"/>
        <v>58020536.851381421</v>
      </c>
      <c r="W222" s="2">
        <f t="shared" si="19"/>
        <v>641500.42857142538</v>
      </c>
      <c r="X222" s="2">
        <f t="shared" si="6"/>
        <v>8499.5714285746217</v>
      </c>
      <c r="Y222" s="2">
        <f t="shared" si="37"/>
        <v>55655808.618442863</v>
      </c>
      <c r="Z222" s="2" t="str">
        <f t="shared" si="8"/>
        <v>MEEP</v>
      </c>
      <c r="AA222" s="2">
        <f>IF(Z222="HERE",Y222,AA221+Graph!$G$1*1000)</f>
        <v>58221810.332728565</v>
      </c>
      <c r="AB222" s="2">
        <f t="shared" si="20"/>
        <v>650000</v>
      </c>
      <c r="AC222" s="2">
        <f t="shared" si="38"/>
        <v>54813034.708524294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21"/>
        <v>52800000</v>
      </c>
      <c r="AG222" s="3">
        <f t="shared" si="29"/>
        <v>49747451.392569073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154</v>
      </c>
      <c r="C223" s="7"/>
      <c r="D223" s="2" t="e">
        <f t="shared" si="11"/>
        <v>#N/A</v>
      </c>
      <c r="E223" s="2" t="e">
        <f t="shared" si="22"/>
        <v>#N/A</v>
      </c>
      <c r="F223" s="2">
        <v>1222919.21320346</v>
      </c>
      <c r="G223" s="2">
        <f t="shared" si="41"/>
        <v>641500.42857142852</v>
      </c>
      <c r="H223" s="2">
        <f t="shared" si="39"/>
        <v>112548073.27995311</v>
      </c>
      <c r="I223" s="7"/>
      <c r="J223" s="2" t="e">
        <f t="shared" si="13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1898524.999999996</v>
      </c>
      <c r="M223" s="8" t="e">
        <f t="shared" si="28"/>
        <v>#N/A</v>
      </c>
      <c r="N223" s="2" t="e">
        <f t="shared" si="14"/>
        <v>#N/A</v>
      </c>
      <c r="O223" s="2" t="e">
        <f t="shared" si="24"/>
        <v>#N/A</v>
      </c>
      <c r="P223" s="2">
        <v>1234503.0043289959</v>
      </c>
      <c r="Q223" s="2">
        <f t="shared" si="42"/>
        <v>650000</v>
      </c>
      <c r="R223" s="2">
        <f t="shared" si="40"/>
        <v>114326345.46982428</v>
      </c>
      <c r="S223" s="2">
        <f t="shared" si="16"/>
        <v>641500.42857143283</v>
      </c>
      <c r="T223" s="2">
        <f t="shared" si="17"/>
        <v>8499.571428571362</v>
      </c>
      <c r="U223" s="2">
        <f t="shared" si="18"/>
        <v>650000</v>
      </c>
      <c r="V223" s="2">
        <f t="shared" si="34"/>
        <v>58662037.279952846</v>
      </c>
      <c r="W223" s="2">
        <f t="shared" si="19"/>
        <v>641500.42857142538</v>
      </c>
      <c r="X223" s="2">
        <f t="shared" si="6"/>
        <v>8499.5714285746217</v>
      </c>
      <c r="Y223" s="2">
        <f t="shared" ref="Y223:Y286" si="43">IF(COUNT($C224)=0,IF(COUNT($C223)=1,C223,SUM(Y222+X223)),C223)</f>
        <v>55664308.189871438</v>
      </c>
      <c r="Z223" s="2" t="str">
        <f t="shared" si="8"/>
        <v>MEEP</v>
      </c>
      <c r="AA223" s="2">
        <f>IF(Z223="HERE",Y223,AA222+Graph!$G$1*1000)</f>
        <v>58871810.332728565</v>
      </c>
      <c r="AB223" s="2">
        <f t="shared" si="20"/>
        <v>650000</v>
      </c>
      <c r="AC223" s="2">
        <f t="shared" ref="AC223:AC286" si="44">IF(Z224="HERE",V223,AC222)</f>
        <v>54813034.708524294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21"/>
        <v>52800000</v>
      </c>
      <c r="AG223" s="3">
        <f t="shared" si="29"/>
        <v>49779526.413997643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155</v>
      </c>
      <c r="C224" s="7"/>
      <c r="D224" s="2" t="e">
        <f t="shared" si="11"/>
        <v>#N/A</v>
      </c>
      <c r="E224" s="2" t="e">
        <f t="shared" si="22"/>
        <v>#N/A</v>
      </c>
      <c r="F224" s="2">
        <v>1227850.3490896225</v>
      </c>
      <c r="G224" s="2">
        <f t="shared" si="41"/>
        <v>641500.42857142852</v>
      </c>
      <c r="H224" s="2">
        <f t="shared" ref="H224:H287" si="45">IF(COUNT($C225)=0,IF(COUNT($C224)=1,C224,SUM(H223+G224)),C224)</f>
        <v>113189573.70852454</v>
      </c>
      <c r="I224" s="7"/>
      <c r="J224" s="2" t="e">
        <f t="shared" si="13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1907024.5714285674</v>
      </c>
      <c r="M224" s="8" t="e">
        <f t="shared" si="28"/>
        <v>#N/A</v>
      </c>
      <c r="N224" s="2" t="e">
        <f t="shared" si="14"/>
        <v>#N/A</v>
      </c>
      <c r="O224" s="2" t="e">
        <f t="shared" si="24"/>
        <v>#N/A</v>
      </c>
      <c r="P224" s="2">
        <v>1239480.6364909708</v>
      </c>
      <c r="Q224" s="2">
        <f t="shared" si="42"/>
        <v>650000</v>
      </c>
      <c r="R224" s="2">
        <f t="shared" ref="R224:R287" si="46">IF(COUNT($C225)=0,IF(COUNT($C224)=1,M224,SUM(R223+Q224)),M224)</f>
        <v>114976345.46982428</v>
      </c>
      <c r="S224" s="2">
        <f t="shared" si="16"/>
        <v>641500.42857143283</v>
      </c>
      <c r="T224" s="2">
        <f t="shared" si="17"/>
        <v>8499.571428571362</v>
      </c>
      <c r="U224" s="2">
        <f t="shared" si="18"/>
        <v>650000</v>
      </c>
      <c r="V224" s="2">
        <f t="shared" si="34"/>
        <v>59303537.708524272</v>
      </c>
      <c r="W224" s="2">
        <f t="shared" si="19"/>
        <v>641500.42857142538</v>
      </c>
      <c r="X224" s="2">
        <f t="shared" si="6"/>
        <v>8499.5714285746217</v>
      </c>
      <c r="Y224" s="2">
        <f t="shared" si="43"/>
        <v>55672807.761300012</v>
      </c>
      <c r="Z224" s="2" t="str">
        <f t="shared" si="8"/>
        <v>MEEP</v>
      </c>
      <c r="AA224" s="2">
        <f>IF(Z224="HERE",Y224,AA223+Graph!$G$1*1000)</f>
        <v>59521810.332728565</v>
      </c>
      <c r="AB224" s="2">
        <f t="shared" si="20"/>
        <v>650000</v>
      </c>
      <c r="AC224" s="2">
        <f t="shared" si="44"/>
        <v>54813034.708524294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21"/>
        <v>52800000</v>
      </c>
      <c r="AG224" s="3">
        <f t="shared" si="29"/>
        <v>49811601.43542622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156</v>
      </c>
      <c r="C225" s="7"/>
      <c r="D225" s="2" t="e">
        <f t="shared" si="11"/>
        <v>#N/A</v>
      </c>
      <c r="E225" s="2" t="e">
        <f t="shared" si="22"/>
        <v>#N/A</v>
      </c>
      <c r="F225" s="2">
        <v>1232781.4849758148</v>
      </c>
      <c r="G225" s="2">
        <f t="shared" si="41"/>
        <v>641500.42857142852</v>
      </c>
      <c r="H225" s="2">
        <f t="shared" si="45"/>
        <v>113831074.13709597</v>
      </c>
      <c r="I225" s="7"/>
      <c r="J225" s="2" t="e">
        <f t="shared" si="13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1915524.1428571388</v>
      </c>
      <c r="M225" s="8" t="e">
        <f t="shared" si="28"/>
        <v>#N/A</v>
      </c>
      <c r="N225" s="2" t="e">
        <f t="shared" si="14"/>
        <v>#N/A</v>
      </c>
      <c r="O225" s="2" t="e">
        <f t="shared" si="24"/>
        <v>#N/A</v>
      </c>
      <c r="P225" s="2">
        <v>1244458.268652916</v>
      </c>
      <c r="Q225" s="2">
        <f t="shared" si="42"/>
        <v>650000</v>
      </c>
      <c r="R225" s="2">
        <f t="shared" si="46"/>
        <v>115626345.46982428</v>
      </c>
      <c r="S225" s="2">
        <f t="shared" si="16"/>
        <v>641500.42857143283</v>
      </c>
      <c r="T225" s="2">
        <f t="shared" si="17"/>
        <v>8499.571428571362</v>
      </c>
      <c r="U225" s="2">
        <f t="shared" si="18"/>
        <v>650000</v>
      </c>
      <c r="V225" s="2">
        <f t="shared" si="34"/>
        <v>59945038.137095697</v>
      </c>
      <c r="W225" s="2">
        <f t="shared" si="19"/>
        <v>641500.42857142538</v>
      </c>
      <c r="X225" s="2">
        <f t="shared" si="6"/>
        <v>8499.5714285746217</v>
      </c>
      <c r="Y225" s="2">
        <f t="shared" si="43"/>
        <v>55681307.332728587</v>
      </c>
      <c r="Z225" s="2" t="str">
        <f t="shared" si="8"/>
        <v>MEEP</v>
      </c>
      <c r="AA225" s="2">
        <f>IF(Z225="HERE",Y225,AA224+Graph!$G$1*1000)</f>
        <v>60171810.332728565</v>
      </c>
      <c r="AB225" s="2">
        <f t="shared" si="20"/>
        <v>650000</v>
      </c>
      <c r="AC225" s="2">
        <f t="shared" si="44"/>
        <v>54813034.708524294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21"/>
        <v>52800000</v>
      </c>
      <c r="AG225" s="3">
        <f t="shared" si="29"/>
        <v>49843676.45685479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157</v>
      </c>
      <c r="C226" s="7"/>
      <c r="D226" s="2" t="e">
        <f t="shared" si="11"/>
        <v>#N/A</v>
      </c>
      <c r="E226" s="2" t="e">
        <f t="shared" si="22"/>
        <v>#N/A</v>
      </c>
      <c r="F226" s="2">
        <v>1237712.6208619773</v>
      </c>
      <c r="G226" s="2">
        <f t="shared" si="41"/>
        <v>641500.42857142852</v>
      </c>
      <c r="H226" s="2">
        <f t="shared" si="45"/>
        <v>114472574.56566741</v>
      </c>
      <c r="I226" s="7"/>
      <c r="J226" s="2" t="e">
        <f t="shared" si="13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1924023.7142857101</v>
      </c>
      <c r="M226" s="8" t="e">
        <f t="shared" si="28"/>
        <v>#N/A</v>
      </c>
      <c r="N226" s="2" t="e">
        <f t="shared" si="14"/>
        <v>#N/A</v>
      </c>
      <c r="O226" s="2" t="e">
        <f t="shared" si="24"/>
        <v>#N/A</v>
      </c>
      <c r="P226" s="2">
        <v>1249435.9008148611</v>
      </c>
      <c r="Q226" s="2">
        <f t="shared" si="42"/>
        <v>650000</v>
      </c>
      <c r="R226" s="2">
        <f t="shared" si="46"/>
        <v>116276345.46982428</v>
      </c>
      <c r="S226" s="2">
        <f t="shared" si="16"/>
        <v>641500.42857143283</v>
      </c>
      <c r="T226" s="2">
        <f t="shared" si="17"/>
        <v>8499.571428571362</v>
      </c>
      <c r="U226" s="2">
        <f t="shared" si="18"/>
        <v>650000</v>
      </c>
      <c r="V226" s="2">
        <f t="shared" si="34"/>
        <v>60586538.565667123</v>
      </c>
      <c r="W226" s="2">
        <f t="shared" si="19"/>
        <v>641500.42857142538</v>
      </c>
      <c r="X226" s="2">
        <f t="shared" si="6"/>
        <v>8499.5714285746217</v>
      </c>
      <c r="Y226" s="2">
        <f t="shared" si="43"/>
        <v>55689806.904157162</v>
      </c>
      <c r="Z226" s="2" t="str">
        <f t="shared" si="8"/>
        <v>MEEP</v>
      </c>
      <c r="AA226" s="2">
        <f>IF(Z226="HERE",Y226,AA225+Graph!$G$1*1000)</f>
        <v>60821810.332728565</v>
      </c>
      <c r="AB226" s="2">
        <f t="shared" si="20"/>
        <v>650000</v>
      </c>
      <c r="AC226" s="2">
        <f t="shared" si="44"/>
        <v>54813034.708524294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21"/>
        <v>52800000</v>
      </c>
      <c r="AG226" s="3">
        <f t="shared" si="29"/>
        <v>49875751.478283361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158</v>
      </c>
      <c r="C227" s="7"/>
      <c r="D227" s="2" t="e">
        <f t="shared" si="11"/>
        <v>#N/A</v>
      </c>
      <c r="E227" s="2" t="e">
        <f t="shared" si="22"/>
        <v>#N/A</v>
      </c>
      <c r="F227" s="2">
        <v>1242643.7567481697</v>
      </c>
      <c r="G227" s="2">
        <f t="shared" si="41"/>
        <v>641500.42857142852</v>
      </c>
      <c r="H227" s="2">
        <f t="shared" si="45"/>
        <v>115114074.99423884</v>
      </c>
      <c r="I227" s="7"/>
      <c r="J227" s="2" t="e">
        <f t="shared" si="13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1932523.2857142815</v>
      </c>
      <c r="M227" s="8" t="e">
        <f t="shared" si="28"/>
        <v>#N/A</v>
      </c>
      <c r="N227" s="2" t="e">
        <f t="shared" si="14"/>
        <v>#N/A</v>
      </c>
      <c r="O227" s="2" t="e">
        <f t="shared" si="24"/>
        <v>#N/A</v>
      </c>
      <c r="P227" s="2">
        <v>1254413.532976836</v>
      </c>
      <c r="Q227" s="2">
        <f t="shared" si="42"/>
        <v>650000</v>
      </c>
      <c r="R227" s="2">
        <f t="shared" si="46"/>
        <v>116926345.46982428</v>
      </c>
      <c r="S227" s="2">
        <f t="shared" si="16"/>
        <v>641500.42857143283</v>
      </c>
      <c r="T227" s="2">
        <f t="shared" si="17"/>
        <v>8499.571428571362</v>
      </c>
      <c r="U227" s="2">
        <f t="shared" si="18"/>
        <v>650000</v>
      </c>
      <c r="V227" s="2">
        <f t="shared" si="34"/>
        <v>61228038.994238548</v>
      </c>
      <c r="W227" s="2">
        <f t="shared" si="19"/>
        <v>641500.42857142538</v>
      </c>
      <c r="X227" s="2">
        <f t="shared" si="6"/>
        <v>8499.5714285746217</v>
      </c>
      <c r="Y227" s="2">
        <f t="shared" si="43"/>
        <v>55698306.475585736</v>
      </c>
      <c r="Z227" s="2" t="str">
        <f t="shared" si="8"/>
        <v>MEEP</v>
      </c>
      <c r="AA227" s="2">
        <f>IF(Z227="HERE",Y227,AA226+Graph!$G$1*1000)</f>
        <v>61471810.332728565</v>
      </c>
      <c r="AB227" s="2">
        <f t="shared" si="20"/>
        <v>650000</v>
      </c>
      <c r="AC227" s="2">
        <f t="shared" si="44"/>
        <v>54813034.708524294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21"/>
        <v>52800000</v>
      </c>
      <c r="AG227" s="3">
        <f t="shared" si="29"/>
        <v>49907826.499711931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159</v>
      </c>
      <c r="C228" s="7"/>
      <c r="D228" s="2" t="e">
        <f t="shared" si="11"/>
        <v>#N/A</v>
      </c>
      <c r="E228" s="2" t="e">
        <f t="shared" si="22"/>
        <v>#N/A</v>
      </c>
      <c r="F228" s="2">
        <v>1247574.8926343322</v>
      </c>
      <c r="G228" s="2">
        <f t="shared" si="41"/>
        <v>641500.42857142852</v>
      </c>
      <c r="H228" s="2">
        <f t="shared" si="45"/>
        <v>115755575.42281027</v>
      </c>
      <c r="I228" s="7"/>
      <c r="J228" s="2" t="e">
        <f t="shared" si="13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1941022.8571428529</v>
      </c>
      <c r="M228" s="8" t="e">
        <f t="shared" si="28"/>
        <v>#N/A</v>
      </c>
      <c r="N228" s="2" t="e">
        <f t="shared" si="14"/>
        <v>#N/A</v>
      </c>
      <c r="O228" s="2" t="e">
        <f t="shared" si="24"/>
        <v>#N/A</v>
      </c>
      <c r="P228" s="2">
        <v>1259391.1651387811</v>
      </c>
      <c r="Q228" s="2">
        <f t="shared" si="42"/>
        <v>650000</v>
      </c>
      <c r="R228" s="2">
        <f t="shared" si="46"/>
        <v>117576345.46982428</v>
      </c>
      <c r="S228" s="2">
        <f t="shared" si="16"/>
        <v>641500.42857143283</v>
      </c>
      <c r="T228" s="2">
        <f t="shared" si="17"/>
        <v>8499.571428571362</v>
      </c>
      <c r="U228" s="2">
        <f t="shared" si="18"/>
        <v>650000</v>
      </c>
      <c r="V228" s="2">
        <f t="shared" si="34"/>
        <v>61869539.422809973</v>
      </c>
      <c r="W228" s="2">
        <f t="shared" si="19"/>
        <v>641500.42857142538</v>
      </c>
      <c r="X228" s="2">
        <f t="shared" si="6"/>
        <v>8499.5714285746217</v>
      </c>
      <c r="Y228" s="2">
        <f t="shared" si="43"/>
        <v>55706806.047014311</v>
      </c>
      <c r="Z228" s="2" t="str">
        <f t="shared" si="8"/>
        <v>MEEP</v>
      </c>
      <c r="AA228" s="2">
        <f>IF(Z228="HERE",Y228,AA227+Graph!$G$1*1000)</f>
        <v>62121810.332728565</v>
      </c>
      <c r="AB228" s="2">
        <f t="shared" si="20"/>
        <v>650000</v>
      </c>
      <c r="AC228" s="2">
        <f t="shared" si="44"/>
        <v>54813034.708524294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21"/>
        <v>52800000</v>
      </c>
      <c r="AG228" s="3">
        <f t="shared" si="29"/>
        <v>49939901.521140501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160</v>
      </c>
      <c r="C229" s="7"/>
      <c r="D229" s="2" t="e">
        <f t="shared" si="11"/>
        <v>#N/A</v>
      </c>
      <c r="E229" s="2" t="e">
        <f t="shared" si="22"/>
        <v>#N/A</v>
      </c>
      <c r="F229" s="2">
        <v>1252506.0285204947</v>
      </c>
      <c r="G229" s="2">
        <f t="shared" si="41"/>
        <v>641500.42857142852</v>
      </c>
      <c r="H229" s="2">
        <f t="shared" si="45"/>
        <v>116397075.8513817</v>
      </c>
      <c r="I229" s="7"/>
      <c r="J229" s="2" t="e">
        <f t="shared" si="13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1949522.4285714242</v>
      </c>
      <c r="M229" s="8" t="e">
        <f t="shared" si="28"/>
        <v>#N/A</v>
      </c>
      <c r="N229" s="2" t="e">
        <f t="shared" si="14"/>
        <v>#N/A</v>
      </c>
      <c r="O229" s="2" t="e">
        <f t="shared" si="24"/>
        <v>#N/A</v>
      </c>
      <c r="P229" s="2">
        <v>1264368.7973007262</v>
      </c>
      <c r="Q229" s="2">
        <f t="shared" si="42"/>
        <v>650000</v>
      </c>
      <c r="R229" s="2">
        <f t="shared" si="46"/>
        <v>118226345.46982428</v>
      </c>
      <c r="S229" s="2">
        <f t="shared" si="16"/>
        <v>641500.42857143283</v>
      </c>
      <c r="T229" s="2">
        <f t="shared" si="17"/>
        <v>8499.571428571362</v>
      </c>
      <c r="U229" s="2">
        <f t="shared" si="18"/>
        <v>650000</v>
      </c>
      <c r="V229" s="2">
        <f t="shared" si="34"/>
        <v>62511039.851381399</v>
      </c>
      <c r="W229" s="2">
        <f t="shared" si="19"/>
        <v>641500.42857142538</v>
      </c>
      <c r="X229" s="2">
        <f t="shared" si="6"/>
        <v>8499.5714285746217</v>
      </c>
      <c r="Y229" s="2">
        <f t="shared" si="43"/>
        <v>55715305.618442886</v>
      </c>
      <c r="Z229" s="2" t="str">
        <f t="shared" si="8"/>
        <v>MEEP</v>
      </c>
      <c r="AA229" s="2">
        <f>IF(Z229="HERE",Y229,AA228+Graph!$G$1*1000)</f>
        <v>62771810.332728565</v>
      </c>
      <c r="AB229" s="2">
        <f t="shared" si="20"/>
        <v>650000</v>
      </c>
      <c r="AC229" s="2">
        <f t="shared" si="44"/>
        <v>54813034.708524294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21"/>
        <v>52800000</v>
      </c>
      <c r="AG229" s="3">
        <f t="shared" si="29"/>
        <v>49971976.542569071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161</v>
      </c>
      <c r="C230" s="7"/>
      <c r="D230" s="2" t="e">
        <f t="shared" si="11"/>
        <v>#N/A</v>
      </c>
      <c r="E230" s="2" t="e">
        <f t="shared" si="22"/>
        <v>#N/A</v>
      </c>
      <c r="F230" s="2">
        <v>1257437.164406687</v>
      </c>
      <c r="G230" s="2">
        <f t="shared" ref="G230:G293" si="47">IF(F230&gt;650000,$AK$31*1000,F230)</f>
        <v>641500.42857142852</v>
      </c>
      <c r="H230" s="2">
        <f t="shared" si="45"/>
        <v>117038576.27995314</v>
      </c>
      <c r="I230" s="7"/>
      <c r="J230" s="2" t="e">
        <f t="shared" si="13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1958021.9999999956</v>
      </c>
      <c r="M230" s="8" t="e">
        <f t="shared" si="28"/>
        <v>#N/A</v>
      </c>
      <c r="N230" s="2" t="e">
        <f t="shared" si="14"/>
        <v>#N/A</v>
      </c>
      <c r="O230" s="2" t="e">
        <f t="shared" si="24"/>
        <v>#N/A</v>
      </c>
      <c r="P230" s="2">
        <v>1269346.4294627011</v>
      </c>
      <c r="Q230" s="2">
        <f t="shared" ref="Q230:Q293" si="48">IF(P230&gt;650000,650000,P230)</f>
        <v>650000</v>
      </c>
      <c r="R230" s="2">
        <f t="shared" si="46"/>
        <v>118876345.46982428</v>
      </c>
      <c r="S230" s="2">
        <f t="shared" si="16"/>
        <v>641500.42857143283</v>
      </c>
      <c r="T230" s="2">
        <f t="shared" si="17"/>
        <v>8499.571428571362</v>
      </c>
      <c r="U230" s="2">
        <f t="shared" si="18"/>
        <v>650000</v>
      </c>
      <c r="V230" s="2">
        <f t="shared" si="34"/>
        <v>63152540.279952824</v>
      </c>
      <c r="W230" s="2">
        <f t="shared" si="19"/>
        <v>641500.42857142538</v>
      </c>
      <c r="X230" s="2">
        <f t="shared" si="6"/>
        <v>8499.5714285746217</v>
      </c>
      <c r="Y230" s="2">
        <f t="shared" si="43"/>
        <v>55723805.18987146</v>
      </c>
      <c r="Z230" s="2" t="str">
        <f t="shared" si="8"/>
        <v>MEEP</v>
      </c>
      <c r="AA230" s="2">
        <f>IF(Z230="HERE",Y230,AA229+Graph!$G$1*1000)</f>
        <v>63421810.332728565</v>
      </c>
      <c r="AB230" s="2">
        <f t="shared" si="20"/>
        <v>650000</v>
      </c>
      <c r="AC230" s="2">
        <f t="shared" si="44"/>
        <v>54813034.708524294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21"/>
        <v>52800000</v>
      </c>
      <c r="AG230" s="3">
        <f t="shared" si="29"/>
        <v>50004051.563997641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162</v>
      </c>
      <c r="C231" s="7"/>
      <c r="D231" s="2" t="e">
        <f t="shared" si="11"/>
        <v>#N/A</v>
      </c>
      <c r="E231" s="2" t="e">
        <f t="shared" si="22"/>
        <v>#N/A</v>
      </c>
      <c r="F231" s="2">
        <v>1262368.3002928495</v>
      </c>
      <c r="G231" s="2">
        <f t="shared" si="47"/>
        <v>641500.42857142852</v>
      </c>
      <c r="H231" s="2">
        <f t="shared" si="45"/>
        <v>117680076.70852457</v>
      </c>
      <c r="I231" s="7"/>
      <c r="J231" s="2" t="e">
        <f t="shared" si="13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1966521.5714285669</v>
      </c>
      <c r="M231" s="8" t="e">
        <f t="shared" si="28"/>
        <v>#N/A</v>
      </c>
      <c r="N231" s="2" t="e">
        <f t="shared" si="14"/>
        <v>#N/A</v>
      </c>
      <c r="O231" s="2" t="e">
        <f t="shared" si="24"/>
        <v>#N/A</v>
      </c>
      <c r="P231" s="2">
        <v>1274324.0616246462</v>
      </c>
      <c r="Q231" s="2">
        <f t="shared" si="48"/>
        <v>650000</v>
      </c>
      <c r="R231" s="2">
        <f t="shared" si="46"/>
        <v>119526345.46982428</v>
      </c>
      <c r="S231" s="2">
        <f t="shared" si="16"/>
        <v>641500.42857143283</v>
      </c>
      <c r="T231" s="2">
        <f t="shared" si="17"/>
        <v>8499.571428571362</v>
      </c>
      <c r="U231" s="2">
        <f t="shared" si="18"/>
        <v>650000</v>
      </c>
      <c r="V231" s="2">
        <f t="shared" si="34"/>
        <v>63794040.708524249</v>
      </c>
      <c r="W231" s="2">
        <f t="shared" si="19"/>
        <v>641500.42857142538</v>
      </c>
      <c r="X231" s="2">
        <f t="shared" si="6"/>
        <v>8499.5714285746217</v>
      </c>
      <c r="Y231" s="2">
        <f t="shared" si="43"/>
        <v>55732304.761300035</v>
      </c>
      <c r="Z231" s="2" t="str">
        <f t="shared" si="8"/>
        <v>MEEP</v>
      </c>
      <c r="AA231" s="2">
        <f>IF(Z231="HERE",Y231,AA230+Graph!$G$1*1000)</f>
        <v>64071810.332728565</v>
      </c>
      <c r="AB231" s="2">
        <f t="shared" si="20"/>
        <v>650000</v>
      </c>
      <c r="AC231" s="2">
        <f t="shared" si="44"/>
        <v>54813034.708524294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21"/>
        <v>52800000</v>
      </c>
      <c r="AG231" s="3">
        <f t="shared" si="29"/>
        <v>50036126.585426219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163</v>
      </c>
      <c r="C232" s="7"/>
      <c r="D232" s="2" t="e">
        <f t="shared" si="11"/>
        <v>#N/A</v>
      </c>
      <c r="E232" s="2" t="e">
        <f t="shared" si="22"/>
        <v>#N/A</v>
      </c>
      <c r="F232" s="2">
        <v>1267299.4361790121</v>
      </c>
      <c r="G232" s="2">
        <f t="shared" si="47"/>
        <v>641500.42857142852</v>
      </c>
      <c r="H232" s="2">
        <f t="shared" si="45"/>
        <v>118321577.137096</v>
      </c>
      <c r="I232" s="7"/>
      <c r="J232" s="2" t="e">
        <f t="shared" si="13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1975021.1428571383</v>
      </c>
      <c r="M232" s="8" t="e">
        <f t="shared" si="28"/>
        <v>#N/A</v>
      </c>
      <c r="N232" s="2" t="e">
        <f t="shared" si="14"/>
        <v>#N/A</v>
      </c>
      <c r="O232" s="2" t="e">
        <f t="shared" si="24"/>
        <v>#N/A</v>
      </c>
      <c r="P232" s="2">
        <v>1279301.6937865913</v>
      </c>
      <c r="Q232" s="2">
        <f t="shared" si="48"/>
        <v>650000</v>
      </c>
      <c r="R232" s="2">
        <f t="shared" si="46"/>
        <v>120176345.46982428</v>
      </c>
      <c r="S232" s="2">
        <f t="shared" si="16"/>
        <v>641500.42857143283</v>
      </c>
      <c r="T232" s="2">
        <f t="shared" si="17"/>
        <v>8499.571428571362</v>
      </c>
      <c r="U232" s="2">
        <f t="shared" si="18"/>
        <v>650000</v>
      </c>
      <c r="V232" s="2">
        <f t="shared" si="34"/>
        <v>64435541.137095675</v>
      </c>
      <c r="W232" s="2">
        <f t="shared" si="19"/>
        <v>641500.42857142538</v>
      </c>
      <c r="X232" s="2">
        <f t="shared" si="6"/>
        <v>8499.5714285746217</v>
      </c>
      <c r="Y232" s="2">
        <f t="shared" si="43"/>
        <v>55740804.332728609</v>
      </c>
      <c r="Z232" s="2" t="str">
        <f t="shared" si="8"/>
        <v>MEEP</v>
      </c>
      <c r="AA232" s="2">
        <f>IF(Z232="HERE",Y232,AA231+Graph!$G$1*1000)</f>
        <v>64721810.332728565</v>
      </c>
      <c r="AB232" s="2">
        <f t="shared" si="20"/>
        <v>650000</v>
      </c>
      <c r="AC232" s="2">
        <f t="shared" si="44"/>
        <v>54813034.708524294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21"/>
        <v>52800000</v>
      </c>
      <c r="AG232" s="3">
        <f t="shared" si="29"/>
        <v>50068201.606854789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164</v>
      </c>
      <c r="C233" s="7"/>
      <c r="D233" s="2" t="e">
        <f t="shared" si="11"/>
        <v>#N/A</v>
      </c>
      <c r="E233" s="2" t="e">
        <f t="shared" si="22"/>
        <v>#N/A</v>
      </c>
      <c r="F233" s="2">
        <v>1272230.5720652044</v>
      </c>
      <c r="G233" s="2">
        <f t="shared" si="47"/>
        <v>641500.42857142852</v>
      </c>
      <c r="H233" s="2">
        <f t="shared" si="45"/>
        <v>118963077.56566744</v>
      </c>
      <c r="I233" s="7"/>
      <c r="J233" s="2" t="e">
        <f t="shared" si="13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1983520.7142857097</v>
      </c>
      <c r="M233" s="8" t="e">
        <f t="shared" si="28"/>
        <v>#N/A</v>
      </c>
      <c r="N233" s="2" t="e">
        <f t="shared" si="14"/>
        <v>#N/A</v>
      </c>
      <c r="O233" s="2" t="e">
        <f t="shared" si="24"/>
        <v>#N/A</v>
      </c>
      <c r="P233" s="2">
        <v>1284279.3259485662</v>
      </c>
      <c r="Q233" s="2">
        <f t="shared" si="48"/>
        <v>650000</v>
      </c>
      <c r="R233" s="2">
        <f t="shared" si="46"/>
        <v>120826345.46982428</v>
      </c>
      <c r="S233" s="2">
        <f t="shared" si="16"/>
        <v>641500.42857143283</v>
      </c>
      <c r="T233" s="2">
        <f t="shared" si="17"/>
        <v>8499.571428571362</v>
      </c>
      <c r="U233" s="2">
        <f t="shared" si="18"/>
        <v>650000</v>
      </c>
      <c r="V233" s="2">
        <f t="shared" si="34"/>
        <v>65077041.5656671</v>
      </c>
      <c r="W233" s="2">
        <f t="shared" si="19"/>
        <v>641500.42857142538</v>
      </c>
      <c r="X233" s="2">
        <f t="shared" si="6"/>
        <v>8499.5714285746217</v>
      </c>
      <c r="Y233" s="2">
        <f t="shared" si="43"/>
        <v>55749303.904157184</v>
      </c>
      <c r="Z233" s="2" t="str">
        <f t="shared" si="8"/>
        <v>MEEP</v>
      </c>
      <c r="AA233" s="2">
        <f>IF(Z233="HERE",Y233,AA232+Graph!$G$1*1000)</f>
        <v>65371810.332728565</v>
      </c>
      <c r="AB233" s="2">
        <f t="shared" si="20"/>
        <v>650000</v>
      </c>
      <c r="AC233" s="2">
        <f t="shared" si="44"/>
        <v>54813034.708524294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21"/>
        <v>52800000</v>
      </c>
      <c r="AG233" s="3">
        <f t="shared" si="29"/>
        <v>50100276.628283359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165</v>
      </c>
      <c r="C234" s="7"/>
      <c r="D234" s="2" t="e">
        <f t="shared" si="11"/>
        <v>#N/A</v>
      </c>
      <c r="E234" s="2" t="e">
        <f t="shared" si="22"/>
        <v>#N/A</v>
      </c>
      <c r="F234" s="2">
        <v>1277161.7079513669</v>
      </c>
      <c r="G234" s="2">
        <f t="shared" si="47"/>
        <v>641500.42857142852</v>
      </c>
      <c r="H234" s="2">
        <f t="shared" si="45"/>
        <v>119604577.99423887</v>
      </c>
      <c r="I234" s="7"/>
      <c r="J234" s="2" t="e">
        <f t="shared" si="13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1992020.285714281</v>
      </c>
      <c r="M234" s="8" t="e">
        <f t="shared" si="28"/>
        <v>#N/A</v>
      </c>
      <c r="N234" s="2" t="e">
        <f t="shared" si="14"/>
        <v>#N/A</v>
      </c>
      <c r="O234" s="2" t="e">
        <f t="shared" si="24"/>
        <v>#N/A</v>
      </c>
      <c r="P234" s="2">
        <v>1289256.9581105113</v>
      </c>
      <c r="Q234" s="2">
        <f t="shared" si="48"/>
        <v>650000</v>
      </c>
      <c r="R234" s="2">
        <f t="shared" si="46"/>
        <v>121476345.46982428</v>
      </c>
      <c r="S234" s="2">
        <f t="shared" si="16"/>
        <v>641500.42857143283</v>
      </c>
      <c r="T234" s="2">
        <f t="shared" si="17"/>
        <v>8499.571428571362</v>
      </c>
      <c r="U234" s="2">
        <f t="shared" si="18"/>
        <v>650000</v>
      </c>
      <c r="V234" s="2">
        <f t="shared" si="34"/>
        <v>65718541.994238526</v>
      </c>
      <c r="W234" s="2">
        <f t="shared" si="19"/>
        <v>641500.42857142538</v>
      </c>
      <c r="X234" s="2">
        <f t="shared" si="6"/>
        <v>8499.5714285746217</v>
      </c>
      <c r="Y234" s="2">
        <f t="shared" si="43"/>
        <v>55757803.475585759</v>
      </c>
      <c r="Z234" s="2" t="str">
        <f t="shared" si="8"/>
        <v>MEEP</v>
      </c>
      <c r="AA234" s="2">
        <f>IF(Z234="HERE",Y234,AA233+Graph!$G$1*1000)</f>
        <v>66021810.332728565</v>
      </c>
      <c r="AB234" s="2">
        <f t="shared" si="20"/>
        <v>650000</v>
      </c>
      <c r="AC234" s="2">
        <f t="shared" si="44"/>
        <v>54813034.708524294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21"/>
        <v>52800000</v>
      </c>
      <c r="AG234" s="3">
        <f t="shared" si="29"/>
        <v>50132351.649711929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166</v>
      </c>
      <c r="C235" s="7"/>
      <c r="D235" s="2" t="e">
        <f t="shared" si="11"/>
        <v>#N/A</v>
      </c>
      <c r="E235" s="2" t="e">
        <f t="shared" si="22"/>
        <v>#N/A</v>
      </c>
      <c r="F235" s="2">
        <v>1282092.8438375294</v>
      </c>
      <c r="G235" s="2">
        <f t="shared" si="47"/>
        <v>641500.42857142852</v>
      </c>
      <c r="H235" s="2">
        <f t="shared" si="45"/>
        <v>120246078.4228103</v>
      </c>
      <c r="I235" s="7"/>
      <c r="J235" s="2" t="e">
        <f t="shared" si="13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2000519.8571428524</v>
      </c>
      <c r="M235" s="8" t="e">
        <f t="shared" si="28"/>
        <v>#N/A</v>
      </c>
      <c r="N235" s="2" t="e">
        <f t="shared" si="14"/>
        <v>#N/A</v>
      </c>
      <c r="O235" s="2" t="e">
        <f t="shared" si="24"/>
        <v>#N/A</v>
      </c>
      <c r="P235" s="2">
        <v>1294234.5902724862</v>
      </c>
      <c r="Q235" s="2">
        <f t="shared" si="48"/>
        <v>650000</v>
      </c>
      <c r="R235" s="2">
        <f t="shared" si="46"/>
        <v>122126345.46982428</v>
      </c>
      <c r="S235" s="2">
        <f t="shared" si="16"/>
        <v>641500.42857143283</v>
      </c>
      <c r="T235" s="2">
        <f t="shared" si="17"/>
        <v>8499.571428571362</v>
      </c>
      <c r="U235" s="2">
        <f t="shared" si="18"/>
        <v>650000</v>
      </c>
      <c r="V235" s="2">
        <f t="shared" si="34"/>
        <v>66360042.422809951</v>
      </c>
      <c r="W235" s="2">
        <f t="shared" si="19"/>
        <v>641500.42857142538</v>
      </c>
      <c r="X235" s="2">
        <f t="shared" si="6"/>
        <v>8499.5714285746217</v>
      </c>
      <c r="Y235" s="2">
        <f t="shared" si="43"/>
        <v>55766303.047014333</v>
      </c>
      <c r="Z235" s="2" t="str">
        <f t="shared" si="8"/>
        <v>MEEP</v>
      </c>
      <c r="AA235" s="2">
        <f>IF(Z235="HERE",Y235,AA234+Graph!$G$1*1000)</f>
        <v>66671810.332728565</v>
      </c>
      <c r="AB235" s="2">
        <f t="shared" si="20"/>
        <v>650000</v>
      </c>
      <c r="AC235" s="2">
        <f t="shared" si="44"/>
        <v>54813034.708524294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21"/>
        <v>52800000</v>
      </c>
      <c r="AG235" s="3">
        <f t="shared" si="29"/>
        <v>50160000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167</v>
      </c>
      <c r="C236" s="7"/>
      <c r="D236" s="2" t="e">
        <f t="shared" si="11"/>
        <v>#N/A</v>
      </c>
      <c r="E236" s="2" t="e">
        <f t="shared" si="22"/>
        <v>#N/A</v>
      </c>
      <c r="F236" s="2">
        <v>1287023.9797237217</v>
      </c>
      <c r="G236" s="2">
        <f t="shared" si="47"/>
        <v>641500.42857142852</v>
      </c>
      <c r="H236" s="2">
        <f t="shared" si="45"/>
        <v>120887578.85138173</v>
      </c>
      <c r="I236" s="7"/>
      <c r="J236" s="2" t="e">
        <f t="shared" si="13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2009019.4285714237</v>
      </c>
      <c r="M236" s="8" t="e">
        <f t="shared" si="28"/>
        <v>#N/A</v>
      </c>
      <c r="N236" s="2" t="e">
        <f t="shared" si="14"/>
        <v>#N/A</v>
      </c>
      <c r="O236" s="2" t="e">
        <f t="shared" si="24"/>
        <v>#N/A</v>
      </c>
      <c r="P236" s="2">
        <v>1299212.2224344313</v>
      </c>
      <c r="Q236" s="2">
        <f t="shared" si="48"/>
        <v>650000</v>
      </c>
      <c r="R236" s="2">
        <f t="shared" si="46"/>
        <v>122776345.46982428</v>
      </c>
      <c r="S236" s="2">
        <f t="shared" si="16"/>
        <v>641500.42857143283</v>
      </c>
      <c r="T236" s="2">
        <f t="shared" si="17"/>
        <v>8499.571428571362</v>
      </c>
      <c r="U236" s="2">
        <f t="shared" si="18"/>
        <v>650000</v>
      </c>
      <c r="V236" s="2">
        <f t="shared" si="34"/>
        <v>67001542.851381376</v>
      </c>
      <c r="W236" s="2">
        <f t="shared" si="19"/>
        <v>641500.42857142538</v>
      </c>
      <c r="X236" s="2">
        <f t="shared" si="6"/>
        <v>8499.5714285746217</v>
      </c>
      <c r="Y236" s="2">
        <f t="shared" si="43"/>
        <v>55774802.618442908</v>
      </c>
      <c r="Z236" s="2" t="str">
        <f t="shared" si="8"/>
        <v>MEEP</v>
      </c>
      <c r="AA236" s="2">
        <f>IF(Z236="HERE",Y236,AA235+Graph!$G$1*1000)</f>
        <v>67321810.332728565</v>
      </c>
      <c r="AB236" s="2">
        <f t="shared" si="20"/>
        <v>650000</v>
      </c>
      <c r="AC236" s="2">
        <f t="shared" si="44"/>
        <v>54813034.708524294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21"/>
        <v>52800000</v>
      </c>
      <c r="AG236" s="3">
        <f t="shared" si="29"/>
        <v>50160000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168</v>
      </c>
      <c r="C237" s="7"/>
      <c r="D237" s="2" t="e">
        <f t="shared" si="11"/>
        <v>#N/A</v>
      </c>
      <c r="E237" s="2" t="e">
        <f t="shared" si="22"/>
        <v>#N/A</v>
      </c>
      <c r="F237" s="2">
        <v>1291955.1156098843</v>
      </c>
      <c r="G237" s="2">
        <f t="shared" si="47"/>
        <v>641500.42857142852</v>
      </c>
      <c r="H237" s="2">
        <f t="shared" si="45"/>
        <v>121529079.27995317</v>
      </c>
      <c r="I237" s="7"/>
      <c r="J237" s="2" t="e">
        <f t="shared" si="13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2017518.9999999951</v>
      </c>
      <c r="M237" s="8" t="e">
        <f t="shared" si="28"/>
        <v>#N/A</v>
      </c>
      <c r="N237" s="2" t="e">
        <f t="shared" si="14"/>
        <v>#N/A</v>
      </c>
      <c r="O237" s="2" t="e">
        <f t="shared" si="24"/>
        <v>#N/A</v>
      </c>
      <c r="P237" s="2">
        <v>1304189.8545963764</v>
      </c>
      <c r="Q237" s="2">
        <f t="shared" si="48"/>
        <v>650000</v>
      </c>
      <c r="R237" s="2">
        <f t="shared" si="46"/>
        <v>123426345.46982428</v>
      </c>
      <c r="S237" s="2">
        <f t="shared" si="16"/>
        <v>641500.42857143283</v>
      </c>
      <c r="T237" s="2">
        <f t="shared" si="17"/>
        <v>8499.571428571362</v>
      </c>
      <c r="U237" s="2">
        <f t="shared" si="18"/>
        <v>650000</v>
      </c>
      <c r="V237" s="2">
        <f t="shared" si="34"/>
        <v>67643043.279952809</v>
      </c>
      <c r="W237" s="2">
        <f t="shared" si="19"/>
        <v>641500.42857143283</v>
      </c>
      <c r="X237" s="2">
        <f t="shared" si="6"/>
        <v>8499.5714285671711</v>
      </c>
      <c r="Y237" s="2">
        <f t="shared" si="43"/>
        <v>55783302.189871475</v>
      </c>
      <c r="Z237" s="2" t="str">
        <f t="shared" si="8"/>
        <v>MEEP</v>
      </c>
      <c r="AA237" s="2">
        <f>IF(Z237="HERE",Y237,AA236+Graph!$G$1*1000)</f>
        <v>67971810.332728565</v>
      </c>
      <c r="AB237" s="2">
        <f t="shared" si="20"/>
        <v>650000</v>
      </c>
      <c r="AC237" s="2">
        <f t="shared" si="44"/>
        <v>54813034.708524294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2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169</v>
      </c>
      <c r="C238" s="7"/>
      <c r="D238" s="2" t="e">
        <f t="shared" si="11"/>
        <v>#N/A</v>
      </c>
      <c r="E238" s="2" t="e">
        <f t="shared" si="22"/>
        <v>#N/A</v>
      </c>
      <c r="F238" s="2">
        <v>1296886.2514960468</v>
      </c>
      <c r="G238" s="2">
        <f t="shared" si="47"/>
        <v>641500.42857142852</v>
      </c>
      <c r="H238" s="2">
        <f t="shared" si="45"/>
        <v>122170579.7085246</v>
      </c>
      <c r="I238" s="7"/>
      <c r="J238" s="2" t="e">
        <f t="shared" si="13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2026018.5714285665</v>
      </c>
      <c r="M238" s="8" t="e">
        <f t="shared" si="28"/>
        <v>#N/A</v>
      </c>
      <c r="N238" s="2" t="e">
        <f t="shared" si="14"/>
        <v>#N/A</v>
      </c>
      <c r="O238" s="2" t="e">
        <f t="shared" si="24"/>
        <v>#N/A</v>
      </c>
      <c r="P238" s="2">
        <v>1309167.4867583513</v>
      </c>
      <c r="Q238" s="2">
        <f t="shared" si="48"/>
        <v>650000</v>
      </c>
      <c r="R238" s="2">
        <f t="shared" si="46"/>
        <v>124076345.46982428</v>
      </c>
      <c r="S238" s="2">
        <f t="shared" si="16"/>
        <v>641500.42857143283</v>
      </c>
      <c r="T238" s="2">
        <f t="shared" si="17"/>
        <v>8499.571428571362</v>
      </c>
      <c r="U238" s="2">
        <f t="shared" si="18"/>
        <v>650000</v>
      </c>
      <c r="V238" s="2">
        <f t="shared" si="34"/>
        <v>68284543.708524242</v>
      </c>
      <c r="W238" s="2">
        <f t="shared" si="19"/>
        <v>641500.42857143283</v>
      </c>
      <c r="X238" s="2">
        <f t="shared" si="6"/>
        <v>8499.5714285671711</v>
      </c>
      <c r="Y238" s="2">
        <f t="shared" si="43"/>
        <v>55791801.761300042</v>
      </c>
      <c r="Z238" s="2" t="str">
        <f t="shared" si="8"/>
        <v>MEEP</v>
      </c>
      <c r="AA238" s="2">
        <f>IF(Z238="HERE",Y238,AA237+Graph!$G$1*1000)</f>
        <v>68621810.332728565</v>
      </c>
      <c r="AB238" s="2">
        <f t="shared" si="20"/>
        <v>650000</v>
      </c>
      <c r="AC238" s="2">
        <f t="shared" si="44"/>
        <v>54813034.708524294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2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170</v>
      </c>
      <c r="C239" s="7"/>
      <c r="D239" s="2" t="e">
        <f t="shared" si="11"/>
        <v>#N/A</v>
      </c>
      <c r="E239" s="2" t="e">
        <f t="shared" si="22"/>
        <v>#N/A</v>
      </c>
      <c r="F239" s="2">
        <v>1301817.3873822391</v>
      </c>
      <c r="G239" s="2">
        <f t="shared" si="47"/>
        <v>641500.42857142852</v>
      </c>
      <c r="H239" s="2">
        <f t="shared" si="45"/>
        <v>122812080.13709603</v>
      </c>
      <c r="I239" s="7"/>
      <c r="J239" s="2" t="e">
        <f t="shared" si="13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2034518.1428571378</v>
      </c>
      <c r="M239" s="8" t="e">
        <f t="shared" si="28"/>
        <v>#N/A</v>
      </c>
      <c r="N239" s="2" t="e">
        <f t="shared" si="14"/>
        <v>#N/A</v>
      </c>
      <c r="O239" s="2" t="e">
        <f t="shared" si="24"/>
        <v>#N/A</v>
      </c>
      <c r="P239" s="2">
        <v>1314145.1189202964</v>
      </c>
      <c r="Q239" s="2">
        <f t="shared" si="48"/>
        <v>650000</v>
      </c>
      <c r="R239" s="2">
        <f t="shared" si="46"/>
        <v>124726345.46982428</v>
      </c>
      <c r="S239" s="2">
        <f t="shared" si="16"/>
        <v>641500.42857143283</v>
      </c>
      <c r="T239" s="2">
        <f t="shared" si="17"/>
        <v>8499.571428571362</v>
      </c>
      <c r="U239" s="2">
        <f t="shared" si="18"/>
        <v>650000</v>
      </c>
      <c r="V239" s="2">
        <f t="shared" si="34"/>
        <v>68926044.137095675</v>
      </c>
      <c r="W239" s="2">
        <f t="shared" si="19"/>
        <v>641500.42857143283</v>
      </c>
      <c r="X239" s="2">
        <f t="shared" si="6"/>
        <v>8499.5714285671711</v>
      </c>
      <c r="Y239" s="2">
        <f t="shared" si="43"/>
        <v>55800301.332728609</v>
      </c>
      <c r="Z239" s="2" t="str">
        <f t="shared" si="8"/>
        <v>MEEP</v>
      </c>
      <c r="AA239" s="2">
        <f>IF(Z239="HERE",Y239,AA238+Graph!$G$1*1000)</f>
        <v>69271810.332728565</v>
      </c>
      <c r="AB239" s="2">
        <f t="shared" si="20"/>
        <v>650000</v>
      </c>
      <c r="AC239" s="2">
        <f t="shared" si="44"/>
        <v>54813034.708524294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2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171</v>
      </c>
      <c r="C240" s="7"/>
      <c r="D240" s="2" t="e">
        <f t="shared" si="11"/>
        <v>#N/A</v>
      </c>
      <c r="E240" s="2" t="e">
        <f t="shared" si="22"/>
        <v>#N/A</v>
      </c>
      <c r="F240" s="2">
        <v>1306748.5232684016</v>
      </c>
      <c r="G240" s="2">
        <f t="shared" si="47"/>
        <v>641500.42857142852</v>
      </c>
      <c r="H240" s="2">
        <f t="shared" si="45"/>
        <v>123453580.56566747</v>
      </c>
      <c r="I240" s="7"/>
      <c r="J240" s="2" t="e">
        <f t="shared" si="13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2043017.7142857092</v>
      </c>
      <c r="M240" s="8" t="e">
        <f t="shared" si="28"/>
        <v>#N/A</v>
      </c>
      <c r="N240" s="2" t="e">
        <f t="shared" si="14"/>
        <v>#N/A</v>
      </c>
      <c r="O240" s="2" t="e">
        <f t="shared" si="24"/>
        <v>#N/A</v>
      </c>
      <c r="P240" s="2">
        <v>1319122.7510822415</v>
      </c>
      <c r="Q240" s="2">
        <f t="shared" si="48"/>
        <v>650000</v>
      </c>
      <c r="R240" s="2">
        <f t="shared" si="46"/>
        <v>125376345.46982428</v>
      </c>
      <c r="S240" s="2">
        <f t="shared" si="16"/>
        <v>641500.42857143283</v>
      </c>
      <c r="T240" s="2">
        <f t="shared" si="17"/>
        <v>8499.571428571362</v>
      </c>
      <c r="U240" s="2">
        <f t="shared" si="18"/>
        <v>650000</v>
      </c>
      <c r="V240" s="2">
        <f t="shared" si="34"/>
        <v>69567544.565667108</v>
      </c>
      <c r="W240" s="2">
        <f t="shared" si="19"/>
        <v>641500.42857143283</v>
      </c>
      <c r="X240" s="2">
        <f t="shared" si="6"/>
        <v>8499.5714285671711</v>
      </c>
      <c r="Y240" s="2">
        <f t="shared" si="43"/>
        <v>55808800.904157177</v>
      </c>
      <c r="Z240" s="2" t="str">
        <f t="shared" si="8"/>
        <v>MEEP</v>
      </c>
      <c r="AA240" s="2">
        <f>IF(Z240="HERE",Y240,AA239+Graph!$G$1*1000)</f>
        <v>69921810.332728565</v>
      </c>
      <c r="AB240" s="2">
        <f t="shared" si="20"/>
        <v>650000</v>
      </c>
      <c r="AC240" s="2">
        <f t="shared" si="44"/>
        <v>54813034.708524294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2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172</v>
      </c>
      <c r="C241" s="7"/>
      <c r="D241" s="2" t="e">
        <f t="shared" si="11"/>
        <v>#N/A</v>
      </c>
      <c r="E241" s="2" t="e">
        <f t="shared" si="22"/>
        <v>#N/A</v>
      </c>
      <c r="F241" s="2">
        <v>1311679.6591545641</v>
      </c>
      <c r="G241" s="2">
        <f t="shared" si="47"/>
        <v>641500.42857142852</v>
      </c>
      <c r="H241" s="2">
        <f t="shared" si="45"/>
        <v>124095080.9942389</v>
      </c>
      <c r="I241" s="7"/>
      <c r="J241" s="2" t="e">
        <f t="shared" si="13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2051517.2857142806</v>
      </c>
      <c r="M241" s="8" t="e">
        <f t="shared" si="28"/>
        <v>#N/A</v>
      </c>
      <c r="N241" s="2" t="e">
        <f t="shared" si="14"/>
        <v>#N/A</v>
      </c>
      <c r="O241" s="2" t="e">
        <f t="shared" si="24"/>
        <v>#N/A</v>
      </c>
      <c r="P241" s="2">
        <v>1324100.3832442164</v>
      </c>
      <c r="Q241" s="2">
        <f t="shared" si="48"/>
        <v>650000</v>
      </c>
      <c r="R241" s="2">
        <f t="shared" si="46"/>
        <v>126026345.46982428</v>
      </c>
      <c r="S241" s="2">
        <f t="shared" si="16"/>
        <v>641500.42857143283</v>
      </c>
      <c r="T241" s="2">
        <f t="shared" si="17"/>
        <v>8499.571428571362</v>
      </c>
      <c r="U241" s="2">
        <f t="shared" si="18"/>
        <v>650000</v>
      </c>
      <c r="V241" s="2">
        <f t="shared" si="34"/>
        <v>70209044.994238541</v>
      </c>
      <c r="W241" s="2">
        <f t="shared" si="19"/>
        <v>641500.42857143283</v>
      </c>
      <c r="X241" s="2">
        <f t="shared" si="6"/>
        <v>8499.5714285671711</v>
      </c>
      <c r="Y241" s="2">
        <f t="shared" si="43"/>
        <v>55817300.475585744</v>
      </c>
      <c r="Z241" s="2" t="str">
        <f t="shared" si="8"/>
        <v>MEEP</v>
      </c>
      <c r="AA241" s="2">
        <f>IF(Z241="HERE",Y241,AA240+Graph!$G$1*1000)</f>
        <v>70571810.332728565</v>
      </c>
      <c r="AB241" s="2">
        <f t="shared" si="20"/>
        <v>650000</v>
      </c>
      <c r="AC241" s="2">
        <f t="shared" si="44"/>
        <v>54813034.708524294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2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173</v>
      </c>
      <c r="C242" s="7"/>
      <c r="D242" s="2" t="e">
        <f t="shared" si="11"/>
        <v>#N/A</v>
      </c>
      <c r="E242" s="2" t="e">
        <f t="shared" si="22"/>
        <v>#N/A</v>
      </c>
      <c r="F242" s="2">
        <v>1316610.7950407565</v>
      </c>
      <c r="G242" s="2">
        <f t="shared" si="47"/>
        <v>641500.42857142852</v>
      </c>
      <c r="H242" s="2">
        <f t="shared" si="45"/>
        <v>124736581.42281033</v>
      </c>
      <c r="I242" s="7"/>
      <c r="J242" s="2" t="e">
        <f t="shared" si="13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2060016.8571428519</v>
      </c>
      <c r="M242" s="8" t="e">
        <f t="shared" si="28"/>
        <v>#N/A</v>
      </c>
      <c r="N242" s="2" t="e">
        <f t="shared" si="14"/>
        <v>#N/A</v>
      </c>
      <c r="O242" s="2" t="e">
        <f t="shared" si="24"/>
        <v>#N/A</v>
      </c>
      <c r="P242" s="2">
        <v>1329078.0154061615</v>
      </c>
      <c r="Q242" s="2">
        <f t="shared" si="48"/>
        <v>650000</v>
      </c>
      <c r="R242" s="2">
        <f t="shared" si="46"/>
        <v>126676345.46982428</v>
      </c>
      <c r="S242" s="2">
        <f t="shared" si="16"/>
        <v>641500.42857143283</v>
      </c>
      <c r="T242" s="2">
        <f t="shared" si="17"/>
        <v>8499.571428571362</v>
      </c>
      <c r="U242" s="2">
        <f t="shared" si="18"/>
        <v>650000</v>
      </c>
      <c r="V242" s="2">
        <f t="shared" si="34"/>
        <v>70850545.422809973</v>
      </c>
      <c r="W242" s="2">
        <f t="shared" si="19"/>
        <v>641500.42857143283</v>
      </c>
      <c r="X242" s="2">
        <f t="shared" si="6"/>
        <v>8499.5714285671711</v>
      </c>
      <c r="Y242" s="2">
        <f t="shared" si="43"/>
        <v>55825800.047014311</v>
      </c>
      <c r="Z242" s="2" t="str">
        <f t="shared" si="8"/>
        <v>MEEP</v>
      </c>
      <c r="AA242" s="2">
        <f>IF(Z242="HERE",Y242,AA241+Graph!$G$1*1000)</f>
        <v>71221810.332728565</v>
      </c>
      <c r="AB242" s="2">
        <f t="shared" si="20"/>
        <v>650000</v>
      </c>
      <c r="AC242" s="2">
        <f t="shared" si="44"/>
        <v>54813034.708524294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2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174</v>
      </c>
      <c r="C243" s="7"/>
      <c r="D243" s="2" t="e">
        <f t="shared" si="11"/>
        <v>#N/A</v>
      </c>
      <c r="E243" s="2" t="e">
        <f t="shared" si="22"/>
        <v>#N/A</v>
      </c>
      <c r="F243" s="2">
        <v>1321541.930926919</v>
      </c>
      <c r="G243" s="2">
        <f t="shared" si="47"/>
        <v>641500.42857142852</v>
      </c>
      <c r="H243" s="2">
        <f t="shared" si="45"/>
        <v>125378081.85138176</v>
      </c>
      <c r="I243" s="7"/>
      <c r="J243" s="2" t="e">
        <f t="shared" si="13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2068516.4285714233</v>
      </c>
      <c r="M243" s="8" t="e">
        <f t="shared" si="28"/>
        <v>#N/A</v>
      </c>
      <c r="N243" s="2" t="e">
        <f t="shared" si="14"/>
        <v>#N/A</v>
      </c>
      <c r="O243" s="2" t="e">
        <f t="shared" si="24"/>
        <v>#N/A</v>
      </c>
      <c r="P243" s="2">
        <v>1334055.6475681067</v>
      </c>
      <c r="Q243" s="2">
        <f t="shared" si="48"/>
        <v>650000</v>
      </c>
      <c r="R243" s="2">
        <f t="shared" si="46"/>
        <v>127326345.46982428</v>
      </c>
      <c r="S243" s="2">
        <f t="shared" si="16"/>
        <v>641500.42857143283</v>
      </c>
      <c r="T243" s="2">
        <f t="shared" si="17"/>
        <v>8499.571428571362</v>
      </c>
      <c r="U243" s="2">
        <f t="shared" si="18"/>
        <v>650000</v>
      </c>
      <c r="V243" s="2">
        <f t="shared" si="34"/>
        <v>71492045.851381406</v>
      </c>
      <c r="W243" s="2">
        <f t="shared" si="19"/>
        <v>641500.42857143283</v>
      </c>
      <c r="X243" s="2">
        <f t="shared" si="6"/>
        <v>8499.5714285671711</v>
      </c>
      <c r="Y243" s="2">
        <f t="shared" si="43"/>
        <v>55834299.618442878</v>
      </c>
      <c r="Z243" s="2" t="str">
        <f t="shared" si="8"/>
        <v>MEEP</v>
      </c>
      <c r="AA243" s="2">
        <f>IF(Z243="HERE",Y243,AA242+Graph!$G$1*1000)</f>
        <v>71871810.332728565</v>
      </c>
      <c r="AB243" s="2">
        <f t="shared" si="20"/>
        <v>650000</v>
      </c>
      <c r="AC243" s="2">
        <f t="shared" si="44"/>
        <v>54813034.708524294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2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175</v>
      </c>
      <c r="C244" s="7"/>
      <c r="D244" s="2" t="e">
        <f t="shared" si="11"/>
        <v>#N/A</v>
      </c>
      <c r="E244" s="2" t="e">
        <f t="shared" si="22"/>
        <v>#N/A</v>
      </c>
      <c r="F244" s="2">
        <v>1326473.0668130815</v>
      </c>
      <c r="G244" s="2">
        <f t="shared" si="47"/>
        <v>641500.42857142852</v>
      </c>
      <c r="H244" s="2">
        <f t="shared" si="45"/>
        <v>126019582.2799532</v>
      </c>
      <c r="I244" s="7"/>
      <c r="J244" s="2" t="e">
        <f t="shared" si="13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2077015.9999999946</v>
      </c>
      <c r="M244" s="8" t="e">
        <f t="shared" si="28"/>
        <v>#N/A</v>
      </c>
      <c r="N244" s="2" t="e">
        <f t="shared" si="14"/>
        <v>#N/A</v>
      </c>
      <c r="O244" s="2" t="e">
        <f t="shared" si="24"/>
        <v>#N/A</v>
      </c>
      <c r="P244" s="2">
        <v>1339033.2797300816</v>
      </c>
      <c r="Q244" s="2">
        <f t="shared" si="48"/>
        <v>650000</v>
      </c>
      <c r="R244" s="2">
        <f t="shared" si="46"/>
        <v>127976345.46982428</v>
      </c>
      <c r="S244" s="2">
        <f t="shared" si="16"/>
        <v>641500.42857143283</v>
      </c>
      <c r="T244" s="2">
        <f t="shared" si="17"/>
        <v>8499.571428571362</v>
      </c>
      <c r="U244" s="2">
        <f t="shared" si="18"/>
        <v>650000</v>
      </c>
      <c r="V244" s="2">
        <f t="shared" si="34"/>
        <v>72133546.279952839</v>
      </c>
      <c r="W244" s="2">
        <f t="shared" si="19"/>
        <v>641500.42857143283</v>
      </c>
      <c r="X244" s="2">
        <f t="shared" si="6"/>
        <v>8499.5714285671711</v>
      </c>
      <c r="Y244" s="2">
        <f t="shared" si="43"/>
        <v>55842799.189871445</v>
      </c>
      <c r="Z244" s="2" t="str">
        <f t="shared" si="8"/>
        <v>MEEP</v>
      </c>
      <c r="AA244" s="2">
        <f>IF(Z244="HERE",Y244,AA243+Graph!$G$1*1000)</f>
        <v>72521810.332728565</v>
      </c>
      <c r="AB244" s="2">
        <f t="shared" si="20"/>
        <v>650000</v>
      </c>
      <c r="AC244" s="2">
        <f t="shared" si="44"/>
        <v>54813034.708524294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2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176</v>
      </c>
      <c r="C245" s="7"/>
      <c r="D245" s="2" t="e">
        <f t="shared" si="11"/>
        <v>#N/A</v>
      </c>
      <c r="E245" s="2" t="e">
        <f t="shared" si="22"/>
        <v>#N/A</v>
      </c>
      <c r="F245" s="2">
        <v>1331404.2026992738</v>
      </c>
      <c r="G245" s="2">
        <f t="shared" si="47"/>
        <v>641500.42857142852</v>
      </c>
      <c r="H245" s="2">
        <f t="shared" si="45"/>
        <v>126661082.70852463</v>
      </c>
      <c r="I245" s="7"/>
      <c r="J245" s="2" t="e">
        <f t="shared" si="13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2085515.571428566</v>
      </c>
      <c r="M245" s="8" t="e">
        <f t="shared" si="28"/>
        <v>#N/A</v>
      </c>
      <c r="N245" s="2" t="e">
        <f t="shared" si="14"/>
        <v>#N/A</v>
      </c>
      <c r="O245" s="2" t="e">
        <f t="shared" si="24"/>
        <v>#N/A</v>
      </c>
      <c r="P245" s="2">
        <v>1344010.9118920267</v>
      </c>
      <c r="Q245" s="2">
        <f t="shared" si="48"/>
        <v>650000</v>
      </c>
      <c r="R245" s="2">
        <f t="shared" si="46"/>
        <v>128626345.46982428</v>
      </c>
      <c r="S245" s="2">
        <f t="shared" si="16"/>
        <v>641500.42857143283</v>
      </c>
      <c r="T245" s="2">
        <f t="shared" si="17"/>
        <v>8499.571428571362</v>
      </c>
      <c r="U245" s="2">
        <f t="shared" si="18"/>
        <v>650000</v>
      </c>
      <c r="V245" s="2">
        <f t="shared" si="34"/>
        <v>72775046.708524272</v>
      </c>
      <c r="W245" s="2">
        <f t="shared" si="19"/>
        <v>641500.42857143283</v>
      </c>
      <c r="X245" s="2">
        <f t="shared" si="6"/>
        <v>8499.5714285671711</v>
      </c>
      <c r="Y245" s="2">
        <f t="shared" si="43"/>
        <v>55851298.761300012</v>
      </c>
      <c r="Z245" s="2" t="str">
        <f t="shared" si="8"/>
        <v>MEEP</v>
      </c>
      <c r="AA245" s="2">
        <f>IF(Z245="HERE",Y245,AA244+Graph!$G$1*1000)</f>
        <v>73171810.332728565</v>
      </c>
      <c r="AB245" s="2">
        <f t="shared" si="20"/>
        <v>650000</v>
      </c>
      <c r="AC245" s="2">
        <f t="shared" si="44"/>
        <v>54813034.708524294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2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177</v>
      </c>
      <c r="C246" s="7"/>
      <c r="D246" s="2" t="e">
        <f t="shared" si="11"/>
        <v>#N/A</v>
      </c>
      <c r="E246" s="2" t="e">
        <f t="shared" si="22"/>
        <v>#N/A</v>
      </c>
      <c r="F246" s="2">
        <v>1336335.3385854363</v>
      </c>
      <c r="G246" s="2">
        <f t="shared" si="47"/>
        <v>641500.42857142852</v>
      </c>
      <c r="H246" s="2">
        <f t="shared" si="45"/>
        <v>127302583.13709606</v>
      </c>
      <c r="I246" s="7"/>
      <c r="J246" s="2" t="e">
        <f t="shared" si="13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2094015.1428571374</v>
      </c>
      <c r="M246" s="8" t="e">
        <f t="shared" si="28"/>
        <v>#N/A</v>
      </c>
      <c r="N246" s="2" t="e">
        <f t="shared" si="14"/>
        <v>#N/A</v>
      </c>
      <c r="O246" s="2" t="e">
        <f t="shared" si="24"/>
        <v>#N/A</v>
      </c>
      <c r="P246" s="2">
        <v>1348988.5440539718</v>
      </c>
      <c r="Q246" s="2">
        <f t="shared" si="48"/>
        <v>650000</v>
      </c>
      <c r="R246" s="2">
        <f t="shared" si="46"/>
        <v>129276345.46982428</v>
      </c>
      <c r="S246" s="2">
        <f t="shared" si="16"/>
        <v>641500.42857143283</v>
      </c>
      <c r="T246" s="2">
        <f t="shared" si="17"/>
        <v>8499.571428571362</v>
      </c>
      <c r="U246" s="2">
        <f t="shared" si="18"/>
        <v>650000</v>
      </c>
      <c r="V246" s="2">
        <f t="shared" si="34"/>
        <v>73416547.137095705</v>
      </c>
      <c r="W246" s="2">
        <f t="shared" si="19"/>
        <v>641500.42857143283</v>
      </c>
      <c r="X246" s="2">
        <f t="shared" si="6"/>
        <v>8499.5714285671711</v>
      </c>
      <c r="Y246" s="2">
        <f t="shared" si="43"/>
        <v>55859798.33272858</v>
      </c>
      <c r="Z246" s="2" t="str">
        <f t="shared" si="8"/>
        <v>MEEP</v>
      </c>
      <c r="AA246" s="2">
        <f>IF(Z246="HERE",Y246,AA245+Graph!$G$1*1000)</f>
        <v>73821810.332728565</v>
      </c>
      <c r="AB246" s="2">
        <f t="shared" si="20"/>
        <v>650000</v>
      </c>
      <c r="AC246" s="2">
        <f t="shared" si="44"/>
        <v>54813034.708524294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2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178</v>
      </c>
      <c r="C247" s="7"/>
      <c r="D247" s="2" t="e">
        <f t="shared" si="11"/>
        <v>#N/A</v>
      </c>
      <c r="E247" s="2" t="e">
        <f t="shared" si="22"/>
        <v>#N/A</v>
      </c>
      <c r="F247" s="2">
        <v>1341266.4744715989</v>
      </c>
      <c r="G247" s="2">
        <f t="shared" si="47"/>
        <v>641500.42857142852</v>
      </c>
      <c r="H247" s="2">
        <f t="shared" si="45"/>
        <v>127944083.5656675</v>
      </c>
      <c r="I247" s="7"/>
      <c r="J247" s="2" t="e">
        <f t="shared" si="13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2102514.714285709</v>
      </c>
      <c r="M247" s="8" t="e">
        <f t="shared" si="28"/>
        <v>#N/A</v>
      </c>
      <c r="N247" s="2" t="e">
        <f t="shared" si="14"/>
        <v>#N/A</v>
      </c>
      <c r="O247" s="2" t="e">
        <f t="shared" si="24"/>
        <v>#N/A</v>
      </c>
      <c r="P247" s="2">
        <v>1353966.1762159467</v>
      </c>
      <c r="Q247" s="2">
        <f t="shared" si="48"/>
        <v>650000</v>
      </c>
      <c r="R247" s="2">
        <f t="shared" si="46"/>
        <v>129926345.46982428</v>
      </c>
      <c r="S247" s="2">
        <f t="shared" si="16"/>
        <v>641500.42857143283</v>
      </c>
      <c r="T247" s="2">
        <f t="shared" si="17"/>
        <v>8499.5714285715949</v>
      </c>
      <c r="U247" s="2">
        <f t="shared" si="18"/>
        <v>650000</v>
      </c>
      <c r="V247" s="2">
        <f t="shared" si="34"/>
        <v>74058047.565667138</v>
      </c>
      <c r="W247" s="2">
        <f t="shared" si="19"/>
        <v>641500.42857143283</v>
      </c>
      <c r="X247" s="2">
        <f t="shared" si="6"/>
        <v>8499.5714285671711</v>
      </c>
      <c r="Y247" s="2">
        <f t="shared" si="43"/>
        <v>55868297.904157147</v>
      </c>
      <c r="Z247" s="2" t="str">
        <f t="shared" si="8"/>
        <v>MEEP</v>
      </c>
      <c r="AA247" s="2">
        <f>IF(Z247="HERE",Y247,AA246+Graph!$G$1*1000)</f>
        <v>74471810.332728565</v>
      </c>
      <c r="AB247" s="2">
        <f t="shared" si="20"/>
        <v>650000</v>
      </c>
      <c r="AC247" s="2">
        <f t="shared" si="44"/>
        <v>54813034.708524294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2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179</v>
      </c>
      <c r="C248" s="7"/>
      <c r="D248" s="2" t="e">
        <f t="shared" si="11"/>
        <v>#N/A</v>
      </c>
      <c r="E248" s="2" t="e">
        <f t="shared" si="22"/>
        <v>#N/A</v>
      </c>
      <c r="F248" s="2">
        <v>1346197.6103577912</v>
      </c>
      <c r="G248" s="2">
        <f t="shared" si="47"/>
        <v>641500.42857142852</v>
      </c>
      <c r="H248" s="2">
        <f t="shared" si="45"/>
        <v>128585583.99423893</v>
      </c>
      <c r="I248" s="7"/>
      <c r="J248" s="2" t="e">
        <f t="shared" si="13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2111014.2857142803</v>
      </c>
      <c r="M248" s="8" t="e">
        <f t="shared" si="28"/>
        <v>#N/A</v>
      </c>
      <c r="N248" s="2" t="e">
        <f t="shared" si="14"/>
        <v>#N/A</v>
      </c>
      <c r="O248" s="2" t="e">
        <f t="shared" si="24"/>
        <v>#N/A</v>
      </c>
      <c r="P248" s="2">
        <v>1358943.8083778918</v>
      </c>
      <c r="Q248" s="2">
        <f t="shared" si="48"/>
        <v>650000</v>
      </c>
      <c r="R248" s="2">
        <f t="shared" si="46"/>
        <v>130576345.46982428</v>
      </c>
      <c r="S248" s="2">
        <f t="shared" si="16"/>
        <v>641500.42857143283</v>
      </c>
      <c r="T248" s="2">
        <f t="shared" si="17"/>
        <v>8499.571428571362</v>
      </c>
      <c r="U248" s="2">
        <f t="shared" si="18"/>
        <v>650000</v>
      </c>
      <c r="V248" s="2">
        <f t="shared" si="34"/>
        <v>74699547.99423857</v>
      </c>
      <c r="W248" s="2">
        <f t="shared" si="19"/>
        <v>641500.42857143283</v>
      </c>
      <c r="X248" s="2">
        <f t="shared" si="6"/>
        <v>8499.5714285671711</v>
      </c>
      <c r="Y248" s="2">
        <f t="shared" si="43"/>
        <v>55876797.475585714</v>
      </c>
      <c r="Z248" s="2" t="str">
        <f t="shared" si="8"/>
        <v>MEEP</v>
      </c>
      <c r="AA248" s="2">
        <f>IF(Z248="HERE",Y248,AA247+Graph!$G$1*1000)</f>
        <v>75121810.332728565</v>
      </c>
      <c r="AB248" s="2">
        <f t="shared" si="20"/>
        <v>650000</v>
      </c>
      <c r="AC248" s="2">
        <f t="shared" si="44"/>
        <v>54813034.708524294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2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180</v>
      </c>
      <c r="C249" s="7"/>
      <c r="D249" s="2" t="e">
        <f t="shared" si="11"/>
        <v>#N/A</v>
      </c>
      <c r="E249" s="2" t="e">
        <f t="shared" si="22"/>
        <v>#N/A</v>
      </c>
      <c r="F249" s="2">
        <v>1351128.7462439537</v>
      </c>
      <c r="G249" s="2">
        <f t="shared" si="47"/>
        <v>641500.42857142852</v>
      </c>
      <c r="H249" s="2">
        <f t="shared" si="45"/>
        <v>129227084.42281036</v>
      </c>
      <c r="I249" s="7"/>
      <c r="J249" s="2" t="e">
        <f t="shared" si="13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2119513.8571428517</v>
      </c>
      <c r="M249" s="8" t="e">
        <f t="shared" si="28"/>
        <v>#N/A</v>
      </c>
      <c r="N249" s="2" t="e">
        <f t="shared" si="14"/>
        <v>#N/A</v>
      </c>
      <c r="O249" s="2" t="e">
        <f t="shared" si="24"/>
        <v>#N/A</v>
      </c>
      <c r="P249" s="2">
        <v>1363921.4405398369</v>
      </c>
      <c r="Q249" s="2">
        <f t="shared" si="48"/>
        <v>650000</v>
      </c>
      <c r="R249" s="2">
        <f t="shared" si="46"/>
        <v>131226345.46982428</v>
      </c>
      <c r="S249" s="2">
        <f t="shared" si="16"/>
        <v>641500.42857143283</v>
      </c>
      <c r="T249" s="2">
        <f t="shared" si="17"/>
        <v>8499.571428571362</v>
      </c>
      <c r="U249" s="2">
        <f t="shared" si="18"/>
        <v>650000</v>
      </c>
      <c r="V249" s="2">
        <f t="shared" si="34"/>
        <v>75341048.422810003</v>
      </c>
      <c r="W249" s="2">
        <f t="shared" si="19"/>
        <v>641500.42857143283</v>
      </c>
      <c r="X249" s="2">
        <f t="shared" si="6"/>
        <v>8499.5714285671711</v>
      </c>
      <c r="Y249" s="2">
        <f t="shared" si="43"/>
        <v>55885297.047014281</v>
      </c>
      <c r="Z249" s="2" t="str">
        <f t="shared" si="8"/>
        <v>MEEP</v>
      </c>
      <c r="AA249" s="2">
        <f>IF(Z249="HERE",Y249,AA248+Graph!$G$1*1000)</f>
        <v>75771810.332728565</v>
      </c>
      <c r="AB249" s="2">
        <f t="shared" si="20"/>
        <v>650000</v>
      </c>
      <c r="AC249" s="2">
        <f t="shared" si="44"/>
        <v>54813034.708524294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2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181</v>
      </c>
      <c r="C250" s="7"/>
      <c r="D250" s="2" t="e">
        <f t="shared" si="11"/>
        <v>#N/A</v>
      </c>
      <c r="E250" s="2" t="e">
        <f t="shared" si="22"/>
        <v>#N/A</v>
      </c>
      <c r="F250" s="2">
        <v>1356059.8821301162</v>
      </c>
      <c r="G250" s="2">
        <f t="shared" si="47"/>
        <v>641500.42857142852</v>
      </c>
      <c r="H250" s="2">
        <f t="shared" si="45"/>
        <v>129868584.85138179</v>
      </c>
      <c r="I250" s="7"/>
      <c r="J250" s="2" t="e">
        <f t="shared" si="13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2128013.4285714231</v>
      </c>
      <c r="M250" s="8" t="e">
        <f t="shared" si="28"/>
        <v>#N/A</v>
      </c>
      <c r="N250" s="2" t="e">
        <f t="shared" si="14"/>
        <v>#N/A</v>
      </c>
      <c r="O250" s="2" t="e">
        <f t="shared" si="24"/>
        <v>#N/A</v>
      </c>
      <c r="P250" s="2">
        <v>1368899.0727018118</v>
      </c>
      <c r="Q250" s="2">
        <f t="shared" si="48"/>
        <v>650000</v>
      </c>
      <c r="R250" s="2">
        <f t="shared" si="46"/>
        <v>131876345.46982428</v>
      </c>
      <c r="S250" s="2">
        <f t="shared" si="16"/>
        <v>641500.42857143283</v>
      </c>
      <c r="T250" s="2">
        <f t="shared" si="17"/>
        <v>8499.571428571362</v>
      </c>
      <c r="U250" s="2">
        <f t="shared" si="18"/>
        <v>650000</v>
      </c>
      <c r="V250" s="2">
        <f t="shared" si="34"/>
        <v>75982548.851381436</v>
      </c>
      <c r="W250" s="2">
        <f t="shared" si="19"/>
        <v>641500.42857143283</v>
      </c>
      <c r="X250" s="2">
        <f t="shared" si="6"/>
        <v>8499.5714285671711</v>
      </c>
      <c r="Y250" s="2">
        <f t="shared" si="43"/>
        <v>55893796.618442848</v>
      </c>
      <c r="Z250" s="2" t="str">
        <f t="shared" si="8"/>
        <v>MEEP</v>
      </c>
      <c r="AA250" s="2">
        <f>IF(Z250="HERE",Y250,AA249+Graph!$G$1*1000)</f>
        <v>76421810.332728565</v>
      </c>
      <c r="AB250" s="2">
        <f t="shared" si="20"/>
        <v>650000</v>
      </c>
      <c r="AC250" s="2">
        <f t="shared" si="44"/>
        <v>54813034.708524294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2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182</v>
      </c>
      <c r="C251" s="7"/>
      <c r="D251" s="2" t="e">
        <f t="shared" si="11"/>
        <v>#N/A</v>
      </c>
      <c r="E251" s="2" t="e">
        <f t="shared" si="22"/>
        <v>#N/A</v>
      </c>
      <c r="F251" s="2">
        <v>1360991.0180163085</v>
      </c>
      <c r="G251" s="2">
        <f t="shared" si="47"/>
        <v>641500.42857142852</v>
      </c>
      <c r="H251" s="2">
        <f t="shared" si="45"/>
        <v>130510085.27995323</v>
      </c>
      <c r="I251" s="7"/>
      <c r="J251" s="2" t="e">
        <f t="shared" si="13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2136512.9999999944</v>
      </c>
      <c r="M251" s="8" t="e">
        <f t="shared" si="28"/>
        <v>#N/A</v>
      </c>
      <c r="N251" s="2" t="e">
        <f t="shared" si="14"/>
        <v>#N/A</v>
      </c>
      <c r="O251" s="2" t="e">
        <f t="shared" si="24"/>
        <v>#N/A</v>
      </c>
      <c r="P251" s="2">
        <v>1373876.7048637569</v>
      </c>
      <c r="Q251" s="2">
        <f t="shared" si="48"/>
        <v>650000</v>
      </c>
      <c r="R251" s="2">
        <f t="shared" si="46"/>
        <v>132526345.46982428</v>
      </c>
      <c r="S251" s="2">
        <f t="shared" si="16"/>
        <v>641500.42857143283</v>
      </c>
      <c r="T251" s="2">
        <f t="shared" si="17"/>
        <v>8499.571428571362</v>
      </c>
      <c r="U251" s="2">
        <f t="shared" si="18"/>
        <v>650000</v>
      </c>
      <c r="V251" s="2">
        <f t="shared" si="34"/>
        <v>76624049.279952869</v>
      </c>
      <c r="W251" s="2">
        <f t="shared" si="19"/>
        <v>641500.42857143283</v>
      </c>
      <c r="X251" s="2">
        <f t="shared" si="6"/>
        <v>8499.5714285671711</v>
      </c>
      <c r="Y251" s="2">
        <f t="shared" si="43"/>
        <v>55902296.189871415</v>
      </c>
      <c r="Z251" s="2" t="str">
        <f t="shared" si="8"/>
        <v>MEEP</v>
      </c>
      <c r="AA251" s="2">
        <f>IF(Z251="HERE",Y251,AA250+Graph!$G$1*1000)</f>
        <v>77071810.332728565</v>
      </c>
      <c r="AB251" s="2">
        <f t="shared" si="20"/>
        <v>650000</v>
      </c>
      <c r="AC251" s="2">
        <f t="shared" si="44"/>
        <v>54813034.708524294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2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183</v>
      </c>
      <c r="C252" s="7"/>
      <c r="D252" s="2" t="e">
        <f t="shared" si="11"/>
        <v>#N/A</v>
      </c>
      <c r="E252" s="2" t="e">
        <f t="shared" si="22"/>
        <v>#N/A</v>
      </c>
      <c r="F252" s="2">
        <v>1365922.1539024711</v>
      </c>
      <c r="G252" s="2">
        <f t="shared" si="47"/>
        <v>641500.42857142852</v>
      </c>
      <c r="H252" s="2">
        <f t="shared" si="45"/>
        <v>131151585.70852466</v>
      </c>
      <c r="I252" s="7"/>
      <c r="J252" s="2" t="e">
        <f t="shared" si="13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2145012.5714285658</v>
      </c>
      <c r="M252" s="8" t="e">
        <f t="shared" si="28"/>
        <v>#N/A</v>
      </c>
      <c r="N252" s="2" t="e">
        <f t="shared" si="14"/>
        <v>#N/A</v>
      </c>
      <c r="O252" s="2" t="e">
        <f t="shared" si="24"/>
        <v>#N/A</v>
      </c>
      <c r="P252" s="2">
        <v>1378854.3370257318</v>
      </c>
      <c r="Q252" s="2">
        <f t="shared" si="48"/>
        <v>650000</v>
      </c>
      <c r="R252" s="2">
        <f t="shared" si="46"/>
        <v>133176345.46982428</v>
      </c>
      <c r="S252" s="2">
        <f t="shared" si="16"/>
        <v>641500.42857143283</v>
      </c>
      <c r="T252" s="2">
        <f t="shared" si="17"/>
        <v>8499.571428571362</v>
      </c>
      <c r="U252" s="2">
        <f t="shared" si="18"/>
        <v>650000</v>
      </c>
      <c r="V252" s="2">
        <f t="shared" si="34"/>
        <v>77265549.708524302</v>
      </c>
      <c r="W252" s="2">
        <f t="shared" si="19"/>
        <v>641500.42857143283</v>
      </c>
      <c r="X252" s="2">
        <f t="shared" si="6"/>
        <v>8499.5714285671711</v>
      </c>
      <c r="Y252" s="2">
        <f t="shared" si="43"/>
        <v>55910795.761299983</v>
      </c>
      <c r="Z252" s="2" t="str">
        <f t="shared" si="8"/>
        <v>MEEP</v>
      </c>
      <c r="AA252" s="2">
        <f>IF(Z252="HERE",Y252,AA251+Graph!$G$1*1000)</f>
        <v>77721810.332728565</v>
      </c>
      <c r="AB252" s="2">
        <f t="shared" si="20"/>
        <v>650000</v>
      </c>
      <c r="AC252" s="2">
        <f t="shared" si="44"/>
        <v>54813034.708524294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2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184</v>
      </c>
      <c r="C253" s="7"/>
      <c r="D253" s="2" t="e">
        <f t="shared" si="11"/>
        <v>#N/A</v>
      </c>
      <c r="E253" s="2" t="e">
        <f t="shared" si="22"/>
        <v>#N/A</v>
      </c>
      <c r="F253" s="2">
        <v>1370853.2897886336</v>
      </c>
      <c r="G253" s="2">
        <f t="shared" si="47"/>
        <v>641500.42857142852</v>
      </c>
      <c r="H253" s="2">
        <f t="shared" si="45"/>
        <v>131793086.13709609</v>
      </c>
      <c r="I253" s="7"/>
      <c r="J253" s="2" t="e">
        <f t="shared" si="13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2153512.1428571371</v>
      </c>
      <c r="M253" s="8" t="e">
        <f t="shared" si="28"/>
        <v>#N/A</v>
      </c>
      <c r="N253" s="2" t="e">
        <f t="shared" si="14"/>
        <v>#N/A</v>
      </c>
      <c r="O253" s="2" t="e">
        <f t="shared" si="24"/>
        <v>#N/A</v>
      </c>
      <c r="P253" s="2">
        <v>1383831.9691876769</v>
      </c>
      <c r="Q253" s="2">
        <f t="shared" si="48"/>
        <v>650000</v>
      </c>
      <c r="R253" s="2">
        <f t="shared" si="46"/>
        <v>133826345.46982428</v>
      </c>
      <c r="S253" s="2">
        <f t="shared" si="16"/>
        <v>641500.42857143283</v>
      </c>
      <c r="T253" s="2">
        <f t="shared" si="17"/>
        <v>8499.571428571362</v>
      </c>
      <c r="U253" s="2">
        <f t="shared" si="18"/>
        <v>650000</v>
      </c>
      <c r="V253" s="2">
        <f t="shared" si="34"/>
        <v>77907050.137095734</v>
      </c>
      <c r="W253" s="2">
        <f t="shared" si="19"/>
        <v>641500.42857143283</v>
      </c>
      <c r="X253" s="2">
        <f t="shared" si="6"/>
        <v>8499.5714285671711</v>
      </c>
      <c r="Y253" s="2">
        <f t="shared" si="43"/>
        <v>55919295.33272855</v>
      </c>
      <c r="Z253" s="2" t="str">
        <f t="shared" si="8"/>
        <v>MEEP</v>
      </c>
      <c r="AA253" s="2">
        <f>IF(Z253="HERE",Y253,AA252+Graph!$G$1*1000)</f>
        <v>78371810.332728565</v>
      </c>
      <c r="AB253" s="2">
        <f t="shared" si="20"/>
        <v>650000</v>
      </c>
      <c r="AC253" s="2">
        <f t="shared" si="44"/>
        <v>54813034.708524294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2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185</v>
      </c>
      <c r="C254" s="7"/>
      <c r="D254" s="2" t="e">
        <f t="shared" si="11"/>
        <v>#N/A</v>
      </c>
      <c r="E254" s="2" t="e">
        <f t="shared" si="22"/>
        <v>#N/A</v>
      </c>
      <c r="F254" s="2">
        <v>1375784.4256748259</v>
      </c>
      <c r="G254" s="2">
        <f t="shared" si="47"/>
        <v>641500.42857142852</v>
      </c>
      <c r="H254" s="2">
        <f t="shared" si="45"/>
        <v>132434586.56566752</v>
      </c>
      <c r="I254" s="7"/>
      <c r="J254" s="2" t="e">
        <f t="shared" si="13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2162011.7142857085</v>
      </c>
      <c r="M254" s="8" t="e">
        <f t="shared" si="28"/>
        <v>#N/A</v>
      </c>
      <c r="N254" s="2" t="e">
        <f t="shared" si="14"/>
        <v>#N/A</v>
      </c>
      <c r="O254" s="2" t="e">
        <f t="shared" si="24"/>
        <v>#N/A</v>
      </c>
      <c r="P254" s="2">
        <v>1388809.601349622</v>
      </c>
      <c r="Q254" s="2">
        <f t="shared" si="48"/>
        <v>650000</v>
      </c>
      <c r="R254" s="2">
        <f t="shared" si="46"/>
        <v>134476345.46982428</v>
      </c>
      <c r="S254" s="2">
        <f t="shared" si="16"/>
        <v>641500.42857143283</v>
      </c>
      <c r="T254" s="2">
        <f t="shared" si="17"/>
        <v>8499.571428571362</v>
      </c>
      <c r="U254" s="2">
        <f t="shared" si="18"/>
        <v>650000</v>
      </c>
      <c r="V254" s="2">
        <f t="shared" si="34"/>
        <v>78548550.565667167</v>
      </c>
      <c r="W254" s="2">
        <f t="shared" si="19"/>
        <v>641500.42857143283</v>
      </c>
      <c r="X254" s="2">
        <f t="shared" si="6"/>
        <v>8499.5714285671711</v>
      </c>
      <c r="Y254" s="2">
        <f t="shared" si="43"/>
        <v>55927794.904157117</v>
      </c>
      <c r="Z254" s="2" t="str">
        <f t="shared" si="8"/>
        <v>MEEP</v>
      </c>
      <c r="AA254" s="2">
        <f>IF(Z254="HERE",Y254,AA253+Graph!$G$1*1000)</f>
        <v>79021810.332728565</v>
      </c>
      <c r="AB254" s="2">
        <f t="shared" si="20"/>
        <v>650000</v>
      </c>
      <c r="AC254" s="2">
        <f t="shared" si="44"/>
        <v>54813034.708524294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2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186</v>
      </c>
      <c r="C255" s="7"/>
      <c r="D255" s="2" t="e">
        <f t="shared" si="11"/>
        <v>#N/A</v>
      </c>
      <c r="E255" s="2" t="e">
        <f t="shared" si="22"/>
        <v>#N/A</v>
      </c>
      <c r="F255" s="2">
        <v>1380715.5615609884</v>
      </c>
      <c r="G255" s="2">
        <f t="shared" si="47"/>
        <v>641500.42857142852</v>
      </c>
      <c r="H255" s="2">
        <f t="shared" si="45"/>
        <v>133076086.99423896</v>
      </c>
      <c r="I255" s="7"/>
      <c r="J255" s="2" t="e">
        <f t="shared" si="13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2170511.2857142799</v>
      </c>
      <c r="M255" s="8" t="e">
        <f t="shared" si="28"/>
        <v>#N/A</v>
      </c>
      <c r="N255" s="2" t="e">
        <f t="shared" si="14"/>
        <v>#N/A</v>
      </c>
      <c r="O255" s="2" t="e">
        <f t="shared" si="24"/>
        <v>#N/A</v>
      </c>
      <c r="P255" s="2">
        <v>1393787.2335115969</v>
      </c>
      <c r="Q255" s="2">
        <f t="shared" si="48"/>
        <v>650000</v>
      </c>
      <c r="R255" s="2">
        <f t="shared" si="46"/>
        <v>135126345.46982428</v>
      </c>
      <c r="S255" s="2">
        <f t="shared" si="16"/>
        <v>641500.42857143283</v>
      </c>
      <c r="T255" s="2">
        <f t="shared" si="17"/>
        <v>8499.571428571362</v>
      </c>
      <c r="U255" s="2">
        <f t="shared" si="18"/>
        <v>650000</v>
      </c>
      <c r="V255" s="2">
        <f t="shared" si="34"/>
        <v>79190050.9942386</v>
      </c>
      <c r="W255" s="2">
        <f t="shared" si="19"/>
        <v>641500.42857143283</v>
      </c>
      <c r="X255" s="2">
        <f t="shared" si="6"/>
        <v>8499.5714285671711</v>
      </c>
      <c r="Y255" s="2">
        <f t="shared" si="43"/>
        <v>55936294.475585684</v>
      </c>
      <c r="Z255" s="2" t="str">
        <f t="shared" si="8"/>
        <v>MEEP</v>
      </c>
      <c r="AA255" s="2">
        <f>IF(Z255="HERE",Y255,AA254+Graph!$G$1*1000)</f>
        <v>79671810.332728565</v>
      </c>
      <c r="AB255" s="2">
        <f t="shared" si="20"/>
        <v>650000</v>
      </c>
      <c r="AC255" s="2">
        <f t="shared" si="44"/>
        <v>54813034.708524294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2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187</v>
      </c>
      <c r="C256" s="7"/>
      <c r="D256" s="2" t="e">
        <f t="shared" si="11"/>
        <v>#N/A</v>
      </c>
      <c r="E256" s="2" t="e">
        <f t="shared" si="22"/>
        <v>#N/A</v>
      </c>
      <c r="F256" s="2">
        <v>1385646.6974471509</v>
      </c>
      <c r="G256" s="2">
        <f t="shared" si="47"/>
        <v>641500.42857142852</v>
      </c>
      <c r="H256" s="2">
        <f t="shared" si="45"/>
        <v>133717587.42281039</v>
      </c>
      <c r="I256" s="7"/>
      <c r="J256" s="2" t="e">
        <f t="shared" si="13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2179010.8571428512</v>
      </c>
      <c r="M256" s="8" t="e">
        <f t="shared" si="28"/>
        <v>#N/A</v>
      </c>
      <c r="N256" s="2" t="e">
        <f t="shared" si="14"/>
        <v>#N/A</v>
      </c>
      <c r="O256" s="2" t="e">
        <f t="shared" si="24"/>
        <v>#N/A</v>
      </c>
      <c r="P256" s="2">
        <v>1398764.865673542</v>
      </c>
      <c r="Q256" s="2">
        <f t="shared" si="48"/>
        <v>650000</v>
      </c>
      <c r="R256" s="2">
        <f t="shared" si="46"/>
        <v>135776345.46982428</v>
      </c>
      <c r="S256" s="2">
        <f t="shared" si="16"/>
        <v>641500.42857143283</v>
      </c>
      <c r="T256" s="2">
        <f t="shared" si="17"/>
        <v>8499.571428571362</v>
      </c>
      <c r="U256" s="2">
        <f t="shared" si="18"/>
        <v>650000</v>
      </c>
      <c r="V256" s="2">
        <f t="shared" si="34"/>
        <v>79831551.422810033</v>
      </c>
      <c r="W256" s="2">
        <f t="shared" si="19"/>
        <v>641500.42857143283</v>
      </c>
      <c r="X256" s="2">
        <f t="shared" si="6"/>
        <v>8499.5714285671711</v>
      </c>
      <c r="Y256" s="2">
        <f t="shared" si="43"/>
        <v>55944794.047014251</v>
      </c>
      <c r="Z256" s="2" t="str">
        <f t="shared" si="8"/>
        <v>MEEP</v>
      </c>
      <c r="AA256" s="2">
        <f>IF(Z256="HERE",Y256,AA255+Graph!$G$1*1000)</f>
        <v>80321810.332728565</v>
      </c>
      <c r="AB256" s="2">
        <f t="shared" si="20"/>
        <v>650000</v>
      </c>
      <c r="AC256" s="2">
        <f t="shared" si="44"/>
        <v>54813034.708524294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2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188</v>
      </c>
      <c r="C257" s="7"/>
      <c r="D257" s="2" t="e">
        <f t="shared" si="11"/>
        <v>#N/A</v>
      </c>
      <c r="E257" s="2" t="e">
        <f t="shared" si="22"/>
        <v>#N/A</v>
      </c>
      <c r="F257" s="2">
        <v>1390577.8333333433</v>
      </c>
      <c r="G257" s="2">
        <f t="shared" si="47"/>
        <v>641500.42857142852</v>
      </c>
      <c r="H257" s="2">
        <f t="shared" si="45"/>
        <v>134359087.85138181</v>
      </c>
      <c r="I257" s="7"/>
      <c r="J257" s="2" t="e">
        <f t="shared" si="13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2187510.4285714226</v>
      </c>
      <c r="M257" s="8" t="e">
        <f t="shared" si="28"/>
        <v>#N/A</v>
      </c>
      <c r="N257" s="2" t="e">
        <f t="shared" si="14"/>
        <v>#N/A</v>
      </c>
      <c r="O257" s="2" t="e">
        <f t="shared" si="24"/>
        <v>#N/A</v>
      </c>
      <c r="P257" s="2">
        <v>1403742.4978354871</v>
      </c>
      <c r="Q257" s="2">
        <f t="shared" si="48"/>
        <v>650000</v>
      </c>
      <c r="R257" s="2">
        <f t="shared" si="46"/>
        <v>136426345.46982428</v>
      </c>
      <c r="S257" s="2">
        <f t="shared" si="16"/>
        <v>641500.42857141793</v>
      </c>
      <c r="T257" s="2">
        <f t="shared" si="17"/>
        <v>8499.571428571362</v>
      </c>
      <c r="U257" s="2">
        <f t="shared" si="18"/>
        <v>650000</v>
      </c>
      <c r="V257" s="2">
        <f t="shared" si="34"/>
        <v>80473051.851381466</v>
      </c>
      <c r="W257" s="2">
        <f t="shared" si="19"/>
        <v>641500.42857143283</v>
      </c>
      <c r="X257" s="2">
        <f t="shared" si="6"/>
        <v>8499.5714285671711</v>
      </c>
      <c r="Y257" s="2">
        <f t="shared" si="43"/>
        <v>55953293.618442819</v>
      </c>
      <c r="Z257" s="2" t="str">
        <f t="shared" si="8"/>
        <v>MEEP</v>
      </c>
      <c r="AA257" s="2">
        <f>IF(Z257="HERE",Y257,AA256+Graph!$G$1*1000)</f>
        <v>80971810.332728565</v>
      </c>
      <c r="AB257" s="2">
        <f t="shared" si="20"/>
        <v>650000</v>
      </c>
      <c r="AC257" s="2">
        <f t="shared" si="44"/>
        <v>54813034.708524294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2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189</v>
      </c>
      <c r="C258" s="7"/>
      <c r="D258" s="2" t="e">
        <f t="shared" si="11"/>
        <v>#N/A</v>
      </c>
      <c r="E258" s="2" t="e">
        <f t="shared" si="22"/>
        <v>#N/A</v>
      </c>
      <c r="F258" s="2">
        <v>1395508.9692195058</v>
      </c>
      <c r="G258" s="2">
        <f t="shared" si="47"/>
        <v>641500.42857142852</v>
      </c>
      <c r="H258" s="2">
        <f t="shared" si="45"/>
        <v>135000588.27995324</v>
      </c>
      <c r="I258" s="7"/>
      <c r="J258" s="2" t="e">
        <f t="shared" si="13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2196009.9999999939</v>
      </c>
      <c r="M258" s="8" t="e">
        <f t="shared" si="28"/>
        <v>#N/A</v>
      </c>
      <c r="N258" s="2" t="e">
        <f t="shared" si="14"/>
        <v>#N/A</v>
      </c>
      <c r="O258" s="2" t="e">
        <f t="shared" si="24"/>
        <v>#N/A</v>
      </c>
      <c r="P258" s="2">
        <v>1408720.129997462</v>
      </c>
      <c r="Q258" s="2">
        <f t="shared" si="48"/>
        <v>650000</v>
      </c>
      <c r="R258" s="2">
        <f t="shared" si="46"/>
        <v>137076345.46982428</v>
      </c>
      <c r="S258" s="2">
        <f t="shared" si="16"/>
        <v>641500.42857143283</v>
      </c>
      <c r="T258" s="2">
        <f t="shared" si="17"/>
        <v>8499.571428571362</v>
      </c>
      <c r="U258" s="2">
        <f t="shared" si="18"/>
        <v>650000</v>
      </c>
      <c r="V258" s="2">
        <f t="shared" si="34"/>
        <v>81114552.279952899</v>
      </c>
      <c r="W258" s="2">
        <f t="shared" si="19"/>
        <v>641500.42857143283</v>
      </c>
      <c r="X258" s="2">
        <f t="shared" si="6"/>
        <v>8499.5714285671711</v>
      </c>
      <c r="Y258" s="2">
        <f t="shared" si="43"/>
        <v>55961793.189871386</v>
      </c>
      <c r="Z258" s="2" t="str">
        <f t="shared" si="8"/>
        <v>MEEP</v>
      </c>
      <c r="AA258" s="2">
        <f>IF(Z258="HERE",Y258,AA257+Graph!$G$1*1000)</f>
        <v>81621810.332728565</v>
      </c>
      <c r="AB258" s="2">
        <f t="shared" si="20"/>
        <v>650000</v>
      </c>
      <c r="AC258" s="2">
        <f t="shared" si="44"/>
        <v>54813034.708524294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2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190</v>
      </c>
      <c r="C259" s="7"/>
      <c r="D259" s="2" t="e">
        <f t="shared" si="11"/>
        <v>#N/A</v>
      </c>
      <c r="E259" s="2" t="e">
        <f t="shared" si="22"/>
        <v>#N/A</v>
      </c>
      <c r="F259" s="2">
        <v>1400440.1051056683</v>
      </c>
      <c r="G259" s="2">
        <f t="shared" si="47"/>
        <v>641500.42857142852</v>
      </c>
      <c r="H259" s="2">
        <f t="shared" si="45"/>
        <v>135642088.70852467</v>
      </c>
      <c r="I259" s="7"/>
      <c r="J259" s="2" t="e">
        <f t="shared" si="13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2204509.5714285653</v>
      </c>
      <c r="M259" s="8" t="e">
        <f t="shared" si="28"/>
        <v>#N/A</v>
      </c>
      <c r="N259" s="2" t="e">
        <f t="shared" si="14"/>
        <v>#N/A</v>
      </c>
      <c r="O259" s="2" t="e">
        <f t="shared" si="24"/>
        <v>#N/A</v>
      </c>
      <c r="P259" s="2">
        <v>1413697.7621594071</v>
      </c>
      <c r="Q259" s="2">
        <f t="shared" si="48"/>
        <v>650000</v>
      </c>
      <c r="R259" s="2">
        <f t="shared" si="46"/>
        <v>137726345.46982428</v>
      </c>
      <c r="S259" s="2">
        <f t="shared" si="16"/>
        <v>641500.42857143283</v>
      </c>
      <c r="T259" s="2">
        <f t="shared" si="17"/>
        <v>8499.571428571362</v>
      </c>
      <c r="U259" s="2">
        <f t="shared" si="18"/>
        <v>650000</v>
      </c>
      <c r="V259" s="2">
        <f t="shared" si="34"/>
        <v>81756052.708524331</v>
      </c>
      <c r="W259" s="2">
        <f t="shared" si="19"/>
        <v>641500.42857143283</v>
      </c>
      <c r="X259" s="2">
        <f t="shared" si="6"/>
        <v>8499.5714285671711</v>
      </c>
      <c r="Y259" s="2">
        <f t="shared" si="43"/>
        <v>55970292.761299953</v>
      </c>
      <c r="Z259" s="2" t="str">
        <f t="shared" si="8"/>
        <v>MEEP</v>
      </c>
      <c r="AA259" s="2">
        <f>IF(Z259="HERE",Y259,AA258+Graph!$G$1*1000)</f>
        <v>82271810.332728565</v>
      </c>
      <c r="AB259" s="2">
        <f t="shared" si="20"/>
        <v>650000</v>
      </c>
      <c r="AC259" s="2">
        <f t="shared" si="44"/>
        <v>54813034.708524294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2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191</v>
      </c>
      <c r="C260" s="7"/>
      <c r="D260" s="2" t="e">
        <f t="shared" si="11"/>
        <v>#N/A</v>
      </c>
      <c r="E260" s="2" t="e">
        <f t="shared" si="22"/>
        <v>#N/A</v>
      </c>
      <c r="F260" s="2">
        <v>1405371.2409918606</v>
      </c>
      <c r="G260" s="2">
        <f t="shared" si="47"/>
        <v>641500.42857142852</v>
      </c>
      <c r="H260" s="2">
        <f t="shared" si="45"/>
        <v>136283589.13709611</v>
      </c>
      <c r="I260" s="7"/>
      <c r="J260" s="2" t="e">
        <f t="shared" si="13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2213009.1428571367</v>
      </c>
      <c r="M260" s="8" t="e">
        <f t="shared" si="28"/>
        <v>#N/A</v>
      </c>
      <c r="N260" s="2" t="e">
        <f t="shared" si="14"/>
        <v>#N/A</v>
      </c>
      <c r="O260" s="2" t="e">
        <f t="shared" si="24"/>
        <v>#N/A</v>
      </c>
      <c r="P260" s="2">
        <v>1418675.3943213522</v>
      </c>
      <c r="Q260" s="2">
        <f t="shared" si="48"/>
        <v>650000</v>
      </c>
      <c r="R260" s="2">
        <f t="shared" si="46"/>
        <v>138376345.46982428</v>
      </c>
      <c r="S260" s="2">
        <f t="shared" si="16"/>
        <v>641500.42857143283</v>
      </c>
      <c r="T260" s="2">
        <f t="shared" si="17"/>
        <v>8499.571428571362</v>
      </c>
      <c r="U260" s="2">
        <f t="shared" si="18"/>
        <v>650000</v>
      </c>
      <c r="V260" s="2">
        <f t="shared" si="34"/>
        <v>82397553.137095764</v>
      </c>
      <c r="W260" s="2">
        <f t="shared" si="19"/>
        <v>641500.42857143283</v>
      </c>
      <c r="X260" s="2">
        <f t="shared" si="6"/>
        <v>8499.5714285671711</v>
      </c>
      <c r="Y260" s="2">
        <f t="shared" si="43"/>
        <v>55978792.33272852</v>
      </c>
      <c r="Z260" s="2" t="str">
        <f t="shared" si="8"/>
        <v>MEEP</v>
      </c>
      <c r="AA260" s="2">
        <f>IF(Z260="HERE",Y260,AA259+Graph!$G$1*1000)</f>
        <v>82921810.332728565</v>
      </c>
      <c r="AB260" s="2">
        <f t="shared" si="20"/>
        <v>650000</v>
      </c>
      <c r="AC260" s="2">
        <f t="shared" si="44"/>
        <v>54813034.708524294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2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192</v>
      </c>
      <c r="C261" s="7"/>
      <c r="D261" s="2" t="e">
        <f t="shared" si="11"/>
        <v>#N/A</v>
      </c>
      <c r="E261" s="2" t="e">
        <f t="shared" si="22"/>
        <v>#N/A</v>
      </c>
      <c r="F261" s="2">
        <v>1410302.3768780231</v>
      </c>
      <c r="G261" s="2">
        <f t="shared" si="47"/>
        <v>641500.42857142852</v>
      </c>
      <c r="H261" s="2">
        <f t="shared" si="45"/>
        <v>136925089.56566754</v>
      </c>
      <c r="I261" s="7"/>
      <c r="J261" s="2" t="e">
        <f t="shared" si="13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2221508.714285708</v>
      </c>
      <c r="M261" s="8" t="e">
        <f t="shared" si="28"/>
        <v>#N/A</v>
      </c>
      <c r="N261" s="2" t="e">
        <f t="shared" si="14"/>
        <v>#N/A</v>
      </c>
      <c r="O261" s="2" t="e">
        <f t="shared" si="24"/>
        <v>#N/A</v>
      </c>
      <c r="P261" s="2">
        <v>1423653.0264833272</v>
      </c>
      <c r="Q261" s="2">
        <f t="shared" si="48"/>
        <v>650000</v>
      </c>
      <c r="R261" s="2">
        <f t="shared" si="46"/>
        <v>139026345.46982428</v>
      </c>
      <c r="S261" s="2">
        <f t="shared" si="16"/>
        <v>641500.42857143283</v>
      </c>
      <c r="T261" s="2">
        <f t="shared" si="17"/>
        <v>8499.571428571362</v>
      </c>
      <c r="U261" s="2">
        <f t="shared" si="18"/>
        <v>650000</v>
      </c>
      <c r="V261" s="2">
        <f t="shared" si="34"/>
        <v>83039053.565667197</v>
      </c>
      <c r="W261" s="2">
        <f t="shared" si="19"/>
        <v>641500.42857143283</v>
      </c>
      <c r="X261" s="2">
        <f t="shared" si="6"/>
        <v>8499.5714285671711</v>
      </c>
      <c r="Y261" s="2">
        <f t="shared" si="43"/>
        <v>55987291.904157087</v>
      </c>
      <c r="Z261" s="2" t="str">
        <f t="shared" si="8"/>
        <v>MEEP</v>
      </c>
      <c r="AA261" s="2">
        <f>IF(Z261="HERE",Y261,AA260+Graph!$G$1*1000)</f>
        <v>83571810.332728565</v>
      </c>
      <c r="AB261" s="2">
        <f t="shared" si="20"/>
        <v>650000</v>
      </c>
      <c r="AC261" s="2">
        <f t="shared" si="44"/>
        <v>54813034.708524294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2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193</v>
      </c>
      <c r="C262" s="7"/>
      <c r="D262" s="2" t="e">
        <f t="shared" si="11"/>
        <v>#N/A</v>
      </c>
      <c r="E262" s="2" t="e">
        <f t="shared" si="22"/>
        <v>#N/A</v>
      </c>
      <c r="F262" s="2">
        <v>1415233.5127641857</v>
      </c>
      <c r="G262" s="2">
        <f t="shared" si="47"/>
        <v>641500.42857142852</v>
      </c>
      <c r="H262" s="2">
        <f t="shared" si="45"/>
        <v>137566589.99423897</v>
      </c>
      <c r="I262" s="7"/>
      <c r="J262" s="2" t="e">
        <f t="shared" si="13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2230008.2857142794</v>
      </c>
      <c r="M262" s="8" t="e">
        <f t="shared" si="28"/>
        <v>#N/A</v>
      </c>
      <c r="N262" s="2" t="e">
        <f t="shared" si="14"/>
        <v>#N/A</v>
      </c>
      <c r="O262" s="2" t="e">
        <f t="shared" si="24"/>
        <v>#N/A</v>
      </c>
      <c r="P262" s="2">
        <v>1428630.6586452723</v>
      </c>
      <c r="Q262" s="2">
        <f t="shared" si="48"/>
        <v>650000</v>
      </c>
      <c r="R262" s="2">
        <f t="shared" si="46"/>
        <v>139676345.46982428</v>
      </c>
      <c r="S262" s="2">
        <f t="shared" si="16"/>
        <v>641500.42857143283</v>
      </c>
      <c r="T262" s="2">
        <f t="shared" si="17"/>
        <v>8499.571428571362</v>
      </c>
      <c r="U262" s="2">
        <f t="shared" si="18"/>
        <v>650000</v>
      </c>
      <c r="V262" s="2">
        <f t="shared" si="34"/>
        <v>83680553.99423863</v>
      </c>
      <c r="W262" s="2">
        <f t="shared" si="19"/>
        <v>641500.42857143283</v>
      </c>
      <c r="X262" s="2">
        <f t="shared" si="6"/>
        <v>8499.5714285671711</v>
      </c>
      <c r="Y262" s="2">
        <f t="shared" si="43"/>
        <v>55995791.475585654</v>
      </c>
      <c r="Z262" s="2" t="str">
        <f t="shared" si="8"/>
        <v>MEEP</v>
      </c>
      <c r="AA262" s="2">
        <f>IF(Z262="HERE",Y262,AA261+Graph!$G$1*1000)</f>
        <v>84221810.332728565</v>
      </c>
      <c r="AB262" s="2">
        <f t="shared" si="20"/>
        <v>650000</v>
      </c>
      <c r="AC262" s="2">
        <f t="shared" si="44"/>
        <v>54813034.708524294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2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194</v>
      </c>
      <c r="C263" s="7"/>
      <c r="D263" s="2" t="e">
        <f t="shared" si="11"/>
        <v>#N/A</v>
      </c>
      <c r="E263" s="2" t="e">
        <f t="shared" si="22"/>
        <v>#N/A</v>
      </c>
      <c r="F263" s="2">
        <v>1420164.648650378</v>
      </c>
      <c r="G263" s="2">
        <f t="shared" si="47"/>
        <v>641500.42857142852</v>
      </c>
      <c r="H263" s="2">
        <f t="shared" si="45"/>
        <v>138208090.42281041</v>
      </c>
      <c r="I263" s="7"/>
      <c r="J263" s="2" t="e">
        <f t="shared" si="13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2238507.8571428508</v>
      </c>
      <c r="M263" s="8" t="e">
        <f t="shared" si="28"/>
        <v>#N/A</v>
      </c>
      <c r="N263" s="2" t="e">
        <f t="shared" si="14"/>
        <v>#N/A</v>
      </c>
      <c r="O263" s="2" t="e">
        <f t="shared" si="24"/>
        <v>#N/A</v>
      </c>
      <c r="P263" s="2">
        <v>1433608.2908072174</v>
      </c>
      <c r="Q263" s="2">
        <f t="shared" si="48"/>
        <v>650000</v>
      </c>
      <c r="R263" s="2">
        <f t="shared" si="46"/>
        <v>140326345.46982428</v>
      </c>
      <c r="S263" s="2">
        <f t="shared" si="16"/>
        <v>641500.42857143283</v>
      </c>
      <c r="T263" s="2">
        <f t="shared" si="17"/>
        <v>8499.571428571362</v>
      </c>
      <c r="U263" s="2">
        <f t="shared" si="18"/>
        <v>650000</v>
      </c>
      <c r="V263" s="2">
        <f t="shared" si="34"/>
        <v>84322054.422810063</v>
      </c>
      <c r="W263" s="2">
        <f t="shared" si="19"/>
        <v>641500.42857143283</v>
      </c>
      <c r="X263" s="2">
        <f t="shared" si="6"/>
        <v>8499.5714285671711</v>
      </c>
      <c r="Y263" s="2">
        <f t="shared" si="43"/>
        <v>56004291.047014222</v>
      </c>
      <c r="Z263" s="2" t="str">
        <f t="shared" si="8"/>
        <v>MEEP</v>
      </c>
      <c r="AA263" s="2">
        <f>IF(Z263="HERE",Y263,AA262+Graph!$G$1*1000)</f>
        <v>84871810.332728565</v>
      </c>
      <c r="AB263" s="2">
        <f t="shared" si="20"/>
        <v>650000</v>
      </c>
      <c r="AC263" s="2">
        <f t="shared" si="44"/>
        <v>54813034.708524294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2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195</v>
      </c>
      <c r="C264" s="7"/>
      <c r="D264" s="2" t="e">
        <f t="shared" si="11"/>
        <v>#N/A</v>
      </c>
      <c r="E264" s="2" t="e">
        <f t="shared" si="22"/>
        <v>#N/A</v>
      </c>
      <c r="F264" s="2">
        <v>1425095.7845365405</v>
      </c>
      <c r="G264" s="2">
        <f t="shared" si="47"/>
        <v>641500.42857142852</v>
      </c>
      <c r="H264" s="2">
        <f t="shared" si="45"/>
        <v>138849590.85138184</v>
      </c>
      <c r="I264" s="7"/>
      <c r="J264" s="2" t="e">
        <f t="shared" si="13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2247007.4285714221</v>
      </c>
      <c r="M264" s="8" t="e">
        <f t="shared" si="28"/>
        <v>#N/A</v>
      </c>
      <c r="N264" s="2" t="e">
        <f t="shared" si="14"/>
        <v>#N/A</v>
      </c>
      <c r="O264" s="2" t="e">
        <f t="shared" si="24"/>
        <v>#N/A</v>
      </c>
      <c r="P264" s="2">
        <v>1438585.9229691923</v>
      </c>
      <c r="Q264" s="2">
        <f t="shared" si="48"/>
        <v>650000</v>
      </c>
      <c r="R264" s="2">
        <f t="shared" si="46"/>
        <v>140976345.46982428</v>
      </c>
      <c r="S264" s="2">
        <f t="shared" si="16"/>
        <v>641500.42857143283</v>
      </c>
      <c r="T264" s="2">
        <f t="shared" si="17"/>
        <v>8499.571428571362</v>
      </c>
      <c r="U264" s="2">
        <f t="shared" si="18"/>
        <v>650000</v>
      </c>
      <c r="V264" s="2">
        <f t="shared" si="34"/>
        <v>84963554.851381496</v>
      </c>
      <c r="W264" s="2">
        <f t="shared" si="19"/>
        <v>641500.42857143283</v>
      </c>
      <c r="X264" s="2">
        <f t="shared" si="6"/>
        <v>8499.5714285671711</v>
      </c>
      <c r="Y264" s="2">
        <f t="shared" si="43"/>
        <v>56012790.618442789</v>
      </c>
      <c r="Z264" s="2" t="str">
        <f t="shared" si="8"/>
        <v>MEEP</v>
      </c>
      <c r="AA264" s="2">
        <f>IF(Z264="HERE",Y264,AA263+Graph!$G$1*1000)</f>
        <v>85521810.332728565</v>
      </c>
      <c r="AB264" s="2">
        <f t="shared" si="20"/>
        <v>650000</v>
      </c>
      <c r="AC264" s="2">
        <f t="shared" si="44"/>
        <v>54813034.708524294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2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196</v>
      </c>
      <c r="C265" s="7"/>
      <c r="D265" s="2" t="e">
        <f t="shared" si="11"/>
        <v>#N/A</v>
      </c>
      <c r="E265" s="2" t="e">
        <f t="shared" si="22"/>
        <v>#N/A</v>
      </c>
      <c r="F265" s="2">
        <v>1430026.920422703</v>
      </c>
      <c r="G265" s="2">
        <f t="shared" si="47"/>
        <v>641500.42857142852</v>
      </c>
      <c r="H265" s="2">
        <f t="shared" si="45"/>
        <v>139491091.27995327</v>
      </c>
      <c r="I265" s="7"/>
      <c r="J265" s="2" t="e">
        <f t="shared" si="13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2255506.9999999935</v>
      </c>
      <c r="M265" s="8" t="e">
        <f t="shared" si="28"/>
        <v>#N/A</v>
      </c>
      <c r="N265" s="2" t="e">
        <f t="shared" si="14"/>
        <v>#N/A</v>
      </c>
      <c r="O265" s="2" t="e">
        <f t="shared" si="24"/>
        <v>#N/A</v>
      </c>
      <c r="P265" s="2">
        <v>1443563.5551311374</v>
      </c>
      <c r="Q265" s="2">
        <f t="shared" si="48"/>
        <v>650000</v>
      </c>
      <c r="R265" s="2">
        <f t="shared" si="46"/>
        <v>141626345.46982428</v>
      </c>
      <c r="S265" s="2">
        <f t="shared" si="16"/>
        <v>641500.42857143283</v>
      </c>
      <c r="T265" s="2">
        <f t="shared" si="17"/>
        <v>8499.571428571362</v>
      </c>
      <c r="U265" s="2">
        <f t="shared" si="18"/>
        <v>650000</v>
      </c>
      <c r="V265" s="2">
        <f t="shared" si="34"/>
        <v>85605055.279952928</v>
      </c>
      <c r="W265" s="2">
        <f t="shared" si="19"/>
        <v>641500.42857143283</v>
      </c>
      <c r="X265" s="2">
        <f t="shared" si="6"/>
        <v>8499.5714285671711</v>
      </c>
      <c r="Y265" s="2">
        <f t="shared" si="43"/>
        <v>56021290.189871356</v>
      </c>
      <c r="Z265" s="2" t="str">
        <f t="shared" si="8"/>
        <v>MEEP</v>
      </c>
      <c r="AA265" s="2">
        <f>IF(Z265="HERE",Y265,AA264+Graph!$G$1*1000)</f>
        <v>86171810.332728565</v>
      </c>
      <c r="AB265" s="2">
        <f t="shared" si="20"/>
        <v>650000</v>
      </c>
      <c r="AC265" s="2">
        <f t="shared" si="44"/>
        <v>54813034.708524294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2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197</v>
      </c>
      <c r="C266" s="7"/>
      <c r="D266" s="2" t="e">
        <f t="shared" si="11"/>
        <v>#N/A</v>
      </c>
      <c r="E266" s="2" t="e">
        <f t="shared" si="22"/>
        <v>#N/A</v>
      </c>
      <c r="F266" s="2">
        <v>1434958.0563088953</v>
      </c>
      <c r="G266" s="2">
        <f t="shared" si="47"/>
        <v>641500.42857142852</v>
      </c>
      <c r="H266" s="2">
        <f t="shared" si="45"/>
        <v>140132591.7085247</v>
      </c>
      <c r="I266" s="7"/>
      <c r="J266" s="2" t="e">
        <f t="shared" si="13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2264006.5714285648</v>
      </c>
      <c r="M266" s="8" t="e">
        <f t="shared" si="28"/>
        <v>#N/A</v>
      </c>
      <c r="N266" s="2" t="e">
        <f t="shared" si="14"/>
        <v>#N/A</v>
      </c>
      <c r="O266" s="2" t="e">
        <f t="shared" si="24"/>
        <v>#N/A</v>
      </c>
      <c r="P266" s="2">
        <v>1448541.1872931123</v>
      </c>
      <c r="Q266" s="2">
        <f t="shared" si="48"/>
        <v>650000</v>
      </c>
      <c r="R266" s="2">
        <f t="shared" si="46"/>
        <v>142276345.46982428</v>
      </c>
      <c r="S266" s="2">
        <f t="shared" si="16"/>
        <v>641500.42857143283</v>
      </c>
      <c r="T266" s="2">
        <f t="shared" si="17"/>
        <v>8499.571428571362</v>
      </c>
      <c r="U266" s="2">
        <f t="shared" si="18"/>
        <v>650000</v>
      </c>
      <c r="V266" s="2">
        <f t="shared" si="34"/>
        <v>86246555.708524361</v>
      </c>
      <c r="W266" s="2">
        <f t="shared" si="19"/>
        <v>641500.42857143283</v>
      </c>
      <c r="X266" s="2">
        <f t="shared" si="6"/>
        <v>8499.5714285671711</v>
      </c>
      <c r="Y266" s="2">
        <f t="shared" si="43"/>
        <v>56029789.761299923</v>
      </c>
      <c r="Z266" s="2" t="str">
        <f t="shared" si="8"/>
        <v>MEEP</v>
      </c>
      <c r="AA266" s="2">
        <f>IF(Z266="HERE",Y266,AA265+Graph!$G$1*1000)</f>
        <v>86821810.332728565</v>
      </c>
      <c r="AB266" s="2">
        <f t="shared" si="20"/>
        <v>650000</v>
      </c>
      <c r="AC266" s="2">
        <f t="shared" si="44"/>
        <v>54813034.708524294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2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198</v>
      </c>
      <c r="C267" s="7"/>
      <c r="D267" s="2" t="e">
        <f t="shared" si="11"/>
        <v>#N/A</v>
      </c>
      <c r="E267" s="2" t="e">
        <f t="shared" si="22"/>
        <v>#N/A</v>
      </c>
      <c r="F267" s="2">
        <v>1439889.1921950579</v>
      </c>
      <c r="G267" s="2">
        <f t="shared" si="47"/>
        <v>641500.42857142852</v>
      </c>
      <c r="H267" s="2">
        <f t="shared" si="45"/>
        <v>140774092.13709614</v>
      </c>
      <c r="I267" s="7"/>
      <c r="J267" s="2" t="e">
        <f t="shared" si="13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2272506.1428571362</v>
      </c>
      <c r="M267" s="8" t="e">
        <f t="shared" si="28"/>
        <v>#N/A</v>
      </c>
      <c r="N267" s="2" t="e">
        <f t="shared" si="14"/>
        <v>#N/A</v>
      </c>
      <c r="O267" s="2" t="e">
        <f t="shared" si="24"/>
        <v>#N/A</v>
      </c>
      <c r="P267" s="2">
        <v>1453518.8194550574</v>
      </c>
      <c r="Q267" s="2">
        <f t="shared" si="48"/>
        <v>650000</v>
      </c>
      <c r="R267" s="2">
        <f t="shared" si="46"/>
        <v>142926345.46982428</v>
      </c>
      <c r="S267" s="2">
        <f t="shared" si="16"/>
        <v>641500.42857143283</v>
      </c>
      <c r="T267" s="2">
        <f t="shared" si="17"/>
        <v>8499.571428571362</v>
      </c>
      <c r="U267" s="2">
        <f t="shared" si="18"/>
        <v>650000</v>
      </c>
      <c r="V267" s="2">
        <f t="shared" si="34"/>
        <v>86888056.137095794</v>
      </c>
      <c r="W267" s="2">
        <f t="shared" si="19"/>
        <v>641500.42857143283</v>
      </c>
      <c r="X267" s="2">
        <f t="shared" si="6"/>
        <v>8499.5714285671711</v>
      </c>
      <c r="Y267" s="2">
        <f t="shared" si="43"/>
        <v>56038289.33272849</v>
      </c>
      <c r="Z267" s="2" t="str">
        <f t="shared" si="8"/>
        <v>MEEP</v>
      </c>
      <c r="AA267" s="2">
        <f>IF(Z267="HERE",Y267,AA266+Graph!$G$1*1000)</f>
        <v>87471810.332728565</v>
      </c>
      <c r="AB267" s="2">
        <f t="shared" si="20"/>
        <v>650000</v>
      </c>
      <c r="AC267" s="2">
        <f t="shared" si="44"/>
        <v>54813034.708524294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2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199</v>
      </c>
      <c r="C268" s="7"/>
      <c r="D268" s="2" t="e">
        <f t="shared" si="11"/>
        <v>#N/A</v>
      </c>
      <c r="E268" s="2" t="e">
        <f t="shared" si="22"/>
        <v>#N/A</v>
      </c>
      <c r="F268" s="2">
        <v>1444820.3280812204</v>
      </c>
      <c r="G268" s="2">
        <f t="shared" si="47"/>
        <v>641500.42857142852</v>
      </c>
      <c r="H268" s="2">
        <f t="shared" si="45"/>
        <v>141415592.56566757</v>
      </c>
      <c r="I268" s="7"/>
      <c r="J268" s="2" t="e">
        <f t="shared" si="13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2281005.7142857076</v>
      </c>
      <c r="M268" s="8" t="e">
        <f t="shared" si="28"/>
        <v>#N/A</v>
      </c>
      <c r="N268" s="2" t="e">
        <f t="shared" si="14"/>
        <v>#N/A</v>
      </c>
      <c r="O268" s="2" t="e">
        <f t="shared" si="24"/>
        <v>#N/A</v>
      </c>
      <c r="P268" s="2">
        <v>1458496.4516170025</v>
      </c>
      <c r="Q268" s="2">
        <f t="shared" si="48"/>
        <v>650000</v>
      </c>
      <c r="R268" s="2">
        <f t="shared" si="46"/>
        <v>143576345.46982428</v>
      </c>
      <c r="S268" s="2">
        <f t="shared" si="16"/>
        <v>641500.42857143283</v>
      </c>
      <c r="T268" s="2">
        <f t="shared" si="17"/>
        <v>8499.571428571362</v>
      </c>
      <c r="U268" s="2">
        <f t="shared" si="18"/>
        <v>650000</v>
      </c>
      <c r="V268" s="2">
        <f t="shared" si="34"/>
        <v>87529556.565667227</v>
      </c>
      <c r="W268" s="2">
        <f t="shared" si="19"/>
        <v>641500.42857143283</v>
      </c>
      <c r="X268" s="2">
        <f t="shared" si="6"/>
        <v>8499.5714285671711</v>
      </c>
      <c r="Y268" s="2">
        <f t="shared" si="43"/>
        <v>56046788.904157057</v>
      </c>
      <c r="Z268" s="2" t="str">
        <f t="shared" si="8"/>
        <v>MEEP</v>
      </c>
      <c r="AA268" s="2">
        <f>IF(Z268="HERE",Y268,AA267+Graph!$G$1*1000)</f>
        <v>88121810.332728565</v>
      </c>
      <c r="AB268" s="2">
        <f t="shared" si="20"/>
        <v>650000</v>
      </c>
      <c r="AC268" s="2">
        <f t="shared" si="44"/>
        <v>54813034.708524294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2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200</v>
      </c>
      <c r="C269" s="7"/>
      <c r="D269" s="2" t="e">
        <f t="shared" si="11"/>
        <v>#N/A</v>
      </c>
      <c r="E269" s="2" t="e">
        <f t="shared" si="22"/>
        <v>#N/A</v>
      </c>
      <c r="F269" s="2">
        <v>1449751.4639674127</v>
      </c>
      <c r="G269" s="2">
        <f t="shared" si="47"/>
        <v>641500.42857142852</v>
      </c>
      <c r="H269" s="2">
        <f t="shared" si="45"/>
        <v>142057092.994239</v>
      </c>
      <c r="I269" s="7"/>
      <c r="J269" s="2" t="e">
        <f t="shared" si="13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2289505.2857142789</v>
      </c>
      <c r="M269" s="8" t="e">
        <f t="shared" si="28"/>
        <v>#N/A</v>
      </c>
      <c r="N269" s="2" t="e">
        <f t="shared" si="14"/>
        <v>#N/A</v>
      </c>
      <c r="O269" s="2" t="e">
        <f t="shared" si="24"/>
        <v>#N/A</v>
      </c>
      <c r="P269" s="2">
        <v>1463474.0837789774</v>
      </c>
      <c r="Q269" s="2">
        <f t="shared" si="48"/>
        <v>650000</v>
      </c>
      <c r="R269" s="2">
        <f t="shared" si="46"/>
        <v>144226345.46982428</v>
      </c>
      <c r="S269" s="2">
        <f t="shared" si="16"/>
        <v>641500.42857143283</v>
      </c>
      <c r="T269" s="2">
        <f t="shared" si="17"/>
        <v>8499.571428571362</v>
      </c>
      <c r="U269" s="2">
        <f t="shared" si="18"/>
        <v>650000</v>
      </c>
      <c r="V269" s="2">
        <f t="shared" si="34"/>
        <v>88171056.99423866</v>
      </c>
      <c r="W269" s="2">
        <f t="shared" si="19"/>
        <v>641500.42857143283</v>
      </c>
      <c r="X269" s="2">
        <f t="shared" si="6"/>
        <v>8499.5714285671711</v>
      </c>
      <c r="Y269" s="2">
        <f t="shared" si="43"/>
        <v>56055288.475585625</v>
      </c>
      <c r="Z269" s="2" t="str">
        <f t="shared" si="8"/>
        <v>MEEP</v>
      </c>
      <c r="AA269" s="2">
        <f>IF(Z269="HERE",Y269,AA268+Graph!$G$1*1000)</f>
        <v>88771810.332728565</v>
      </c>
      <c r="AB269" s="2">
        <f t="shared" si="20"/>
        <v>650000</v>
      </c>
      <c r="AC269" s="2">
        <f t="shared" si="44"/>
        <v>54813034.708524294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2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201</v>
      </c>
      <c r="C270" s="7"/>
      <c r="D270" s="2" t="e">
        <f t="shared" si="11"/>
        <v>#N/A</v>
      </c>
      <c r="E270" s="2" t="e">
        <f t="shared" si="22"/>
        <v>#N/A</v>
      </c>
      <c r="F270" s="2">
        <v>1454682.5998535752</v>
      </c>
      <c r="G270" s="2">
        <f t="shared" si="47"/>
        <v>641500.42857142852</v>
      </c>
      <c r="H270" s="2">
        <f t="shared" si="45"/>
        <v>142698593.42281044</v>
      </c>
      <c r="I270" s="7"/>
      <c r="J270" s="2" t="e">
        <f t="shared" si="13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2298004.8571428503</v>
      </c>
      <c r="M270" s="8" t="e">
        <f t="shared" si="28"/>
        <v>#N/A</v>
      </c>
      <c r="N270" s="2" t="e">
        <f t="shared" si="14"/>
        <v>#N/A</v>
      </c>
      <c r="O270" s="2" t="e">
        <f t="shared" si="24"/>
        <v>#N/A</v>
      </c>
      <c r="P270" s="2">
        <v>1468451.7159409225</v>
      </c>
      <c r="Q270" s="2">
        <f t="shared" si="48"/>
        <v>650000</v>
      </c>
      <c r="R270" s="2">
        <f t="shared" si="46"/>
        <v>144876345.46982428</v>
      </c>
      <c r="S270" s="2">
        <f t="shared" si="16"/>
        <v>641500.42857143283</v>
      </c>
      <c r="T270" s="2">
        <f t="shared" si="17"/>
        <v>8499.571428571362</v>
      </c>
      <c r="U270" s="2">
        <f t="shared" si="18"/>
        <v>650000</v>
      </c>
      <c r="V270" s="2">
        <f t="shared" si="34"/>
        <v>88812557.422810093</v>
      </c>
      <c r="W270" s="2">
        <f t="shared" si="19"/>
        <v>641500.42857143283</v>
      </c>
      <c r="X270" s="2">
        <f t="shared" si="6"/>
        <v>8499.5714285671711</v>
      </c>
      <c r="Y270" s="2">
        <f t="shared" si="43"/>
        <v>56063788.047014192</v>
      </c>
      <c r="Z270" s="2" t="str">
        <f t="shared" si="8"/>
        <v>MEEP</v>
      </c>
      <c r="AA270" s="2">
        <f>IF(Z270="HERE",Y270,AA269+Graph!$G$1*1000)</f>
        <v>89421810.332728565</v>
      </c>
      <c r="AB270" s="2">
        <f t="shared" si="20"/>
        <v>650000</v>
      </c>
      <c r="AC270" s="2">
        <f t="shared" si="44"/>
        <v>54813034.708524294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2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202</v>
      </c>
      <c r="C271" s="7"/>
      <c r="D271" s="2" t="e">
        <f t="shared" si="11"/>
        <v>#N/A</v>
      </c>
      <c r="E271" s="2" t="e">
        <f t="shared" si="22"/>
        <v>#N/A</v>
      </c>
      <c r="F271" s="2">
        <v>1459613.7357397377</v>
      </c>
      <c r="G271" s="2">
        <f t="shared" si="47"/>
        <v>641500.42857142852</v>
      </c>
      <c r="H271" s="2">
        <f t="shared" si="45"/>
        <v>143340093.85138187</v>
      </c>
      <c r="I271" s="7"/>
      <c r="J271" s="2" t="e">
        <f t="shared" si="13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2306504.4285714217</v>
      </c>
      <c r="M271" s="8" t="e">
        <f t="shared" si="28"/>
        <v>#N/A</v>
      </c>
      <c r="N271" s="2" t="e">
        <f t="shared" si="14"/>
        <v>#N/A</v>
      </c>
      <c r="O271" s="2" t="e">
        <f t="shared" si="24"/>
        <v>#N/A</v>
      </c>
      <c r="P271" s="2">
        <v>1473429.3481028676</v>
      </c>
      <c r="Q271" s="2">
        <f t="shared" si="48"/>
        <v>650000</v>
      </c>
      <c r="R271" s="2">
        <f t="shared" si="46"/>
        <v>145526345.46982428</v>
      </c>
      <c r="S271" s="2">
        <f t="shared" si="16"/>
        <v>641500.42857143283</v>
      </c>
      <c r="T271" s="2">
        <f t="shared" si="17"/>
        <v>8499.571428571362</v>
      </c>
      <c r="U271" s="2">
        <f t="shared" si="18"/>
        <v>650000</v>
      </c>
      <c r="V271" s="2">
        <f t="shared" si="34"/>
        <v>89454057.851381525</v>
      </c>
      <c r="W271" s="2">
        <f t="shared" si="19"/>
        <v>641500.42857143283</v>
      </c>
      <c r="X271" s="2">
        <f t="shared" si="6"/>
        <v>8499.5714285671711</v>
      </c>
      <c r="Y271" s="2">
        <f t="shared" si="43"/>
        <v>56072287.618442759</v>
      </c>
      <c r="Z271" s="2" t="str">
        <f t="shared" si="8"/>
        <v>MEEP</v>
      </c>
      <c r="AA271" s="2">
        <f>IF(Z271="HERE",Y271,AA270+Graph!$G$1*1000)</f>
        <v>90071810.332728565</v>
      </c>
      <c r="AB271" s="2">
        <f t="shared" si="20"/>
        <v>650000</v>
      </c>
      <c r="AC271" s="2">
        <f t="shared" si="44"/>
        <v>54813034.708524294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2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203</v>
      </c>
      <c r="C272" s="7"/>
      <c r="D272" s="2" t="e">
        <f t="shared" si="11"/>
        <v>#N/A</v>
      </c>
      <c r="E272" s="2" t="e">
        <f t="shared" si="22"/>
        <v>#N/A</v>
      </c>
      <c r="F272" s="2">
        <v>1464544.8716259301</v>
      </c>
      <c r="G272" s="2">
        <f t="shared" si="47"/>
        <v>641500.42857142852</v>
      </c>
      <c r="H272" s="2">
        <f t="shared" si="45"/>
        <v>143981594.2799533</v>
      </c>
      <c r="I272" s="7"/>
      <c r="J272" s="2" t="e">
        <f t="shared" si="13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2315003.999999993</v>
      </c>
      <c r="M272" s="8" t="e">
        <f t="shared" si="28"/>
        <v>#N/A</v>
      </c>
      <c r="N272" s="2" t="e">
        <f t="shared" si="14"/>
        <v>#N/A</v>
      </c>
      <c r="O272" s="2" t="e">
        <f t="shared" si="24"/>
        <v>#N/A</v>
      </c>
      <c r="P272" s="2">
        <v>1478406.9802648425</v>
      </c>
      <c r="Q272" s="2">
        <f t="shared" si="48"/>
        <v>650000</v>
      </c>
      <c r="R272" s="2">
        <f t="shared" si="46"/>
        <v>146176345.46982428</v>
      </c>
      <c r="S272" s="2">
        <f t="shared" si="16"/>
        <v>641500.42857143283</v>
      </c>
      <c r="T272" s="2">
        <f t="shared" si="17"/>
        <v>8499.571428571362</v>
      </c>
      <c r="U272" s="2">
        <f t="shared" si="18"/>
        <v>650000</v>
      </c>
      <c r="V272" s="2">
        <f t="shared" si="34"/>
        <v>90095558.279952958</v>
      </c>
      <c r="W272" s="2">
        <f t="shared" si="19"/>
        <v>641500.42857143283</v>
      </c>
      <c r="X272" s="2">
        <f t="shared" si="6"/>
        <v>8499.5714285671711</v>
      </c>
      <c r="Y272" s="2">
        <f t="shared" si="43"/>
        <v>56080787.189871326</v>
      </c>
      <c r="Z272" s="2" t="str">
        <f t="shared" si="8"/>
        <v>MEEP</v>
      </c>
      <c r="AA272" s="2">
        <f>IF(Z272="HERE",Y272,AA271+Graph!$G$1*1000)</f>
        <v>90721810.332728565</v>
      </c>
      <c r="AB272" s="2">
        <f t="shared" si="20"/>
        <v>650000</v>
      </c>
      <c r="AC272" s="2">
        <f t="shared" si="44"/>
        <v>54813034.708524294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2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204</v>
      </c>
      <c r="C273" s="7"/>
      <c r="D273" s="2" t="e">
        <f t="shared" si="11"/>
        <v>#N/A</v>
      </c>
      <c r="E273" s="2" t="e">
        <f t="shared" si="22"/>
        <v>#N/A</v>
      </c>
      <c r="F273" s="2">
        <v>1469476.0075120926</v>
      </c>
      <c r="G273" s="2">
        <f t="shared" si="47"/>
        <v>641500.42857142852</v>
      </c>
      <c r="H273" s="2">
        <f t="shared" si="45"/>
        <v>144623094.70852473</v>
      </c>
      <c r="I273" s="7"/>
      <c r="J273" s="2" t="e">
        <f t="shared" si="13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2323503.5714285644</v>
      </c>
      <c r="M273" s="8" t="e">
        <f t="shared" si="28"/>
        <v>#N/A</v>
      </c>
      <c r="N273" s="2" t="e">
        <f t="shared" si="14"/>
        <v>#N/A</v>
      </c>
      <c r="O273" s="2" t="e">
        <f t="shared" si="24"/>
        <v>#N/A</v>
      </c>
      <c r="P273" s="2">
        <v>1483384.6124267876</v>
      </c>
      <c r="Q273" s="2">
        <f t="shared" si="48"/>
        <v>650000</v>
      </c>
      <c r="R273" s="2">
        <f t="shared" si="46"/>
        <v>146826345.46982428</v>
      </c>
      <c r="S273" s="2">
        <f t="shared" si="16"/>
        <v>641500.42857143283</v>
      </c>
      <c r="T273" s="2">
        <f t="shared" si="17"/>
        <v>8499.571428571362</v>
      </c>
      <c r="U273" s="2">
        <f t="shared" si="18"/>
        <v>650000</v>
      </c>
      <c r="V273" s="2">
        <f t="shared" si="34"/>
        <v>90737058.708524391</v>
      </c>
      <c r="W273" s="2">
        <f t="shared" si="19"/>
        <v>641500.42857143283</v>
      </c>
      <c r="X273" s="2">
        <f t="shared" si="6"/>
        <v>8499.5714285671711</v>
      </c>
      <c r="Y273" s="2">
        <f t="shared" si="43"/>
        <v>56089286.761299893</v>
      </c>
      <c r="Z273" s="2" t="str">
        <f t="shared" si="8"/>
        <v>MEEP</v>
      </c>
      <c r="AA273" s="2">
        <f>IF(Z273="HERE",Y273,AA272+Graph!$G$1*1000)</f>
        <v>91371810.332728565</v>
      </c>
      <c r="AB273" s="2">
        <f t="shared" si="20"/>
        <v>650000</v>
      </c>
      <c r="AC273" s="2">
        <f t="shared" si="44"/>
        <v>54813034.708524294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2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205</v>
      </c>
      <c r="C274" s="7"/>
      <c r="D274" s="2" t="e">
        <f t="shared" si="11"/>
        <v>#N/A</v>
      </c>
      <c r="E274" s="2" t="e">
        <f t="shared" si="22"/>
        <v>#N/A</v>
      </c>
      <c r="F274" s="2">
        <v>1474407.1433982551</v>
      </c>
      <c r="G274" s="2">
        <f t="shared" si="47"/>
        <v>641500.42857142852</v>
      </c>
      <c r="H274" s="2">
        <f t="shared" si="45"/>
        <v>145264595.13709617</v>
      </c>
      <c r="I274" s="7"/>
      <c r="J274" s="2" t="e">
        <f t="shared" si="13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2332003.1428571357</v>
      </c>
      <c r="M274" s="8" t="e">
        <f t="shared" si="28"/>
        <v>#N/A</v>
      </c>
      <c r="N274" s="2" t="e">
        <f t="shared" si="14"/>
        <v>#N/A</v>
      </c>
      <c r="O274" s="2" t="e">
        <f t="shared" si="24"/>
        <v>#N/A</v>
      </c>
      <c r="P274" s="2">
        <v>1488362.2445887327</v>
      </c>
      <c r="Q274" s="2">
        <f t="shared" si="48"/>
        <v>650000</v>
      </c>
      <c r="R274" s="2">
        <f t="shared" si="46"/>
        <v>147476345.46982428</v>
      </c>
      <c r="S274" s="2">
        <f t="shared" si="16"/>
        <v>641500.42857143283</v>
      </c>
      <c r="T274" s="2">
        <f t="shared" si="17"/>
        <v>8499.571428571362</v>
      </c>
      <c r="U274" s="2">
        <f t="shared" si="18"/>
        <v>650000</v>
      </c>
      <c r="V274" s="2">
        <f t="shared" si="34"/>
        <v>91378559.137095824</v>
      </c>
      <c r="W274" s="2">
        <f t="shared" si="19"/>
        <v>641500.42857143283</v>
      </c>
      <c r="X274" s="2">
        <f t="shared" si="6"/>
        <v>8499.5714285671711</v>
      </c>
      <c r="Y274" s="2">
        <f t="shared" si="43"/>
        <v>56097786.33272846</v>
      </c>
      <c r="Z274" s="2" t="str">
        <f t="shared" si="8"/>
        <v>MEEP</v>
      </c>
      <c r="AA274" s="2">
        <f>IF(Z274="HERE",Y274,AA273+Graph!$G$1*1000)</f>
        <v>92021810.332728565</v>
      </c>
      <c r="AB274" s="2">
        <f t="shared" si="20"/>
        <v>650000</v>
      </c>
      <c r="AC274" s="2">
        <f t="shared" si="44"/>
        <v>54813034.708524294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2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206</v>
      </c>
      <c r="C275" s="7"/>
      <c r="D275" s="2" t="e">
        <f t="shared" si="11"/>
        <v>#N/A</v>
      </c>
      <c r="E275" s="2" t="e">
        <f t="shared" si="22"/>
        <v>#N/A</v>
      </c>
      <c r="F275" s="2">
        <v>1479338.2792844474</v>
      </c>
      <c r="G275" s="2">
        <f t="shared" si="47"/>
        <v>641500.42857142852</v>
      </c>
      <c r="H275" s="2">
        <f t="shared" si="45"/>
        <v>145906095.5656676</v>
      </c>
      <c r="I275" s="7"/>
      <c r="J275" s="2" t="e">
        <f t="shared" si="13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2340502.7142857071</v>
      </c>
      <c r="M275" s="8" t="e">
        <f t="shared" si="28"/>
        <v>#N/A</v>
      </c>
      <c r="N275" s="2" t="e">
        <f t="shared" si="14"/>
        <v>#N/A</v>
      </c>
      <c r="O275" s="2" t="e">
        <f t="shared" si="24"/>
        <v>#N/A</v>
      </c>
      <c r="P275" s="2">
        <v>1493339.8767507076</v>
      </c>
      <c r="Q275" s="2">
        <f t="shared" si="48"/>
        <v>650000</v>
      </c>
      <c r="R275" s="2">
        <f t="shared" si="46"/>
        <v>148126345.46982428</v>
      </c>
      <c r="S275" s="2">
        <f t="shared" si="16"/>
        <v>641500.42857143283</v>
      </c>
      <c r="T275" s="2">
        <f t="shared" si="17"/>
        <v>8499.571428571362</v>
      </c>
      <c r="U275" s="2">
        <f t="shared" si="18"/>
        <v>650000</v>
      </c>
      <c r="V275" s="2">
        <f t="shared" si="34"/>
        <v>92020059.565667257</v>
      </c>
      <c r="W275" s="2">
        <f t="shared" si="19"/>
        <v>641500.42857143283</v>
      </c>
      <c r="X275" s="2">
        <f t="shared" si="6"/>
        <v>8499.5714285671711</v>
      </c>
      <c r="Y275" s="2">
        <f t="shared" si="43"/>
        <v>56106285.904157028</v>
      </c>
      <c r="Z275" s="2" t="str">
        <f t="shared" si="8"/>
        <v>MEEP</v>
      </c>
      <c r="AA275" s="2">
        <f>IF(Z275="HERE",Y275,AA274+Graph!$G$1*1000)</f>
        <v>92671810.332728565</v>
      </c>
      <c r="AB275" s="2">
        <f t="shared" si="20"/>
        <v>650000</v>
      </c>
      <c r="AC275" s="2">
        <f t="shared" si="44"/>
        <v>54813034.708524294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2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207</v>
      </c>
      <c r="C276" s="7"/>
      <c r="D276" s="2" t="e">
        <f t="shared" si="11"/>
        <v>#N/A</v>
      </c>
      <c r="E276" s="2" t="e">
        <f t="shared" si="22"/>
        <v>#N/A</v>
      </c>
      <c r="F276" s="2">
        <v>1484269.41517061</v>
      </c>
      <c r="G276" s="2">
        <f t="shared" si="47"/>
        <v>641500.42857142852</v>
      </c>
      <c r="H276" s="2">
        <f t="shared" si="45"/>
        <v>146547595.99423903</v>
      </c>
      <c r="I276" s="7"/>
      <c r="J276" s="2" t="e">
        <f t="shared" si="13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2349002.2857142785</v>
      </c>
      <c r="M276" s="8" t="e">
        <f t="shared" si="28"/>
        <v>#N/A</v>
      </c>
      <c r="N276" s="2" t="e">
        <f t="shared" si="14"/>
        <v>#N/A</v>
      </c>
      <c r="O276" s="2" t="e">
        <f t="shared" si="24"/>
        <v>#N/A</v>
      </c>
      <c r="P276" s="2">
        <v>1498317.5089126527</v>
      </c>
      <c r="Q276" s="2">
        <f t="shared" si="48"/>
        <v>650000</v>
      </c>
      <c r="R276" s="2">
        <f t="shared" si="46"/>
        <v>148776345.46982428</v>
      </c>
      <c r="S276" s="2">
        <f t="shared" si="16"/>
        <v>641500.42857143283</v>
      </c>
      <c r="T276" s="2">
        <f t="shared" si="17"/>
        <v>8499.571428571362</v>
      </c>
      <c r="U276" s="2">
        <f t="shared" si="18"/>
        <v>650000</v>
      </c>
      <c r="V276" s="2">
        <f t="shared" si="34"/>
        <v>92661559.99423869</v>
      </c>
      <c r="W276" s="2">
        <f t="shared" si="19"/>
        <v>641500.42857143283</v>
      </c>
      <c r="X276" s="2">
        <f t="shared" si="6"/>
        <v>8499.5714285671711</v>
      </c>
      <c r="Y276" s="2">
        <f t="shared" si="43"/>
        <v>56114785.475585595</v>
      </c>
      <c r="Z276" s="2" t="str">
        <f t="shared" si="8"/>
        <v>MEEP</v>
      </c>
      <c r="AA276" s="2">
        <f>IF(Z276="HERE",Y276,AA275+Graph!$G$1*1000)</f>
        <v>93321810.332728565</v>
      </c>
      <c r="AB276" s="2">
        <f t="shared" si="20"/>
        <v>650000</v>
      </c>
      <c r="AC276" s="2">
        <f t="shared" si="44"/>
        <v>54813034.708524294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2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208</v>
      </c>
      <c r="C277" s="7"/>
      <c r="D277" s="2" t="e">
        <f t="shared" si="11"/>
        <v>#N/A</v>
      </c>
      <c r="E277" s="2" t="e">
        <f t="shared" si="22"/>
        <v>#N/A</v>
      </c>
      <c r="F277" s="2">
        <v>1489200.5510568023</v>
      </c>
      <c r="G277" s="2">
        <f t="shared" si="47"/>
        <v>641500.42857142852</v>
      </c>
      <c r="H277" s="2">
        <f t="shared" si="45"/>
        <v>147189096.42281047</v>
      </c>
      <c r="I277" s="7"/>
      <c r="J277" s="2" t="e">
        <f t="shared" si="13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2357501.8571428498</v>
      </c>
      <c r="M277" s="8" t="e">
        <f t="shared" si="28"/>
        <v>#N/A</v>
      </c>
      <c r="N277" s="2" t="e">
        <f t="shared" si="14"/>
        <v>#N/A</v>
      </c>
      <c r="O277" s="2" t="e">
        <f t="shared" si="24"/>
        <v>#N/A</v>
      </c>
      <c r="P277" s="2">
        <v>1503295.1410745978</v>
      </c>
      <c r="Q277" s="2">
        <f t="shared" si="48"/>
        <v>650000</v>
      </c>
      <c r="R277" s="2">
        <f t="shared" si="46"/>
        <v>149426345.46982428</v>
      </c>
      <c r="S277" s="2">
        <f t="shared" si="16"/>
        <v>641500.42857143283</v>
      </c>
      <c r="T277" s="2">
        <f t="shared" si="17"/>
        <v>8499.571428571362</v>
      </c>
      <c r="U277" s="2">
        <f t="shared" si="18"/>
        <v>650000</v>
      </c>
      <c r="V277" s="2">
        <f t="shared" si="34"/>
        <v>93303060.422810122</v>
      </c>
      <c r="W277" s="2">
        <f t="shared" si="19"/>
        <v>641500.42857143283</v>
      </c>
      <c r="X277" s="2">
        <f t="shared" si="6"/>
        <v>8499.5714285671711</v>
      </c>
      <c r="Y277" s="2">
        <f t="shared" si="43"/>
        <v>56123285.047014162</v>
      </c>
      <c r="Z277" s="2" t="str">
        <f t="shared" si="8"/>
        <v>MEEP</v>
      </c>
      <c r="AA277" s="2">
        <f>IF(Z277="HERE",Y277,AA276+Graph!$G$1*1000)</f>
        <v>93971810.332728565</v>
      </c>
      <c r="AB277" s="2">
        <f t="shared" si="20"/>
        <v>650000</v>
      </c>
      <c r="AC277" s="2">
        <f t="shared" si="44"/>
        <v>54813034.708524294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2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209</v>
      </c>
      <c r="C278" s="7"/>
      <c r="D278" s="2" t="e">
        <f t="shared" si="11"/>
        <v>#N/A</v>
      </c>
      <c r="E278" s="2" t="e">
        <f t="shared" si="22"/>
        <v>#N/A</v>
      </c>
      <c r="F278" s="2">
        <v>1494131.6869429648</v>
      </c>
      <c r="G278" s="2">
        <f t="shared" si="47"/>
        <v>641500.42857142852</v>
      </c>
      <c r="H278" s="2">
        <f t="shared" si="45"/>
        <v>147830596.8513819</v>
      </c>
      <c r="I278" s="7"/>
      <c r="J278" s="2" t="e">
        <f t="shared" si="13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2366001.4285714212</v>
      </c>
      <c r="M278" s="8" t="e">
        <f t="shared" si="28"/>
        <v>#N/A</v>
      </c>
      <c r="N278" s="2" t="e">
        <f t="shared" si="14"/>
        <v>#N/A</v>
      </c>
      <c r="O278" s="2" t="e">
        <f t="shared" si="24"/>
        <v>#N/A</v>
      </c>
      <c r="P278" s="2">
        <v>1508272.7732365727</v>
      </c>
      <c r="Q278" s="2">
        <f t="shared" si="48"/>
        <v>650000</v>
      </c>
      <c r="R278" s="2">
        <f t="shared" si="46"/>
        <v>150076345.46982428</v>
      </c>
      <c r="S278" s="2">
        <f t="shared" si="16"/>
        <v>641500.42857143283</v>
      </c>
      <c r="T278" s="2">
        <f t="shared" si="17"/>
        <v>8499.571428571362</v>
      </c>
      <c r="U278" s="2">
        <f t="shared" si="18"/>
        <v>650000</v>
      </c>
      <c r="V278" s="2">
        <f t="shared" si="34"/>
        <v>93944560.851381555</v>
      </c>
      <c r="W278" s="2">
        <f t="shared" si="19"/>
        <v>641500.42857143283</v>
      </c>
      <c r="X278" s="2">
        <f t="shared" si="6"/>
        <v>8499.5714285671711</v>
      </c>
      <c r="Y278" s="2">
        <f t="shared" si="43"/>
        <v>56131784.618442729</v>
      </c>
      <c r="Z278" s="2" t="str">
        <f t="shared" si="8"/>
        <v>MEEP</v>
      </c>
      <c r="AA278" s="2">
        <f>IF(Z278="HERE",Y278,AA277+Graph!$G$1*1000)</f>
        <v>94621810.332728565</v>
      </c>
      <c r="AB278" s="2">
        <f t="shared" si="20"/>
        <v>650000</v>
      </c>
      <c r="AC278" s="2">
        <f t="shared" si="44"/>
        <v>54813034.708524294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2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210</v>
      </c>
      <c r="C279" s="7"/>
      <c r="D279" s="2" t="e">
        <f t="shared" si="11"/>
        <v>#N/A</v>
      </c>
      <c r="E279" s="2" t="e">
        <f t="shared" si="22"/>
        <v>#N/A</v>
      </c>
      <c r="F279" s="2">
        <v>1499062.8228291273</v>
      </c>
      <c r="G279" s="2">
        <f t="shared" si="47"/>
        <v>641500.42857142852</v>
      </c>
      <c r="H279" s="2">
        <f t="shared" si="45"/>
        <v>148472097.27995333</v>
      </c>
      <c r="I279" s="7"/>
      <c r="J279" s="2" t="e">
        <f t="shared" si="13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2374500.9999999925</v>
      </c>
      <c r="M279" s="8" t="e">
        <f t="shared" si="28"/>
        <v>#N/A</v>
      </c>
      <c r="N279" s="2" t="e">
        <f t="shared" si="14"/>
        <v>#N/A</v>
      </c>
      <c r="O279" s="2" t="e">
        <f t="shared" si="24"/>
        <v>#N/A</v>
      </c>
      <c r="P279" s="2">
        <v>1513250.4053985178</v>
      </c>
      <c r="Q279" s="2">
        <f t="shared" si="48"/>
        <v>650000</v>
      </c>
      <c r="R279" s="2">
        <f t="shared" si="46"/>
        <v>150726345.46982428</v>
      </c>
      <c r="S279" s="2">
        <f t="shared" si="16"/>
        <v>641500.42857143283</v>
      </c>
      <c r="T279" s="2">
        <f t="shared" si="17"/>
        <v>8499.571428571362</v>
      </c>
      <c r="U279" s="2">
        <f t="shared" si="18"/>
        <v>650000</v>
      </c>
      <c r="V279" s="2">
        <f t="shared" si="34"/>
        <v>94586061.279952988</v>
      </c>
      <c r="W279" s="2">
        <f t="shared" si="19"/>
        <v>641500.42857143283</v>
      </c>
      <c r="X279" s="2">
        <f t="shared" si="6"/>
        <v>8499.5714285671711</v>
      </c>
      <c r="Y279" s="2">
        <f t="shared" si="43"/>
        <v>56140284.189871296</v>
      </c>
      <c r="Z279" s="2" t="str">
        <f t="shared" si="8"/>
        <v>MEEP</v>
      </c>
      <c r="AA279" s="2">
        <f>IF(Z279="HERE",Y279,AA278+Graph!$G$1*1000)</f>
        <v>95271810.332728565</v>
      </c>
      <c r="AB279" s="2">
        <f t="shared" si="20"/>
        <v>650000</v>
      </c>
      <c r="AC279" s="2">
        <f t="shared" si="44"/>
        <v>54813034.708524294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2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211</v>
      </c>
      <c r="C280" s="7"/>
      <c r="D280" s="2" t="e">
        <f t="shared" si="11"/>
        <v>#N/A</v>
      </c>
      <c r="E280" s="2" t="e">
        <f t="shared" si="22"/>
        <v>#N/A</v>
      </c>
      <c r="F280" s="2">
        <v>1503993.9587153196</v>
      </c>
      <c r="G280" s="2">
        <f t="shared" si="47"/>
        <v>641500.42857142852</v>
      </c>
      <c r="H280" s="2">
        <f t="shared" si="45"/>
        <v>149113597.70852476</v>
      </c>
      <c r="I280" s="7"/>
      <c r="J280" s="2" t="e">
        <f t="shared" si="13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2383000.5714285639</v>
      </c>
      <c r="M280" s="8" t="e">
        <f t="shared" si="28"/>
        <v>#N/A</v>
      </c>
      <c r="N280" s="2" t="e">
        <f t="shared" si="14"/>
        <v>#N/A</v>
      </c>
      <c r="O280" s="2" t="e">
        <f t="shared" si="24"/>
        <v>#N/A</v>
      </c>
      <c r="P280" s="2">
        <v>1518228.0375604928</v>
      </c>
      <c r="Q280" s="2">
        <f t="shared" si="48"/>
        <v>650000</v>
      </c>
      <c r="R280" s="2">
        <f t="shared" si="46"/>
        <v>151376345.46982428</v>
      </c>
      <c r="S280" s="2">
        <f t="shared" si="16"/>
        <v>641500.42857143283</v>
      </c>
      <c r="T280" s="2">
        <f t="shared" si="17"/>
        <v>8499.571428571362</v>
      </c>
      <c r="U280" s="2">
        <f t="shared" si="18"/>
        <v>650000</v>
      </c>
      <c r="V280" s="2">
        <f t="shared" si="34"/>
        <v>95227561.708524421</v>
      </c>
      <c r="W280" s="2">
        <f t="shared" si="19"/>
        <v>641500.42857143283</v>
      </c>
      <c r="X280" s="2">
        <f t="shared" si="6"/>
        <v>8499.5714285671711</v>
      </c>
      <c r="Y280" s="2">
        <f t="shared" si="43"/>
        <v>56148783.761299863</v>
      </c>
      <c r="Z280" s="2" t="str">
        <f t="shared" si="8"/>
        <v>MEEP</v>
      </c>
      <c r="AA280" s="2">
        <f>IF(Z280="HERE",Y280,AA279+Graph!$G$1*1000)</f>
        <v>95921810.332728565</v>
      </c>
      <c r="AB280" s="2">
        <f t="shared" si="20"/>
        <v>650000</v>
      </c>
      <c r="AC280" s="2">
        <f t="shared" si="44"/>
        <v>54813034.708524294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2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212</v>
      </c>
      <c r="C281" s="7"/>
      <c r="D281" s="2" t="e">
        <f t="shared" si="11"/>
        <v>#N/A</v>
      </c>
      <c r="E281" s="2" t="e">
        <f t="shared" si="22"/>
        <v>#N/A</v>
      </c>
      <c r="F281" s="2">
        <v>1508925.0946014822</v>
      </c>
      <c r="G281" s="2">
        <f t="shared" si="47"/>
        <v>641500.42857142852</v>
      </c>
      <c r="H281" s="2">
        <f t="shared" si="45"/>
        <v>149755098.1370962</v>
      </c>
      <c r="I281" s="7"/>
      <c r="J281" s="2" t="e">
        <f t="shared" si="13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2391500.1428571353</v>
      </c>
      <c r="M281" s="8" t="e">
        <f t="shared" si="28"/>
        <v>#N/A</v>
      </c>
      <c r="N281" s="2" t="e">
        <f t="shared" si="14"/>
        <v>#N/A</v>
      </c>
      <c r="O281" s="2" t="e">
        <f t="shared" si="24"/>
        <v>#N/A</v>
      </c>
      <c r="P281" s="2">
        <v>1523205.6697224379</v>
      </c>
      <c r="Q281" s="2">
        <f t="shared" si="48"/>
        <v>650000</v>
      </c>
      <c r="R281" s="2">
        <f t="shared" si="46"/>
        <v>152026345.46982428</v>
      </c>
      <c r="S281" s="2">
        <f t="shared" si="16"/>
        <v>641500.42857143283</v>
      </c>
      <c r="T281" s="2">
        <f t="shared" si="17"/>
        <v>8499.571428571362</v>
      </c>
      <c r="U281" s="2">
        <f t="shared" si="18"/>
        <v>650000</v>
      </c>
      <c r="V281" s="2">
        <f t="shared" si="34"/>
        <v>95869062.137095854</v>
      </c>
      <c r="W281" s="2">
        <f t="shared" si="19"/>
        <v>641500.42857143283</v>
      </c>
      <c r="X281" s="2">
        <f t="shared" si="6"/>
        <v>8499.5714285671711</v>
      </c>
      <c r="Y281" s="2">
        <f t="shared" si="43"/>
        <v>56157283.332728431</v>
      </c>
      <c r="Z281" s="2" t="str">
        <f t="shared" si="8"/>
        <v>MEEP</v>
      </c>
      <c r="AA281" s="2">
        <f>IF(Z281="HERE",Y281,AA280+Graph!$G$1*1000)</f>
        <v>96571810.332728565</v>
      </c>
      <c r="AB281" s="2">
        <f t="shared" si="20"/>
        <v>650000</v>
      </c>
      <c r="AC281" s="2">
        <f t="shared" si="44"/>
        <v>54813034.708524294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2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213</v>
      </c>
      <c r="C282" s="7"/>
      <c r="D282" s="2" t="e">
        <f t="shared" si="11"/>
        <v>#N/A</v>
      </c>
      <c r="E282" s="2" t="e">
        <f t="shared" si="22"/>
        <v>#N/A</v>
      </c>
      <c r="F282" s="2">
        <v>1513856.2304876447</v>
      </c>
      <c r="G282" s="2">
        <f t="shared" si="47"/>
        <v>641500.42857142852</v>
      </c>
      <c r="H282" s="2">
        <f t="shared" si="45"/>
        <v>150396598.56566763</v>
      </c>
      <c r="I282" s="7"/>
      <c r="J282" s="2" t="e">
        <f t="shared" si="13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2399999.7142857066</v>
      </c>
      <c r="M282" s="8" t="e">
        <f t="shared" si="28"/>
        <v>#N/A</v>
      </c>
      <c r="N282" s="2" t="e">
        <f t="shared" si="14"/>
        <v>#N/A</v>
      </c>
      <c r="O282" s="2" t="e">
        <f t="shared" si="24"/>
        <v>#N/A</v>
      </c>
      <c r="P282" s="2">
        <v>1528183.301884383</v>
      </c>
      <c r="Q282" s="2">
        <f t="shared" si="48"/>
        <v>650000</v>
      </c>
      <c r="R282" s="2">
        <f t="shared" si="46"/>
        <v>152676345.46982428</v>
      </c>
      <c r="S282" s="2">
        <f t="shared" si="16"/>
        <v>641500.42857143283</v>
      </c>
      <c r="T282" s="2">
        <f t="shared" si="17"/>
        <v>8499.571428571362</v>
      </c>
      <c r="U282" s="2">
        <f t="shared" si="18"/>
        <v>650000</v>
      </c>
      <c r="V282" s="2">
        <f t="shared" si="34"/>
        <v>96510562.565667287</v>
      </c>
      <c r="W282" s="2">
        <f t="shared" si="19"/>
        <v>641500.42857143283</v>
      </c>
      <c r="X282" s="2">
        <f t="shared" si="6"/>
        <v>8499.5714285671711</v>
      </c>
      <c r="Y282" s="2">
        <f t="shared" si="43"/>
        <v>56165782.904156998</v>
      </c>
      <c r="Z282" s="2" t="str">
        <f t="shared" si="8"/>
        <v>MEEP</v>
      </c>
      <c r="AA282" s="2">
        <f>IF(Z282="HERE",Y282,AA281+Graph!$G$1*1000)</f>
        <v>97221810.332728565</v>
      </c>
      <c r="AB282" s="2">
        <f t="shared" si="20"/>
        <v>650000</v>
      </c>
      <c r="AC282" s="2">
        <f t="shared" si="44"/>
        <v>54813034.708524294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2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214</v>
      </c>
      <c r="C283" s="7"/>
      <c r="D283" s="2" t="e">
        <f t="shared" si="11"/>
        <v>#N/A</v>
      </c>
      <c r="E283" s="2" t="e">
        <f t="shared" si="22"/>
        <v>#N/A</v>
      </c>
      <c r="F283" s="2">
        <v>1518787.366373837</v>
      </c>
      <c r="G283" s="2">
        <f t="shared" si="47"/>
        <v>641500.42857142852</v>
      </c>
      <c r="H283" s="2">
        <f t="shared" si="45"/>
        <v>151038098.99423906</v>
      </c>
      <c r="I283" s="7"/>
      <c r="J283" s="2" t="e">
        <f t="shared" si="13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2408499.285714278</v>
      </c>
      <c r="M283" s="8" t="e">
        <f t="shared" si="28"/>
        <v>#N/A</v>
      </c>
      <c r="N283" s="2" t="e">
        <f t="shared" si="14"/>
        <v>#N/A</v>
      </c>
      <c r="O283" s="2" t="e">
        <f t="shared" si="24"/>
        <v>#N/A</v>
      </c>
      <c r="P283" s="2">
        <v>1533160.9340463579</v>
      </c>
      <c r="Q283" s="2">
        <f t="shared" si="48"/>
        <v>650000</v>
      </c>
      <c r="R283" s="2">
        <f t="shared" si="46"/>
        <v>153326345.46982428</v>
      </c>
      <c r="S283" s="2">
        <f t="shared" si="16"/>
        <v>641500.42857143283</v>
      </c>
      <c r="T283" s="2">
        <f t="shared" si="17"/>
        <v>8499.571428571362</v>
      </c>
      <c r="U283" s="2">
        <f t="shared" si="18"/>
        <v>650000</v>
      </c>
      <c r="V283" s="2">
        <f t="shared" si="34"/>
        <v>97152062.994238719</v>
      </c>
      <c r="W283" s="2">
        <f t="shared" si="19"/>
        <v>641500.42857143283</v>
      </c>
      <c r="X283" s="2">
        <f t="shared" si="6"/>
        <v>8499.5714285671711</v>
      </c>
      <c r="Y283" s="2">
        <f t="shared" si="43"/>
        <v>56174282.475585565</v>
      </c>
      <c r="Z283" s="2" t="str">
        <f t="shared" si="8"/>
        <v>MEEP</v>
      </c>
      <c r="AA283" s="2">
        <f>IF(Z283="HERE",Y283,AA282+Graph!$G$1*1000)</f>
        <v>97871810.332728565</v>
      </c>
      <c r="AB283" s="2">
        <f t="shared" si="20"/>
        <v>650000</v>
      </c>
      <c r="AC283" s="2">
        <f t="shared" si="44"/>
        <v>54813034.708524294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2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215</v>
      </c>
      <c r="C284" s="7"/>
      <c r="D284" s="2" t="e">
        <f t="shared" si="11"/>
        <v>#N/A</v>
      </c>
      <c r="E284" s="2" t="e">
        <f t="shared" si="22"/>
        <v>#N/A</v>
      </c>
      <c r="F284" s="2">
        <v>1523718.5022599995</v>
      </c>
      <c r="G284" s="2">
        <f t="shared" si="47"/>
        <v>641500.42857142852</v>
      </c>
      <c r="H284" s="2">
        <f t="shared" si="45"/>
        <v>151679599.42281049</v>
      </c>
      <c r="I284" s="7"/>
      <c r="J284" s="2" t="e">
        <f t="shared" si="13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2416998.8571428494</v>
      </c>
      <c r="M284" s="8" t="e">
        <f t="shared" si="28"/>
        <v>#N/A</v>
      </c>
      <c r="N284" s="2" t="e">
        <f t="shared" si="14"/>
        <v>#N/A</v>
      </c>
      <c r="O284" s="2" t="e">
        <f t="shared" si="24"/>
        <v>#N/A</v>
      </c>
      <c r="P284" s="2">
        <v>1538138.566208303</v>
      </c>
      <c r="Q284" s="2">
        <f t="shared" si="48"/>
        <v>650000</v>
      </c>
      <c r="R284" s="2">
        <f t="shared" si="46"/>
        <v>153976345.46982428</v>
      </c>
      <c r="S284" s="2">
        <f t="shared" si="16"/>
        <v>641500.42857143283</v>
      </c>
      <c r="T284" s="2">
        <f t="shared" si="17"/>
        <v>8499.571428571362</v>
      </c>
      <c r="U284" s="2">
        <f t="shared" si="18"/>
        <v>650000</v>
      </c>
      <c r="V284" s="2">
        <f t="shared" si="34"/>
        <v>97793563.422810152</v>
      </c>
      <c r="W284" s="2">
        <f t="shared" si="19"/>
        <v>641500.42857143283</v>
      </c>
      <c r="X284" s="2">
        <f t="shared" si="6"/>
        <v>8499.5714285671711</v>
      </c>
      <c r="Y284" s="2">
        <f t="shared" si="43"/>
        <v>56182782.047014132</v>
      </c>
      <c r="Z284" s="2" t="str">
        <f t="shared" si="8"/>
        <v>MEEP</v>
      </c>
      <c r="AA284" s="2">
        <f>IF(Z284="HERE",Y284,AA283+Graph!$G$1*1000)</f>
        <v>98521810.332728565</v>
      </c>
      <c r="AB284" s="2">
        <f t="shared" si="20"/>
        <v>650000</v>
      </c>
      <c r="AC284" s="2">
        <f t="shared" si="44"/>
        <v>54813034.708524294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2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216</v>
      </c>
      <c r="C285" s="7"/>
      <c r="D285" s="2" t="e">
        <f t="shared" si="11"/>
        <v>#N/A</v>
      </c>
      <c r="E285" s="2" t="e">
        <f t="shared" si="22"/>
        <v>#N/A</v>
      </c>
      <c r="F285" s="2">
        <v>1528649.638146162</v>
      </c>
      <c r="G285" s="2">
        <f t="shared" si="47"/>
        <v>641500.42857142852</v>
      </c>
      <c r="H285" s="2">
        <f t="shared" si="45"/>
        <v>152321099.85138193</v>
      </c>
      <c r="I285" s="7"/>
      <c r="J285" s="2" t="e">
        <f t="shared" si="13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2425498.4285714207</v>
      </c>
      <c r="M285" s="8" t="e">
        <f t="shared" si="28"/>
        <v>#N/A</v>
      </c>
      <c r="N285" s="2" t="e">
        <f t="shared" si="14"/>
        <v>#N/A</v>
      </c>
      <c r="O285" s="2" t="e">
        <f t="shared" si="24"/>
        <v>#N/A</v>
      </c>
      <c r="P285" s="2">
        <v>1543116.1983702481</v>
      </c>
      <c r="Q285" s="2">
        <f t="shared" si="48"/>
        <v>650000</v>
      </c>
      <c r="R285" s="2">
        <f t="shared" si="46"/>
        <v>154626345.46982428</v>
      </c>
      <c r="S285" s="2">
        <f t="shared" si="16"/>
        <v>641500.42857143283</v>
      </c>
      <c r="T285" s="2">
        <f t="shared" si="17"/>
        <v>8499.571428571362</v>
      </c>
      <c r="U285" s="2">
        <f t="shared" si="18"/>
        <v>650000</v>
      </c>
      <c r="V285" s="2">
        <f t="shared" si="34"/>
        <v>98435063.851381585</v>
      </c>
      <c r="W285" s="2">
        <f t="shared" si="19"/>
        <v>641500.42857143283</v>
      </c>
      <c r="X285" s="2">
        <f t="shared" si="6"/>
        <v>8499.5714285671711</v>
      </c>
      <c r="Y285" s="2">
        <f t="shared" si="43"/>
        <v>56191281.618442699</v>
      </c>
      <c r="Z285" s="2" t="str">
        <f t="shared" si="8"/>
        <v>MEEP</v>
      </c>
      <c r="AA285" s="2">
        <f>IF(Z285="HERE",Y285,AA284+Graph!$G$1*1000)</f>
        <v>99171810.332728565</v>
      </c>
      <c r="AB285" s="2">
        <f t="shared" si="20"/>
        <v>650000</v>
      </c>
      <c r="AC285" s="2">
        <f t="shared" si="44"/>
        <v>54813034.708524294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2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217</v>
      </c>
      <c r="C286" s="7"/>
      <c r="D286" s="2" t="e">
        <f t="shared" si="11"/>
        <v>#N/A</v>
      </c>
      <c r="E286" s="2" t="e">
        <f t="shared" si="22"/>
        <v>#N/A</v>
      </c>
      <c r="F286" s="2">
        <v>1533580.7740323544</v>
      </c>
      <c r="G286" s="2">
        <f t="shared" si="47"/>
        <v>641500.42857142852</v>
      </c>
      <c r="H286" s="2">
        <f t="shared" si="45"/>
        <v>152962600.27995336</v>
      </c>
      <c r="I286" s="7"/>
      <c r="J286" s="2" t="e">
        <f t="shared" si="13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2433997.9999999921</v>
      </c>
      <c r="M286" s="8" t="e">
        <f t="shared" si="28"/>
        <v>#N/A</v>
      </c>
      <c r="N286" s="2" t="e">
        <f t="shared" si="14"/>
        <v>#N/A</v>
      </c>
      <c r="O286" s="2" t="e">
        <f t="shared" si="24"/>
        <v>#N/A</v>
      </c>
      <c r="P286" s="2">
        <v>1548093.830532223</v>
      </c>
      <c r="Q286" s="2">
        <f t="shared" si="48"/>
        <v>650000</v>
      </c>
      <c r="R286" s="2">
        <f t="shared" si="46"/>
        <v>155276345.46982428</v>
      </c>
      <c r="S286" s="2">
        <f t="shared" si="16"/>
        <v>641500.42857143283</v>
      </c>
      <c r="T286" s="2">
        <f t="shared" si="17"/>
        <v>8499.571428571362</v>
      </c>
      <c r="U286" s="2">
        <f t="shared" si="18"/>
        <v>650000</v>
      </c>
      <c r="V286" s="2">
        <f t="shared" si="34"/>
        <v>99076564.279953018</v>
      </c>
      <c r="W286" s="2">
        <f t="shared" si="19"/>
        <v>641500.42857143283</v>
      </c>
      <c r="X286" s="2">
        <f t="shared" ref="X286:X385" si="51">SUM(U286-W286)</f>
        <v>8499.5714285671711</v>
      </c>
      <c r="Y286" s="2">
        <f t="shared" si="43"/>
        <v>56199781.189871266</v>
      </c>
      <c r="Z286" s="2" t="str">
        <f t="shared" ref="Z286:Z385" si="52">IF(V286&lt;Y286,"HERE","MEEP")</f>
        <v>MEEP</v>
      </c>
      <c r="AA286" s="2">
        <f>IF(Z286="HERE",Y286,AA285+Graph!$G$1*1000)</f>
        <v>99821810.332728565</v>
      </c>
      <c r="AB286" s="2">
        <f t="shared" si="20"/>
        <v>650000</v>
      </c>
      <c r="AC286" s="2">
        <f t="shared" si="44"/>
        <v>54813034.708524294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218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1538511.9099185169</v>
      </c>
      <c r="G287" s="2">
        <f t="shared" si="47"/>
        <v>641500.42857142852</v>
      </c>
      <c r="H287" s="2">
        <f t="shared" si="45"/>
        <v>153604100.70852479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2442497.5714285634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1553071.4626941681</v>
      </c>
      <c r="Q287" s="2">
        <f t="shared" si="48"/>
        <v>650000</v>
      </c>
      <c r="R287" s="2">
        <f t="shared" si="46"/>
        <v>155926345.46982428</v>
      </c>
      <c r="S287" s="2">
        <f t="shared" ref="S287:S385" si="58">SUM(H287-H286)</f>
        <v>641500.42857143283</v>
      </c>
      <c r="T287" s="2">
        <f t="shared" ref="T287:T385" si="59">SUM(L287-L286)</f>
        <v>8499.571428571362</v>
      </c>
      <c r="U287" s="2">
        <f t="shared" ref="U287:U385" si="60">SUM(R287-R286)</f>
        <v>650000</v>
      </c>
      <c r="V287" s="2">
        <f t="shared" si="34"/>
        <v>99718064.708524451</v>
      </c>
      <c r="W287" s="2">
        <f t="shared" ref="W287:W385" si="61">SUM(V287-V286)</f>
        <v>641500.42857143283</v>
      </c>
      <c r="X287" s="2">
        <f t="shared" si="51"/>
        <v>8499.5714285671711</v>
      </c>
      <c r="Y287" s="2">
        <f t="shared" ref="Y287:Y350" si="62">IF(COUNT($C288)=0,IF(COUNT($C287)=1,C287,SUM(Y286+X287)),C287)</f>
        <v>56208280.761299834</v>
      </c>
      <c r="Z287" s="2" t="str">
        <f t="shared" si="52"/>
        <v>MEEP</v>
      </c>
      <c r="AA287" s="2">
        <f>IF(Z287="HERE",Y287,AA286+Graph!$G$1*1000)</f>
        <v>100471810.33272856</v>
      </c>
      <c r="AB287" s="2">
        <f t="shared" ref="AB287:AB385" si="63">SUM(AA287-AA286)</f>
        <v>650000</v>
      </c>
      <c r="AC287" s="2">
        <f t="shared" ref="AC287:AC350" si="64">IF(Z288="HERE",V287,AC286)</f>
        <v>54813034.708524294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219</v>
      </c>
      <c r="C288" s="7"/>
      <c r="D288" s="2" t="e">
        <f t="shared" si="55"/>
        <v>#N/A</v>
      </c>
      <c r="E288" s="2" t="e">
        <f t="shared" si="22"/>
        <v>#N/A</v>
      </c>
      <c r="F288" s="2">
        <v>1543443.0458046794</v>
      </c>
      <c r="G288" s="2">
        <f t="shared" si="47"/>
        <v>641500.42857142852</v>
      </c>
      <c r="H288" s="2">
        <f t="shared" ref="H288:H351" si="65">IF(COUNT($C289)=0,IF(COUNT($C288)=1,C288,SUM(H287+G288)),C288)</f>
        <v>154245601.13709623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2450997.1428571348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1558049.0948561132</v>
      </c>
      <c r="Q288" s="2">
        <f t="shared" si="48"/>
        <v>650000</v>
      </c>
      <c r="R288" s="2">
        <f t="shared" ref="R288:R351" si="66">IF(COUNT($C289)=0,IF(COUNT($C288)=1,M288,SUM(R287+Q288)),M288)</f>
        <v>156576345.46982428</v>
      </c>
      <c r="S288" s="2">
        <f t="shared" si="58"/>
        <v>641500.42857143283</v>
      </c>
      <c r="T288" s="2">
        <f t="shared" si="59"/>
        <v>8499.571428571362</v>
      </c>
      <c r="U288" s="2">
        <f t="shared" si="60"/>
        <v>650000</v>
      </c>
      <c r="V288" s="2">
        <f t="shared" si="34"/>
        <v>100359565.13709588</v>
      </c>
      <c r="W288" s="2">
        <f t="shared" si="61"/>
        <v>641500.42857143283</v>
      </c>
      <c r="X288" s="2">
        <f t="shared" si="51"/>
        <v>8499.5714285671711</v>
      </c>
      <c r="Y288" s="2">
        <f t="shared" si="62"/>
        <v>56216780.332728401</v>
      </c>
      <c r="Z288" s="2" t="str">
        <f t="shared" si="52"/>
        <v>MEEP</v>
      </c>
      <c r="AA288" s="2">
        <f>IF(Z288="HERE",Y288,AA287+Graph!$G$1*1000)</f>
        <v>101121810.33272856</v>
      </c>
      <c r="AB288" s="2">
        <f t="shared" si="63"/>
        <v>650000</v>
      </c>
      <c r="AC288" s="2">
        <f t="shared" si="64"/>
        <v>54813034.708524294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220</v>
      </c>
      <c r="C289" s="7"/>
      <c r="D289" s="2" t="e">
        <f t="shared" si="55"/>
        <v>#N/A</v>
      </c>
      <c r="E289" s="2" t="e">
        <f t="shared" si="22"/>
        <v>#N/A</v>
      </c>
      <c r="F289" s="2">
        <v>1548374.1816908717</v>
      </c>
      <c r="G289" s="2">
        <f t="shared" si="47"/>
        <v>641500.42857142852</v>
      </c>
      <c r="H289" s="2">
        <f t="shared" si="65"/>
        <v>154887101.56566766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2459496.7142857062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1563026.7270180881</v>
      </c>
      <c r="Q289" s="2">
        <f t="shared" si="48"/>
        <v>650000</v>
      </c>
      <c r="R289" s="2">
        <f t="shared" si="66"/>
        <v>157226345.46982428</v>
      </c>
      <c r="S289" s="2">
        <f t="shared" si="58"/>
        <v>641500.42857143283</v>
      </c>
      <c r="T289" s="2">
        <f t="shared" si="59"/>
        <v>8499.571428571362</v>
      </c>
      <c r="U289" s="2">
        <f t="shared" si="60"/>
        <v>650000</v>
      </c>
      <c r="V289" s="2">
        <f t="shared" si="34"/>
        <v>101001065.56566732</v>
      </c>
      <c r="W289" s="2">
        <f t="shared" si="61"/>
        <v>641500.42857143283</v>
      </c>
      <c r="X289" s="2">
        <f t="shared" si="51"/>
        <v>8499.5714285671711</v>
      </c>
      <c r="Y289" s="2">
        <f t="shared" si="62"/>
        <v>56225279.904156968</v>
      </c>
      <c r="Z289" s="2" t="str">
        <f t="shared" si="52"/>
        <v>MEEP</v>
      </c>
      <c r="AA289" s="2">
        <f>IF(Z289="HERE",Y289,AA288+Graph!$G$1*1000)</f>
        <v>101771810.33272856</v>
      </c>
      <c r="AB289" s="2">
        <f t="shared" si="63"/>
        <v>650000</v>
      </c>
      <c r="AC289" s="2">
        <f t="shared" si="64"/>
        <v>54813034.708524294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221</v>
      </c>
      <c r="C290" s="7"/>
      <c r="D290" s="2" t="e">
        <f t="shared" si="55"/>
        <v>#N/A</v>
      </c>
      <c r="E290" s="2" t="e">
        <f t="shared" si="22"/>
        <v>#N/A</v>
      </c>
      <c r="F290" s="2">
        <v>1553305.3175770342</v>
      </c>
      <c r="G290" s="2">
        <f t="shared" si="47"/>
        <v>641500.42857142852</v>
      </c>
      <c r="H290" s="2">
        <f t="shared" si="65"/>
        <v>155528601.99423909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2467996.2857142775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1568004.3591800332</v>
      </c>
      <c r="Q290" s="2">
        <f t="shared" si="48"/>
        <v>650000</v>
      </c>
      <c r="R290" s="2">
        <f t="shared" si="66"/>
        <v>157876345.46982428</v>
      </c>
      <c r="S290" s="2">
        <f t="shared" si="58"/>
        <v>641500.42857143283</v>
      </c>
      <c r="T290" s="2">
        <f t="shared" si="59"/>
        <v>8499.571428571362</v>
      </c>
      <c r="U290" s="2">
        <f t="shared" si="60"/>
        <v>650000</v>
      </c>
      <c r="V290" s="2">
        <f t="shared" si="34"/>
        <v>101642565.99423875</v>
      </c>
      <c r="W290" s="2">
        <f t="shared" si="61"/>
        <v>641500.42857143283</v>
      </c>
      <c r="X290" s="2">
        <f t="shared" si="51"/>
        <v>8499.5714285671711</v>
      </c>
      <c r="Y290" s="2">
        <f t="shared" si="62"/>
        <v>56233779.475585535</v>
      </c>
      <c r="Z290" s="2" t="str">
        <f t="shared" si="52"/>
        <v>MEEP</v>
      </c>
      <c r="AA290" s="2">
        <f>IF(Z290="HERE",Y290,AA289+Graph!$G$1*1000)</f>
        <v>102421810.33272856</v>
      </c>
      <c r="AB290" s="2">
        <f t="shared" si="63"/>
        <v>650000</v>
      </c>
      <c r="AC290" s="2">
        <f t="shared" si="64"/>
        <v>54813034.708524294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222</v>
      </c>
      <c r="C291" s="7"/>
      <c r="D291" s="2" t="e">
        <f t="shared" si="55"/>
        <v>#N/A</v>
      </c>
      <c r="E291" s="2" t="e">
        <f t="shared" si="22"/>
        <v>#N/A</v>
      </c>
      <c r="F291" s="2">
        <v>1558236.4534631968</v>
      </c>
      <c r="G291" s="2">
        <f t="shared" si="47"/>
        <v>641500.42857142852</v>
      </c>
      <c r="H291" s="2">
        <f t="shared" si="65"/>
        <v>156170102.42281052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2476495.8571428489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1572981.9913419783</v>
      </c>
      <c r="Q291" s="2">
        <f t="shared" si="48"/>
        <v>650000</v>
      </c>
      <c r="R291" s="2">
        <f t="shared" si="66"/>
        <v>158526345.46982428</v>
      </c>
      <c r="S291" s="2">
        <f t="shared" si="58"/>
        <v>641500.42857143283</v>
      </c>
      <c r="T291" s="2">
        <f t="shared" si="59"/>
        <v>8499.571428571362</v>
      </c>
      <c r="U291" s="2">
        <f t="shared" si="60"/>
        <v>650000</v>
      </c>
      <c r="V291" s="2">
        <f t="shared" si="34"/>
        <v>102284066.42281018</v>
      </c>
      <c r="W291" s="2">
        <f t="shared" si="61"/>
        <v>641500.42857143283</v>
      </c>
      <c r="X291" s="2">
        <f t="shared" si="51"/>
        <v>8499.5714285671711</v>
      </c>
      <c r="Y291" s="2">
        <f t="shared" si="62"/>
        <v>56242279.047014102</v>
      </c>
      <c r="Z291" s="2" t="str">
        <f t="shared" si="52"/>
        <v>MEEP</v>
      </c>
      <c r="AA291" s="2">
        <f>IF(Z291="HERE",Y291,AA290+Graph!$G$1*1000)</f>
        <v>103071810.33272856</v>
      </c>
      <c r="AB291" s="2">
        <f t="shared" si="63"/>
        <v>650000</v>
      </c>
      <c r="AC291" s="2">
        <f t="shared" si="64"/>
        <v>54813034.708524294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223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1563167.5893493891</v>
      </c>
      <c r="G292" s="2">
        <f t="shared" si="47"/>
        <v>641500.42857142852</v>
      </c>
      <c r="H292" s="2">
        <f t="shared" si="65"/>
        <v>156811602.85138196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2484995.4285714203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1577959.6235039532</v>
      </c>
      <c r="Q292" s="2">
        <f t="shared" si="48"/>
        <v>650000</v>
      </c>
      <c r="R292" s="2">
        <f t="shared" si="66"/>
        <v>159176345.46982428</v>
      </c>
      <c r="S292" s="2">
        <f t="shared" si="58"/>
        <v>641500.42857143283</v>
      </c>
      <c r="T292" s="2">
        <f t="shared" si="59"/>
        <v>8499.571428571362</v>
      </c>
      <c r="U292" s="2">
        <f t="shared" si="60"/>
        <v>650000</v>
      </c>
      <c r="V292" s="2">
        <f t="shared" si="34"/>
        <v>102925566.85138161</v>
      </c>
      <c r="W292" s="2">
        <f t="shared" si="61"/>
        <v>641500.42857143283</v>
      </c>
      <c r="X292" s="2">
        <f t="shared" si="51"/>
        <v>8499.5714285671711</v>
      </c>
      <c r="Y292" s="2">
        <f t="shared" si="62"/>
        <v>56250778.61844267</v>
      </c>
      <c r="Z292" s="2" t="str">
        <f t="shared" si="52"/>
        <v>MEEP</v>
      </c>
      <c r="AA292" s="2">
        <f>IF(Z292="HERE",Y292,AA291+Graph!$G$1*1000)</f>
        <v>103721810.33272856</v>
      </c>
      <c r="AB292" s="2">
        <f t="shared" si="63"/>
        <v>650000</v>
      </c>
      <c r="AC292" s="2">
        <f t="shared" si="64"/>
        <v>54813034.708524294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224</v>
      </c>
      <c r="C293" s="7"/>
      <c r="D293" s="2" t="e">
        <f t="shared" si="55"/>
        <v>#N/A</v>
      </c>
      <c r="E293" s="2" t="e">
        <f t="shared" si="67"/>
        <v>#N/A</v>
      </c>
      <c r="F293" s="2">
        <v>1568098.7252355516</v>
      </c>
      <c r="G293" s="2">
        <f t="shared" si="47"/>
        <v>641500.42857142852</v>
      </c>
      <c r="H293" s="2">
        <f t="shared" si="65"/>
        <v>157453103.27995339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2493494.9999999916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1582937.2556658983</v>
      </c>
      <c r="Q293" s="2">
        <f t="shared" si="48"/>
        <v>650000</v>
      </c>
      <c r="R293" s="2">
        <f t="shared" si="66"/>
        <v>159826345.46982428</v>
      </c>
      <c r="S293" s="2">
        <f t="shared" si="58"/>
        <v>641500.42857143283</v>
      </c>
      <c r="T293" s="2">
        <f t="shared" si="59"/>
        <v>8499.571428571362</v>
      </c>
      <c r="U293" s="2">
        <f t="shared" si="60"/>
        <v>650000</v>
      </c>
      <c r="V293" s="2">
        <f t="shared" si="34"/>
        <v>103567067.27995305</v>
      </c>
      <c r="W293" s="2">
        <f t="shared" si="61"/>
        <v>641500.42857143283</v>
      </c>
      <c r="X293" s="2">
        <f t="shared" si="51"/>
        <v>8499.5714285671711</v>
      </c>
      <c r="Y293" s="2">
        <f t="shared" si="62"/>
        <v>56259278.189871237</v>
      </c>
      <c r="Z293" s="2" t="str">
        <f t="shared" si="52"/>
        <v>MEEP</v>
      </c>
      <c r="AA293" s="2">
        <f>IF(Z293="HERE",Y293,AA292+Graph!$G$1*1000)</f>
        <v>104371810.33272856</v>
      </c>
      <c r="AB293" s="2">
        <f t="shared" si="63"/>
        <v>650000</v>
      </c>
      <c r="AC293" s="2">
        <f t="shared" si="64"/>
        <v>54813034.708524294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225</v>
      </c>
      <c r="C294" s="7"/>
      <c r="D294" s="2" t="e">
        <f t="shared" si="55"/>
        <v>#N/A</v>
      </c>
      <c r="E294" s="2" t="e">
        <f t="shared" si="67"/>
        <v>#N/A</v>
      </c>
      <c r="F294" s="2">
        <v>1573029.8611217141</v>
      </c>
      <c r="G294" s="2">
        <f t="shared" ref="G294:G357" si="70">IF(F294&gt;650000,$AK$31*1000,F294)</f>
        <v>641500.42857142852</v>
      </c>
      <c r="H294" s="2">
        <f t="shared" si="65"/>
        <v>158094603.70852482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2501994.571428563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1587914.8878278434</v>
      </c>
      <c r="Q294" s="2">
        <f t="shared" ref="Q294:Q357" si="71">IF(P294&gt;650000,650000,P294)</f>
        <v>650000</v>
      </c>
      <c r="R294" s="2">
        <f t="shared" si="66"/>
        <v>160476345.46982428</v>
      </c>
      <c r="S294" s="2">
        <f t="shared" si="58"/>
        <v>641500.42857143283</v>
      </c>
      <c r="T294" s="2">
        <f t="shared" si="59"/>
        <v>8499.571428571362</v>
      </c>
      <c r="U294" s="2">
        <f t="shared" si="60"/>
        <v>650000</v>
      </c>
      <c r="V294" s="2">
        <f t="shared" si="34"/>
        <v>104208567.70852448</v>
      </c>
      <c r="W294" s="2">
        <f t="shared" si="61"/>
        <v>641500.42857143283</v>
      </c>
      <c r="X294" s="2">
        <f t="shared" si="51"/>
        <v>8499.5714285671711</v>
      </c>
      <c r="Y294" s="2">
        <f t="shared" si="62"/>
        <v>56267777.761299804</v>
      </c>
      <c r="Z294" s="2" t="str">
        <f t="shared" si="52"/>
        <v>MEEP</v>
      </c>
      <c r="AA294" s="2">
        <f>IF(Z294="HERE",Y294,AA293+Graph!$G$1*1000)</f>
        <v>105021810.33272856</v>
      </c>
      <c r="AB294" s="2">
        <f t="shared" si="63"/>
        <v>650000</v>
      </c>
      <c r="AC294" s="2">
        <f t="shared" si="64"/>
        <v>54813034.708524294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226</v>
      </c>
      <c r="C295" s="7"/>
      <c r="D295" s="2" t="e">
        <f t="shared" si="55"/>
        <v>#N/A</v>
      </c>
      <c r="E295" s="2" t="e">
        <f t="shared" si="67"/>
        <v>#N/A</v>
      </c>
      <c r="F295" s="2">
        <v>1577960.9970079064</v>
      </c>
      <c r="G295" s="2">
        <f t="shared" si="70"/>
        <v>641500.42857142852</v>
      </c>
      <c r="H295" s="2">
        <f t="shared" si="65"/>
        <v>158736104.13709626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2510494.1428571343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1592892.5199898183</v>
      </c>
      <c r="Q295" s="2">
        <f t="shared" si="71"/>
        <v>650000</v>
      </c>
      <c r="R295" s="2">
        <f t="shared" si="66"/>
        <v>161126345.46982428</v>
      </c>
      <c r="S295" s="2">
        <f t="shared" si="58"/>
        <v>641500.42857143283</v>
      </c>
      <c r="T295" s="2">
        <f t="shared" si="59"/>
        <v>8499.571428571362</v>
      </c>
      <c r="U295" s="2">
        <f t="shared" si="60"/>
        <v>650000</v>
      </c>
      <c r="V295" s="2">
        <f t="shared" si="34"/>
        <v>104850068.13709591</v>
      </c>
      <c r="W295" s="2">
        <f t="shared" si="61"/>
        <v>641500.42857143283</v>
      </c>
      <c r="X295" s="2">
        <f t="shared" si="51"/>
        <v>8499.5714285671711</v>
      </c>
      <c r="Y295" s="2">
        <f t="shared" si="62"/>
        <v>56276277.332728371</v>
      </c>
      <c r="Z295" s="2" t="str">
        <f t="shared" si="52"/>
        <v>MEEP</v>
      </c>
      <c r="AA295" s="2">
        <f>IF(Z295="HERE",Y295,AA294+Graph!$G$1*1000)</f>
        <v>105671810.33272856</v>
      </c>
      <c r="AB295" s="2">
        <f t="shared" si="63"/>
        <v>650000</v>
      </c>
      <c r="AC295" s="2">
        <f t="shared" si="64"/>
        <v>54813034.708524294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227</v>
      </c>
      <c r="C296" s="7"/>
      <c r="D296" s="2" t="e">
        <f t="shared" si="55"/>
        <v>#N/A</v>
      </c>
      <c r="E296" s="2" t="e">
        <f t="shared" si="67"/>
        <v>#N/A</v>
      </c>
      <c r="F296" s="2">
        <v>1582892.132894069</v>
      </c>
      <c r="G296" s="2">
        <f t="shared" si="70"/>
        <v>641500.42857142852</v>
      </c>
      <c r="H296" s="2">
        <f t="shared" si="65"/>
        <v>159377604.56566769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2518993.7142857057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1597870.1521517634</v>
      </c>
      <c r="Q296" s="2">
        <f t="shared" si="71"/>
        <v>650000</v>
      </c>
      <c r="R296" s="2">
        <f t="shared" si="66"/>
        <v>161776345.46982428</v>
      </c>
      <c r="S296" s="2">
        <f t="shared" si="58"/>
        <v>641500.42857143283</v>
      </c>
      <c r="T296" s="2">
        <f t="shared" si="59"/>
        <v>8499.571428571362</v>
      </c>
      <c r="U296" s="2">
        <f t="shared" si="60"/>
        <v>650000</v>
      </c>
      <c r="V296" s="2">
        <f t="shared" si="34"/>
        <v>105491568.56566735</v>
      </c>
      <c r="W296" s="2">
        <f t="shared" si="61"/>
        <v>641500.42857143283</v>
      </c>
      <c r="X296" s="2">
        <f t="shared" si="51"/>
        <v>8499.5714285671711</v>
      </c>
      <c r="Y296" s="2">
        <f t="shared" si="62"/>
        <v>56284776.904156938</v>
      </c>
      <c r="Z296" s="2" t="str">
        <f t="shared" si="52"/>
        <v>MEEP</v>
      </c>
      <c r="AA296" s="2">
        <f>IF(Z296="HERE",Y296,AA295+Graph!$G$1*1000)</f>
        <v>106321810.33272856</v>
      </c>
      <c r="AB296" s="2">
        <f t="shared" si="63"/>
        <v>650000</v>
      </c>
      <c r="AC296" s="2">
        <f t="shared" si="64"/>
        <v>54813034.708524294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228</v>
      </c>
      <c r="C297" s="7"/>
      <c r="D297" s="2" t="e">
        <f t="shared" si="55"/>
        <v>#N/A</v>
      </c>
      <c r="E297" s="2" t="e">
        <f t="shared" si="67"/>
        <v>#N/A</v>
      </c>
      <c r="F297" s="2">
        <v>1587823.2687802315</v>
      </c>
      <c r="G297" s="2">
        <f t="shared" si="70"/>
        <v>641500.42857142852</v>
      </c>
      <c r="H297" s="2">
        <f t="shared" si="65"/>
        <v>160019104.99423912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2527493.2857142771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1602847.7843137383</v>
      </c>
      <c r="Q297" s="2">
        <f t="shared" si="71"/>
        <v>650000</v>
      </c>
      <c r="R297" s="2">
        <f t="shared" si="66"/>
        <v>162426345.46982428</v>
      </c>
      <c r="S297" s="2">
        <f t="shared" si="58"/>
        <v>641500.42857143283</v>
      </c>
      <c r="T297" s="2">
        <f t="shared" si="59"/>
        <v>8499.571428571362</v>
      </c>
      <c r="U297" s="2">
        <f t="shared" si="60"/>
        <v>650000</v>
      </c>
      <c r="V297" s="2">
        <f t="shared" si="34"/>
        <v>106133068.99423878</v>
      </c>
      <c r="W297" s="2">
        <f t="shared" si="61"/>
        <v>641500.42857143283</v>
      </c>
      <c r="X297" s="2">
        <f t="shared" si="51"/>
        <v>8499.5714285671711</v>
      </c>
      <c r="Y297" s="2">
        <f t="shared" si="62"/>
        <v>56293276.475585505</v>
      </c>
      <c r="Z297" s="2" t="str">
        <f t="shared" si="52"/>
        <v>MEEP</v>
      </c>
      <c r="AA297" s="2">
        <f>IF(Z297="HERE",Y297,AA296+Graph!$G$1*1000)</f>
        <v>106971810.33272856</v>
      </c>
      <c r="AB297" s="2">
        <f t="shared" si="63"/>
        <v>650000</v>
      </c>
      <c r="AC297" s="2">
        <f t="shared" si="64"/>
        <v>54813034.708524294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229</v>
      </c>
      <c r="C298" s="7"/>
      <c r="D298" s="2" t="e">
        <f t="shared" si="55"/>
        <v>#N/A</v>
      </c>
      <c r="E298" s="2" t="e">
        <f t="shared" si="67"/>
        <v>#N/A</v>
      </c>
      <c r="F298" s="2">
        <v>1592754.4046664238</v>
      </c>
      <c r="G298" s="2">
        <f t="shared" si="70"/>
        <v>641500.42857142852</v>
      </c>
      <c r="H298" s="2">
        <f t="shared" si="65"/>
        <v>160660605.42281055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2535992.8571428484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1607825.4164756835</v>
      </c>
      <c r="Q298" s="2">
        <f t="shared" si="71"/>
        <v>650000</v>
      </c>
      <c r="R298" s="2">
        <f t="shared" si="66"/>
        <v>163076345.46982428</v>
      </c>
      <c r="S298" s="2">
        <f t="shared" si="58"/>
        <v>641500.42857143283</v>
      </c>
      <c r="T298" s="2">
        <f t="shared" si="59"/>
        <v>8499.571428571362</v>
      </c>
      <c r="U298" s="2">
        <f t="shared" si="60"/>
        <v>650000</v>
      </c>
      <c r="V298" s="2">
        <f t="shared" si="34"/>
        <v>106774569.42281021</v>
      </c>
      <c r="W298" s="2">
        <f t="shared" si="61"/>
        <v>641500.42857143283</v>
      </c>
      <c r="X298" s="2">
        <f t="shared" si="51"/>
        <v>8499.5714285671711</v>
      </c>
      <c r="Y298" s="2">
        <f t="shared" si="62"/>
        <v>56301776.047014073</v>
      </c>
      <c r="Z298" s="2" t="str">
        <f t="shared" si="52"/>
        <v>MEEP</v>
      </c>
      <c r="AA298" s="2">
        <f>IF(Z298="HERE",Y298,AA297+Graph!$G$1*1000)</f>
        <v>107621810.33272856</v>
      </c>
      <c r="AB298" s="2">
        <f t="shared" si="63"/>
        <v>650000</v>
      </c>
      <c r="AC298" s="2">
        <f t="shared" si="64"/>
        <v>54813034.708524294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230</v>
      </c>
      <c r="C299" s="7"/>
      <c r="D299" s="2" t="e">
        <f t="shared" si="55"/>
        <v>#N/A</v>
      </c>
      <c r="E299" s="2" t="e">
        <f t="shared" si="67"/>
        <v>#N/A</v>
      </c>
      <c r="F299" s="2">
        <v>1597685.5405525863</v>
      </c>
      <c r="G299" s="2">
        <f t="shared" si="70"/>
        <v>641500.42857142852</v>
      </c>
      <c r="H299" s="2">
        <f t="shared" si="65"/>
        <v>161302105.85138199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2544492.4285714198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1612803.0486376286</v>
      </c>
      <c r="Q299" s="2">
        <f t="shared" si="71"/>
        <v>650000</v>
      </c>
      <c r="R299" s="2">
        <f t="shared" si="66"/>
        <v>163726345.46982428</v>
      </c>
      <c r="S299" s="2">
        <f t="shared" si="58"/>
        <v>641500.42857143283</v>
      </c>
      <c r="T299" s="2">
        <f t="shared" si="59"/>
        <v>8499.571428571362</v>
      </c>
      <c r="U299" s="2">
        <f t="shared" si="60"/>
        <v>650000</v>
      </c>
      <c r="V299" s="2">
        <f t="shared" si="34"/>
        <v>107416069.85138164</v>
      </c>
      <c r="W299" s="2">
        <f t="shared" si="61"/>
        <v>641500.42857143283</v>
      </c>
      <c r="X299" s="2">
        <f t="shared" si="51"/>
        <v>8499.5714285671711</v>
      </c>
      <c r="Y299" s="2">
        <f t="shared" si="62"/>
        <v>56310275.61844264</v>
      </c>
      <c r="Z299" s="2" t="str">
        <f t="shared" si="52"/>
        <v>MEEP</v>
      </c>
      <c r="AA299" s="2">
        <f>IF(Z299="HERE",Y299,AA298+Graph!$G$1*1000)</f>
        <v>108271810.33272856</v>
      </c>
      <c r="AB299" s="2">
        <f t="shared" si="63"/>
        <v>650000</v>
      </c>
      <c r="AC299" s="2">
        <f t="shared" si="64"/>
        <v>54813034.708524294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231</v>
      </c>
      <c r="C300" s="7"/>
      <c r="D300" s="2" t="e">
        <f t="shared" si="55"/>
        <v>#N/A</v>
      </c>
      <c r="E300" s="2" t="e">
        <f t="shared" si="67"/>
        <v>#N/A</v>
      </c>
      <c r="F300" s="2">
        <v>1602616.6764387488</v>
      </c>
      <c r="G300" s="2">
        <f t="shared" si="70"/>
        <v>641500.42857142852</v>
      </c>
      <c r="H300" s="2">
        <f t="shared" si="65"/>
        <v>161943606.27995342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2552991.9999999912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1617780.6807996035</v>
      </c>
      <c r="Q300" s="2">
        <f t="shared" si="71"/>
        <v>650000</v>
      </c>
      <c r="R300" s="2">
        <f t="shared" si="66"/>
        <v>164376345.46982428</v>
      </c>
      <c r="S300" s="2">
        <f t="shared" si="58"/>
        <v>641500.42857143283</v>
      </c>
      <c r="T300" s="2">
        <f t="shared" si="59"/>
        <v>8499.571428571362</v>
      </c>
      <c r="U300" s="2">
        <f t="shared" si="60"/>
        <v>650000</v>
      </c>
      <c r="V300" s="2">
        <f t="shared" si="34"/>
        <v>108057570.27995308</v>
      </c>
      <c r="W300" s="2">
        <f t="shared" si="61"/>
        <v>641500.42857143283</v>
      </c>
      <c r="X300" s="2">
        <f t="shared" si="51"/>
        <v>8499.5714285671711</v>
      </c>
      <c r="Y300" s="2">
        <f t="shared" si="62"/>
        <v>56318775.189871207</v>
      </c>
      <c r="Z300" s="2" t="str">
        <f t="shared" si="52"/>
        <v>MEEP</v>
      </c>
      <c r="AA300" s="2">
        <f>IF(Z300="HERE",Y300,AA299+Graph!$G$1*1000)</f>
        <v>108921810.33272856</v>
      </c>
      <c r="AB300" s="2">
        <f t="shared" si="63"/>
        <v>650000</v>
      </c>
      <c r="AC300" s="2">
        <f t="shared" si="64"/>
        <v>54813034.708524294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232</v>
      </c>
      <c r="C301" s="7"/>
      <c r="D301" s="2" t="e">
        <f t="shared" si="55"/>
        <v>#N/A</v>
      </c>
      <c r="E301" s="2" t="e">
        <f t="shared" si="67"/>
        <v>#N/A</v>
      </c>
      <c r="F301" s="2">
        <v>1607547.8123249412</v>
      </c>
      <c r="G301" s="2">
        <f t="shared" si="70"/>
        <v>641500.42857142852</v>
      </c>
      <c r="H301" s="2">
        <f t="shared" si="65"/>
        <v>162585106.70852485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2561491.5714285625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1622758.3129615486</v>
      </c>
      <c r="Q301" s="2">
        <f t="shared" si="71"/>
        <v>650000</v>
      </c>
      <c r="R301" s="2">
        <f t="shared" si="66"/>
        <v>165026345.46982428</v>
      </c>
      <c r="S301" s="2">
        <f t="shared" si="58"/>
        <v>641500.42857143283</v>
      </c>
      <c r="T301" s="2">
        <f t="shared" si="59"/>
        <v>8499.571428571362</v>
      </c>
      <c r="U301" s="2">
        <f t="shared" si="60"/>
        <v>650000</v>
      </c>
      <c r="V301" s="2">
        <f t="shared" si="34"/>
        <v>108699070.70852451</v>
      </c>
      <c r="W301" s="2">
        <f t="shared" si="61"/>
        <v>641500.42857143283</v>
      </c>
      <c r="X301" s="2">
        <f t="shared" si="51"/>
        <v>8499.5714285671711</v>
      </c>
      <c r="Y301" s="2">
        <f t="shared" si="62"/>
        <v>56327274.761299774</v>
      </c>
      <c r="Z301" s="2" t="str">
        <f t="shared" si="52"/>
        <v>MEEP</v>
      </c>
      <c r="AA301" s="2">
        <f>IF(Z301="HERE",Y301,AA300+Graph!$G$1*1000)</f>
        <v>109571810.33272856</v>
      </c>
      <c r="AB301" s="2">
        <f t="shared" si="63"/>
        <v>650000</v>
      </c>
      <c r="AC301" s="2">
        <f t="shared" si="64"/>
        <v>54813034.708524294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233</v>
      </c>
      <c r="C302" s="7"/>
      <c r="D302" s="2" t="e">
        <f t="shared" si="55"/>
        <v>#N/A</v>
      </c>
      <c r="E302" s="2" t="e">
        <f t="shared" si="67"/>
        <v>#N/A</v>
      </c>
      <c r="F302" s="2">
        <v>1612478.9482111037</v>
      </c>
      <c r="G302" s="2">
        <f t="shared" si="70"/>
        <v>641500.42857142852</v>
      </c>
      <c r="H302" s="2">
        <f t="shared" si="65"/>
        <v>163226607.13709629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2569991.1428571339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1627735.9451234937</v>
      </c>
      <c r="Q302" s="2">
        <f t="shared" si="71"/>
        <v>650000</v>
      </c>
      <c r="R302" s="2">
        <f t="shared" si="66"/>
        <v>165676345.46982428</v>
      </c>
      <c r="S302" s="2">
        <f t="shared" si="58"/>
        <v>641500.42857143283</v>
      </c>
      <c r="T302" s="2">
        <f t="shared" si="59"/>
        <v>8499.571428571362</v>
      </c>
      <c r="U302" s="2">
        <f t="shared" si="60"/>
        <v>650000</v>
      </c>
      <c r="V302" s="2">
        <f t="shared" si="34"/>
        <v>109340571.13709594</v>
      </c>
      <c r="W302" s="2">
        <f t="shared" si="61"/>
        <v>641500.42857143283</v>
      </c>
      <c r="X302" s="2">
        <f t="shared" si="51"/>
        <v>8499.5714285671711</v>
      </c>
      <c r="Y302" s="2">
        <f t="shared" si="62"/>
        <v>56335774.332728341</v>
      </c>
      <c r="Z302" s="2" t="str">
        <f t="shared" si="52"/>
        <v>MEEP</v>
      </c>
      <c r="AA302" s="2">
        <f>IF(Z302="HERE",Y302,AA301+Graph!$G$1*1000)</f>
        <v>110221810.33272856</v>
      </c>
      <c r="AB302" s="2">
        <f t="shared" si="63"/>
        <v>650000</v>
      </c>
      <c r="AC302" s="2">
        <f t="shared" si="64"/>
        <v>54813034.708524294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234</v>
      </c>
      <c r="C303" s="7"/>
      <c r="D303" s="2" t="e">
        <f t="shared" si="55"/>
        <v>#N/A</v>
      </c>
      <c r="E303" s="2" t="e">
        <f t="shared" si="67"/>
        <v>#N/A</v>
      </c>
      <c r="F303" s="2">
        <v>1617410.0840972662</v>
      </c>
      <c r="G303" s="2">
        <f t="shared" si="70"/>
        <v>641500.42857142852</v>
      </c>
      <c r="H303" s="2">
        <f t="shared" si="65"/>
        <v>163868107.56566772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2578490.7142857052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1632713.5772854686</v>
      </c>
      <c r="Q303" s="2">
        <f t="shared" si="71"/>
        <v>650000</v>
      </c>
      <c r="R303" s="2">
        <f t="shared" si="66"/>
        <v>166326345.46982428</v>
      </c>
      <c r="S303" s="2">
        <f t="shared" si="58"/>
        <v>641500.42857143283</v>
      </c>
      <c r="T303" s="2">
        <f t="shared" si="59"/>
        <v>8499.571428571362</v>
      </c>
      <c r="U303" s="2">
        <f t="shared" si="60"/>
        <v>650000</v>
      </c>
      <c r="V303" s="2">
        <f t="shared" si="34"/>
        <v>109982071.56566738</v>
      </c>
      <c r="W303" s="2">
        <f t="shared" si="61"/>
        <v>641500.42857143283</v>
      </c>
      <c r="X303" s="2">
        <f t="shared" si="51"/>
        <v>8499.5714285671711</v>
      </c>
      <c r="Y303" s="2">
        <f t="shared" si="62"/>
        <v>56344273.904156908</v>
      </c>
      <c r="Z303" s="2" t="str">
        <f t="shared" si="52"/>
        <v>MEEP</v>
      </c>
      <c r="AA303" s="2">
        <f>IF(Z303="HERE",Y303,AA302+Graph!$G$1*1000)</f>
        <v>110871810.33272856</v>
      </c>
      <c r="AB303" s="2">
        <f t="shared" si="63"/>
        <v>650000</v>
      </c>
      <c r="AC303" s="2">
        <f t="shared" si="64"/>
        <v>54813034.708524294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235</v>
      </c>
      <c r="C304" s="7"/>
      <c r="D304" s="2" t="e">
        <f t="shared" si="55"/>
        <v>#N/A</v>
      </c>
      <c r="E304" s="2" t="e">
        <f t="shared" si="67"/>
        <v>#N/A</v>
      </c>
      <c r="F304" s="2">
        <v>1622341.2199834585</v>
      </c>
      <c r="G304" s="2">
        <f t="shared" si="70"/>
        <v>641500.42857142852</v>
      </c>
      <c r="H304" s="2">
        <f t="shared" si="65"/>
        <v>164509607.99423915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2586990.2857142766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1637691.2094474137</v>
      </c>
      <c r="Q304" s="2">
        <f t="shared" si="71"/>
        <v>650000</v>
      </c>
      <c r="R304" s="2">
        <f t="shared" si="66"/>
        <v>166976345.46982428</v>
      </c>
      <c r="S304" s="2">
        <f t="shared" si="58"/>
        <v>641500.42857143283</v>
      </c>
      <c r="T304" s="2">
        <f t="shared" si="59"/>
        <v>8499.571428571362</v>
      </c>
      <c r="U304" s="2">
        <f t="shared" si="60"/>
        <v>650000</v>
      </c>
      <c r="V304" s="2">
        <f t="shared" si="34"/>
        <v>110623571.99423881</v>
      </c>
      <c r="W304" s="2">
        <f t="shared" si="61"/>
        <v>641500.42857143283</v>
      </c>
      <c r="X304" s="2">
        <f t="shared" si="51"/>
        <v>8499.5714285671711</v>
      </c>
      <c r="Y304" s="2">
        <f t="shared" si="62"/>
        <v>56352773.475585476</v>
      </c>
      <c r="Z304" s="2" t="str">
        <f t="shared" si="52"/>
        <v>MEEP</v>
      </c>
      <c r="AA304" s="2">
        <f>IF(Z304="HERE",Y304,AA303+Graph!$G$1*1000)</f>
        <v>111521810.33272856</v>
      </c>
      <c r="AB304" s="2">
        <f t="shared" si="63"/>
        <v>650000</v>
      </c>
      <c r="AC304" s="2">
        <f t="shared" si="64"/>
        <v>54813034.708524294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236</v>
      </c>
      <c r="C305" s="7"/>
      <c r="D305" s="2" t="e">
        <f t="shared" si="55"/>
        <v>#N/A</v>
      </c>
      <c r="E305" s="2" t="e">
        <f t="shared" si="67"/>
        <v>#N/A</v>
      </c>
      <c r="F305" s="2">
        <v>1627272.355869621</v>
      </c>
      <c r="G305" s="2">
        <f t="shared" si="70"/>
        <v>641500.42857142852</v>
      </c>
      <c r="H305" s="2">
        <f t="shared" si="65"/>
        <v>165151108.42281058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2595489.857142848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1642668.8416093588</v>
      </c>
      <c r="Q305" s="2">
        <f t="shared" si="71"/>
        <v>650000</v>
      </c>
      <c r="R305" s="2">
        <f t="shared" si="66"/>
        <v>167626345.46982428</v>
      </c>
      <c r="S305" s="2">
        <f t="shared" si="58"/>
        <v>641500.42857143283</v>
      </c>
      <c r="T305" s="2">
        <f t="shared" si="59"/>
        <v>8499.571428571362</v>
      </c>
      <c r="U305" s="2">
        <f t="shared" si="60"/>
        <v>650000</v>
      </c>
      <c r="V305" s="2">
        <f t="shared" si="34"/>
        <v>111265072.42281024</v>
      </c>
      <c r="W305" s="2">
        <f t="shared" si="61"/>
        <v>641500.42857143283</v>
      </c>
      <c r="X305" s="2">
        <f t="shared" si="51"/>
        <v>8499.5714285671711</v>
      </c>
      <c r="Y305" s="2">
        <f t="shared" si="62"/>
        <v>56361273.047014043</v>
      </c>
      <c r="Z305" s="2" t="str">
        <f t="shared" si="52"/>
        <v>MEEP</v>
      </c>
      <c r="AA305" s="2">
        <f>IF(Z305="HERE",Y305,AA304+Graph!$G$1*1000)</f>
        <v>112171810.33272856</v>
      </c>
      <c r="AB305" s="2">
        <f t="shared" si="63"/>
        <v>650000</v>
      </c>
      <c r="AC305" s="2">
        <f t="shared" si="64"/>
        <v>54813034.708524294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237</v>
      </c>
      <c r="C306" s="7"/>
      <c r="D306" s="2" t="e">
        <f t="shared" si="55"/>
        <v>#N/A</v>
      </c>
      <c r="E306" s="2" t="e">
        <f t="shared" si="67"/>
        <v>#N/A</v>
      </c>
      <c r="F306" s="2">
        <v>1632203.4917557836</v>
      </c>
      <c r="G306" s="2">
        <f t="shared" si="70"/>
        <v>641500.42857142852</v>
      </c>
      <c r="H306" s="2">
        <f t="shared" si="65"/>
        <v>165792608.85138202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2603989.4285714193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1647646.4737713337</v>
      </c>
      <c r="Q306" s="2">
        <f t="shared" si="71"/>
        <v>650000</v>
      </c>
      <c r="R306" s="2">
        <f t="shared" si="66"/>
        <v>168276345.46982428</v>
      </c>
      <c r="S306" s="2">
        <f t="shared" si="58"/>
        <v>641500.42857143283</v>
      </c>
      <c r="T306" s="2">
        <f t="shared" si="59"/>
        <v>8499.571428571362</v>
      </c>
      <c r="U306" s="2">
        <f t="shared" si="60"/>
        <v>650000</v>
      </c>
      <c r="V306" s="2">
        <f t="shared" si="34"/>
        <v>111906572.85138167</v>
      </c>
      <c r="W306" s="2">
        <f t="shared" si="61"/>
        <v>641500.42857143283</v>
      </c>
      <c r="X306" s="2">
        <f t="shared" si="51"/>
        <v>8499.5714285671711</v>
      </c>
      <c r="Y306" s="2">
        <f t="shared" si="62"/>
        <v>56369772.61844261</v>
      </c>
      <c r="Z306" s="2" t="str">
        <f t="shared" si="52"/>
        <v>MEEP</v>
      </c>
      <c r="AA306" s="2">
        <f>IF(Z306="HERE",Y306,AA305+Graph!$G$1*1000)</f>
        <v>112821810.33272856</v>
      </c>
      <c r="AB306" s="2">
        <f t="shared" si="63"/>
        <v>650000</v>
      </c>
      <c r="AC306" s="2">
        <f t="shared" si="64"/>
        <v>54813034.708524294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238</v>
      </c>
      <c r="C307" s="7"/>
      <c r="D307" s="2" t="e">
        <f t="shared" si="55"/>
        <v>#N/A</v>
      </c>
      <c r="E307" s="2" t="e">
        <f t="shared" si="67"/>
        <v>#N/A</v>
      </c>
      <c r="F307" s="2">
        <v>1637134.6276419759</v>
      </c>
      <c r="G307" s="2">
        <f t="shared" si="70"/>
        <v>641500.42857142852</v>
      </c>
      <c r="H307" s="2">
        <f t="shared" si="65"/>
        <v>166434109.27995345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2612488.9999999907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1652624.1059332788</v>
      </c>
      <c r="Q307" s="2">
        <f t="shared" si="71"/>
        <v>650000</v>
      </c>
      <c r="R307" s="2">
        <f t="shared" si="66"/>
        <v>168926345.46982428</v>
      </c>
      <c r="S307" s="2">
        <f t="shared" si="58"/>
        <v>641500.42857143283</v>
      </c>
      <c r="T307" s="2">
        <f t="shared" si="59"/>
        <v>8499.571428571362</v>
      </c>
      <c r="U307" s="2">
        <f t="shared" si="60"/>
        <v>650000</v>
      </c>
      <c r="V307" s="2">
        <f t="shared" si="34"/>
        <v>112548073.27995311</v>
      </c>
      <c r="W307" s="2">
        <f t="shared" si="61"/>
        <v>641500.42857143283</v>
      </c>
      <c r="X307" s="2">
        <f t="shared" si="51"/>
        <v>8499.5714285671711</v>
      </c>
      <c r="Y307" s="2">
        <f t="shared" si="62"/>
        <v>56378272.189871177</v>
      </c>
      <c r="Z307" s="2" t="str">
        <f t="shared" si="52"/>
        <v>MEEP</v>
      </c>
      <c r="AA307" s="2">
        <f>IF(Z307="HERE",Y307,AA306+Graph!$G$1*1000)</f>
        <v>113471810.33272856</v>
      </c>
      <c r="AB307" s="2">
        <f t="shared" si="63"/>
        <v>650000</v>
      </c>
      <c r="AC307" s="2">
        <f t="shared" si="64"/>
        <v>54813034.708524294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239</v>
      </c>
      <c r="C308" s="7"/>
      <c r="D308" s="2" t="e">
        <f t="shared" si="55"/>
        <v>#N/A</v>
      </c>
      <c r="E308" s="2" t="e">
        <f t="shared" si="67"/>
        <v>#N/A</v>
      </c>
      <c r="F308" s="2">
        <v>1642065.7635281384</v>
      </c>
      <c r="G308" s="2">
        <f t="shared" si="70"/>
        <v>641500.42857142852</v>
      </c>
      <c r="H308" s="2">
        <f t="shared" si="65"/>
        <v>167075609.70852488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2620988.571428562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1657601.7380952239</v>
      </c>
      <c r="Q308" s="2">
        <f t="shared" si="71"/>
        <v>650000</v>
      </c>
      <c r="R308" s="2">
        <f t="shared" si="66"/>
        <v>169576345.46982428</v>
      </c>
      <c r="S308" s="2">
        <f t="shared" si="58"/>
        <v>641500.42857143283</v>
      </c>
      <c r="T308" s="2">
        <f t="shared" si="59"/>
        <v>8499.571428571362</v>
      </c>
      <c r="U308" s="2">
        <f t="shared" si="60"/>
        <v>650000</v>
      </c>
      <c r="V308" s="2">
        <f t="shared" si="34"/>
        <v>113189573.70852454</v>
      </c>
      <c r="W308" s="2">
        <f t="shared" si="61"/>
        <v>641500.42857143283</v>
      </c>
      <c r="X308" s="2">
        <f t="shared" si="51"/>
        <v>8499.5714285671711</v>
      </c>
      <c r="Y308" s="2">
        <f t="shared" si="62"/>
        <v>56386771.761299744</v>
      </c>
      <c r="Z308" s="2" t="str">
        <f t="shared" si="52"/>
        <v>MEEP</v>
      </c>
      <c r="AA308" s="2">
        <f>IF(Z308="HERE",Y308,AA307+Graph!$G$1*1000)</f>
        <v>114121810.33272856</v>
      </c>
      <c r="AB308" s="2">
        <f t="shared" si="63"/>
        <v>650000</v>
      </c>
      <c r="AC308" s="2">
        <f t="shared" si="64"/>
        <v>54813034.708524294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240</v>
      </c>
      <c r="C309" s="7"/>
      <c r="D309" s="2" t="e">
        <f t="shared" si="55"/>
        <v>#N/A</v>
      </c>
      <c r="E309" s="2" t="e">
        <f t="shared" si="67"/>
        <v>#N/A</v>
      </c>
      <c r="F309" s="2">
        <v>1646996.8994143009</v>
      </c>
      <c r="G309" s="2">
        <f t="shared" si="70"/>
        <v>641500.42857142852</v>
      </c>
      <c r="H309" s="2">
        <f t="shared" si="65"/>
        <v>167717110.13709632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2629488.1428571334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1662579.3702571988</v>
      </c>
      <c r="Q309" s="2">
        <f t="shared" si="71"/>
        <v>650000</v>
      </c>
      <c r="R309" s="2">
        <f t="shared" si="66"/>
        <v>170226345.46982428</v>
      </c>
      <c r="S309" s="2">
        <f t="shared" si="58"/>
        <v>641500.42857143283</v>
      </c>
      <c r="T309" s="2">
        <f t="shared" si="59"/>
        <v>8499.571428571362</v>
      </c>
      <c r="U309" s="2">
        <f t="shared" si="60"/>
        <v>650000</v>
      </c>
      <c r="V309" s="2">
        <f t="shared" si="34"/>
        <v>113831074.13709597</v>
      </c>
      <c r="W309" s="2">
        <f t="shared" si="61"/>
        <v>641500.42857143283</v>
      </c>
      <c r="X309" s="2">
        <f t="shared" si="51"/>
        <v>8499.5714285671711</v>
      </c>
      <c r="Y309" s="2">
        <f t="shared" si="62"/>
        <v>56395271.332728311</v>
      </c>
      <c r="Z309" s="2" t="str">
        <f t="shared" si="52"/>
        <v>MEEP</v>
      </c>
      <c r="AA309" s="2">
        <f>IF(Z309="HERE",Y309,AA308+Graph!$G$1*1000)</f>
        <v>114771810.33272856</v>
      </c>
      <c r="AB309" s="2">
        <f t="shared" si="63"/>
        <v>650000</v>
      </c>
      <c r="AC309" s="2">
        <f t="shared" si="64"/>
        <v>54813034.708524294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241</v>
      </c>
      <c r="C310" s="7"/>
      <c r="D310" s="2" t="e">
        <f t="shared" si="55"/>
        <v>#N/A</v>
      </c>
      <c r="E310" s="2" t="e">
        <f t="shared" si="67"/>
        <v>#N/A</v>
      </c>
      <c r="F310" s="2">
        <v>1651928.0353004932</v>
      </c>
      <c r="G310" s="2">
        <f t="shared" si="70"/>
        <v>641500.42857142852</v>
      </c>
      <c r="H310" s="2">
        <f t="shared" si="65"/>
        <v>168358610.56566775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2637987.7142857048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1667557.0024191439</v>
      </c>
      <c r="Q310" s="2">
        <f t="shared" si="71"/>
        <v>650000</v>
      </c>
      <c r="R310" s="2">
        <f t="shared" si="66"/>
        <v>170876345.46982428</v>
      </c>
      <c r="S310" s="2">
        <f t="shared" si="58"/>
        <v>641500.42857143283</v>
      </c>
      <c r="T310" s="2">
        <f t="shared" si="59"/>
        <v>8499.571428571362</v>
      </c>
      <c r="U310" s="2">
        <f t="shared" si="60"/>
        <v>650000</v>
      </c>
      <c r="V310" s="2">
        <f t="shared" si="34"/>
        <v>114472574.56566741</v>
      </c>
      <c r="W310" s="2">
        <f t="shared" si="61"/>
        <v>641500.42857143283</v>
      </c>
      <c r="X310" s="2">
        <f t="shared" si="51"/>
        <v>8499.5714285671711</v>
      </c>
      <c r="Y310" s="2">
        <f t="shared" si="62"/>
        <v>56403770.904156879</v>
      </c>
      <c r="Z310" s="2" t="str">
        <f t="shared" si="52"/>
        <v>MEEP</v>
      </c>
      <c r="AA310" s="2">
        <f>IF(Z310="HERE",Y310,AA309+Graph!$G$1*1000)</f>
        <v>115421810.33272856</v>
      </c>
      <c r="AB310" s="2">
        <f t="shared" si="63"/>
        <v>650000</v>
      </c>
      <c r="AC310" s="2">
        <f t="shared" si="64"/>
        <v>54813034.708524294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242</v>
      </c>
      <c r="C311" s="7"/>
      <c r="D311" s="2" t="e">
        <f t="shared" si="55"/>
        <v>#N/A</v>
      </c>
      <c r="E311" s="2" t="e">
        <f t="shared" si="67"/>
        <v>#N/A</v>
      </c>
      <c r="F311" s="2">
        <v>1656859.1711866558</v>
      </c>
      <c r="G311" s="2">
        <f t="shared" si="70"/>
        <v>641500.42857142852</v>
      </c>
      <c r="H311" s="2">
        <f t="shared" si="65"/>
        <v>169000110.99423918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2646487.2857142761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1672534.6345811188</v>
      </c>
      <c r="Q311" s="2">
        <f t="shared" si="71"/>
        <v>650000</v>
      </c>
      <c r="R311" s="2">
        <f t="shared" si="66"/>
        <v>171526345.46982428</v>
      </c>
      <c r="S311" s="2">
        <f t="shared" si="58"/>
        <v>641500.42857143283</v>
      </c>
      <c r="T311" s="2">
        <f t="shared" si="59"/>
        <v>8499.571428571362</v>
      </c>
      <c r="U311" s="2">
        <f t="shared" si="60"/>
        <v>650000</v>
      </c>
      <c r="V311" s="2">
        <f t="shared" si="34"/>
        <v>115114074.99423884</v>
      </c>
      <c r="W311" s="2">
        <f t="shared" si="61"/>
        <v>641500.42857143283</v>
      </c>
      <c r="X311" s="2">
        <f t="shared" si="51"/>
        <v>8499.5714285671711</v>
      </c>
      <c r="Y311" s="2">
        <f t="shared" si="62"/>
        <v>56412270.475585446</v>
      </c>
      <c r="Z311" s="2" t="str">
        <f t="shared" si="52"/>
        <v>MEEP</v>
      </c>
      <c r="AA311" s="2">
        <f>IF(Z311="HERE",Y311,AA310+Graph!$G$1*1000)</f>
        <v>116071810.33272856</v>
      </c>
      <c r="AB311" s="2">
        <f t="shared" si="63"/>
        <v>650000</v>
      </c>
      <c r="AC311" s="2">
        <f t="shared" si="64"/>
        <v>54813034.708524294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243</v>
      </c>
      <c r="C312" s="7"/>
      <c r="D312" s="2" t="e">
        <f t="shared" si="55"/>
        <v>#N/A</v>
      </c>
      <c r="E312" s="2" t="e">
        <f t="shared" si="67"/>
        <v>#N/A</v>
      </c>
      <c r="F312" s="2">
        <v>1661790.3070728183</v>
      </c>
      <c r="G312" s="2">
        <f t="shared" si="70"/>
        <v>641500.42857142852</v>
      </c>
      <c r="H312" s="2">
        <f t="shared" si="65"/>
        <v>169641611.42281061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2654986.8571428475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1677512.2667430639</v>
      </c>
      <c r="Q312" s="2">
        <f t="shared" si="71"/>
        <v>650000</v>
      </c>
      <c r="R312" s="2">
        <f t="shared" si="66"/>
        <v>172176345.46982428</v>
      </c>
      <c r="S312" s="2">
        <f t="shared" si="58"/>
        <v>641500.42857143283</v>
      </c>
      <c r="T312" s="2">
        <f t="shared" si="59"/>
        <v>8499.571428571362</v>
      </c>
      <c r="U312" s="2">
        <f t="shared" si="60"/>
        <v>650000</v>
      </c>
      <c r="V312" s="2">
        <f t="shared" si="34"/>
        <v>115755575.42281027</v>
      </c>
      <c r="W312" s="2">
        <f t="shared" si="61"/>
        <v>641500.42857143283</v>
      </c>
      <c r="X312" s="2">
        <f t="shared" si="51"/>
        <v>8499.5714285671711</v>
      </c>
      <c r="Y312" s="2">
        <f t="shared" si="62"/>
        <v>56420770.047014013</v>
      </c>
      <c r="Z312" s="2" t="str">
        <f t="shared" si="52"/>
        <v>MEEP</v>
      </c>
      <c r="AA312" s="2">
        <f>IF(Z312="HERE",Y312,AA311+Graph!$G$1*1000)</f>
        <v>116721810.33272856</v>
      </c>
      <c r="AB312" s="2">
        <f t="shared" si="63"/>
        <v>650000</v>
      </c>
      <c r="AC312" s="2">
        <f t="shared" si="64"/>
        <v>54813034.708524294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244</v>
      </c>
      <c r="C313" s="7"/>
      <c r="D313" s="2" t="e">
        <f t="shared" si="55"/>
        <v>#N/A</v>
      </c>
      <c r="E313" s="2" t="e">
        <f t="shared" si="67"/>
        <v>#N/A</v>
      </c>
      <c r="F313" s="2">
        <v>1666721.4429590106</v>
      </c>
      <c r="G313" s="2">
        <f t="shared" si="70"/>
        <v>641500.42857142852</v>
      </c>
      <c r="H313" s="2">
        <f t="shared" si="65"/>
        <v>170283111.85138205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2663486.4285714189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1682489.898905009</v>
      </c>
      <c r="Q313" s="2">
        <f t="shared" si="71"/>
        <v>650000</v>
      </c>
      <c r="R313" s="2">
        <f t="shared" si="66"/>
        <v>172826345.46982428</v>
      </c>
      <c r="S313" s="2">
        <f t="shared" si="58"/>
        <v>641500.42857143283</v>
      </c>
      <c r="T313" s="2">
        <f t="shared" si="59"/>
        <v>8499.571428571362</v>
      </c>
      <c r="U313" s="2">
        <f t="shared" si="60"/>
        <v>650000</v>
      </c>
      <c r="V313" s="2">
        <f t="shared" si="34"/>
        <v>116397075.8513817</v>
      </c>
      <c r="W313" s="2">
        <f t="shared" si="61"/>
        <v>641500.42857143283</v>
      </c>
      <c r="X313" s="2">
        <f t="shared" si="51"/>
        <v>8499.5714285671711</v>
      </c>
      <c r="Y313" s="2">
        <f t="shared" si="62"/>
        <v>56429269.61844258</v>
      </c>
      <c r="Z313" s="2" t="str">
        <f t="shared" si="52"/>
        <v>MEEP</v>
      </c>
      <c r="AA313" s="2">
        <f>IF(Z313="HERE",Y313,AA312+Graph!$G$1*1000)</f>
        <v>117371810.33272856</v>
      </c>
      <c r="AB313" s="2">
        <f t="shared" si="63"/>
        <v>650000</v>
      </c>
      <c r="AC313" s="2">
        <f t="shared" si="64"/>
        <v>54813034.708524294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245</v>
      </c>
      <c r="C314" s="7"/>
      <c r="D314" s="2" t="e">
        <f t="shared" si="55"/>
        <v>#N/A</v>
      </c>
      <c r="E314" s="2" t="e">
        <f t="shared" si="67"/>
        <v>#N/A</v>
      </c>
      <c r="F314" s="2">
        <v>1671652.5788451731</v>
      </c>
      <c r="G314" s="2">
        <f t="shared" si="70"/>
        <v>641500.42857142852</v>
      </c>
      <c r="H314" s="2">
        <f t="shared" si="65"/>
        <v>170924612.27995348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2671985.9999999902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1687467.5310669839</v>
      </c>
      <c r="Q314" s="2">
        <f t="shared" si="71"/>
        <v>650000</v>
      </c>
      <c r="R314" s="2">
        <f t="shared" si="66"/>
        <v>173476345.46982428</v>
      </c>
      <c r="S314" s="2">
        <f t="shared" si="58"/>
        <v>641500.42857143283</v>
      </c>
      <c r="T314" s="2">
        <f t="shared" si="59"/>
        <v>8499.571428571362</v>
      </c>
      <c r="U314" s="2">
        <f t="shared" si="60"/>
        <v>650000</v>
      </c>
      <c r="V314" s="2">
        <f t="shared" si="34"/>
        <v>117038576.27995314</v>
      </c>
      <c r="W314" s="2">
        <f t="shared" si="61"/>
        <v>641500.42857143283</v>
      </c>
      <c r="X314" s="2">
        <f t="shared" si="51"/>
        <v>8499.5714285671711</v>
      </c>
      <c r="Y314" s="2">
        <f t="shared" si="62"/>
        <v>56437769.189871147</v>
      </c>
      <c r="Z314" s="2" t="str">
        <f t="shared" si="52"/>
        <v>MEEP</v>
      </c>
      <c r="AA314" s="2">
        <f>IF(Z314="HERE",Y314,AA313+Graph!$G$1*1000)</f>
        <v>118021810.33272856</v>
      </c>
      <c r="AB314" s="2">
        <f t="shared" si="63"/>
        <v>650000</v>
      </c>
      <c r="AC314" s="2">
        <f t="shared" si="64"/>
        <v>54813034.708524294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246</v>
      </c>
      <c r="C315" s="7"/>
      <c r="D315" s="2" t="e">
        <f t="shared" si="55"/>
        <v>#N/A</v>
      </c>
      <c r="E315" s="2" t="e">
        <f t="shared" si="67"/>
        <v>#N/A</v>
      </c>
      <c r="F315" s="2">
        <v>1676583.7147313356</v>
      </c>
      <c r="G315" s="2">
        <f t="shared" si="70"/>
        <v>641500.42857142852</v>
      </c>
      <c r="H315" s="2">
        <f t="shared" si="65"/>
        <v>171566112.70852491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2680485.5714285616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1692445.163228929</v>
      </c>
      <c r="Q315" s="2">
        <f t="shared" si="71"/>
        <v>650000</v>
      </c>
      <c r="R315" s="2">
        <f t="shared" si="66"/>
        <v>174126345.46982428</v>
      </c>
      <c r="S315" s="2">
        <f t="shared" si="58"/>
        <v>641500.42857143283</v>
      </c>
      <c r="T315" s="2">
        <f t="shared" si="59"/>
        <v>8499.571428571362</v>
      </c>
      <c r="U315" s="2">
        <f t="shared" si="60"/>
        <v>650000</v>
      </c>
      <c r="V315" s="2">
        <f t="shared" si="34"/>
        <v>117680076.70852457</v>
      </c>
      <c r="W315" s="2">
        <f t="shared" si="61"/>
        <v>641500.42857143283</v>
      </c>
      <c r="X315" s="2">
        <f t="shared" si="51"/>
        <v>8499.5714285671711</v>
      </c>
      <c r="Y315" s="2">
        <f t="shared" si="62"/>
        <v>56446268.761299714</v>
      </c>
      <c r="Z315" s="2" t="str">
        <f t="shared" si="52"/>
        <v>MEEP</v>
      </c>
      <c r="AA315" s="2">
        <f>IF(Z315="HERE",Y315,AA314+Graph!$G$1*1000)</f>
        <v>118671810.33272856</v>
      </c>
      <c r="AB315" s="2">
        <f t="shared" si="63"/>
        <v>650000</v>
      </c>
      <c r="AC315" s="2">
        <f t="shared" si="64"/>
        <v>54813034.708524294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247</v>
      </c>
      <c r="C316" s="7"/>
      <c r="D316" s="2" t="e">
        <f t="shared" si="55"/>
        <v>#N/A</v>
      </c>
      <c r="E316" s="2" t="e">
        <f t="shared" si="67"/>
        <v>#N/A</v>
      </c>
      <c r="F316" s="2">
        <v>1681514.850617528</v>
      </c>
      <c r="G316" s="2">
        <f t="shared" si="70"/>
        <v>641500.42857142852</v>
      </c>
      <c r="H316" s="2">
        <f t="shared" si="65"/>
        <v>172207613.13709635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2688985.1428571329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1697422.7953908741</v>
      </c>
      <c r="Q316" s="2">
        <f t="shared" si="71"/>
        <v>650000</v>
      </c>
      <c r="R316" s="2">
        <f t="shared" si="66"/>
        <v>174776345.46982428</v>
      </c>
      <c r="S316" s="2">
        <f t="shared" si="58"/>
        <v>641500.42857143283</v>
      </c>
      <c r="T316" s="2">
        <f t="shared" si="59"/>
        <v>8499.571428571362</v>
      </c>
      <c r="U316" s="2">
        <f t="shared" si="60"/>
        <v>650000</v>
      </c>
      <c r="V316" s="2">
        <f t="shared" si="34"/>
        <v>118321577.137096</v>
      </c>
      <c r="W316" s="2">
        <f t="shared" si="61"/>
        <v>641500.42857143283</v>
      </c>
      <c r="X316" s="2">
        <f t="shared" si="51"/>
        <v>8499.5714285671711</v>
      </c>
      <c r="Y316" s="2">
        <f t="shared" si="62"/>
        <v>56454768.332728282</v>
      </c>
      <c r="Z316" s="2" t="str">
        <f t="shared" si="52"/>
        <v>MEEP</v>
      </c>
      <c r="AA316" s="2">
        <f>IF(Z316="HERE",Y316,AA315+Graph!$G$1*1000)</f>
        <v>119321810.33272856</v>
      </c>
      <c r="AB316" s="2">
        <f t="shared" si="63"/>
        <v>650000</v>
      </c>
      <c r="AC316" s="2">
        <f t="shared" si="64"/>
        <v>54813034.708524294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248</v>
      </c>
      <c r="C317" s="7"/>
      <c r="D317" s="2" t="e">
        <f t="shared" si="55"/>
        <v>#N/A</v>
      </c>
      <c r="E317" s="2" t="e">
        <f t="shared" si="67"/>
        <v>#N/A</v>
      </c>
      <c r="F317" s="2">
        <v>1686445.9865036905</v>
      </c>
      <c r="G317" s="2">
        <f t="shared" si="70"/>
        <v>641500.42857142852</v>
      </c>
      <c r="H317" s="2">
        <f t="shared" si="65"/>
        <v>172849113.56566778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2697484.7142857043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1702400.4275528491</v>
      </c>
      <c r="Q317" s="2">
        <f t="shared" si="71"/>
        <v>650000</v>
      </c>
      <c r="R317" s="2">
        <f t="shared" si="66"/>
        <v>175426345.46982428</v>
      </c>
      <c r="S317" s="2">
        <f t="shared" si="58"/>
        <v>641500.42857143283</v>
      </c>
      <c r="T317" s="2">
        <f t="shared" si="59"/>
        <v>8499.571428571362</v>
      </c>
      <c r="U317" s="2">
        <f t="shared" si="60"/>
        <v>650000</v>
      </c>
      <c r="V317" s="2">
        <f t="shared" si="34"/>
        <v>118963077.56566744</v>
      </c>
      <c r="W317" s="2">
        <f t="shared" si="61"/>
        <v>641500.42857143283</v>
      </c>
      <c r="X317" s="2">
        <f t="shared" si="51"/>
        <v>8499.5714285671711</v>
      </c>
      <c r="Y317" s="2">
        <f t="shared" si="62"/>
        <v>56463267.904156849</v>
      </c>
      <c r="Z317" s="2" t="str">
        <f t="shared" si="52"/>
        <v>MEEP</v>
      </c>
      <c r="AA317" s="2">
        <f>IF(Z317="HERE",Y317,AA316+Graph!$G$1*1000)</f>
        <v>119971810.33272856</v>
      </c>
      <c r="AB317" s="2">
        <f t="shared" si="63"/>
        <v>650000</v>
      </c>
      <c r="AC317" s="2">
        <f t="shared" si="64"/>
        <v>54813034.708524294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249</v>
      </c>
      <c r="C318" s="7"/>
      <c r="D318" s="2" t="e">
        <f t="shared" si="55"/>
        <v>#N/A</v>
      </c>
      <c r="E318" s="2" t="e">
        <f t="shared" si="67"/>
        <v>#N/A</v>
      </c>
      <c r="F318" s="2">
        <v>1691377.122389853</v>
      </c>
      <c r="G318" s="2">
        <f t="shared" si="70"/>
        <v>641500.42857142852</v>
      </c>
      <c r="H318" s="2">
        <f t="shared" si="65"/>
        <v>173490613.99423921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2705984.2857142757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1707378.0597147942</v>
      </c>
      <c r="Q318" s="2">
        <f t="shared" si="71"/>
        <v>650000</v>
      </c>
      <c r="R318" s="2">
        <f t="shared" si="66"/>
        <v>176076345.46982428</v>
      </c>
      <c r="S318" s="2">
        <f t="shared" si="58"/>
        <v>641500.42857143283</v>
      </c>
      <c r="T318" s="2">
        <f t="shared" si="59"/>
        <v>8499.571428571362</v>
      </c>
      <c r="U318" s="2">
        <f t="shared" si="60"/>
        <v>650000</v>
      </c>
      <c r="V318" s="2">
        <f t="shared" si="34"/>
        <v>119604577.99423887</v>
      </c>
      <c r="W318" s="2">
        <f t="shared" si="61"/>
        <v>641500.42857143283</v>
      </c>
      <c r="X318" s="2">
        <f t="shared" si="51"/>
        <v>8499.5714285671711</v>
      </c>
      <c r="Y318" s="2">
        <f t="shared" si="62"/>
        <v>56471767.475585416</v>
      </c>
      <c r="Z318" s="2" t="str">
        <f t="shared" si="52"/>
        <v>MEEP</v>
      </c>
      <c r="AA318" s="2">
        <f>IF(Z318="HERE",Y318,AA317+Graph!$G$1*1000)</f>
        <v>120621810.33272856</v>
      </c>
      <c r="AB318" s="2">
        <f t="shared" si="63"/>
        <v>650000</v>
      </c>
      <c r="AC318" s="2">
        <f t="shared" si="64"/>
        <v>54813034.708524294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250</v>
      </c>
      <c r="C319" s="7"/>
      <c r="D319" s="2" t="e">
        <f t="shared" si="55"/>
        <v>#N/A</v>
      </c>
      <c r="E319" s="2" t="e">
        <f t="shared" si="67"/>
        <v>#N/A</v>
      </c>
      <c r="F319" s="2">
        <v>1696308.2582760453</v>
      </c>
      <c r="G319" s="2">
        <f t="shared" si="70"/>
        <v>641500.42857142852</v>
      </c>
      <c r="H319" s="2">
        <f t="shared" si="65"/>
        <v>174132114.42281064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2714483.857142847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1712355.6918767393</v>
      </c>
      <c r="Q319" s="2">
        <f t="shared" si="71"/>
        <v>650000</v>
      </c>
      <c r="R319" s="2">
        <f t="shared" si="66"/>
        <v>176726345.46982428</v>
      </c>
      <c r="S319" s="2">
        <f t="shared" si="58"/>
        <v>641500.42857143283</v>
      </c>
      <c r="T319" s="2">
        <f t="shared" si="59"/>
        <v>8499.571428571362</v>
      </c>
      <c r="U319" s="2">
        <f t="shared" si="60"/>
        <v>650000</v>
      </c>
      <c r="V319" s="2">
        <f t="shared" si="34"/>
        <v>120246078.4228103</v>
      </c>
      <c r="W319" s="2">
        <f t="shared" si="61"/>
        <v>641500.42857143283</v>
      </c>
      <c r="X319" s="2">
        <f t="shared" si="51"/>
        <v>8499.5714285671711</v>
      </c>
      <c r="Y319" s="2">
        <f t="shared" si="62"/>
        <v>56480267.047013983</v>
      </c>
      <c r="Z319" s="2" t="str">
        <f t="shared" si="52"/>
        <v>MEEP</v>
      </c>
      <c r="AA319" s="2">
        <f>IF(Z319="HERE",Y319,AA318+Graph!$G$1*1000)</f>
        <v>121271810.33272856</v>
      </c>
      <c r="AB319" s="2">
        <f t="shared" si="63"/>
        <v>650000</v>
      </c>
      <c r="AC319" s="2">
        <f t="shared" si="64"/>
        <v>54813034.708524294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251</v>
      </c>
      <c r="C320" s="7"/>
      <c r="D320" s="2" t="e">
        <f t="shared" si="55"/>
        <v>#N/A</v>
      </c>
      <c r="E320" s="2" t="e">
        <f t="shared" si="67"/>
        <v>#N/A</v>
      </c>
      <c r="F320" s="2">
        <v>1701239.3941622078</v>
      </c>
      <c r="G320" s="2">
        <f t="shared" si="70"/>
        <v>641500.42857142852</v>
      </c>
      <c r="H320" s="2">
        <f t="shared" si="65"/>
        <v>174773614.85138208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2722983.4285714184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1717333.3240387142</v>
      </c>
      <c r="Q320" s="2">
        <f t="shared" si="71"/>
        <v>650000</v>
      </c>
      <c r="R320" s="2">
        <f t="shared" si="66"/>
        <v>177376345.46982428</v>
      </c>
      <c r="S320" s="2">
        <f t="shared" si="58"/>
        <v>641500.42857143283</v>
      </c>
      <c r="T320" s="2">
        <f t="shared" si="59"/>
        <v>8499.571428571362</v>
      </c>
      <c r="U320" s="2">
        <f t="shared" si="60"/>
        <v>650000</v>
      </c>
      <c r="V320" s="2">
        <f t="shared" si="34"/>
        <v>120887578.85138173</v>
      </c>
      <c r="W320" s="2">
        <f t="shared" si="61"/>
        <v>641500.42857143283</v>
      </c>
      <c r="X320" s="2">
        <f t="shared" si="51"/>
        <v>8499.5714285671711</v>
      </c>
      <c r="Y320" s="2">
        <f t="shared" si="62"/>
        <v>56488766.61844255</v>
      </c>
      <c r="Z320" s="2" t="str">
        <f t="shared" si="52"/>
        <v>MEEP</v>
      </c>
      <c r="AA320" s="2">
        <f>IF(Z320="HERE",Y320,AA319+Graph!$G$1*1000)</f>
        <v>121921810.33272856</v>
      </c>
      <c r="AB320" s="2">
        <f t="shared" si="63"/>
        <v>650000</v>
      </c>
      <c r="AC320" s="2">
        <f t="shared" si="64"/>
        <v>54813034.708524294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252</v>
      </c>
      <c r="C321" s="7"/>
      <c r="D321" s="2" t="e">
        <f t="shared" si="55"/>
        <v>#N/A</v>
      </c>
      <c r="E321" s="2" t="e">
        <f t="shared" si="67"/>
        <v>#N/A</v>
      </c>
      <c r="F321" s="2">
        <v>1706170.5300483704</v>
      </c>
      <c r="G321" s="2">
        <f t="shared" si="70"/>
        <v>641500.42857142852</v>
      </c>
      <c r="H321" s="2">
        <f t="shared" si="65"/>
        <v>175415115.27995351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2731482.9999999898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1722310.9562006593</v>
      </c>
      <c r="Q321" s="2">
        <f t="shared" si="71"/>
        <v>650000</v>
      </c>
      <c r="R321" s="2">
        <f t="shared" si="66"/>
        <v>178026345.46982428</v>
      </c>
      <c r="S321" s="2">
        <f t="shared" si="58"/>
        <v>641500.42857143283</v>
      </c>
      <c r="T321" s="2">
        <f t="shared" si="59"/>
        <v>8499.571428571362</v>
      </c>
      <c r="U321" s="2">
        <f t="shared" si="60"/>
        <v>650000</v>
      </c>
      <c r="V321" s="2">
        <f t="shared" si="34"/>
        <v>121529079.27995317</v>
      </c>
      <c r="W321" s="2">
        <f t="shared" si="61"/>
        <v>641500.42857143283</v>
      </c>
      <c r="X321" s="2">
        <f t="shared" si="51"/>
        <v>8499.5714285671711</v>
      </c>
      <c r="Y321" s="2">
        <f t="shared" si="62"/>
        <v>56497266.189871117</v>
      </c>
      <c r="Z321" s="2" t="str">
        <f t="shared" si="52"/>
        <v>MEEP</v>
      </c>
      <c r="AA321" s="2">
        <f>IF(Z321="HERE",Y321,AA320+Graph!$G$1*1000)</f>
        <v>122571810.33272856</v>
      </c>
      <c r="AB321" s="2">
        <f t="shared" si="63"/>
        <v>650000</v>
      </c>
      <c r="AC321" s="2">
        <f t="shared" si="64"/>
        <v>54813034.708524294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253</v>
      </c>
      <c r="C322" s="7"/>
      <c r="D322" s="2" t="e">
        <f t="shared" si="55"/>
        <v>#N/A</v>
      </c>
      <c r="E322" s="2" t="e">
        <f t="shared" si="67"/>
        <v>#N/A</v>
      </c>
      <c r="F322" s="2">
        <v>1711101.6659345627</v>
      </c>
      <c r="G322" s="2">
        <f t="shared" si="70"/>
        <v>641500.42857142852</v>
      </c>
      <c r="H322" s="2">
        <f t="shared" si="65"/>
        <v>176056615.70852494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2739982.5714285611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1727288.5883626044</v>
      </c>
      <c r="Q322" s="2">
        <f t="shared" si="71"/>
        <v>650000</v>
      </c>
      <c r="R322" s="2">
        <f t="shared" si="66"/>
        <v>178676345.46982428</v>
      </c>
      <c r="S322" s="2">
        <f t="shared" si="58"/>
        <v>641500.42857143283</v>
      </c>
      <c r="T322" s="2">
        <f t="shared" si="59"/>
        <v>8499.571428571362</v>
      </c>
      <c r="U322" s="2">
        <f t="shared" si="60"/>
        <v>650000</v>
      </c>
      <c r="V322" s="2">
        <f t="shared" si="34"/>
        <v>122170579.7085246</v>
      </c>
      <c r="W322" s="2">
        <f t="shared" si="61"/>
        <v>641500.42857143283</v>
      </c>
      <c r="X322" s="2">
        <f t="shared" si="51"/>
        <v>8499.5714285671711</v>
      </c>
      <c r="Y322" s="2">
        <f t="shared" si="62"/>
        <v>56505765.761299685</v>
      </c>
      <c r="Z322" s="2" t="str">
        <f t="shared" si="52"/>
        <v>MEEP</v>
      </c>
      <c r="AA322" s="2">
        <f>IF(Z322="HERE",Y322,AA321+Graph!$G$1*1000)</f>
        <v>123221810.33272856</v>
      </c>
      <c r="AB322" s="2">
        <f t="shared" si="63"/>
        <v>650000</v>
      </c>
      <c r="AC322" s="2">
        <f t="shared" si="64"/>
        <v>54813034.708524294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254</v>
      </c>
      <c r="C323" s="7"/>
      <c r="D323" s="2" t="e">
        <f t="shared" si="55"/>
        <v>#N/A</v>
      </c>
      <c r="E323" s="2" t="e">
        <f t="shared" si="67"/>
        <v>#N/A</v>
      </c>
      <c r="F323" s="2">
        <v>1716032.8018207252</v>
      </c>
      <c r="G323" s="2">
        <f t="shared" si="70"/>
        <v>641500.42857142852</v>
      </c>
      <c r="H323" s="2">
        <f t="shared" si="65"/>
        <v>176698116.13709638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2748482.1428571325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1732266.2205245793</v>
      </c>
      <c r="Q323" s="2">
        <f t="shared" si="71"/>
        <v>650000</v>
      </c>
      <c r="R323" s="2">
        <f t="shared" si="66"/>
        <v>179326345.46982428</v>
      </c>
      <c r="S323" s="2">
        <f t="shared" si="58"/>
        <v>641500.42857143283</v>
      </c>
      <c r="T323" s="2">
        <f t="shared" si="59"/>
        <v>8499.571428571362</v>
      </c>
      <c r="U323" s="2">
        <f t="shared" si="60"/>
        <v>650000</v>
      </c>
      <c r="V323" s="2">
        <f t="shared" si="34"/>
        <v>122812080.13709603</v>
      </c>
      <c r="W323" s="2">
        <f t="shared" si="61"/>
        <v>641500.42857143283</v>
      </c>
      <c r="X323" s="2">
        <f t="shared" si="51"/>
        <v>8499.5714285671711</v>
      </c>
      <c r="Y323" s="2">
        <f t="shared" si="62"/>
        <v>56514265.332728252</v>
      </c>
      <c r="Z323" s="2" t="str">
        <f t="shared" si="52"/>
        <v>MEEP</v>
      </c>
      <c r="AA323" s="2">
        <f>IF(Z323="HERE",Y323,AA322+Graph!$G$1*1000)</f>
        <v>123871810.33272856</v>
      </c>
      <c r="AB323" s="2">
        <f t="shared" si="63"/>
        <v>650000</v>
      </c>
      <c r="AC323" s="2">
        <f t="shared" si="64"/>
        <v>54813034.708524294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255</v>
      </c>
      <c r="C324" s="7"/>
      <c r="D324" s="2" t="e">
        <f t="shared" si="55"/>
        <v>#N/A</v>
      </c>
      <c r="E324" s="2" t="e">
        <f t="shared" si="67"/>
        <v>#N/A</v>
      </c>
      <c r="F324" s="2">
        <v>1720963.9377068877</v>
      </c>
      <c r="G324" s="2">
        <f t="shared" si="70"/>
        <v>641500.42857142852</v>
      </c>
      <c r="H324" s="2">
        <f t="shared" si="65"/>
        <v>177339616.56566781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2756981.7142857038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1737243.8526865244</v>
      </c>
      <c r="Q324" s="2">
        <f t="shared" si="71"/>
        <v>650000</v>
      </c>
      <c r="R324" s="2">
        <f t="shared" si="66"/>
        <v>179976345.46982428</v>
      </c>
      <c r="S324" s="2">
        <f t="shared" si="58"/>
        <v>641500.42857143283</v>
      </c>
      <c r="T324" s="2">
        <f t="shared" si="59"/>
        <v>8499.571428571362</v>
      </c>
      <c r="U324" s="2">
        <f t="shared" si="60"/>
        <v>650000</v>
      </c>
      <c r="V324" s="2">
        <f t="shared" si="34"/>
        <v>123453580.56566747</v>
      </c>
      <c r="W324" s="2">
        <f t="shared" si="61"/>
        <v>641500.42857143283</v>
      </c>
      <c r="X324" s="2">
        <f t="shared" si="51"/>
        <v>8499.5714285671711</v>
      </c>
      <c r="Y324" s="2">
        <f t="shared" si="62"/>
        <v>56522764.904156819</v>
      </c>
      <c r="Z324" s="2" t="str">
        <f t="shared" si="52"/>
        <v>MEEP</v>
      </c>
      <c r="AA324" s="2">
        <f>IF(Z324="HERE",Y324,AA323+Graph!$G$1*1000)</f>
        <v>124521810.33272856</v>
      </c>
      <c r="AB324" s="2">
        <f t="shared" si="63"/>
        <v>650000</v>
      </c>
      <c r="AC324" s="2">
        <f t="shared" si="64"/>
        <v>54813034.708524294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256</v>
      </c>
      <c r="C325" s="7"/>
      <c r="D325" s="2" t="e">
        <f t="shared" si="55"/>
        <v>#N/A</v>
      </c>
      <c r="E325" s="2" t="e">
        <f t="shared" si="67"/>
        <v>#N/A</v>
      </c>
      <c r="F325" s="2">
        <v>1725895.07359308</v>
      </c>
      <c r="G325" s="2">
        <f t="shared" si="70"/>
        <v>641500.42857142852</v>
      </c>
      <c r="H325" s="2">
        <f t="shared" si="65"/>
        <v>177981116.99423924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2765481.2857142752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1742221.4848484695</v>
      </c>
      <c r="Q325" s="2">
        <f t="shared" si="71"/>
        <v>650000</v>
      </c>
      <c r="R325" s="2">
        <f t="shared" si="66"/>
        <v>180626345.46982428</v>
      </c>
      <c r="S325" s="2">
        <f t="shared" si="58"/>
        <v>641500.42857143283</v>
      </c>
      <c r="T325" s="2">
        <f t="shared" si="59"/>
        <v>8499.571428571362</v>
      </c>
      <c r="U325" s="2">
        <f t="shared" si="60"/>
        <v>650000</v>
      </c>
      <c r="V325" s="2">
        <f t="shared" si="34"/>
        <v>124095080.9942389</v>
      </c>
      <c r="W325" s="2">
        <f t="shared" si="61"/>
        <v>641500.42857143283</v>
      </c>
      <c r="X325" s="2">
        <f t="shared" si="51"/>
        <v>8499.5714285671711</v>
      </c>
      <c r="Y325" s="2">
        <f t="shared" si="62"/>
        <v>56531264.475585386</v>
      </c>
      <c r="Z325" s="2" t="str">
        <f t="shared" si="52"/>
        <v>MEEP</v>
      </c>
      <c r="AA325" s="2">
        <f>IF(Z325="HERE",Y325,AA324+Graph!$G$1*1000)</f>
        <v>125171810.33272856</v>
      </c>
      <c r="AB325" s="2">
        <f t="shared" si="63"/>
        <v>650000</v>
      </c>
      <c r="AC325" s="2">
        <f t="shared" si="64"/>
        <v>54813034.708524294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257</v>
      </c>
      <c r="C326" s="7"/>
      <c r="D326" s="2" t="e">
        <f t="shared" si="55"/>
        <v>#N/A</v>
      </c>
      <c r="E326" s="2" t="e">
        <f t="shared" si="67"/>
        <v>#N/A</v>
      </c>
      <c r="F326" s="2">
        <v>1730826.2094792426</v>
      </c>
      <c r="G326" s="2">
        <f t="shared" si="70"/>
        <v>641500.42857142852</v>
      </c>
      <c r="H326" s="2">
        <f t="shared" si="65"/>
        <v>178622617.42281067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2773980.8571428466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1747199.1170104444</v>
      </c>
      <c r="Q326" s="2">
        <f t="shared" si="71"/>
        <v>650000</v>
      </c>
      <c r="R326" s="2">
        <f t="shared" si="66"/>
        <v>181276345.46982428</v>
      </c>
      <c r="S326" s="2">
        <f t="shared" si="58"/>
        <v>641500.42857143283</v>
      </c>
      <c r="T326" s="2">
        <f t="shared" si="59"/>
        <v>8499.571428571362</v>
      </c>
      <c r="U326" s="2">
        <f t="shared" si="60"/>
        <v>650000</v>
      </c>
      <c r="V326" s="2">
        <f t="shared" si="34"/>
        <v>124736581.42281033</v>
      </c>
      <c r="W326" s="2">
        <f t="shared" si="61"/>
        <v>641500.42857143283</v>
      </c>
      <c r="X326" s="2">
        <f t="shared" si="51"/>
        <v>8499.5714285671711</v>
      </c>
      <c r="Y326" s="2">
        <f t="shared" si="62"/>
        <v>56539764.047013953</v>
      </c>
      <c r="Z326" s="2" t="str">
        <f t="shared" si="52"/>
        <v>MEEP</v>
      </c>
      <c r="AA326" s="2">
        <f>IF(Z326="HERE",Y326,AA325+Graph!$G$1*1000)</f>
        <v>125821810.33272856</v>
      </c>
      <c r="AB326" s="2">
        <f t="shared" si="63"/>
        <v>650000</v>
      </c>
      <c r="AC326" s="2">
        <f t="shared" si="64"/>
        <v>54813034.708524294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258</v>
      </c>
      <c r="C327" s="7"/>
      <c r="D327" s="2" t="e">
        <f t="shared" si="55"/>
        <v>#N/A</v>
      </c>
      <c r="E327" s="2" t="e">
        <f t="shared" si="67"/>
        <v>#N/A</v>
      </c>
      <c r="F327" s="2">
        <v>1735757.3453654051</v>
      </c>
      <c r="G327" s="2">
        <f t="shared" si="70"/>
        <v>641500.42857142852</v>
      </c>
      <c r="H327" s="2">
        <f t="shared" si="65"/>
        <v>179264117.85138211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2782480.4285714179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1752176.7491723895</v>
      </c>
      <c r="Q327" s="2">
        <f t="shared" si="71"/>
        <v>650000</v>
      </c>
      <c r="R327" s="2">
        <f t="shared" si="66"/>
        <v>181926345.46982428</v>
      </c>
      <c r="S327" s="2">
        <f t="shared" si="58"/>
        <v>641500.42857143283</v>
      </c>
      <c r="T327" s="2">
        <f t="shared" si="59"/>
        <v>8499.571428571362</v>
      </c>
      <c r="U327" s="2">
        <f t="shared" si="60"/>
        <v>650000</v>
      </c>
      <c r="V327" s="2">
        <f t="shared" si="34"/>
        <v>125378081.85138176</v>
      </c>
      <c r="W327" s="2">
        <f t="shared" si="61"/>
        <v>641500.42857143283</v>
      </c>
      <c r="X327" s="2">
        <f t="shared" si="51"/>
        <v>8499.5714285671711</v>
      </c>
      <c r="Y327" s="2">
        <f t="shared" si="62"/>
        <v>56548263.61844252</v>
      </c>
      <c r="Z327" s="2" t="str">
        <f t="shared" si="52"/>
        <v>MEEP</v>
      </c>
      <c r="AA327" s="2">
        <f>IF(Z327="HERE",Y327,AA326+Graph!$G$1*1000)</f>
        <v>126471810.33272856</v>
      </c>
      <c r="AB327" s="2">
        <f t="shared" si="63"/>
        <v>650000</v>
      </c>
      <c r="AC327" s="2">
        <f t="shared" si="64"/>
        <v>54813034.708524294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259</v>
      </c>
      <c r="C328" s="7"/>
      <c r="D328" s="2" t="e">
        <f t="shared" si="55"/>
        <v>#N/A</v>
      </c>
      <c r="E328" s="2" t="e">
        <f t="shared" si="67"/>
        <v>#N/A</v>
      </c>
      <c r="F328" s="2">
        <v>1740688.4812515974</v>
      </c>
      <c r="G328" s="2">
        <f t="shared" si="70"/>
        <v>641500.42857142852</v>
      </c>
      <c r="H328" s="2">
        <f t="shared" si="65"/>
        <v>179905618.27995354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2790979.9999999893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1757154.3813343644</v>
      </c>
      <c r="Q328" s="2">
        <f t="shared" si="71"/>
        <v>650000</v>
      </c>
      <c r="R328" s="2">
        <f t="shared" si="66"/>
        <v>182576345.46982428</v>
      </c>
      <c r="S328" s="2">
        <f t="shared" si="58"/>
        <v>641500.42857143283</v>
      </c>
      <c r="T328" s="2">
        <f t="shared" si="59"/>
        <v>8499.571428571362</v>
      </c>
      <c r="U328" s="2">
        <f t="shared" si="60"/>
        <v>650000</v>
      </c>
      <c r="V328" s="2">
        <f t="shared" si="34"/>
        <v>126019582.2799532</v>
      </c>
      <c r="W328" s="2">
        <f t="shared" si="61"/>
        <v>641500.42857143283</v>
      </c>
      <c r="X328" s="2">
        <f t="shared" si="51"/>
        <v>8499.5714285671711</v>
      </c>
      <c r="Y328" s="2">
        <f t="shared" si="62"/>
        <v>56556763.189871088</v>
      </c>
      <c r="Z328" s="2" t="str">
        <f t="shared" si="52"/>
        <v>MEEP</v>
      </c>
      <c r="AA328" s="2">
        <f>IF(Z328="HERE",Y328,AA327+Graph!$G$1*1000)</f>
        <v>127121810.33272856</v>
      </c>
      <c r="AB328" s="2">
        <f t="shared" si="63"/>
        <v>650000</v>
      </c>
      <c r="AC328" s="2">
        <f t="shared" si="64"/>
        <v>54813034.708524294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260</v>
      </c>
      <c r="C329" s="7"/>
      <c r="D329" s="2" t="e">
        <f t="shared" si="55"/>
        <v>#N/A</v>
      </c>
      <c r="E329" s="2" t="e">
        <f t="shared" si="67"/>
        <v>#N/A</v>
      </c>
      <c r="F329" s="2">
        <v>1745619.6171377599</v>
      </c>
      <c r="G329" s="2">
        <f t="shared" si="70"/>
        <v>641500.42857142852</v>
      </c>
      <c r="H329" s="2">
        <f t="shared" si="65"/>
        <v>180547118.70852497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2799479.5714285607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1762132.0134963095</v>
      </c>
      <c r="Q329" s="2">
        <f t="shared" si="71"/>
        <v>650000</v>
      </c>
      <c r="R329" s="2">
        <f t="shared" si="66"/>
        <v>183226345.46982428</v>
      </c>
      <c r="S329" s="2">
        <f t="shared" si="58"/>
        <v>641500.42857143283</v>
      </c>
      <c r="T329" s="2">
        <f t="shared" si="59"/>
        <v>8499.571428571362</v>
      </c>
      <c r="U329" s="2">
        <f t="shared" si="60"/>
        <v>650000</v>
      </c>
      <c r="V329" s="2">
        <f t="shared" si="34"/>
        <v>126661082.70852463</v>
      </c>
      <c r="W329" s="2">
        <f t="shared" si="61"/>
        <v>641500.42857143283</v>
      </c>
      <c r="X329" s="2">
        <f t="shared" si="51"/>
        <v>8499.5714285671711</v>
      </c>
      <c r="Y329" s="2">
        <f t="shared" si="62"/>
        <v>56565262.761299655</v>
      </c>
      <c r="Z329" s="2" t="str">
        <f t="shared" si="52"/>
        <v>MEEP</v>
      </c>
      <c r="AA329" s="2">
        <f>IF(Z329="HERE",Y329,AA328+Graph!$G$1*1000)</f>
        <v>127771810.33272856</v>
      </c>
      <c r="AB329" s="2">
        <f t="shared" si="63"/>
        <v>650000</v>
      </c>
      <c r="AC329" s="2">
        <f t="shared" si="64"/>
        <v>54813034.708524294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261</v>
      </c>
      <c r="C330" s="7"/>
      <c r="D330" s="2" t="e">
        <f t="shared" si="55"/>
        <v>#N/A</v>
      </c>
      <c r="E330" s="2" t="e">
        <f t="shared" si="67"/>
        <v>#N/A</v>
      </c>
      <c r="F330" s="2">
        <v>1750550.7530239522</v>
      </c>
      <c r="G330" s="2">
        <f t="shared" si="70"/>
        <v>641500.42857142852</v>
      </c>
      <c r="H330" s="2">
        <f t="shared" si="65"/>
        <v>181188619.13709641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2807979.142857132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1767109.6456582546</v>
      </c>
      <c r="Q330" s="2">
        <f t="shared" si="71"/>
        <v>650000</v>
      </c>
      <c r="R330" s="2">
        <f t="shared" si="66"/>
        <v>183876345.46982428</v>
      </c>
      <c r="S330" s="2">
        <f t="shared" si="58"/>
        <v>641500.42857143283</v>
      </c>
      <c r="T330" s="2">
        <f t="shared" si="59"/>
        <v>8499.571428571362</v>
      </c>
      <c r="U330" s="2">
        <f t="shared" si="60"/>
        <v>650000</v>
      </c>
      <c r="V330" s="2">
        <f t="shared" si="34"/>
        <v>127302583.13709606</v>
      </c>
      <c r="W330" s="2">
        <f t="shared" si="61"/>
        <v>641500.42857143283</v>
      </c>
      <c r="X330" s="2">
        <f t="shared" si="51"/>
        <v>8499.5714285671711</v>
      </c>
      <c r="Y330" s="2">
        <f t="shared" si="62"/>
        <v>56573762.332728222</v>
      </c>
      <c r="Z330" s="2" t="str">
        <f t="shared" si="52"/>
        <v>MEEP</v>
      </c>
      <c r="AA330" s="2">
        <f>IF(Z330="HERE",Y330,AA329+Graph!$G$1*1000)</f>
        <v>128421810.33272856</v>
      </c>
      <c r="AB330" s="2">
        <f t="shared" si="63"/>
        <v>650000</v>
      </c>
      <c r="AC330" s="2">
        <f t="shared" si="64"/>
        <v>54813034.708524294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262</v>
      </c>
      <c r="C331" s="7"/>
      <c r="D331" s="2" t="e">
        <f t="shared" si="55"/>
        <v>#N/A</v>
      </c>
      <c r="E331" s="2" t="e">
        <f t="shared" si="67"/>
        <v>#N/A</v>
      </c>
      <c r="F331" s="2">
        <v>1755481.8889101148</v>
      </c>
      <c r="G331" s="2">
        <f t="shared" si="70"/>
        <v>641500.42857142852</v>
      </c>
      <c r="H331" s="2">
        <f t="shared" si="65"/>
        <v>181830119.56566784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2816478.7142857034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1772087.2778202295</v>
      </c>
      <c r="Q331" s="2">
        <f t="shared" si="71"/>
        <v>650000</v>
      </c>
      <c r="R331" s="2">
        <f t="shared" si="66"/>
        <v>184526345.46982428</v>
      </c>
      <c r="S331" s="2">
        <f t="shared" si="58"/>
        <v>641500.42857143283</v>
      </c>
      <c r="T331" s="2">
        <f t="shared" si="59"/>
        <v>8499.571428571362</v>
      </c>
      <c r="U331" s="2">
        <f t="shared" si="60"/>
        <v>650000</v>
      </c>
      <c r="V331" s="2">
        <f t="shared" si="34"/>
        <v>127944083.5656675</v>
      </c>
      <c r="W331" s="2">
        <f t="shared" si="61"/>
        <v>641500.42857143283</v>
      </c>
      <c r="X331" s="2">
        <f t="shared" si="51"/>
        <v>8499.5714285671711</v>
      </c>
      <c r="Y331" s="2">
        <f t="shared" si="62"/>
        <v>56582261.904156789</v>
      </c>
      <c r="Z331" s="2" t="str">
        <f t="shared" si="52"/>
        <v>MEEP</v>
      </c>
      <c r="AA331" s="2">
        <f>IF(Z331="HERE",Y331,AA330+Graph!$G$1*1000)</f>
        <v>129071810.33272856</v>
      </c>
      <c r="AB331" s="2">
        <f t="shared" si="63"/>
        <v>650000</v>
      </c>
      <c r="AC331" s="2">
        <f t="shared" si="64"/>
        <v>54813034.708524294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263</v>
      </c>
      <c r="C332" s="7"/>
      <c r="D332" s="2" t="e">
        <f t="shared" si="55"/>
        <v>#N/A</v>
      </c>
      <c r="E332" s="2" t="e">
        <f t="shared" si="67"/>
        <v>#N/A</v>
      </c>
      <c r="F332" s="2">
        <v>1760413.0247962773</v>
      </c>
      <c r="G332" s="2">
        <f t="shared" si="70"/>
        <v>641500.42857142852</v>
      </c>
      <c r="H332" s="2">
        <f t="shared" si="65"/>
        <v>182471619.99423927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2824978.2857142747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1777064.9099821746</v>
      </c>
      <c r="Q332" s="2">
        <f t="shared" si="71"/>
        <v>650000</v>
      </c>
      <c r="R332" s="2">
        <f t="shared" si="66"/>
        <v>185176345.46982428</v>
      </c>
      <c r="S332" s="2">
        <f t="shared" si="58"/>
        <v>641500.42857143283</v>
      </c>
      <c r="T332" s="2">
        <f t="shared" si="59"/>
        <v>8499.571428571362</v>
      </c>
      <c r="U332" s="2">
        <f t="shared" si="60"/>
        <v>650000</v>
      </c>
      <c r="V332" s="2">
        <f t="shared" si="34"/>
        <v>128585583.99423893</v>
      </c>
      <c r="W332" s="2">
        <f t="shared" si="61"/>
        <v>641500.42857143283</v>
      </c>
      <c r="X332" s="2">
        <f t="shared" si="51"/>
        <v>8499.5714285671711</v>
      </c>
      <c r="Y332" s="2">
        <f t="shared" si="62"/>
        <v>56590761.475585356</v>
      </c>
      <c r="Z332" s="2" t="str">
        <f t="shared" si="52"/>
        <v>MEEP</v>
      </c>
      <c r="AA332" s="2">
        <f>IF(Z332="HERE",Y332,AA331+Graph!$G$1*1000)</f>
        <v>129721810.33272856</v>
      </c>
      <c r="AB332" s="2">
        <f t="shared" si="63"/>
        <v>650000</v>
      </c>
      <c r="AC332" s="2">
        <f t="shared" si="64"/>
        <v>54813034.708524294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264</v>
      </c>
      <c r="C333" s="7"/>
      <c r="D333" s="2" t="e">
        <f t="shared" si="55"/>
        <v>#N/A</v>
      </c>
      <c r="E333" s="2" t="e">
        <f t="shared" si="67"/>
        <v>#N/A</v>
      </c>
      <c r="F333" s="2">
        <v>1765344.1606824696</v>
      </c>
      <c r="G333" s="2">
        <f t="shared" si="70"/>
        <v>641500.42857142852</v>
      </c>
      <c r="H333" s="2">
        <f t="shared" si="65"/>
        <v>183113120.4228107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2833477.8571428461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1782042.5421441197</v>
      </c>
      <c r="Q333" s="2">
        <f t="shared" si="71"/>
        <v>650000</v>
      </c>
      <c r="R333" s="2">
        <f t="shared" si="66"/>
        <v>185826345.46982428</v>
      </c>
      <c r="S333" s="2">
        <f t="shared" si="58"/>
        <v>641500.42857143283</v>
      </c>
      <c r="T333" s="2">
        <f t="shared" si="59"/>
        <v>8499.571428571362</v>
      </c>
      <c r="U333" s="2">
        <f t="shared" si="60"/>
        <v>650000</v>
      </c>
      <c r="V333" s="2">
        <f t="shared" si="34"/>
        <v>129227084.42281036</v>
      </c>
      <c r="W333" s="2">
        <f t="shared" si="61"/>
        <v>641500.42857143283</v>
      </c>
      <c r="X333" s="2">
        <f t="shared" si="51"/>
        <v>8499.5714285671711</v>
      </c>
      <c r="Y333" s="2">
        <f t="shared" si="62"/>
        <v>56599261.047013924</v>
      </c>
      <c r="Z333" s="2" t="str">
        <f t="shared" si="52"/>
        <v>MEEP</v>
      </c>
      <c r="AA333" s="2">
        <f>IF(Z333="HERE",Y333,AA332+Graph!$G$1*1000)</f>
        <v>130371810.33272856</v>
      </c>
      <c r="AB333" s="2">
        <f t="shared" si="63"/>
        <v>650000</v>
      </c>
      <c r="AC333" s="2">
        <f t="shared" si="64"/>
        <v>54813034.708524294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265</v>
      </c>
      <c r="C334" s="7"/>
      <c r="D334" s="2" t="e">
        <f t="shared" si="55"/>
        <v>#N/A</v>
      </c>
      <c r="E334" s="2" t="e">
        <f t="shared" si="67"/>
        <v>#N/A</v>
      </c>
      <c r="F334" s="2">
        <v>1770275.2965686321</v>
      </c>
      <c r="G334" s="2">
        <f t="shared" si="70"/>
        <v>641500.42857142852</v>
      </c>
      <c r="H334" s="2">
        <f t="shared" si="65"/>
        <v>183754620.85138214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2841977.4285714175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1787020.1743060946</v>
      </c>
      <c r="Q334" s="2">
        <f t="shared" si="71"/>
        <v>650000</v>
      </c>
      <c r="R334" s="2">
        <f t="shared" si="66"/>
        <v>186476345.46982428</v>
      </c>
      <c r="S334" s="2">
        <f t="shared" si="58"/>
        <v>641500.42857143283</v>
      </c>
      <c r="T334" s="2">
        <f t="shared" si="59"/>
        <v>8499.571428571362</v>
      </c>
      <c r="U334" s="2">
        <f t="shared" si="60"/>
        <v>650000</v>
      </c>
      <c r="V334" s="2">
        <f t="shared" si="34"/>
        <v>129868584.85138179</v>
      </c>
      <c r="W334" s="2">
        <f t="shared" si="61"/>
        <v>641500.42857143283</v>
      </c>
      <c r="X334" s="2">
        <f t="shared" si="51"/>
        <v>8499.5714285671711</v>
      </c>
      <c r="Y334" s="2">
        <f t="shared" si="62"/>
        <v>56607760.618442491</v>
      </c>
      <c r="Z334" s="2" t="str">
        <f t="shared" si="52"/>
        <v>MEEP</v>
      </c>
      <c r="AA334" s="2">
        <f>IF(Z334="HERE",Y334,AA333+Graph!$G$1*1000)</f>
        <v>131021810.33272856</v>
      </c>
      <c r="AB334" s="2">
        <f t="shared" si="63"/>
        <v>650000</v>
      </c>
      <c r="AC334" s="2">
        <f t="shared" si="64"/>
        <v>54813034.708524294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266</v>
      </c>
      <c r="C335" s="7"/>
      <c r="D335" s="2" t="e">
        <f t="shared" si="55"/>
        <v>#N/A</v>
      </c>
      <c r="E335" s="2" t="e">
        <f t="shared" si="67"/>
        <v>#N/A</v>
      </c>
      <c r="F335" s="2">
        <v>1775206.4324547946</v>
      </c>
      <c r="G335" s="2">
        <f t="shared" si="70"/>
        <v>641500.42857142852</v>
      </c>
      <c r="H335" s="2">
        <f t="shared" si="65"/>
        <v>184396121.27995357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2850476.9999999888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1791997.8064680398</v>
      </c>
      <c r="Q335" s="2">
        <f t="shared" si="71"/>
        <v>650000</v>
      </c>
      <c r="R335" s="2">
        <f t="shared" si="66"/>
        <v>187126345.46982428</v>
      </c>
      <c r="S335" s="2">
        <f t="shared" si="58"/>
        <v>641500.42857143283</v>
      </c>
      <c r="T335" s="2">
        <f t="shared" si="59"/>
        <v>8499.571428571362</v>
      </c>
      <c r="U335" s="2">
        <f t="shared" si="60"/>
        <v>650000</v>
      </c>
      <c r="V335" s="2">
        <f t="shared" si="34"/>
        <v>130510085.27995323</v>
      </c>
      <c r="W335" s="2">
        <f t="shared" si="61"/>
        <v>641500.42857143283</v>
      </c>
      <c r="X335" s="2">
        <f t="shared" si="51"/>
        <v>8499.5714285671711</v>
      </c>
      <c r="Y335" s="2">
        <f t="shared" si="62"/>
        <v>56616260.189871058</v>
      </c>
      <c r="Z335" s="2" t="str">
        <f t="shared" si="52"/>
        <v>MEEP</v>
      </c>
      <c r="AA335" s="2">
        <f>IF(Z335="HERE",Y335,AA334+Graph!$G$1*1000)</f>
        <v>131671810.33272856</v>
      </c>
      <c r="AB335" s="2">
        <f t="shared" si="63"/>
        <v>650000</v>
      </c>
      <c r="AC335" s="2">
        <f t="shared" si="64"/>
        <v>54813034.708524294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267</v>
      </c>
      <c r="C336" s="7"/>
      <c r="D336" s="2" t="e">
        <f t="shared" si="55"/>
        <v>#N/A</v>
      </c>
      <c r="E336" s="2" t="e">
        <f t="shared" si="67"/>
        <v>#N/A</v>
      </c>
      <c r="F336" s="2">
        <v>1780137.568340987</v>
      </c>
      <c r="G336" s="2">
        <f t="shared" si="70"/>
        <v>641500.42857142852</v>
      </c>
      <c r="H336" s="2">
        <f t="shared" si="65"/>
        <v>185037621.708525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2858976.5714285602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1796975.4386299849</v>
      </c>
      <c r="Q336" s="2">
        <f t="shared" si="71"/>
        <v>650000</v>
      </c>
      <c r="R336" s="2">
        <f t="shared" si="66"/>
        <v>187776345.46982428</v>
      </c>
      <c r="S336" s="2">
        <f t="shared" si="58"/>
        <v>641500.42857143283</v>
      </c>
      <c r="T336" s="2">
        <f t="shared" si="59"/>
        <v>8499.571428571362</v>
      </c>
      <c r="U336" s="2">
        <f t="shared" si="60"/>
        <v>650000</v>
      </c>
      <c r="V336" s="2">
        <f t="shared" si="34"/>
        <v>131151585.70852466</v>
      </c>
      <c r="W336" s="2">
        <f t="shared" si="61"/>
        <v>641500.42857143283</v>
      </c>
      <c r="X336" s="2">
        <f t="shared" si="51"/>
        <v>8499.5714285671711</v>
      </c>
      <c r="Y336" s="2">
        <f t="shared" si="62"/>
        <v>56624759.761299625</v>
      </c>
      <c r="Z336" s="2" t="str">
        <f t="shared" si="52"/>
        <v>MEEP</v>
      </c>
      <c r="AA336" s="2">
        <f>IF(Z336="HERE",Y336,AA335+Graph!$G$1*1000)</f>
        <v>132321810.33272856</v>
      </c>
      <c r="AB336" s="2">
        <f t="shared" si="63"/>
        <v>650000</v>
      </c>
      <c r="AC336" s="2">
        <f t="shared" si="64"/>
        <v>54813034.708524294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268</v>
      </c>
      <c r="C337" s="7"/>
      <c r="D337" s="2" t="e">
        <f t="shared" si="55"/>
        <v>#N/A</v>
      </c>
      <c r="E337" s="2" t="e">
        <f t="shared" si="67"/>
        <v>#N/A</v>
      </c>
      <c r="F337" s="2">
        <v>1785068.7042271495</v>
      </c>
      <c r="G337" s="2">
        <f t="shared" si="70"/>
        <v>641500.42857142852</v>
      </c>
      <c r="H337" s="2">
        <f t="shared" si="65"/>
        <v>185679122.13709643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2867476.1428571315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1801953.0707919598</v>
      </c>
      <c r="Q337" s="2">
        <f t="shared" si="71"/>
        <v>650000</v>
      </c>
      <c r="R337" s="2">
        <f t="shared" si="66"/>
        <v>188426345.46982428</v>
      </c>
      <c r="S337" s="2">
        <f t="shared" si="58"/>
        <v>641500.42857143283</v>
      </c>
      <c r="T337" s="2">
        <f t="shared" si="59"/>
        <v>8499.571428571362</v>
      </c>
      <c r="U337" s="2">
        <f t="shared" si="60"/>
        <v>650000</v>
      </c>
      <c r="V337" s="2">
        <f t="shared" si="34"/>
        <v>131793086.13709609</v>
      </c>
      <c r="W337" s="2">
        <f t="shared" si="61"/>
        <v>641500.42857143283</v>
      </c>
      <c r="X337" s="2">
        <f t="shared" si="51"/>
        <v>8499.5714285671711</v>
      </c>
      <c r="Y337" s="2">
        <f t="shared" si="62"/>
        <v>56633259.332728192</v>
      </c>
      <c r="Z337" s="2" t="str">
        <f t="shared" si="52"/>
        <v>MEEP</v>
      </c>
      <c r="AA337" s="2">
        <f>IF(Z337="HERE",Y337,AA336+Graph!$G$1*1000)</f>
        <v>132971810.33272856</v>
      </c>
      <c r="AB337" s="2">
        <f t="shared" si="63"/>
        <v>650000</v>
      </c>
      <c r="AC337" s="2">
        <f t="shared" si="64"/>
        <v>54813034.708524294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269</v>
      </c>
      <c r="C338" s="7"/>
      <c r="D338" s="2" t="e">
        <f t="shared" si="55"/>
        <v>#N/A</v>
      </c>
      <c r="E338" s="2" t="e">
        <f t="shared" si="67"/>
        <v>#N/A</v>
      </c>
      <c r="F338" s="2">
        <v>1789999.840113312</v>
      </c>
      <c r="G338" s="2">
        <f t="shared" si="70"/>
        <v>641500.42857142852</v>
      </c>
      <c r="H338" s="2">
        <f t="shared" si="65"/>
        <v>186320622.56566787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2875975.7142857029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1806930.7029539049</v>
      </c>
      <c r="Q338" s="2">
        <f t="shared" si="71"/>
        <v>650000</v>
      </c>
      <c r="R338" s="2">
        <f t="shared" si="66"/>
        <v>189076345.46982428</v>
      </c>
      <c r="S338" s="2">
        <f t="shared" si="58"/>
        <v>641500.42857143283</v>
      </c>
      <c r="T338" s="2">
        <f t="shared" si="59"/>
        <v>8499.571428571362</v>
      </c>
      <c r="U338" s="2">
        <f t="shared" si="60"/>
        <v>650000</v>
      </c>
      <c r="V338" s="2">
        <f t="shared" si="34"/>
        <v>132434586.56566752</v>
      </c>
      <c r="W338" s="2">
        <f t="shared" si="61"/>
        <v>641500.42857143283</v>
      </c>
      <c r="X338" s="2">
        <f t="shared" si="51"/>
        <v>8499.5714285671711</v>
      </c>
      <c r="Y338" s="2">
        <f t="shared" si="62"/>
        <v>56641758.904156759</v>
      </c>
      <c r="Z338" s="2" t="str">
        <f t="shared" si="52"/>
        <v>MEEP</v>
      </c>
      <c r="AA338" s="2">
        <f>IF(Z338="HERE",Y338,AA337+Graph!$G$1*1000)</f>
        <v>133621810.33272856</v>
      </c>
      <c r="AB338" s="2">
        <f t="shared" si="63"/>
        <v>650000</v>
      </c>
      <c r="AC338" s="2">
        <f t="shared" si="64"/>
        <v>54813034.708524294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270</v>
      </c>
      <c r="C339" s="7"/>
      <c r="D339" s="2" t="e">
        <f t="shared" si="55"/>
        <v>#N/A</v>
      </c>
      <c r="E339" s="2" t="e">
        <f t="shared" si="67"/>
        <v>#N/A</v>
      </c>
      <c r="F339" s="2">
        <v>1794930.9759995043</v>
      </c>
      <c r="G339" s="2">
        <f t="shared" si="70"/>
        <v>641500.42857142852</v>
      </c>
      <c r="H339" s="2">
        <f t="shared" si="65"/>
        <v>186962122.9942393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2884475.2857142743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1811908.33511585</v>
      </c>
      <c r="Q339" s="2">
        <f t="shared" si="71"/>
        <v>650000</v>
      </c>
      <c r="R339" s="2">
        <f t="shared" si="66"/>
        <v>189726345.46982428</v>
      </c>
      <c r="S339" s="2">
        <f t="shared" si="58"/>
        <v>641500.42857143283</v>
      </c>
      <c r="T339" s="2">
        <f t="shared" si="59"/>
        <v>8499.571428571362</v>
      </c>
      <c r="U339" s="2">
        <f t="shared" si="60"/>
        <v>650000</v>
      </c>
      <c r="V339" s="2">
        <f t="shared" si="34"/>
        <v>133076086.99423896</v>
      </c>
      <c r="W339" s="2">
        <f t="shared" si="61"/>
        <v>641500.42857143283</v>
      </c>
      <c r="X339" s="2">
        <f t="shared" si="51"/>
        <v>8499.5714285671711</v>
      </c>
      <c r="Y339" s="2">
        <f t="shared" si="62"/>
        <v>56650258.475585327</v>
      </c>
      <c r="Z339" s="2" t="str">
        <f t="shared" si="52"/>
        <v>MEEP</v>
      </c>
      <c r="AA339" s="2">
        <f>IF(Z339="HERE",Y339,AA338+Graph!$G$1*1000)</f>
        <v>134271810.33272856</v>
      </c>
      <c r="AB339" s="2">
        <f t="shared" si="63"/>
        <v>650000</v>
      </c>
      <c r="AC339" s="2">
        <f t="shared" si="64"/>
        <v>54813034.708524294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271</v>
      </c>
      <c r="C340" s="7"/>
      <c r="D340" s="2" t="e">
        <f t="shared" si="55"/>
        <v>#N/A</v>
      </c>
      <c r="E340" s="2" t="e">
        <f t="shared" si="67"/>
        <v>#N/A</v>
      </c>
      <c r="F340" s="2">
        <v>1799862.1118856668</v>
      </c>
      <c r="G340" s="2">
        <f t="shared" si="70"/>
        <v>641500.42857142852</v>
      </c>
      <c r="H340" s="2">
        <f t="shared" si="65"/>
        <v>187603623.42281073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2892974.8571428456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1816885.9672778249</v>
      </c>
      <c r="Q340" s="2">
        <f t="shared" si="71"/>
        <v>650000</v>
      </c>
      <c r="R340" s="2">
        <f t="shared" si="66"/>
        <v>190376345.46982428</v>
      </c>
      <c r="S340" s="2">
        <f t="shared" si="58"/>
        <v>641500.42857143283</v>
      </c>
      <c r="T340" s="2">
        <f t="shared" si="59"/>
        <v>8499.571428571362</v>
      </c>
      <c r="U340" s="2">
        <f t="shared" si="60"/>
        <v>650000</v>
      </c>
      <c r="V340" s="2">
        <f t="shared" si="34"/>
        <v>133717587.42281039</v>
      </c>
      <c r="W340" s="2">
        <f t="shared" si="61"/>
        <v>641500.42857143283</v>
      </c>
      <c r="X340" s="2">
        <f t="shared" si="51"/>
        <v>8499.5714285671711</v>
      </c>
      <c r="Y340" s="2">
        <f t="shared" si="62"/>
        <v>56658758.047013894</v>
      </c>
      <c r="Z340" s="2" t="str">
        <f t="shared" si="52"/>
        <v>MEEP</v>
      </c>
      <c r="AA340" s="2">
        <f>IF(Z340="HERE",Y340,AA339+Graph!$G$1*1000)</f>
        <v>134921810.33272856</v>
      </c>
      <c r="AB340" s="2">
        <f t="shared" si="63"/>
        <v>650000</v>
      </c>
      <c r="AC340" s="2">
        <f t="shared" si="64"/>
        <v>54813034.708524294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272</v>
      </c>
      <c r="C341" s="7"/>
      <c r="D341" s="2" t="e">
        <f t="shared" si="55"/>
        <v>#N/A</v>
      </c>
      <c r="E341" s="2" t="e">
        <f t="shared" si="67"/>
        <v>#N/A</v>
      </c>
      <c r="F341" s="2">
        <v>1804793.2477718294</v>
      </c>
      <c r="G341" s="2">
        <f t="shared" si="70"/>
        <v>641500.42857142852</v>
      </c>
      <c r="H341" s="2">
        <f t="shared" si="65"/>
        <v>188245123.85138217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2901474.428571417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1821863.59943977</v>
      </c>
      <c r="Q341" s="2">
        <f t="shared" si="71"/>
        <v>650000</v>
      </c>
      <c r="R341" s="2">
        <f t="shared" si="66"/>
        <v>191026345.46982428</v>
      </c>
      <c r="S341" s="2">
        <f t="shared" si="58"/>
        <v>641500.42857143283</v>
      </c>
      <c r="T341" s="2">
        <f t="shared" si="59"/>
        <v>8499.571428571362</v>
      </c>
      <c r="U341" s="2">
        <f t="shared" si="60"/>
        <v>650000</v>
      </c>
      <c r="V341" s="2">
        <f t="shared" si="34"/>
        <v>134359087.85138181</v>
      </c>
      <c r="W341" s="2">
        <f t="shared" si="61"/>
        <v>641500.42857141793</v>
      </c>
      <c r="X341" s="2">
        <f t="shared" si="51"/>
        <v>8499.5714285820723</v>
      </c>
      <c r="Y341" s="2">
        <f t="shared" si="62"/>
        <v>56667257.618442476</v>
      </c>
      <c r="Z341" s="2" t="str">
        <f t="shared" si="52"/>
        <v>MEEP</v>
      </c>
      <c r="AA341" s="2">
        <f>IF(Z341="HERE",Y341,AA340+Graph!$G$1*1000)</f>
        <v>135571810.33272856</v>
      </c>
      <c r="AB341" s="2">
        <f t="shared" si="63"/>
        <v>650000</v>
      </c>
      <c r="AC341" s="2">
        <f t="shared" si="64"/>
        <v>54813034.708524294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273</v>
      </c>
      <c r="C342" s="7"/>
      <c r="D342" s="2" t="e">
        <f t="shared" si="55"/>
        <v>#N/A</v>
      </c>
      <c r="E342" s="2" t="e">
        <f t="shared" si="67"/>
        <v>#N/A</v>
      </c>
      <c r="F342" s="2">
        <v>1809724.3836580217</v>
      </c>
      <c r="G342" s="2">
        <f t="shared" si="70"/>
        <v>641500.42857142852</v>
      </c>
      <c r="H342" s="2">
        <f t="shared" si="65"/>
        <v>188886624.2799536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2909973.9999999884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1826841.2316017449</v>
      </c>
      <c r="Q342" s="2">
        <f t="shared" si="71"/>
        <v>650000</v>
      </c>
      <c r="R342" s="2">
        <f t="shared" si="66"/>
        <v>191676345.46982428</v>
      </c>
      <c r="S342" s="2">
        <f t="shared" si="58"/>
        <v>641500.42857143283</v>
      </c>
      <c r="T342" s="2">
        <f t="shared" si="59"/>
        <v>8499.571428571362</v>
      </c>
      <c r="U342" s="2">
        <f t="shared" si="60"/>
        <v>650000</v>
      </c>
      <c r="V342" s="2">
        <f t="shared" si="34"/>
        <v>135000588.27995324</v>
      </c>
      <c r="W342" s="2">
        <f t="shared" si="61"/>
        <v>641500.42857143283</v>
      </c>
      <c r="X342" s="2">
        <f t="shared" si="51"/>
        <v>8499.5714285671711</v>
      </c>
      <c r="Y342" s="2">
        <f t="shared" si="62"/>
        <v>56675757.189871043</v>
      </c>
      <c r="Z342" s="2" t="str">
        <f t="shared" si="52"/>
        <v>MEEP</v>
      </c>
      <c r="AA342" s="2">
        <f>IF(Z342="HERE",Y342,AA341+Graph!$G$1*1000)</f>
        <v>136221810.33272856</v>
      </c>
      <c r="AB342" s="2">
        <f t="shared" si="63"/>
        <v>650000</v>
      </c>
      <c r="AC342" s="2">
        <f t="shared" si="64"/>
        <v>54813034.708524294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274</v>
      </c>
      <c r="C343" s="7"/>
      <c r="D343" s="2" t="e">
        <f t="shared" si="55"/>
        <v>#N/A</v>
      </c>
      <c r="E343" s="2" t="e">
        <f t="shared" si="67"/>
        <v>#N/A</v>
      </c>
      <c r="F343" s="2">
        <v>1814655.5195441842</v>
      </c>
      <c r="G343" s="2">
        <f t="shared" si="70"/>
        <v>641500.42857142852</v>
      </c>
      <c r="H343" s="2">
        <f t="shared" si="65"/>
        <v>189528124.70852503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2918473.5714285597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1831818.86376369</v>
      </c>
      <c r="Q343" s="2">
        <f t="shared" si="71"/>
        <v>650000</v>
      </c>
      <c r="R343" s="2">
        <f t="shared" si="66"/>
        <v>192326345.46982428</v>
      </c>
      <c r="S343" s="2">
        <f t="shared" si="58"/>
        <v>641500.42857143283</v>
      </c>
      <c r="T343" s="2">
        <f t="shared" si="59"/>
        <v>8499.571428571362</v>
      </c>
      <c r="U343" s="2">
        <f t="shared" si="60"/>
        <v>650000</v>
      </c>
      <c r="V343" s="2">
        <f t="shared" si="34"/>
        <v>135642088.70852467</v>
      </c>
      <c r="W343" s="2">
        <f t="shared" si="61"/>
        <v>641500.42857143283</v>
      </c>
      <c r="X343" s="2">
        <f t="shared" si="51"/>
        <v>8499.5714285671711</v>
      </c>
      <c r="Y343" s="2">
        <f t="shared" si="62"/>
        <v>56684256.76129961</v>
      </c>
      <c r="Z343" s="2" t="str">
        <f t="shared" si="52"/>
        <v>MEEP</v>
      </c>
      <c r="AA343" s="2">
        <f>IF(Z343="HERE",Y343,AA342+Graph!$G$1*1000)</f>
        <v>136871810.33272856</v>
      </c>
      <c r="AB343" s="2">
        <f t="shared" si="63"/>
        <v>650000</v>
      </c>
      <c r="AC343" s="2">
        <f t="shared" si="64"/>
        <v>54813034.708524294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275</v>
      </c>
      <c r="C344" s="7"/>
      <c r="D344" s="2" t="e">
        <f t="shared" si="55"/>
        <v>#N/A</v>
      </c>
      <c r="E344" s="2" t="e">
        <f t="shared" si="67"/>
        <v>#N/A</v>
      </c>
      <c r="F344" s="2">
        <v>1819586.6554303467</v>
      </c>
      <c r="G344" s="2">
        <f t="shared" si="70"/>
        <v>641500.42857142852</v>
      </c>
      <c r="H344" s="2">
        <f t="shared" si="65"/>
        <v>190169625.13709646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2926973.1428571311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1836796.4959256351</v>
      </c>
      <c r="Q344" s="2">
        <f t="shared" si="71"/>
        <v>650000</v>
      </c>
      <c r="R344" s="2">
        <f t="shared" si="66"/>
        <v>192976345.46982428</v>
      </c>
      <c r="S344" s="2">
        <f t="shared" si="58"/>
        <v>641500.42857143283</v>
      </c>
      <c r="T344" s="2">
        <f t="shared" si="59"/>
        <v>8499.571428571362</v>
      </c>
      <c r="U344" s="2">
        <f t="shared" si="60"/>
        <v>650000</v>
      </c>
      <c r="V344" s="2">
        <f t="shared" si="34"/>
        <v>136283589.13709611</v>
      </c>
      <c r="W344" s="2">
        <f t="shared" si="61"/>
        <v>641500.42857143283</v>
      </c>
      <c r="X344" s="2">
        <f t="shared" si="51"/>
        <v>8499.5714285671711</v>
      </c>
      <c r="Y344" s="2">
        <f t="shared" si="62"/>
        <v>56692756.332728177</v>
      </c>
      <c r="Z344" s="2" t="str">
        <f t="shared" si="52"/>
        <v>MEEP</v>
      </c>
      <c r="AA344" s="2">
        <f>IF(Z344="HERE",Y344,AA343+Graph!$G$1*1000)</f>
        <v>137521810.33272856</v>
      </c>
      <c r="AB344" s="2">
        <f t="shared" si="63"/>
        <v>650000</v>
      </c>
      <c r="AC344" s="2">
        <f t="shared" si="64"/>
        <v>54813034.708524294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276</v>
      </c>
      <c r="C345" s="7"/>
      <c r="D345" s="2" t="e">
        <f t="shared" si="55"/>
        <v>#N/A</v>
      </c>
      <c r="E345" s="2" t="e">
        <f t="shared" si="67"/>
        <v>#N/A</v>
      </c>
      <c r="F345" s="2">
        <v>1824517.791316539</v>
      </c>
      <c r="G345" s="2">
        <f t="shared" si="70"/>
        <v>641500.42857142852</v>
      </c>
      <c r="H345" s="2">
        <f t="shared" si="65"/>
        <v>190811125.5656679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2935472.7142857024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1841774.12808761</v>
      </c>
      <c r="Q345" s="2">
        <f t="shared" si="71"/>
        <v>650000</v>
      </c>
      <c r="R345" s="2">
        <f t="shared" si="66"/>
        <v>193626345.46982428</v>
      </c>
      <c r="S345" s="2">
        <f t="shared" si="58"/>
        <v>641500.42857143283</v>
      </c>
      <c r="T345" s="2">
        <f t="shared" si="59"/>
        <v>8499.571428571362</v>
      </c>
      <c r="U345" s="2">
        <f t="shared" si="60"/>
        <v>650000</v>
      </c>
      <c r="V345" s="2">
        <f t="shared" si="34"/>
        <v>136925089.56566754</v>
      </c>
      <c r="W345" s="2">
        <f t="shared" si="61"/>
        <v>641500.42857143283</v>
      </c>
      <c r="X345" s="2">
        <f t="shared" si="51"/>
        <v>8499.5714285671711</v>
      </c>
      <c r="Y345" s="2">
        <f t="shared" si="62"/>
        <v>56701255.904156744</v>
      </c>
      <c r="Z345" s="2" t="str">
        <f t="shared" si="52"/>
        <v>MEEP</v>
      </c>
      <c r="AA345" s="2">
        <f>IF(Z345="HERE",Y345,AA344+Graph!$G$1*1000)</f>
        <v>138171810.33272856</v>
      </c>
      <c r="AB345" s="2">
        <f t="shared" si="63"/>
        <v>650000</v>
      </c>
      <c r="AC345" s="2">
        <f t="shared" si="64"/>
        <v>54813034.708524294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277</v>
      </c>
      <c r="C346" s="7"/>
      <c r="D346" s="2" t="e">
        <f t="shared" si="55"/>
        <v>#N/A</v>
      </c>
      <c r="E346" s="2" t="e">
        <f t="shared" si="67"/>
        <v>#N/A</v>
      </c>
      <c r="F346" s="2">
        <v>1829448.9272027016</v>
      </c>
      <c r="G346" s="2">
        <f t="shared" si="70"/>
        <v>641500.42857142852</v>
      </c>
      <c r="H346" s="2">
        <f t="shared" si="65"/>
        <v>191452625.99423933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2943972.2857142738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1846751.7602495551</v>
      </c>
      <c r="Q346" s="2">
        <f t="shared" si="71"/>
        <v>650000</v>
      </c>
      <c r="R346" s="2">
        <f t="shared" si="66"/>
        <v>194276345.46982428</v>
      </c>
      <c r="S346" s="2">
        <f t="shared" si="58"/>
        <v>641500.42857143283</v>
      </c>
      <c r="T346" s="2">
        <f t="shared" si="59"/>
        <v>8499.571428571362</v>
      </c>
      <c r="U346" s="2">
        <f t="shared" si="60"/>
        <v>650000</v>
      </c>
      <c r="V346" s="2">
        <f t="shared" si="34"/>
        <v>137566589.99423897</v>
      </c>
      <c r="W346" s="2">
        <f t="shared" si="61"/>
        <v>641500.42857143283</v>
      </c>
      <c r="X346" s="2">
        <f t="shared" si="51"/>
        <v>8499.5714285671711</v>
      </c>
      <c r="Y346" s="2">
        <f t="shared" si="62"/>
        <v>56709755.475585312</v>
      </c>
      <c r="Z346" s="2" t="str">
        <f t="shared" si="52"/>
        <v>MEEP</v>
      </c>
      <c r="AA346" s="2">
        <f>IF(Z346="HERE",Y346,AA345+Graph!$G$1*1000)</f>
        <v>138821810.33272856</v>
      </c>
      <c r="AB346" s="2">
        <f t="shared" si="63"/>
        <v>650000</v>
      </c>
      <c r="AC346" s="2">
        <f t="shared" si="64"/>
        <v>54813034.708524294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278</v>
      </c>
      <c r="C347" s="7"/>
      <c r="D347" s="2" t="e">
        <f t="shared" si="55"/>
        <v>#N/A</v>
      </c>
      <c r="E347" s="2" t="e">
        <f t="shared" si="67"/>
        <v>#N/A</v>
      </c>
      <c r="F347" s="2">
        <v>1834380.0630888641</v>
      </c>
      <c r="G347" s="2">
        <f t="shared" si="70"/>
        <v>641500.42857142852</v>
      </c>
      <c r="H347" s="2">
        <f t="shared" si="65"/>
        <v>192094126.42281076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2952471.8571428452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1851729.3924115002</v>
      </c>
      <c r="Q347" s="2">
        <f t="shared" si="71"/>
        <v>650000</v>
      </c>
      <c r="R347" s="2">
        <f t="shared" si="66"/>
        <v>194926345.46982428</v>
      </c>
      <c r="S347" s="2">
        <f t="shared" si="58"/>
        <v>641500.42857143283</v>
      </c>
      <c r="T347" s="2">
        <f t="shared" si="59"/>
        <v>8499.571428571362</v>
      </c>
      <c r="U347" s="2">
        <f t="shared" si="60"/>
        <v>650000</v>
      </c>
      <c r="V347" s="2">
        <f t="shared" si="34"/>
        <v>138208090.42281041</v>
      </c>
      <c r="W347" s="2">
        <f t="shared" si="61"/>
        <v>641500.42857143283</v>
      </c>
      <c r="X347" s="2">
        <f t="shared" si="51"/>
        <v>8499.5714285671711</v>
      </c>
      <c r="Y347" s="2">
        <f t="shared" si="62"/>
        <v>56718255.047013879</v>
      </c>
      <c r="Z347" s="2" t="str">
        <f t="shared" si="52"/>
        <v>MEEP</v>
      </c>
      <c r="AA347" s="2">
        <f>IF(Z347="HERE",Y347,AA346+Graph!$G$1*1000)</f>
        <v>139471810.33272856</v>
      </c>
      <c r="AB347" s="2">
        <f t="shared" si="63"/>
        <v>650000</v>
      </c>
      <c r="AC347" s="2">
        <f t="shared" si="64"/>
        <v>54813034.708524294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279</v>
      </c>
      <c r="C348" s="7"/>
      <c r="D348" s="2" t="e">
        <f t="shared" si="55"/>
        <v>#N/A</v>
      </c>
      <c r="E348" s="2" t="e">
        <f t="shared" si="67"/>
        <v>#N/A</v>
      </c>
      <c r="F348" s="2">
        <v>1839311.1989750564</v>
      </c>
      <c r="G348" s="2">
        <f t="shared" si="70"/>
        <v>641500.42857142852</v>
      </c>
      <c r="H348" s="2">
        <f t="shared" si="65"/>
        <v>192735626.8513822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2960971.4285714165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1856707.0245734751</v>
      </c>
      <c r="Q348" s="2">
        <f t="shared" si="71"/>
        <v>650000</v>
      </c>
      <c r="R348" s="2">
        <f t="shared" si="66"/>
        <v>195576345.46982428</v>
      </c>
      <c r="S348" s="2">
        <f t="shared" si="58"/>
        <v>641500.42857143283</v>
      </c>
      <c r="T348" s="2">
        <f t="shared" si="59"/>
        <v>8499.571428571362</v>
      </c>
      <c r="U348" s="2">
        <f t="shared" si="60"/>
        <v>650000</v>
      </c>
      <c r="V348" s="2">
        <f t="shared" si="34"/>
        <v>138849590.85138184</v>
      </c>
      <c r="W348" s="2">
        <f t="shared" si="61"/>
        <v>641500.42857143283</v>
      </c>
      <c r="X348" s="2">
        <f t="shared" si="51"/>
        <v>8499.5714285671711</v>
      </c>
      <c r="Y348" s="2">
        <f t="shared" si="62"/>
        <v>56726754.618442446</v>
      </c>
      <c r="Z348" s="2" t="str">
        <f t="shared" si="52"/>
        <v>MEEP</v>
      </c>
      <c r="AA348" s="2">
        <f>IF(Z348="HERE",Y348,AA347+Graph!$G$1*1000)</f>
        <v>140121810.33272856</v>
      </c>
      <c r="AB348" s="2">
        <f t="shared" si="63"/>
        <v>650000</v>
      </c>
      <c r="AC348" s="2">
        <f t="shared" si="64"/>
        <v>54813034.708524294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280</v>
      </c>
      <c r="C349" s="7"/>
      <c r="D349" s="2" t="e">
        <f t="shared" si="55"/>
        <v>#N/A</v>
      </c>
      <c r="E349" s="2" t="e">
        <f t="shared" si="67"/>
        <v>#N/A</v>
      </c>
      <c r="F349" s="2">
        <v>1844242.3348612189</v>
      </c>
      <c r="G349" s="2">
        <f t="shared" si="70"/>
        <v>641500.42857142852</v>
      </c>
      <c r="H349" s="2">
        <f t="shared" si="65"/>
        <v>193377127.27995363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2969470.9999999879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1861684.6567354202</v>
      </c>
      <c r="Q349" s="2">
        <f t="shared" si="71"/>
        <v>650000</v>
      </c>
      <c r="R349" s="2">
        <f t="shared" si="66"/>
        <v>196226345.46982428</v>
      </c>
      <c r="S349" s="2">
        <f t="shared" si="58"/>
        <v>641500.42857143283</v>
      </c>
      <c r="T349" s="2">
        <f t="shared" si="59"/>
        <v>8499.571428571362</v>
      </c>
      <c r="U349" s="2">
        <f t="shared" si="60"/>
        <v>650000</v>
      </c>
      <c r="V349" s="2">
        <f t="shared" si="34"/>
        <v>139491091.27995327</v>
      </c>
      <c r="W349" s="2">
        <f t="shared" si="61"/>
        <v>641500.42857143283</v>
      </c>
      <c r="X349" s="2">
        <f t="shared" si="51"/>
        <v>8499.5714285671711</v>
      </c>
      <c r="Y349" s="2">
        <f t="shared" si="62"/>
        <v>56735254.189871013</v>
      </c>
      <c r="Z349" s="2" t="str">
        <f t="shared" si="52"/>
        <v>MEEP</v>
      </c>
      <c r="AA349" s="2">
        <f>IF(Z349="HERE",Y349,AA348+Graph!$G$1*1000)</f>
        <v>140771810.33272856</v>
      </c>
      <c r="AB349" s="2">
        <f t="shared" si="63"/>
        <v>650000</v>
      </c>
      <c r="AC349" s="2">
        <f t="shared" si="64"/>
        <v>54813034.708524294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281</v>
      </c>
      <c r="C350" s="7"/>
      <c r="D350" s="2" t="e">
        <f t="shared" si="55"/>
        <v>#N/A</v>
      </c>
      <c r="E350" s="2" t="e">
        <f t="shared" si="67"/>
        <v>#N/A</v>
      </c>
      <c r="F350" s="2">
        <v>1849173.4707473814</v>
      </c>
      <c r="G350" s="2">
        <f t="shared" si="70"/>
        <v>641500.42857142852</v>
      </c>
      <c r="H350" s="2">
        <f t="shared" si="65"/>
        <v>194018627.70852506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2977970.5714285593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1866662.2888973653</v>
      </c>
      <c r="Q350" s="2">
        <f t="shared" si="71"/>
        <v>650000</v>
      </c>
      <c r="R350" s="2">
        <f t="shared" si="66"/>
        <v>196876345.46982428</v>
      </c>
      <c r="S350" s="2">
        <f t="shared" si="58"/>
        <v>641500.42857143283</v>
      </c>
      <c r="T350" s="2">
        <f t="shared" si="59"/>
        <v>8499.571428571362</v>
      </c>
      <c r="U350" s="2">
        <f t="shared" si="60"/>
        <v>650000</v>
      </c>
      <c r="V350" s="2">
        <f t="shared" si="34"/>
        <v>140132591.7085247</v>
      </c>
      <c r="W350" s="2">
        <f t="shared" si="61"/>
        <v>641500.42857143283</v>
      </c>
      <c r="X350" s="2">
        <f t="shared" si="51"/>
        <v>8499.5714285671711</v>
      </c>
      <c r="Y350" s="2">
        <f t="shared" si="62"/>
        <v>56743753.76129958</v>
      </c>
      <c r="Z350" s="2" t="str">
        <f t="shared" si="52"/>
        <v>MEEP</v>
      </c>
      <c r="AA350" s="2">
        <f>IF(Z350="HERE",Y350,AA349+Graph!$G$1*1000)</f>
        <v>141421810.33272856</v>
      </c>
      <c r="AB350" s="2">
        <f t="shared" si="63"/>
        <v>650000</v>
      </c>
      <c r="AC350" s="2">
        <f t="shared" si="64"/>
        <v>54813034.708524294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282</v>
      </c>
      <c r="C351" s="7"/>
      <c r="D351" s="2" t="e">
        <f t="shared" si="55"/>
        <v>#N/A</v>
      </c>
      <c r="E351" s="2" t="e">
        <f t="shared" si="67"/>
        <v>#N/A</v>
      </c>
      <c r="F351" s="2">
        <v>1854104.6066335738</v>
      </c>
      <c r="G351" s="2">
        <f t="shared" si="70"/>
        <v>641500.42857142852</v>
      </c>
      <c r="H351" s="2">
        <f t="shared" si="65"/>
        <v>194660128.13709649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2986470.1428571306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1871639.9210593402</v>
      </c>
      <c r="Q351" s="2">
        <f t="shared" si="71"/>
        <v>650000</v>
      </c>
      <c r="R351" s="2">
        <f t="shared" si="66"/>
        <v>197526345.46982428</v>
      </c>
      <c r="S351" s="2">
        <f t="shared" si="58"/>
        <v>641500.42857143283</v>
      </c>
      <c r="T351" s="2">
        <f t="shared" si="59"/>
        <v>8499.571428571362</v>
      </c>
      <c r="U351" s="2">
        <f t="shared" si="60"/>
        <v>650000</v>
      </c>
      <c r="V351" s="2">
        <f t="shared" si="34"/>
        <v>140774092.13709614</v>
      </c>
      <c r="W351" s="2">
        <f t="shared" si="61"/>
        <v>641500.42857143283</v>
      </c>
      <c r="X351" s="2">
        <f t="shared" si="51"/>
        <v>8499.5714285671711</v>
      </c>
      <c r="Y351" s="2">
        <f t="shared" ref="Y351:Y385" si="74">IF(COUNT($C352)=0,IF(COUNT($C351)=1,C351,SUM(Y350+X351)),C351)</f>
        <v>56752253.332728148</v>
      </c>
      <c r="Z351" s="2" t="str">
        <f t="shared" si="52"/>
        <v>MEEP</v>
      </c>
      <c r="AA351" s="2">
        <f>IF(Z351="HERE",Y351,AA350+Graph!$G$1*1000)</f>
        <v>142071810.33272856</v>
      </c>
      <c r="AB351" s="2">
        <f t="shared" si="63"/>
        <v>650000</v>
      </c>
      <c r="AC351" s="2">
        <f t="shared" ref="AC351:AC385" si="75">IF(Z352="HERE",V351,AC350)</f>
        <v>54813034.708524294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283</v>
      </c>
      <c r="C352" s="7"/>
      <c r="D352" s="2" t="e">
        <f t="shared" si="55"/>
        <v>#N/A</v>
      </c>
      <c r="E352" s="2" t="e">
        <f t="shared" si="67"/>
        <v>#N/A</v>
      </c>
      <c r="F352" s="2">
        <v>1859035.7425197363</v>
      </c>
      <c r="G352" s="2">
        <f t="shared" si="70"/>
        <v>641500.42857142852</v>
      </c>
      <c r="H352" s="2">
        <f t="shared" ref="H352:H385" si="76">IF(COUNT($C353)=0,IF(COUNT($C352)=1,C352,SUM(H351+G352)),C352)</f>
        <v>195301628.56566793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2994969.714285702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1876617.5532212853</v>
      </c>
      <c r="Q352" s="2">
        <f t="shared" si="71"/>
        <v>650000</v>
      </c>
      <c r="R352" s="2">
        <f t="shared" ref="R352:R385" si="77">IF(COUNT($C353)=0,IF(COUNT($C352)=1,M352,SUM(R351+Q352)),M352)</f>
        <v>198176345.46982428</v>
      </c>
      <c r="S352" s="2">
        <f t="shared" si="58"/>
        <v>641500.42857143283</v>
      </c>
      <c r="T352" s="2">
        <f t="shared" si="59"/>
        <v>8499.571428571362</v>
      </c>
      <c r="U352" s="2">
        <f t="shared" si="60"/>
        <v>650000</v>
      </c>
      <c r="V352" s="2">
        <f t="shared" si="34"/>
        <v>141415592.56566757</v>
      </c>
      <c r="W352" s="2">
        <f t="shared" si="61"/>
        <v>641500.42857143283</v>
      </c>
      <c r="X352" s="2">
        <f t="shared" si="51"/>
        <v>8499.5714285671711</v>
      </c>
      <c r="Y352" s="2">
        <f t="shared" si="74"/>
        <v>56760752.904156715</v>
      </c>
      <c r="Z352" s="2" t="str">
        <f t="shared" si="52"/>
        <v>MEEP</v>
      </c>
      <c r="AA352" s="2">
        <f>IF(Z352="HERE",Y352,AA351+Graph!$G$1*1000)</f>
        <v>142721810.33272856</v>
      </c>
      <c r="AB352" s="2">
        <f t="shared" si="63"/>
        <v>650000</v>
      </c>
      <c r="AC352" s="2">
        <f t="shared" si="75"/>
        <v>54813034.708524294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284</v>
      </c>
      <c r="C353" s="7"/>
      <c r="D353" s="2" t="e">
        <f t="shared" si="55"/>
        <v>#N/A</v>
      </c>
      <c r="E353" s="2" t="e">
        <f t="shared" si="67"/>
        <v>#N/A</v>
      </c>
      <c r="F353" s="2">
        <v>1863966.8784058988</v>
      </c>
      <c r="G353" s="2">
        <f t="shared" si="70"/>
        <v>641500.42857142852</v>
      </c>
      <c r="H353" s="2">
        <f t="shared" si="76"/>
        <v>195943128.99423936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3003469.2857142733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1881595.1853832304</v>
      </c>
      <c r="Q353" s="2">
        <f t="shared" si="71"/>
        <v>650000</v>
      </c>
      <c r="R353" s="2">
        <f t="shared" si="77"/>
        <v>198826345.46982428</v>
      </c>
      <c r="S353" s="2">
        <f t="shared" si="58"/>
        <v>641500.42857143283</v>
      </c>
      <c r="T353" s="2">
        <f t="shared" si="59"/>
        <v>8499.571428571362</v>
      </c>
      <c r="U353" s="2">
        <f t="shared" si="60"/>
        <v>650000</v>
      </c>
      <c r="V353" s="2">
        <f t="shared" si="34"/>
        <v>142057092.994239</v>
      </c>
      <c r="W353" s="2">
        <f t="shared" si="61"/>
        <v>641500.42857143283</v>
      </c>
      <c r="X353" s="2">
        <f t="shared" si="51"/>
        <v>8499.5714285671711</v>
      </c>
      <c r="Y353" s="2">
        <f t="shared" si="74"/>
        <v>56769252.475585282</v>
      </c>
      <c r="Z353" s="2" t="str">
        <f t="shared" si="52"/>
        <v>MEEP</v>
      </c>
      <c r="AA353" s="2">
        <f>IF(Z353="HERE",Y353,AA352+Graph!$G$1*1000)</f>
        <v>143371810.33272856</v>
      </c>
      <c r="AB353" s="2">
        <f t="shared" si="63"/>
        <v>650000</v>
      </c>
      <c r="AC353" s="2">
        <f t="shared" si="75"/>
        <v>54813034.708524294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285</v>
      </c>
      <c r="C354" s="7"/>
      <c r="D354" s="2" t="e">
        <f t="shared" si="55"/>
        <v>#N/A</v>
      </c>
      <c r="E354" s="2" t="e">
        <f t="shared" si="67"/>
        <v>#N/A</v>
      </c>
      <c r="F354" s="2">
        <v>1868898.0142920911</v>
      </c>
      <c r="G354" s="2">
        <f t="shared" si="70"/>
        <v>641500.42857142852</v>
      </c>
      <c r="H354" s="2">
        <f t="shared" si="76"/>
        <v>196584629.42281079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3011968.8571428447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1886572.8175452054</v>
      </c>
      <c r="Q354" s="2">
        <f t="shared" si="71"/>
        <v>650000</v>
      </c>
      <c r="R354" s="2">
        <f t="shared" si="77"/>
        <v>199476345.46982428</v>
      </c>
      <c r="S354" s="2">
        <f t="shared" si="58"/>
        <v>641500.42857143283</v>
      </c>
      <c r="T354" s="2">
        <f t="shared" si="59"/>
        <v>8499.571428571362</v>
      </c>
      <c r="U354" s="2">
        <f t="shared" si="60"/>
        <v>650000</v>
      </c>
      <c r="V354" s="2">
        <f t="shared" si="34"/>
        <v>142698593.42281044</v>
      </c>
      <c r="W354" s="2">
        <f t="shared" si="61"/>
        <v>641500.42857143283</v>
      </c>
      <c r="X354" s="2">
        <f t="shared" si="51"/>
        <v>8499.5714285671711</v>
      </c>
      <c r="Y354" s="2">
        <f t="shared" si="74"/>
        <v>56777752.047013849</v>
      </c>
      <c r="Z354" s="2" t="str">
        <f t="shared" si="52"/>
        <v>MEEP</v>
      </c>
      <c r="AA354" s="2">
        <f>IF(Z354="HERE",Y354,AA353+Graph!$G$1*1000)</f>
        <v>144021810.33272856</v>
      </c>
      <c r="AB354" s="2">
        <f t="shared" si="63"/>
        <v>650000</v>
      </c>
      <c r="AC354" s="2">
        <f t="shared" si="75"/>
        <v>54813034.708524294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286</v>
      </c>
      <c r="C355" s="7"/>
      <c r="D355" s="2" t="e">
        <f t="shared" si="55"/>
        <v>#N/A</v>
      </c>
      <c r="E355" s="2" t="e">
        <f t="shared" si="67"/>
        <v>#N/A</v>
      </c>
      <c r="F355" s="2">
        <v>1873829.1501782537</v>
      </c>
      <c r="G355" s="2">
        <f t="shared" si="70"/>
        <v>641500.42857142852</v>
      </c>
      <c r="H355" s="2">
        <f t="shared" si="76"/>
        <v>197226129.85138223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3020468.4285714161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1891550.4497071505</v>
      </c>
      <c r="Q355" s="2">
        <f t="shared" si="71"/>
        <v>650000</v>
      </c>
      <c r="R355" s="2">
        <f t="shared" si="77"/>
        <v>200126345.46982428</v>
      </c>
      <c r="S355" s="2">
        <f t="shared" si="58"/>
        <v>641500.42857143283</v>
      </c>
      <c r="T355" s="2">
        <f t="shared" si="59"/>
        <v>8499.571428571362</v>
      </c>
      <c r="U355" s="2">
        <f t="shared" si="60"/>
        <v>650000</v>
      </c>
      <c r="V355" s="2">
        <f t="shared" si="34"/>
        <v>143340093.85138187</v>
      </c>
      <c r="W355" s="2">
        <f t="shared" si="61"/>
        <v>641500.42857143283</v>
      </c>
      <c r="X355" s="2">
        <f t="shared" si="51"/>
        <v>8499.5714285671711</v>
      </c>
      <c r="Y355" s="2">
        <f t="shared" si="74"/>
        <v>56786251.618442416</v>
      </c>
      <c r="Z355" s="2" t="str">
        <f t="shared" si="52"/>
        <v>MEEP</v>
      </c>
      <c r="AA355" s="2">
        <f>IF(Z355="HERE",Y355,AA354+Graph!$G$1*1000)</f>
        <v>144671810.33272856</v>
      </c>
      <c r="AB355" s="2">
        <f t="shared" si="63"/>
        <v>650000</v>
      </c>
      <c r="AC355" s="2">
        <f t="shared" si="75"/>
        <v>54813034.708524294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287</v>
      </c>
      <c r="C356" s="7"/>
      <c r="D356" s="2" t="e">
        <f t="shared" si="55"/>
        <v>#N/A</v>
      </c>
      <c r="E356" s="2" t="e">
        <f t="shared" si="67"/>
        <v>#N/A</v>
      </c>
      <c r="F356" s="2">
        <v>1878760.2860644162</v>
      </c>
      <c r="G356" s="2">
        <f t="shared" si="70"/>
        <v>641500.42857142852</v>
      </c>
      <c r="H356" s="2">
        <f t="shared" si="76"/>
        <v>197867630.27995366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3028967.9999999874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1896528.0818691254</v>
      </c>
      <c r="Q356" s="2">
        <f t="shared" si="71"/>
        <v>650000</v>
      </c>
      <c r="R356" s="2">
        <f t="shared" si="77"/>
        <v>200776345.46982428</v>
      </c>
      <c r="S356" s="2">
        <f t="shared" si="58"/>
        <v>641500.42857143283</v>
      </c>
      <c r="T356" s="2">
        <f t="shared" si="59"/>
        <v>8499.571428571362</v>
      </c>
      <c r="U356" s="2">
        <f t="shared" si="60"/>
        <v>650000</v>
      </c>
      <c r="V356" s="2">
        <f t="shared" ref="V356:V385" si="78">H272</f>
        <v>143981594.2799533</v>
      </c>
      <c r="W356" s="2">
        <f t="shared" si="61"/>
        <v>641500.42857143283</v>
      </c>
      <c r="X356" s="2">
        <f t="shared" si="51"/>
        <v>8499.5714285671711</v>
      </c>
      <c r="Y356" s="2">
        <f t="shared" si="74"/>
        <v>56794751.189870983</v>
      </c>
      <c r="Z356" s="2" t="str">
        <f t="shared" si="52"/>
        <v>MEEP</v>
      </c>
      <c r="AA356" s="2">
        <f>IF(Z356="HERE",Y356,AA355+Graph!$G$1*1000)</f>
        <v>145321810.33272856</v>
      </c>
      <c r="AB356" s="2">
        <f t="shared" si="63"/>
        <v>650000</v>
      </c>
      <c r="AC356" s="2">
        <f t="shared" si="75"/>
        <v>54813034.708524294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288</v>
      </c>
      <c r="C357" s="7"/>
      <c r="D357" s="2" t="e">
        <f t="shared" si="55"/>
        <v>#N/A</v>
      </c>
      <c r="E357" s="2" t="e">
        <f t="shared" si="67"/>
        <v>#N/A</v>
      </c>
      <c r="F357" s="2">
        <v>1883691.4219506085</v>
      </c>
      <c r="G357" s="2">
        <f t="shared" si="70"/>
        <v>641500.42857142852</v>
      </c>
      <c r="H357" s="2">
        <f t="shared" si="76"/>
        <v>198509130.70852509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3037467.5714285588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1901505.7140310705</v>
      </c>
      <c r="Q357" s="2">
        <f t="shared" si="71"/>
        <v>650000</v>
      </c>
      <c r="R357" s="2">
        <f t="shared" si="77"/>
        <v>201426345.46982428</v>
      </c>
      <c r="S357" s="2">
        <f t="shared" si="58"/>
        <v>641500.42857143283</v>
      </c>
      <c r="T357" s="2">
        <f t="shared" si="59"/>
        <v>8499.571428571362</v>
      </c>
      <c r="U357" s="2">
        <f t="shared" si="60"/>
        <v>650000</v>
      </c>
      <c r="V357" s="2">
        <f t="shared" si="78"/>
        <v>144623094.70852473</v>
      </c>
      <c r="W357" s="2">
        <f t="shared" si="61"/>
        <v>641500.42857143283</v>
      </c>
      <c r="X357" s="2">
        <f t="shared" si="51"/>
        <v>8499.5714285671711</v>
      </c>
      <c r="Y357" s="2">
        <f t="shared" si="74"/>
        <v>56803250.761299551</v>
      </c>
      <c r="Z357" s="2" t="str">
        <f t="shared" si="52"/>
        <v>MEEP</v>
      </c>
      <c r="AA357" s="2">
        <f>IF(Z357="HERE",Y357,AA356+Graph!$G$1*1000)</f>
        <v>145971810.33272856</v>
      </c>
      <c r="AB357" s="2">
        <f t="shared" si="63"/>
        <v>650000</v>
      </c>
      <c r="AC357" s="2">
        <f t="shared" si="75"/>
        <v>54813034.708524294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289</v>
      </c>
      <c r="C358" s="7"/>
      <c r="D358" s="2" t="e">
        <f t="shared" si="55"/>
        <v>#N/A</v>
      </c>
      <c r="E358" s="2" t="e">
        <f t="shared" si="67"/>
        <v>#N/A</v>
      </c>
      <c r="F358" s="2">
        <v>1888622.557836771</v>
      </c>
      <c r="G358" s="2">
        <f t="shared" ref="G358:G385" si="79">IF(F358&gt;650000,$AK$31*1000,F358)</f>
        <v>641500.42857142852</v>
      </c>
      <c r="H358" s="2">
        <f t="shared" si="76"/>
        <v>199150631.13709652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3045967.1428571302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1906483.3461930156</v>
      </c>
      <c r="Q358" s="2">
        <f t="shared" ref="Q358:Q385" si="80">IF(P358&gt;650000,650000,P358)</f>
        <v>650000</v>
      </c>
      <c r="R358" s="2">
        <f t="shared" si="77"/>
        <v>202076345.46982428</v>
      </c>
      <c r="S358" s="2">
        <f t="shared" si="58"/>
        <v>641500.42857143283</v>
      </c>
      <c r="T358" s="2">
        <f t="shared" si="59"/>
        <v>8499.571428571362</v>
      </c>
      <c r="U358" s="2">
        <f t="shared" si="60"/>
        <v>650000</v>
      </c>
      <c r="V358" s="2">
        <f t="shared" si="78"/>
        <v>145264595.13709617</v>
      </c>
      <c r="W358" s="2">
        <f t="shared" si="61"/>
        <v>641500.42857143283</v>
      </c>
      <c r="X358" s="2">
        <f t="shared" si="51"/>
        <v>8499.5714285671711</v>
      </c>
      <c r="Y358" s="2">
        <f t="shared" si="74"/>
        <v>56811750.332728118</v>
      </c>
      <c r="Z358" s="2" t="str">
        <f t="shared" si="52"/>
        <v>MEEP</v>
      </c>
      <c r="AA358" s="2">
        <f>IF(Z358="HERE",Y358,AA357+Graph!$G$1*1000)</f>
        <v>146621810.33272856</v>
      </c>
      <c r="AB358" s="2">
        <f t="shared" si="63"/>
        <v>650000</v>
      </c>
      <c r="AC358" s="2">
        <f t="shared" si="75"/>
        <v>54813034.708524294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290</v>
      </c>
      <c r="C359" s="7"/>
      <c r="D359" s="2" t="e">
        <f t="shared" si="55"/>
        <v>#N/A</v>
      </c>
      <c r="E359" s="2" t="e">
        <f t="shared" si="67"/>
        <v>#N/A</v>
      </c>
      <c r="F359" s="2">
        <v>1893553.6937229335</v>
      </c>
      <c r="G359" s="2">
        <f t="shared" si="79"/>
        <v>641500.42857142852</v>
      </c>
      <c r="H359" s="2">
        <f t="shared" si="76"/>
        <v>199792131.56566796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3054466.7142857015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1911460.9783549905</v>
      </c>
      <c r="Q359" s="2">
        <f t="shared" si="80"/>
        <v>650000</v>
      </c>
      <c r="R359" s="2">
        <f t="shared" si="77"/>
        <v>202726345.46982428</v>
      </c>
      <c r="S359" s="2">
        <f t="shared" si="58"/>
        <v>641500.42857143283</v>
      </c>
      <c r="T359" s="2">
        <f t="shared" si="59"/>
        <v>8499.571428571362</v>
      </c>
      <c r="U359" s="2">
        <f t="shared" si="60"/>
        <v>650000</v>
      </c>
      <c r="V359" s="2">
        <f t="shared" si="78"/>
        <v>145906095.5656676</v>
      </c>
      <c r="W359" s="2">
        <f t="shared" si="61"/>
        <v>641500.42857143283</v>
      </c>
      <c r="X359" s="2">
        <f t="shared" si="51"/>
        <v>8499.5714285671711</v>
      </c>
      <c r="Y359" s="2">
        <f t="shared" si="74"/>
        <v>56820249.904156685</v>
      </c>
      <c r="Z359" s="2" t="str">
        <f t="shared" si="52"/>
        <v>MEEP</v>
      </c>
      <c r="AA359" s="2">
        <f>IF(Z359="HERE",Y359,AA358+Graph!$G$1*1000)</f>
        <v>147271810.33272856</v>
      </c>
      <c r="AB359" s="2">
        <f t="shared" si="63"/>
        <v>650000</v>
      </c>
      <c r="AC359" s="2">
        <f t="shared" si="75"/>
        <v>54813034.708524294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291</v>
      </c>
      <c r="C360" s="7"/>
      <c r="D360" s="2" t="e">
        <f t="shared" si="55"/>
        <v>#N/A</v>
      </c>
      <c r="E360" s="2" t="e">
        <f t="shared" si="67"/>
        <v>#N/A</v>
      </c>
      <c r="F360" s="2">
        <v>1898484.8296091259</v>
      </c>
      <c r="G360" s="2">
        <f t="shared" si="79"/>
        <v>641500.42857142852</v>
      </c>
      <c r="H360" s="2">
        <f t="shared" si="76"/>
        <v>200433631.99423939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3062966.2857142729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1916438.6105169356</v>
      </c>
      <c r="Q360" s="2">
        <f t="shared" si="80"/>
        <v>650000</v>
      </c>
      <c r="R360" s="2">
        <f t="shared" si="77"/>
        <v>203376345.46982428</v>
      </c>
      <c r="S360" s="2">
        <f t="shared" si="58"/>
        <v>641500.42857143283</v>
      </c>
      <c r="T360" s="2">
        <f t="shared" si="59"/>
        <v>8499.571428571362</v>
      </c>
      <c r="U360" s="2">
        <f t="shared" si="60"/>
        <v>650000</v>
      </c>
      <c r="V360" s="2">
        <f t="shared" si="78"/>
        <v>146547595.99423903</v>
      </c>
      <c r="W360" s="2">
        <f t="shared" si="61"/>
        <v>641500.42857143283</v>
      </c>
      <c r="X360" s="2">
        <f t="shared" si="51"/>
        <v>8499.5714285671711</v>
      </c>
      <c r="Y360" s="2">
        <f t="shared" si="74"/>
        <v>56828749.475585252</v>
      </c>
      <c r="Z360" s="2" t="str">
        <f t="shared" si="52"/>
        <v>MEEP</v>
      </c>
      <c r="AA360" s="2">
        <f>IF(Z360="HERE",Y360,AA359+Graph!$G$1*1000)</f>
        <v>147921810.33272856</v>
      </c>
      <c r="AB360" s="2">
        <f t="shared" si="63"/>
        <v>650000</v>
      </c>
      <c r="AC360" s="2">
        <f t="shared" si="75"/>
        <v>54813034.708524294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292</v>
      </c>
      <c r="C361" s="7"/>
      <c r="D361" s="2" t="e">
        <f t="shared" si="55"/>
        <v>#N/A</v>
      </c>
      <c r="E361" s="2" t="e">
        <f t="shared" si="67"/>
        <v>#N/A</v>
      </c>
      <c r="F361" s="2">
        <v>1903415.9654952884</v>
      </c>
      <c r="G361" s="2">
        <f t="shared" si="79"/>
        <v>641500.42857142852</v>
      </c>
      <c r="H361" s="2">
        <f t="shared" si="76"/>
        <v>201075132.42281082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3071465.8571428442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1921416.2426788807</v>
      </c>
      <c r="Q361" s="2">
        <f t="shared" si="80"/>
        <v>650000</v>
      </c>
      <c r="R361" s="2">
        <f t="shared" si="77"/>
        <v>204026345.46982428</v>
      </c>
      <c r="S361" s="2">
        <f t="shared" si="58"/>
        <v>641500.42857143283</v>
      </c>
      <c r="T361" s="2">
        <f t="shared" si="59"/>
        <v>8499.571428571362</v>
      </c>
      <c r="U361" s="2">
        <f t="shared" si="60"/>
        <v>650000</v>
      </c>
      <c r="V361" s="2">
        <f t="shared" si="78"/>
        <v>147189096.42281047</v>
      </c>
      <c r="W361" s="2">
        <f t="shared" si="61"/>
        <v>641500.42857143283</v>
      </c>
      <c r="X361" s="2">
        <f t="shared" si="51"/>
        <v>8499.5714285671711</v>
      </c>
      <c r="Y361" s="2">
        <f t="shared" si="74"/>
        <v>56837249.047013819</v>
      </c>
      <c r="Z361" s="2" t="str">
        <f t="shared" si="52"/>
        <v>MEEP</v>
      </c>
      <c r="AA361" s="2">
        <f>IF(Z361="HERE",Y361,AA360+Graph!$G$1*1000)</f>
        <v>148571810.33272856</v>
      </c>
      <c r="AB361" s="2">
        <f t="shared" si="63"/>
        <v>650000</v>
      </c>
      <c r="AC361" s="2">
        <f t="shared" si="75"/>
        <v>54813034.708524294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293</v>
      </c>
      <c r="C362" s="7"/>
      <c r="D362" s="2" t="e">
        <f t="shared" si="55"/>
        <v>#N/A</v>
      </c>
      <c r="E362" s="2" t="e">
        <f t="shared" si="67"/>
        <v>#N/A</v>
      </c>
      <c r="F362" s="2">
        <v>1908347.1013814509</v>
      </c>
      <c r="G362" s="2">
        <f t="shared" si="79"/>
        <v>641500.42857142852</v>
      </c>
      <c r="H362" s="2">
        <f t="shared" si="76"/>
        <v>201716632.85138226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3079965.4285714156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1926393.8748408556</v>
      </c>
      <c r="Q362" s="2">
        <f t="shared" si="80"/>
        <v>650000</v>
      </c>
      <c r="R362" s="2">
        <f t="shared" si="77"/>
        <v>204676345.46982428</v>
      </c>
      <c r="S362" s="2">
        <f t="shared" si="58"/>
        <v>641500.42857143283</v>
      </c>
      <c r="T362" s="2">
        <f t="shared" si="59"/>
        <v>8499.571428571362</v>
      </c>
      <c r="U362" s="2">
        <f t="shared" si="60"/>
        <v>650000</v>
      </c>
      <c r="V362" s="2">
        <f t="shared" si="78"/>
        <v>147830596.8513819</v>
      </c>
      <c r="W362" s="2">
        <f t="shared" si="61"/>
        <v>641500.42857143283</v>
      </c>
      <c r="X362" s="2">
        <f t="shared" si="51"/>
        <v>8499.5714285671711</v>
      </c>
      <c r="Y362" s="2">
        <f t="shared" si="74"/>
        <v>56845748.618442386</v>
      </c>
      <c r="Z362" s="2" t="str">
        <f t="shared" si="52"/>
        <v>MEEP</v>
      </c>
      <c r="AA362" s="2">
        <f>IF(Z362="HERE",Y362,AA361+Graph!$G$1*1000)</f>
        <v>149221810.33272856</v>
      </c>
      <c r="AB362" s="2">
        <f t="shared" si="63"/>
        <v>650000</v>
      </c>
      <c r="AC362" s="2">
        <f t="shared" si="75"/>
        <v>54813034.708524294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294</v>
      </c>
      <c r="C363" s="7"/>
      <c r="D363" s="2" t="e">
        <f t="shared" si="55"/>
        <v>#N/A</v>
      </c>
      <c r="E363" s="2" t="e">
        <f t="shared" si="67"/>
        <v>#N/A</v>
      </c>
      <c r="F363" s="2">
        <v>1913278.2372676432</v>
      </c>
      <c r="G363" s="2">
        <f t="shared" si="79"/>
        <v>641500.42857142852</v>
      </c>
      <c r="H363" s="2">
        <f t="shared" si="76"/>
        <v>202358133.27995369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3088464.999999987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1931371.5070028007</v>
      </c>
      <c r="Q363" s="2">
        <f t="shared" si="80"/>
        <v>650000</v>
      </c>
      <c r="R363" s="2">
        <f t="shared" si="77"/>
        <v>205326345.46982428</v>
      </c>
      <c r="S363" s="2">
        <f t="shared" si="58"/>
        <v>641500.42857143283</v>
      </c>
      <c r="T363" s="2">
        <f t="shared" si="59"/>
        <v>8499.571428571362</v>
      </c>
      <c r="U363" s="2">
        <f t="shared" si="60"/>
        <v>650000</v>
      </c>
      <c r="V363" s="2">
        <f t="shared" si="78"/>
        <v>148472097.27995333</v>
      </c>
      <c r="W363" s="2">
        <f t="shared" si="61"/>
        <v>641500.42857143283</v>
      </c>
      <c r="X363" s="2">
        <f t="shared" si="51"/>
        <v>8499.5714285671711</v>
      </c>
      <c r="Y363" s="2">
        <f t="shared" si="74"/>
        <v>56854248.189870954</v>
      </c>
      <c r="Z363" s="2" t="str">
        <f t="shared" si="52"/>
        <v>MEEP</v>
      </c>
      <c r="AA363" s="2">
        <f>IF(Z363="HERE",Y363,AA362+Graph!$G$1*1000)</f>
        <v>149871810.33272856</v>
      </c>
      <c r="AB363" s="2">
        <f t="shared" si="63"/>
        <v>650000</v>
      </c>
      <c r="AC363" s="2">
        <f t="shared" si="75"/>
        <v>54813034.708524294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295</v>
      </c>
      <c r="C364" s="7"/>
      <c r="D364" s="2" t="e">
        <f t="shared" si="55"/>
        <v>#N/A</v>
      </c>
      <c r="E364" s="2" t="e">
        <f t="shared" si="67"/>
        <v>#N/A</v>
      </c>
      <c r="F364" s="2">
        <v>1918209.3731538057</v>
      </c>
      <c r="G364" s="2">
        <f t="shared" si="79"/>
        <v>641500.42857142852</v>
      </c>
      <c r="H364" s="2">
        <f t="shared" si="76"/>
        <v>202999633.70852512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3096964.5714285583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1936349.1391647458</v>
      </c>
      <c r="Q364" s="2">
        <f t="shared" si="80"/>
        <v>650000</v>
      </c>
      <c r="R364" s="2">
        <f t="shared" si="77"/>
        <v>205976345.46982428</v>
      </c>
      <c r="S364" s="2">
        <f t="shared" si="58"/>
        <v>641500.42857143283</v>
      </c>
      <c r="T364" s="2">
        <f t="shared" si="59"/>
        <v>8499.571428571362</v>
      </c>
      <c r="U364" s="2">
        <f t="shared" si="60"/>
        <v>650000</v>
      </c>
      <c r="V364" s="2">
        <f t="shared" si="78"/>
        <v>149113597.70852476</v>
      </c>
      <c r="W364" s="2">
        <f t="shared" si="61"/>
        <v>641500.42857143283</v>
      </c>
      <c r="X364" s="2">
        <f t="shared" si="51"/>
        <v>8499.5714285671711</v>
      </c>
      <c r="Y364" s="2">
        <f t="shared" si="74"/>
        <v>56862747.761299521</v>
      </c>
      <c r="Z364" s="2" t="str">
        <f t="shared" si="52"/>
        <v>MEEP</v>
      </c>
      <c r="AA364" s="2">
        <f>IF(Z364="HERE",Y364,AA363+Graph!$G$1*1000)</f>
        <v>150521810.33272856</v>
      </c>
      <c r="AB364" s="2">
        <f t="shared" si="63"/>
        <v>650000</v>
      </c>
      <c r="AC364" s="2">
        <f t="shared" si="75"/>
        <v>54813034.708524294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296</v>
      </c>
      <c r="C365" s="7"/>
      <c r="D365" s="2" t="e">
        <f t="shared" si="55"/>
        <v>#N/A</v>
      </c>
      <c r="E365" s="2" t="e">
        <f t="shared" si="67"/>
        <v>#N/A</v>
      </c>
      <c r="F365" s="2">
        <v>1923140.5090399683</v>
      </c>
      <c r="G365" s="2">
        <f t="shared" si="79"/>
        <v>641500.42857142852</v>
      </c>
      <c r="H365" s="2">
        <f t="shared" si="76"/>
        <v>203641134.13709655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3105464.1428571297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1941326.7713267207</v>
      </c>
      <c r="Q365" s="2">
        <f t="shared" si="80"/>
        <v>650000</v>
      </c>
      <c r="R365" s="2">
        <f t="shared" si="77"/>
        <v>206626345.46982428</v>
      </c>
      <c r="S365" s="2">
        <f t="shared" si="58"/>
        <v>641500.42857143283</v>
      </c>
      <c r="T365" s="2">
        <f t="shared" si="59"/>
        <v>8499.571428571362</v>
      </c>
      <c r="U365" s="2">
        <f t="shared" si="60"/>
        <v>650000</v>
      </c>
      <c r="V365" s="2">
        <f t="shared" si="78"/>
        <v>149755098.1370962</v>
      </c>
      <c r="W365" s="2">
        <f t="shared" si="61"/>
        <v>641500.42857143283</v>
      </c>
      <c r="X365" s="2">
        <f t="shared" si="51"/>
        <v>8499.5714285671711</v>
      </c>
      <c r="Y365" s="2">
        <f t="shared" si="74"/>
        <v>56871247.332728088</v>
      </c>
      <c r="Z365" s="2" t="str">
        <f t="shared" si="52"/>
        <v>MEEP</v>
      </c>
      <c r="AA365" s="2">
        <f>IF(Z365="HERE",Y365,AA364+Graph!$G$1*1000)</f>
        <v>151171810.33272856</v>
      </c>
      <c r="AB365" s="2">
        <f t="shared" si="63"/>
        <v>650000</v>
      </c>
      <c r="AC365" s="2">
        <f t="shared" si="75"/>
        <v>54813034.708524294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297</v>
      </c>
      <c r="C366" s="7"/>
      <c r="D366" s="2" t="e">
        <f t="shared" si="55"/>
        <v>#N/A</v>
      </c>
      <c r="E366" s="2" t="e">
        <f t="shared" si="67"/>
        <v>#N/A</v>
      </c>
      <c r="F366" s="2">
        <v>1928071.6449261606</v>
      </c>
      <c r="G366" s="2">
        <f t="shared" si="79"/>
        <v>641500.42857142852</v>
      </c>
      <c r="H366" s="2">
        <f t="shared" si="76"/>
        <v>204282634.56566799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3113963.714285701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1946304.4034886658</v>
      </c>
      <c r="Q366" s="2">
        <f t="shared" si="80"/>
        <v>650000</v>
      </c>
      <c r="R366" s="2">
        <f t="shared" si="77"/>
        <v>207276345.46982428</v>
      </c>
      <c r="S366" s="2">
        <f t="shared" si="58"/>
        <v>641500.42857143283</v>
      </c>
      <c r="T366" s="2">
        <f t="shared" si="59"/>
        <v>8499.571428571362</v>
      </c>
      <c r="U366" s="2">
        <f t="shared" si="60"/>
        <v>650000</v>
      </c>
      <c r="V366" s="2">
        <f t="shared" si="78"/>
        <v>150396598.56566763</v>
      </c>
      <c r="W366" s="2">
        <f t="shared" si="61"/>
        <v>641500.42857143283</v>
      </c>
      <c r="X366" s="2">
        <f t="shared" si="51"/>
        <v>8499.5714285671711</v>
      </c>
      <c r="Y366" s="2">
        <f t="shared" si="74"/>
        <v>56879746.904156655</v>
      </c>
      <c r="Z366" s="2" t="str">
        <f t="shared" si="52"/>
        <v>MEEP</v>
      </c>
      <c r="AA366" s="2">
        <f>IF(Z366="HERE",Y366,AA365+Graph!$G$1*1000)</f>
        <v>151821810.33272856</v>
      </c>
      <c r="AB366" s="2">
        <f t="shared" si="63"/>
        <v>650000</v>
      </c>
      <c r="AC366" s="2">
        <f t="shared" si="75"/>
        <v>54813034.708524294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298</v>
      </c>
      <c r="C367" s="7"/>
      <c r="D367" s="2" t="e">
        <f t="shared" si="55"/>
        <v>#N/A</v>
      </c>
      <c r="E367" s="2" t="e">
        <f t="shared" si="67"/>
        <v>#N/A</v>
      </c>
      <c r="F367" s="2">
        <v>1933002.7808123231</v>
      </c>
      <c r="G367" s="2">
        <f t="shared" si="79"/>
        <v>641500.42857142852</v>
      </c>
      <c r="H367" s="2">
        <f t="shared" si="76"/>
        <v>204924134.99423942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3122463.2857142724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1951282.0356506109</v>
      </c>
      <c r="Q367" s="2">
        <f t="shared" si="80"/>
        <v>650000</v>
      </c>
      <c r="R367" s="2">
        <f t="shared" si="77"/>
        <v>207926345.46982428</v>
      </c>
      <c r="S367" s="2">
        <f t="shared" si="58"/>
        <v>641500.42857143283</v>
      </c>
      <c r="T367" s="2">
        <f t="shared" si="59"/>
        <v>8499.571428571362</v>
      </c>
      <c r="U367" s="2">
        <f t="shared" si="60"/>
        <v>650000</v>
      </c>
      <c r="V367" s="2">
        <f t="shared" si="78"/>
        <v>151038098.99423906</v>
      </c>
      <c r="W367" s="2">
        <f t="shared" si="61"/>
        <v>641500.42857143283</v>
      </c>
      <c r="X367" s="2">
        <f t="shared" si="51"/>
        <v>8499.5714285671711</v>
      </c>
      <c r="Y367" s="2">
        <f t="shared" si="74"/>
        <v>56888246.475585222</v>
      </c>
      <c r="Z367" s="2" t="str">
        <f t="shared" si="52"/>
        <v>MEEP</v>
      </c>
      <c r="AA367" s="2">
        <f>IF(Z367="HERE",Y367,AA366+Graph!$G$1*1000)</f>
        <v>152471810.33272856</v>
      </c>
      <c r="AB367" s="2">
        <f t="shared" si="63"/>
        <v>650000</v>
      </c>
      <c r="AC367" s="2">
        <f t="shared" si="75"/>
        <v>54813034.708524294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299</v>
      </c>
      <c r="C368" s="7"/>
      <c r="D368" s="2" t="e">
        <f t="shared" si="55"/>
        <v>#N/A</v>
      </c>
      <c r="E368" s="2" t="e">
        <f t="shared" si="67"/>
        <v>#N/A</v>
      </c>
      <c r="F368" s="2">
        <v>1937933.9166984856</v>
      </c>
      <c r="G368" s="2">
        <f t="shared" si="79"/>
        <v>641500.42857142852</v>
      </c>
      <c r="H368" s="2">
        <f t="shared" si="76"/>
        <v>205565635.42281085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3130962.8571428438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1956259.6678125858</v>
      </c>
      <c r="Q368" s="2">
        <f t="shared" si="80"/>
        <v>650000</v>
      </c>
      <c r="R368" s="2">
        <f t="shared" si="77"/>
        <v>208576345.46982428</v>
      </c>
      <c r="S368" s="2">
        <f t="shared" si="58"/>
        <v>641500.42857143283</v>
      </c>
      <c r="T368" s="2">
        <f t="shared" si="59"/>
        <v>8499.571428571362</v>
      </c>
      <c r="U368" s="2">
        <f t="shared" si="60"/>
        <v>650000</v>
      </c>
      <c r="V368" s="2">
        <f t="shared" si="78"/>
        <v>151679599.42281049</v>
      </c>
      <c r="W368" s="2">
        <f t="shared" si="61"/>
        <v>641500.42857143283</v>
      </c>
      <c r="X368" s="2">
        <f t="shared" si="51"/>
        <v>8499.5714285671711</v>
      </c>
      <c r="Y368" s="2">
        <f t="shared" si="74"/>
        <v>56896746.047013789</v>
      </c>
      <c r="Z368" s="2" t="str">
        <f t="shared" si="52"/>
        <v>MEEP</v>
      </c>
      <c r="AA368" s="2">
        <f>IF(Z368="HERE",Y368,AA367+Graph!$G$1*1000)</f>
        <v>153121810.33272856</v>
      </c>
      <c r="AB368" s="2">
        <f t="shared" si="63"/>
        <v>650000</v>
      </c>
      <c r="AC368" s="2">
        <f t="shared" si="75"/>
        <v>54813034.708524294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300</v>
      </c>
      <c r="C369" s="7"/>
      <c r="D369" s="2" t="e">
        <f t="shared" si="55"/>
        <v>#N/A</v>
      </c>
      <c r="E369" s="2" t="e">
        <f t="shared" si="67"/>
        <v>#N/A</v>
      </c>
      <c r="F369" s="2">
        <v>1942865.0525846779</v>
      </c>
      <c r="G369" s="2">
        <f t="shared" si="79"/>
        <v>641500.42857142852</v>
      </c>
      <c r="H369" s="2">
        <f t="shared" si="76"/>
        <v>206207135.85138229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3139462.4285714151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1961237.2999745309</v>
      </c>
      <c r="Q369" s="2">
        <f t="shared" si="80"/>
        <v>650000</v>
      </c>
      <c r="R369" s="2">
        <f t="shared" si="77"/>
        <v>209226345.46982428</v>
      </c>
      <c r="S369" s="2">
        <f t="shared" si="58"/>
        <v>641500.42857143283</v>
      </c>
      <c r="T369" s="2">
        <f t="shared" si="59"/>
        <v>8499.571428571362</v>
      </c>
      <c r="U369" s="2">
        <f t="shared" si="60"/>
        <v>650000</v>
      </c>
      <c r="V369" s="2">
        <f t="shared" si="78"/>
        <v>152321099.85138193</v>
      </c>
      <c r="W369" s="2">
        <f t="shared" si="61"/>
        <v>641500.42857143283</v>
      </c>
      <c r="X369" s="2">
        <f t="shared" si="51"/>
        <v>8499.5714285671711</v>
      </c>
      <c r="Y369" s="2">
        <f t="shared" si="74"/>
        <v>56905245.618442357</v>
      </c>
      <c r="Z369" s="2" t="str">
        <f t="shared" si="52"/>
        <v>MEEP</v>
      </c>
      <c r="AA369" s="2">
        <f>IF(Z369="HERE",Y369,AA368+Graph!$G$1*1000)</f>
        <v>153771810.33272856</v>
      </c>
      <c r="AB369" s="2">
        <f t="shared" si="63"/>
        <v>650000</v>
      </c>
      <c r="AC369" s="2">
        <f t="shared" si="75"/>
        <v>54813034.708524294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301</v>
      </c>
      <c r="C370" s="7"/>
      <c r="D370" s="2" t="e">
        <f t="shared" si="55"/>
        <v>#N/A</v>
      </c>
      <c r="E370" s="2" t="e">
        <f t="shared" si="67"/>
        <v>#N/A</v>
      </c>
      <c r="F370" s="2">
        <v>1947796.1884708405</v>
      </c>
      <c r="G370" s="2">
        <f t="shared" si="79"/>
        <v>641500.42857142852</v>
      </c>
      <c r="H370" s="2">
        <f t="shared" si="76"/>
        <v>206848636.27995372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3147961.9999999865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1966214.932136476</v>
      </c>
      <c r="Q370" s="2">
        <f t="shared" si="80"/>
        <v>650000</v>
      </c>
      <c r="R370" s="2">
        <f t="shared" si="77"/>
        <v>209876345.46982428</v>
      </c>
      <c r="S370" s="2">
        <f t="shared" si="58"/>
        <v>641500.42857143283</v>
      </c>
      <c r="T370" s="2">
        <f t="shared" si="59"/>
        <v>8499.571428571362</v>
      </c>
      <c r="U370" s="2">
        <f t="shared" si="60"/>
        <v>650000</v>
      </c>
      <c r="V370" s="2">
        <f t="shared" si="78"/>
        <v>152962600.27995336</v>
      </c>
      <c r="W370" s="2">
        <f t="shared" si="61"/>
        <v>641500.42857143283</v>
      </c>
      <c r="X370" s="2">
        <f t="shared" si="51"/>
        <v>8499.5714285671711</v>
      </c>
      <c r="Y370" s="2">
        <f t="shared" si="74"/>
        <v>56913745.189870924</v>
      </c>
      <c r="Z370" s="2" t="str">
        <f t="shared" si="52"/>
        <v>MEEP</v>
      </c>
      <c r="AA370" s="2">
        <f>IF(Z370="HERE",Y370,AA369+Graph!$G$1*1000)</f>
        <v>154421810.33272856</v>
      </c>
      <c r="AB370" s="2">
        <f t="shared" si="63"/>
        <v>650000</v>
      </c>
      <c r="AC370" s="2">
        <f t="shared" si="75"/>
        <v>54813034.708524294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302</v>
      </c>
      <c r="C371" s="7"/>
      <c r="D371" s="2" t="e">
        <f t="shared" si="55"/>
        <v>#N/A</v>
      </c>
      <c r="E371" s="2" t="e">
        <f t="shared" si="67"/>
        <v>#N/A</v>
      </c>
      <c r="F371" s="2">
        <v>1952727.324357003</v>
      </c>
      <c r="G371" s="2">
        <f t="shared" si="79"/>
        <v>641500.42857142852</v>
      </c>
      <c r="H371" s="2">
        <f t="shared" si="76"/>
        <v>207490136.70852515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3156461.5714285579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1971192.5642984509</v>
      </c>
      <c r="Q371" s="2">
        <f t="shared" si="80"/>
        <v>650000</v>
      </c>
      <c r="R371" s="2">
        <f t="shared" si="77"/>
        <v>210526345.46982428</v>
      </c>
      <c r="S371" s="2">
        <f t="shared" si="58"/>
        <v>641500.42857143283</v>
      </c>
      <c r="T371" s="2">
        <f t="shared" si="59"/>
        <v>8499.571428571362</v>
      </c>
      <c r="U371" s="2">
        <f t="shared" si="60"/>
        <v>650000</v>
      </c>
      <c r="V371" s="2">
        <f t="shared" si="78"/>
        <v>153604100.70852479</v>
      </c>
      <c r="W371" s="2">
        <f t="shared" si="61"/>
        <v>641500.42857143283</v>
      </c>
      <c r="X371" s="2">
        <f t="shared" si="51"/>
        <v>8499.5714285671711</v>
      </c>
      <c r="Y371" s="2">
        <f t="shared" si="74"/>
        <v>56922244.761299491</v>
      </c>
      <c r="Z371" s="2" t="str">
        <f t="shared" si="52"/>
        <v>MEEP</v>
      </c>
      <c r="AA371" s="2">
        <f>IF(Z371="HERE",Y371,AA370+Graph!$G$1*1000)</f>
        <v>155071810.33272856</v>
      </c>
      <c r="AB371" s="2">
        <f t="shared" si="63"/>
        <v>650000</v>
      </c>
      <c r="AC371" s="2">
        <f t="shared" si="75"/>
        <v>54813034.708524294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303</v>
      </c>
      <c r="C372" s="7"/>
      <c r="D372" s="2" t="e">
        <f t="shared" si="55"/>
        <v>#N/A</v>
      </c>
      <c r="E372" s="2" t="e">
        <f t="shared" si="67"/>
        <v>#N/A</v>
      </c>
      <c r="F372" s="2">
        <v>1957658.4602431953</v>
      </c>
      <c r="G372" s="2">
        <f t="shared" si="79"/>
        <v>641500.42857142852</v>
      </c>
      <c r="H372" s="2">
        <f t="shared" si="76"/>
        <v>208131637.13709658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3164961.1428571292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1976170.1964603961</v>
      </c>
      <c r="Q372" s="2">
        <f t="shared" si="80"/>
        <v>650000</v>
      </c>
      <c r="R372" s="2">
        <f t="shared" si="77"/>
        <v>211176345.46982428</v>
      </c>
      <c r="S372" s="2">
        <f t="shared" si="58"/>
        <v>641500.42857143283</v>
      </c>
      <c r="T372" s="2">
        <f t="shared" si="59"/>
        <v>8499.571428571362</v>
      </c>
      <c r="U372" s="2">
        <f t="shared" si="60"/>
        <v>650000</v>
      </c>
      <c r="V372" s="2">
        <f t="shared" si="78"/>
        <v>154245601.13709623</v>
      </c>
      <c r="W372" s="2">
        <f t="shared" si="61"/>
        <v>641500.42857143283</v>
      </c>
      <c r="X372" s="2">
        <f t="shared" si="51"/>
        <v>8499.5714285671711</v>
      </c>
      <c r="Y372" s="2">
        <f t="shared" si="74"/>
        <v>56930744.332728058</v>
      </c>
      <c r="Z372" s="2" t="str">
        <f t="shared" si="52"/>
        <v>MEEP</v>
      </c>
      <c r="AA372" s="2">
        <f>IF(Z372="HERE",Y372,AA371+Graph!$G$1*1000)</f>
        <v>155721810.33272856</v>
      </c>
      <c r="AB372" s="2">
        <f t="shared" si="63"/>
        <v>650000</v>
      </c>
      <c r="AC372" s="2">
        <f t="shared" si="75"/>
        <v>54813034.708524294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304</v>
      </c>
      <c r="C373" s="7"/>
      <c r="D373" s="2" t="e">
        <f t="shared" si="55"/>
        <v>#N/A</v>
      </c>
      <c r="E373" s="2" t="e">
        <f t="shared" si="67"/>
        <v>#N/A</v>
      </c>
      <c r="F373" s="2">
        <v>1962589.5961293578</v>
      </c>
      <c r="G373" s="2">
        <f t="shared" si="79"/>
        <v>641500.42857142852</v>
      </c>
      <c r="H373" s="2">
        <f t="shared" si="76"/>
        <v>208773137.56566802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3173460.7142857006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1981147.828622371</v>
      </c>
      <c r="Q373" s="2">
        <f t="shared" si="80"/>
        <v>650000</v>
      </c>
      <c r="R373" s="2">
        <f t="shared" si="77"/>
        <v>211826345.46982428</v>
      </c>
      <c r="S373" s="2">
        <f t="shared" si="58"/>
        <v>641500.42857143283</v>
      </c>
      <c r="T373" s="2">
        <f t="shared" si="59"/>
        <v>8499.571428571362</v>
      </c>
      <c r="U373" s="2">
        <f t="shared" si="60"/>
        <v>650000</v>
      </c>
      <c r="V373" s="2">
        <f t="shared" si="78"/>
        <v>154887101.56566766</v>
      </c>
      <c r="W373" s="2">
        <f t="shared" si="61"/>
        <v>641500.42857143283</v>
      </c>
      <c r="X373" s="2">
        <f t="shared" si="51"/>
        <v>8499.5714285671711</v>
      </c>
      <c r="Y373" s="2">
        <f t="shared" si="74"/>
        <v>56939243.904156625</v>
      </c>
      <c r="Z373" s="2" t="str">
        <f t="shared" si="52"/>
        <v>MEEP</v>
      </c>
      <c r="AA373" s="2">
        <f>IF(Z373="HERE",Y373,AA372+Graph!$G$1*1000)</f>
        <v>156371810.33272856</v>
      </c>
      <c r="AB373" s="2">
        <f t="shared" si="63"/>
        <v>650000</v>
      </c>
      <c r="AC373" s="2">
        <f t="shared" si="75"/>
        <v>54813034.708524294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305</v>
      </c>
      <c r="C374" s="7"/>
      <c r="D374" s="2" t="e">
        <f t="shared" si="55"/>
        <v>#N/A</v>
      </c>
      <c r="E374" s="2" t="e">
        <f t="shared" si="67"/>
        <v>#N/A</v>
      </c>
      <c r="F374" s="2">
        <v>1967520.7320155203</v>
      </c>
      <c r="G374" s="2">
        <f t="shared" si="79"/>
        <v>641500.42857142852</v>
      </c>
      <c r="H374" s="2">
        <f t="shared" si="76"/>
        <v>209414637.99423945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3181960.2857142719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1986125.4607843161</v>
      </c>
      <c r="Q374" s="2">
        <f t="shared" si="80"/>
        <v>650000</v>
      </c>
      <c r="R374" s="2">
        <f t="shared" si="77"/>
        <v>212476345.46982428</v>
      </c>
      <c r="S374" s="2">
        <f t="shared" si="58"/>
        <v>641500.42857143283</v>
      </c>
      <c r="T374" s="2">
        <f t="shared" si="59"/>
        <v>8499.571428571362</v>
      </c>
      <c r="U374" s="2">
        <f t="shared" si="60"/>
        <v>650000</v>
      </c>
      <c r="V374" s="2">
        <f t="shared" si="78"/>
        <v>155528601.99423909</v>
      </c>
      <c r="W374" s="2">
        <f t="shared" si="61"/>
        <v>641500.42857143283</v>
      </c>
      <c r="X374" s="2">
        <f t="shared" si="51"/>
        <v>8499.5714285671711</v>
      </c>
      <c r="Y374" s="2">
        <f t="shared" si="74"/>
        <v>56947743.475585192</v>
      </c>
      <c r="Z374" s="2" t="str">
        <f t="shared" si="52"/>
        <v>MEEP</v>
      </c>
      <c r="AA374" s="2">
        <f>IF(Z374="HERE",Y374,AA373+Graph!$G$1*1000)</f>
        <v>157021810.33272856</v>
      </c>
      <c r="AB374" s="2">
        <f t="shared" si="63"/>
        <v>650000</v>
      </c>
      <c r="AC374" s="2">
        <f t="shared" si="75"/>
        <v>54813034.708524294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306</v>
      </c>
      <c r="C375" s="7"/>
      <c r="D375" s="2" t="e">
        <f t="shared" si="55"/>
        <v>#N/A</v>
      </c>
      <c r="E375" s="2" t="e">
        <f t="shared" si="67"/>
        <v>#N/A</v>
      </c>
      <c r="F375" s="2">
        <v>1972451.8679017127</v>
      </c>
      <c r="G375" s="2">
        <f t="shared" si="79"/>
        <v>641500.42857142852</v>
      </c>
      <c r="H375" s="2">
        <f t="shared" si="76"/>
        <v>210056138.42281088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3190459.8571428433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1991103.0929462612</v>
      </c>
      <c r="Q375" s="2">
        <f t="shared" si="80"/>
        <v>650000</v>
      </c>
      <c r="R375" s="2">
        <f t="shared" si="77"/>
        <v>213126345.46982428</v>
      </c>
      <c r="S375" s="2">
        <f t="shared" si="58"/>
        <v>641500.42857143283</v>
      </c>
      <c r="T375" s="2">
        <f t="shared" si="59"/>
        <v>8499.571428571362</v>
      </c>
      <c r="U375" s="2">
        <f t="shared" si="60"/>
        <v>650000</v>
      </c>
      <c r="V375" s="2">
        <f t="shared" si="78"/>
        <v>156170102.42281052</v>
      </c>
      <c r="W375" s="2">
        <f t="shared" si="61"/>
        <v>641500.42857143283</v>
      </c>
      <c r="X375" s="2">
        <f t="shared" si="51"/>
        <v>8499.5714285671711</v>
      </c>
      <c r="Y375" s="2">
        <f t="shared" si="74"/>
        <v>56956243.04701376</v>
      </c>
      <c r="Z375" s="2" t="str">
        <f t="shared" si="52"/>
        <v>MEEP</v>
      </c>
      <c r="AA375" s="2">
        <f>IF(Z375="HERE",Y375,AA374+Graph!$G$1*1000)</f>
        <v>157671810.33272856</v>
      </c>
      <c r="AB375" s="2">
        <f t="shared" si="63"/>
        <v>650000</v>
      </c>
      <c r="AC375" s="2">
        <f t="shared" si="75"/>
        <v>54813034.708524294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307</v>
      </c>
      <c r="C376" s="7"/>
      <c r="D376" s="2" t="e">
        <f t="shared" si="55"/>
        <v>#N/A</v>
      </c>
      <c r="E376" s="2" t="e">
        <f t="shared" si="67"/>
        <v>#N/A</v>
      </c>
      <c r="F376" s="2">
        <v>1977383.0037878752</v>
      </c>
      <c r="G376" s="2">
        <f t="shared" si="79"/>
        <v>641500.42857142852</v>
      </c>
      <c r="H376" s="2">
        <f t="shared" si="76"/>
        <v>210697638.85138232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3198959.4285714147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1996080.7251082361</v>
      </c>
      <c r="Q376" s="2">
        <f t="shared" si="80"/>
        <v>650000</v>
      </c>
      <c r="R376" s="2">
        <f t="shared" si="77"/>
        <v>213776345.46982428</v>
      </c>
      <c r="S376" s="2">
        <f t="shared" si="58"/>
        <v>641500.42857143283</v>
      </c>
      <c r="T376" s="2">
        <f t="shared" si="59"/>
        <v>8499.571428571362</v>
      </c>
      <c r="U376" s="2">
        <f t="shared" si="60"/>
        <v>650000</v>
      </c>
      <c r="V376" s="2">
        <f t="shared" si="78"/>
        <v>156811602.85138196</v>
      </c>
      <c r="W376" s="2">
        <f t="shared" si="61"/>
        <v>641500.42857143283</v>
      </c>
      <c r="X376" s="2">
        <f t="shared" si="51"/>
        <v>8499.5714285671711</v>
      </c>
      <c r="Y376" s="2">
        <f t="shared" si="74"/>
        <v>56964742.618442327</v>
      </c>
      <c r="Z376" s="2" t="str">
        <f t="shared" si="52"/>
        <v>MEEP</v>
      </c>
      <c r="AA376" s="2">
        <f>IF(Z376="HERE",Y376,AA375+Graph!$G$1*1000)</f>
        <v>158321810.33272856</v>
      </c>
      <c r="AB376" s="2">
        <f t="shared" si="63"/>
        <v>650000</v>
      </c>
      <c r="AC376" s="2">
        <f t="shared" si="75"/>
        <v>54813034.708524294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308</v>
      </c>
      <c r="C377" s="7"/>
      <c r="D377" s="2" t="e">
        <f t="shared" si="55"/>
        <v>#N/A</v>
      </c>
      <c r="E377" s="2" t="e">
        <f t="shared" si="67"/>
        <v>#N/A</v>
      </c>
      <c r="F377" s="2">
        <v>1982314.1396740377</v>
      </c>
      <c r="G377" s="2">
        <f t="shared" si="79"/>
        <v>641500.42857142852</v>
      </c>
      <c r="H377" s="2">
        <f t="shared" si="76"/>
        <v>211339139.27995375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3207458.999999986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2001058.3572701812</v>
      </c>
      <c r="Q377" s="2">
        <f t="shared" si="80"/>
        <v>650000</v>
      </c>
      <c r="R377" s="2">
        <f t="shared" si="77"/>
        <v>214426345.46982428</v>
      </c>
      <c r="S377" s="2">
        <f t="shared" si="58"/>
        <v>641500.42857143283</v>
      </c>
      <c r="T377" s="2">
        <f t="shared" si="59"/>
        <v>8499.571428571362</v>
      </c>
      <c r="U377" s="2">
        <f t="shared" si="60"/>
        <v>650000</v>
      </c>
      <c r="V377" s="2">
        <f t="shared" si="78"/>
        <v>157453103.27995339</v>
      </c>
      <c r="W377" s="2">
        <f t="shared" si="61"/>
        <v>641500.42857143283</v>
      </c>
      <c r="X377" s="2">
        <f t="shared" si="51"/>
        <v>8499.5714285671711</v>
      </c>
      <c r="Y377" s="2">
        <f t="shared" si="74"/>
        <v>56973242.189870894</v>
      </c>
      <c r="Z377" s="2" t="str">
        <f t="shared" si="52"/>
        <v>MEEP</v>
      </c>
      <c r="AA377" s="2">
        <f>IF(Z377="HERE",Y377,AA376+Graph!$G$1*1000)</f>
        <v>158971810.33272856</v>
      </c>
      <c r="AB377" s="2">
        <f t="shared" si="63"/>
        <v>650000</v>
      </c>
      <c r="AC377" s="2">
        <f t="shared" si="75"/>
        <v>54813034.708524294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309</v>
      </c>
      <c r="C378" s="7"/>
      <c r="D378" s="2" t="e">
        <f t="shared" si="55"/>
        <v>#N/A</v>
      </c>
      <c r="E378" s="2" t="e">
        <f t="shared" si="67"/>
        <v>#N/A</v>
      </c>
      <c r="F378" s="2">
        <v>1987245.27556023</v>
      </c>
      <c r="G378" s="2">
        <f t="shared" si="79"/>
        <v>641500.42857142852</v>
      </c>
      <c r="H378" s="2">
        <f t="shared" si="76"/>
        <v>211980639.70852518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3215958.5714285574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2006035.9894321263</v>
      </c>
      <c r="Q378" s="2">
        <f t="shared" si="80"/>
        <v>650000</v>
      </c>
      <c r="R378" s="2">
        <f t="shared" si="77"/>
        <v>215076345.46982428</v>
      </c>
      <c r="S378" s="2">
        <f t="shared" si="58"/>
        <v>641500.42857143283</v>
      </c>
      <c r="T378" s="2">
        <f t="shared" si="59"/>
        <v>8499.571428571362</v>
      </c>
      <c r="U378" s="2">
        <f t="shared" si="60"/>
        <v>650000</v>
      </c>
      <c r="V378" s="2">
        <f t="shared" si="78"/>
        <v>158094603.70852482</v>
      </c>
      <c r="W378" s="2">
        <f t="shared" si="61"/>
        <v>641500.42857143283</v>
      </c>
      <c r="X378" s="2">
        <f t="shared" si="51"/>
        <v>8499.5714285671711</v>
      </c>
      <c r="Y378" s="2">
        <f t="shared" si="74"/>
        <v>56981741.761299461</v>
      </c>
      <c r="Z378" s="2" t="str">
        <f t="shared" si="52"/>
        <v>MEEP</v>
      </c>
      <c r="AA378" s="2">
        <f>IF(Z378="HERE",Y378,AA377+Graph!$G$1*1000)</f>
        <v>159621810.33272856</v>
      </c>
      <c r="AB378" s="2">
        <f t="shared" si="63"/>
        <v>650000</v>
      </c>
      <c r="AC378" s="2">
        <f t="shared" si="75"/>
        <v>54813034.708524294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310</v>
      </c>
      <c r="C379" s="7"/>
      <c r="D379" s="2" t="e">
        <f t="shared" si="55"/>
        <v>#N/A</v>
      </c>
      <c r="E379" s="2" t="e">
        <f t="shared" si="67"/>
        <v>#N/A</v>
      </c>
      <c r="F379" s="2">
        <v>1992176.4114463925</v>
      </c>
      <c r="G379" s="2">
        <f t="shared" si="79"/>
        <v>641500.42857142852</v>
      </c>
      <c r="H379" s="2">
        <f t="shared" si="76"/>
        <v>212622140.13709661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3224458.1428571288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2011013.6215941012</v>
      </c>
      <c r="Q379" s="2">
        <f t="shared" si="80"/>
        <v>650000</v>
      </c>
      <c r="R379" s="2">
        <f t="shared" si="77"/>
        <v>215726345.46982428</v>
      </c>
      <c r="S379" s="2">
        <f t="shared" si="58"/>
        <v>641500.42857143283</v>
      </c>
      <c r="T379" s="2">
        <f t="shared" si="59"/>
        <v>8499.571428571362</v>
      </c>
      <c r="U379" s="2">
        <f t="shared" si="60"/>
        <v>650000</v>
      </c>
      <c r="V379" s="2">
        <f t="shared" si="78"/>
        <v>158736104.13709626</v>
      </c>
      <c r="W379" s="2">
        <f t="shared" si="61"/>
        <v>641500.42857143283</v>
      </c>
      <c r="X379" s="2">
        <f t="shared" si="51"/>
        <v>8499.5714285671711</v>
      </c>
      <c r="Y379" s="2">
        <f t="shared" si="74"/>
        <v>56990241.332728028</v>
      </c>
      <c r="Z379" s="2" t="str">
        <f t="shared" si="52"/>
        <v>MEEP</v>
      </c>
      <c r="AA379" s="2">
        <f>IF(Z379="HERE",Y379,AA378+Graph!$G$1*1000)</f>
        <v>160271810.33272856</v>
      </c>
      <c r="AB379" s="2">
        <f t="shared" si="63"/>
        <v>650000</v>
      </c>
      <c r="AC379" s="2">
        <f t="shared" si="75"/>
        <v>54813034.708524294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311</v>
      </c>
      <c r="C380" s="7"/>
      <c r="D380" s="2" t="e">
        <f t="shared" si="55"/>
        <v>#N/A</v>
      </c>
      <c r="E380" s="2" t="e">
        <f t="shared" si="67"/>
        <v>#N/A</v>
      </c>
      <c r="F380" s="2">
        <v>1997107.5473325849</v>
      </c>
      <c r="G380" s="2">
        <f t="shared" si="79"/>
        <v>641500.42857142852</v>
      </c>
      <c r="H380" s="2">
        <f t="shared" si="76"/>
        <v>213263640.56566805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3232957.7142857001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2015991.2537560463</v>
      </c>
      <c r="Q380" s="2">
        <f t="shared" si="80"/>
        <v>650000</v>
      </c>
      <c r="R380" s="2">
        <f t="shared" si="77"/>
        <v>216376345.46982428</v>
      </c>
      <c r="S380" s="2">
        <f t="shared" si="58"/>
        <v>641500.42857143283</v>
      </c>
      <c r="T380" s="2">
        <f t="shared" si="59"/>
        <v>8499.571428571362</v>
      </c>
      <c r="U380" s="2">
        <f t="shared" si="60"/>
        <v>650000</v>
      </c>
      <c r="V380" s="2">
        <f t="shared" si="78"/>
        <v>159377604.56566769</v>
      </c>
      <c r="W380" s="2">
        <f t="shared" si="61"/>
        <v>641500.42857143283</v>
      </c>
      <c r="X380" s="2">
        <f t="shared" si="51"/>
        <v>8499.5714285671711</v>
      </c>
      <c r="Y380" s="2">
        <f t="shared" si="74"/>
        <v>56998740.904156595</v>
      </c>
      <c r="Z380" s="2" t="str">
        <f t="shared" si="52"/>
        <v>MEEP</v>
      </c>
      <c r="AA380" s="2">
        <f>IF(Z380="HERE",Y380,AA379+Graph!$G$1*1000)</f>
        <v>160921810.33272856</v>
      </c>
      <c r="AB380" s="2">
        <f t="shared" si="63"/>
        <v>650000</v>
      </c>
      <c r="AC380" s="2">
        <f t="shared" si="75"/>
        <v>54813034.708524294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312</v>
      </c>
      <c r="C381" s="7"/>
      <c r="D381" s="2" t="e">
        <f t="shared" si="55"/>
        <v>#N/A</v>
      </c>
      <c r="E381" s="2" t="e">
        <f t="shared" si="67"/>
        <v>#N/A</v>
      </c>
      <c r="F381" s="2">
        <v>2002038.6832187474</v>
      </c>
      <c r="G381" s="2">
        <f t="shared" si="79"/>
        <v>641500.42857142852</v>
      </c>
      <c r="H381" s="2">
        <f t="shared" si="76"/>
        <v>213905140.99423948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3241457.2857142715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2020968.8859179914</v>
      </c>
      <c r="Q381" s="2">
        <f t="shared" si="80"/>
        <v>650000</v>
      </c>
      <c r="R381" s="2">
        <f t="shared" si="77"/>
        <v>217026345.46982428</v>
      </c>
      <c r="S381" s="2">
        <f t="shared" si="58"/>
        <v>641500.42857143283</v>
      </c>
      <c r="T381" s="2">
        <f t="shared" si="59"/>
        <v>8499.571428571362</v>
      </c>
      <c r="U381" s="2">
        <f t="shared" si="60"/>
        <v>650000</v>
      </c>
      <c r="V381" s="2">
        <f t="shared" si="78"/>
        <v>160019104.99423912</v>
      </c>
      <c r="W381" s="2">
        <f t="shared" si="61"/>
        <v>641500.42857143283</v>
      </c>
      <c r="X381" s="2">
        <f t="shared" si="51"/>
        <v>8499.5714285671711</v>
      </c>
      <c r="Y381" s="2">
        <f t="shared" si="74"/>
        <v>57007240.475585163</v>
      </c>
      <c r="Z381" s="2" t="str">
        <f t="shared" si="52"/>
        <v>MEEP</v>
      </c>
      <c r="AA381" s="2">
        <f>IF(Z381="HERE",Y381,AA380+Graph!$G$1*1000)</f>
        <v>161571810.33272856</v>
      </c>
      <c r="AB381" s="2">
        <f t="shared" si="63"/>
        <v>650000</v>
      </c>
      <c r="AC381" s="2">
        <f t="shared" si="75"/>
        <v>54813034.708524294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313</v>
      </c>
      <c r="C382" s="7"/>
      <c r="D382" s="2" t="e">
        <f t="shared" si="55"/>
        <v>#N/A</v>
      </c>
      <c r="E382" s="2" t="e">
        <f t="shared" si="67"/>
        <v>#N/A</v>
      </c>
      <c r="F382" s="2">
        <v>2006969.8191049099</v>
      </c>
      <c r="G382" s="2">
        <f t="shared" si="79"/>
        <v>641500.42857142852</v>
      </c>
      <c r="H382" s="2">
        <f t="shared" si="76"/>
        <v>214546641.42281091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3249956.8571428428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2025946.5180799663</v>
      </c>
      <c r="Q382" s="2">
        <f t="shared" si="80"/>
        <v>650000</v>
      </c>
      <c r="R382" s="2">
        <f t="shared" si="77"/>
        <v>217676345.46982428</v>
      </c>
      <c r="S382" s="2">
        <f t="shared" si="58"/>
        <v>641500.42857143283</v>
      </c>
      <c r="T382" s="2">
        <f t="shared" si="59"/>
        <v>8499.571428571362</v>
      </c>
      <c r="U382" s="2">
        <f t="shared" si="60"/>
        <v>650000</v>
      </c>
      <c r="V382" s="2">
        <f t="shared" si="78"/>
        <v>160660605.42281055</v>
      </c>
      <c r="W382" s="2">
        <f t="shared" si="61"/>
        <v>641500.42857143283</v>
      </c>
      <c r="X382" s="2">
        <f t="shared" si="51"/>
        <v>8499.5714285671711</v>
      </c>
      <c r="Y382" s="2">
        <f t="shared" si="74"/>
        <v>57015740.04701373</v>
      </c>
      <c r="Z382" s="2" t="str">
        <f t="shared" si="52"/>
        <v>MEEP</v>
      </c>
      <c r="AA382" s="2">
        <f>IF(Z382="HERE",Y382,AA381+Graph!$G$1*1000)</f>
        <v>162221810.33272856</v>
      </c>
      <c r="AB382" s="2">
        <f t="shared" si="63"/>
        <v>650000</v>
      </c>
      <c r="AC382" s="2">
        <f t="shared" si="75"/>
        <v>54813034.708524294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314</v>
      </c>
      <c r="C383" s="7"/>
      <c r="D383" s="2" t="e">
        <f t="shared" si="55"/>
        <v>#N/A</v>
      </c>
      <c r="E383" s="2" t="e">
        <f t="shared" si="67"/>
        <v>#N/A</v>
      </c>
      <c r="F383" s="2">
        <v>2011900.9549911022</v>
      </c>
      <c r="G383" s="2">
        <f t="shared" si="79"/>
        <v>641500.42857142852</v>
      </c>
      <c r="H383" s="2">
        <f t="shared" si="76"/>
        <v>215188141.85138234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3258456.4285714142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2030924.1502419114</v>
      </c>
      <c r="Q383" s="2">
        <f t="shared" si="80"/>
        <v>650000</v>
      </c>
      <c r="R383" s="2">
        <f t="shared" si="77"/>
        <v>218326345.46982428</v>
      </c>
      <c r="S383" s="2">
        <f t="shared" si="58"/>
        <v>641500.42857143283</v>
      </c>
      <c r="T383" s="2">
        <f t="shared" si="59"/>
        <v>8499.571428571362</v>
      </c>
      <c r="U383" s="2">
        <f t="shared" si="60"/>
        <v>650000</v>
      </c>
      <c r="V383" s="2">
        <f t="shared" si="78"/>
        <v>161302105.85138199</v>
      </c>
      <c r="W383" s="2">
        <f t="shared" si="61"/>
        <v>641500.42857143283</v>
      </c>
      <c r="X383" s="2">
        <f t="shared" si="51"/>
        <v>8499.5714285671711</v>
      </c>
      <c r="Y383" s="2">
        <f t="shared" si="74"/>
        <v>57024239.618442297</v>
      </c>
      <c r="Z383" s="2" t="str">
        <f t="shared" si="52"/>
        <v>MEEP</v>
      </c>
      <c r="AA383" s="2">
        <f>IF(Z383="HERE",Y383,AA382+Graph!$G$1*1000)</f>
        <v>162871810.33272856</v>
      </c>
      <c r="AB383" s="2">
        <f t="shared" si="63"/>
        <v>650000</v>
      </c>
      <c r="AC383" s="2">
        <f t="shared" si="75"/>
        <v>54813034.708524294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315</v>
      </c>
      <c r="C384" s="7"/>
      <c r="D384" s="2" t="e">
        <f t="shared" si="55"/>
        <v>#N/A</v>
      </c>
      <c r="E384" s="2" t="e">
        <f t="shared" si="67"/>
        <v>#N/A</v>
      </c>
      <c r="F384" s="2">
        <v>2016832.0908772647</v>
      </c>
      <c r="G384" s="2">
        <f t="shared" si="79"/>
        <v>641500.42857142852</v>
      </c>
      <c r="H384" s="2">
        <f t="shared" si="76"/>
        <v>215829642.27995378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3266955.9999999856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2035901.7824038565</v>
      </c>
      <c r="Q384" s="2">
        <f t="shared" si="80"/>
        <v>650000</v>
      </c>
      <c r="R384" s="2">
        <f t="shared" si="77"/>
        <v>218976345.46982428</v>
      </c>
      <c r="S384" s="2">
        <f t="shared" si="58"/>
        <v>641500.42857143283</v>
      </c>
      <c r="T384" s="2">
        <f t="shared" si="59"/>
        <v>8499.571428571362</v>
      </c>
      <c r="U384" s="2">
        <f t="shared" si="60"/>
        <v>650000</v>
      </c>
      <c r="V384" s="2">
        <f t="shared" si="78"/>
        <v>161943606.27995342</v>
      </c>
      <c r="W384" s="2">
        <f t="shared" si="61"/>
        <v>641500.42857143283</v>
      </c>
      <c r="X384" s="2">
        <f t="shared" si="51"/>
        <v>8499.5714285671711</v>
      </c>
      <c r="Y384" s="2">
        <f t="shared" si="74"/>
        <v>57032739.189870864</v>
      </c>
      <c r="Z384" s="2" t="str">
        <f t="shared" si="52"/>
        <v>MEEP</v>
      </c>
      <c r="AA384" s="2">
        <f>IF(Z384="HERE",Y384,AA383+Graph!$G$1*1000)</f>
        <v>163521810.33272856</v>
      </c>
      <c r="AB384" s="2">
        <f t="shared" si="63"/>
        <v>650000</v>
      </c>
      <c r="AC384" s="2">
        <f t="shared" si="75"/>
        <v>54813034.708524294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316</v>
      </c>
      <c r="C385" s="7"/>
      <c r="D385" s="2" t="e">
        <f t="shared" si="55"/>
        <v>#N/A</v>
      </c>
      <c r="E385" s="2" t="e">
        <f t="shared" si="67"/>
        <v>#N/A</v>
      </c>
      <c r="F385" s="2">
        <v>2021763.2267634273</v>
      </c>
      <c r="G385" s="2">
        <f t="shared" si="79"/>
        <v>641500.42857142852</v>
      </c>
      <c r="H385" s="2">
        <f t="shared" si="76"/>
        <v>216471142.70852521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3275455.5714285569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2040879.4145658314</v>
      </c>
      <c r="Q385" s="2">
        <f t="shared" si="80"/>
        <v>650000</v>
      </c>
      <c r="R385" s="2">
        <f t="shared" si="77"/>
        <v>219626345.46982428</v>
      </c>
      <c r="S385" s="2">
        <f t="shared" si="58"/>
        <v>641500.42857143283</v>
      </c>
      <c r="T385" s="2">
        <f t="shared" si="59"/>
        <v>8499.571428571362</v>
      </c>
      <c r="U385" s="2">
        <f t="shared" si="60"/>
        <v>650000</v>
      </c>
      <c r="V385" s="2">
        <f t="shared" si="78"/>
        <v>162585106.70852485</v>
      </c>
      <c r="W385" s="2">
        <f t="shared" si="61"/>
        <v>641500.42857143283</v>
      </c>
      <c r="X385" s="2">
        <f t="shared" si="51"/>
        <v>8499.5714285671711</v>
      </c>
      <c r="Y385" s="2">
        <f t="shared" si="74"/>
        <v>57041238.761299431</v>
      </c>
      <c r="Z385" s="2" t="str">
        <f t="shared" si="52"/>
        <v>MEEP</v>
      </c>
      <c r="AA385" s="2">
        <f>IF(Z385="HERE",Y385,AA384+Graph!$G$1*1000)</f>
        <v>164171810.33272856</v>
      </c>
      <c r="AB385" s="2">
        <f t="shared" si="63"/>
        <v>650000</v>
      </c>
      <c r="AC385" s="2">
        <f t="shared" si="75"/>
        <v>54813034.708524294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0:I385">
    <cfRule type="cellIs" dxfId="63" priority="16" operator="greaterThan">
      <formula>0</formula>
    </cfRule>
  </conditionalFormatting>
  <conditionalFormatting sqref="C31:C64 C117:C385 C70:C114">
    <cfRule type="cellIs" dxfId="62" priority="17" operator="greaterThan">
      <formula>0</formula>
    </cfRule>
  </conditionalFormatting>
  <conditionalFormatting sqref="C31:C64 C117:C385 C70:C114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61" priority="19" operator="greaterThan">
      <formula>0</formula>
    </cfRule>
  </conditionalFormatting>
  <conditionalFormatting sqref="C115">
    <cfRule type="cellIs" dxfId="60" priority="20" operator="greaterThan">
      <formula>0</formula>
    </cfRule>
  </conditionalFormatting>
  <conditionalFormatting sqref="C65">
    <cfRule type="cellIs" dxfId="59" priority="14" operator="greaterThan">
      <formula>0</formula>
    </cfRule>
  </conditionalFormatting>
  <conditionalFormatting sqref="C65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58" priority="13" operator="greaterThan">
      <formula>0</formula>
    </cfRule>
  </conditionalFormatting>
  <conditionalFormatting sqref="C66">
    <cfRule type="cellIs" dxfId="57" priority="11" operator="greaterThan">
      <formula>0</formula>
    </cfRule>
  </conditionalFormatting>
  <conditionalFormatting sqref="C6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56" priority="10" operator="greaterThan">
      <formula>0</formula>
    </cfRule>
  </conditionalFormatting>
  <conditionalFormatting sqref="C67">
    <cfRule type="cellIs" dxfId="55" priority="8" operator="greaterThan">
      <formula>0</formula>
    </cfRule>
  </conditionalFormatting>
  <conditionalFormatting sqref="C6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54" priority="7" operator="greaterThan">
      <formula>0</formula>
    </cfRule>
  </conditionalFormatting>
  <conditionalFormatting sqref="C68">
    <cfRule type="cellIs" dxfId="53" priority="5" operator="greaterThan">
      <formula>0</formula>
    </cfRule>
  </conditionalFormatting>
  <conditionalFormatting sqref="C6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52" priority="4" operator="greaterThan">
      <formula>0</formula>
    </cfRule>
  </conditionalFormatting>
  <conditionalFormatting sqref="C69">
    <cfRule type="cellIs" dxfId="11" priority="2" operator="greaterThan">
      <formula>0</formula>
    </cfRule>
  </conditionalFormatting>
  <conditionalFormatting sqref="C6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3" priority="1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15297-BA44-4AEE-BD67-00C06DA38066}">
  <dimension ref="A1:AK385"/>
  <sheetViews>
    <sheetView topLeftCell="A64" workbookViewId="0">
      <selection activeCell="I69" sqref="I69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29" width="9" hidden="1" customWidth="1"/>
    <col min="30" max="30" width="10.75" hidden="1" customWidth="1"/>
    <col min="31" max="31" width="9" hidden="1" customWidth="1"/>
    <col min="32" max="32" width="13.25" hidden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57</v>
      </c>
      <c r="AE1" s="2" t="s">
        <v>24</v>
      </c>
      <c r="AF1" s="21" t="s">
        <v>58</v>
      </c>
      <c r="AG1" s="21" t="s">
        <v>59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-67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-66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-65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-64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-63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-62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-61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-60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-59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-58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-57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-56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-55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-54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-53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-52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-51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-50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-49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-48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-47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-46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-45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-44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-43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-42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-41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-40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-39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-38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SUM((700000-LOOKUP(2,1/(ISNUMBER($K$1:$K$194)),$K$1:$K$194))/1000)</f>
        <v>691.50042857142853</v>
      </c>
    </row>
    <row r="32" spans="1:37" ht="15" x14ac:dyDescent="0.25">
      <c r="A32" s="1">
        <v>44208</v>
      </c>
      <c r="B32" s="2">
        <f t="shared" si="0"/>
        <v>-37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-36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-35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-34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-33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-32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TREND(E37:INDEX(firstdoses700,1-$B37),$A37:INDEX(dates700,1-$B37),$A37:$A385)</f>
        <v>305727.93837535381</v>
      </c>
      <c r="G37" s="2">
        <f>IF(F37&gt;700000,$AK$31*1000,F37)</f>
        <v>305727.93837535381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TREND(O37:INDEX(bothdoses700,1-$B37),$A37:INDEX(dates700,1-$B37),$A37:$A385)</f>
        <v>308663.42220523953</v>
      </c>
      <c r="Q37" s="2">
        <f>IF(P37&gt;700000,700000,P37)</f>
        <v>308663.42220523953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-31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310659.07426151633</v>
      </c>
      <c r="G38" s="2">
        <f t="shared" ref="G38:G101" si="25">IF(F38&gt;700000,$AK$31*1000,F38)</f>
        <v>310659.07426151633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313641.05436721444</v>
      </c>
      <c r="Q38" s="2">
        <f t="shared" ref="Q38:Q101" si="26">IF(P38&gt;700000,700000,P38)</f>
        <v>313641.05436721444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-30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315590.21014770865</v>
      </c>
      <c r="G39" s="2">
        <f t="shared" si="25"/>
        <v>315590.21014770865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318618.68652915955</v>
      </c>
      <c r="Q39" s="2">
        <f t="shared" si="26"/>
        <v>318618.68652915955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-29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320521.34603387117</v>
      </c>
      <c r="G40" s="2">
        <f t="shared" si="25"/>
        <v>320521.34603387117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323596.31869110465</v>
      </c>
      <c r="Q40" s="2">
        <f t="shared" si="26"/>
        <v>323596.31869110465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-28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325452.48192003369</v>
      </c>
      <c r="G41" s="2">
        <f t="shared" si="25"/>
        <v>325452.48192003369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328573.95085307956</v>
      </c>
      <c r="Q41" s="2">
        <f t="shared" si="26"/>
        <v>328573.95085307956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-27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330383.61780622602</v>
      </c>
      <c r="G42" s="2">
        <f t="shared" si="25"/>
        <v>330383.61780622602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333551.58301502466</v>
      </c>
      <c r="Q42" s="2">
        <f t="shared" si="26"/>
        <v>333551.58301502466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-26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335314.75369238853</v>
      </c>
      <c r="G43" s="2">
        <f t="shared" si="25"/>
        <v>335314.75369238853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338529.21517696977</v>
      </c>
      <c r="Q43" s="2">
        <f t="shared" si="26"/>
        <v>338529.21517696977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-25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340245.88957855105</v>
      </c>
      <c r="G44" s="2">
        <f t="shared" si="25"/>
        <v>340245.88957855105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343506.84733894467</v>
      </c>
      <c r="Q44" s="2">
        <f t="shared" si="26"/>
        <v>343506.84733894467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-24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345177.02546474338</v>
      </c>
      <c r="G45" s="2">
        <f t="shared" si="25"/>
        <v>345177.02546474338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348484.47950088978</v>
      </c>
      <c r="Q45" s="2">
        <f t="shared" si="26"/>
        <v>348484.47950088978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-23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350108.1613509059</v>
      </c>
      <c r="G46" s="2">
        <f t="shared" si="25"/>
        <v>350108.1613509059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353462.11166283488</v>
      </c>
      <c r="Q46" s="2">
        <f t="shared" si="26"/>
        <v>353462.11166283488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-22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355039.29723706841</v>
      </c>
      <c r="G47" s="2">
        <f t="shared" si="25"/>
        <v>355039.29723706841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358439.74382480979</v>
      </c>
      <c r="Q47" s="2">
        <f t="shared" si="26"/>
        <v>358439.74382480979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-21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359970.43312326074</v>
      </c>
      <c r="G48" s="2">
        <f t="shared" si="25"/>
        <v>359970.43312326074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363417.37598675489</v>
      </c>
      <c r="Q48" s="2">
        <f t="shared" si="26"/>
        <v>363417.37598675489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-20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364901.56900942326</v>
      </c>
      <c r="G49" s="2">
        <f t="shared" si="25"/>
        <v>364901.56900942326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368395.0081487</v>
      </c>
      <c r="Q49" s="2">
        <f t="shared" si="26"/>
        <v>368395.0081487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-19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369832.70489558578</v>
      </c>
      <c r="G50" s="2">
        <f t="shared" si="25"/>
        <v>369832.70489558578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373372.64031067491</v>
      </c>
      <c r="Q50" s="2">
        <f t="shared" si="26"/>
        <v>373372.64031067491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-18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374763.8407817781</v>
      </c>
      <c r="G51" s="2">
        <f t="shared" si="25"/>
        <v>374763.8407817781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378350.27247262001</v>
      </c>
      <c r="Q51" s="2">
        <f t="shared" si="26"/>
        <v>378350.27247262001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-17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379694.97666794062</v>
      </c>
      <c r="G52" s="2">
        <f t="shared" si="25"/>
        <v>379694.97666794062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383327.90463459492</v>
      </c>
      <c r="Q52" s="2">
        <f t="shared" si="26"/>
        <v>383327.90463459492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-16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384626.11255410314</v>
      </c>
      <c r="G53" s="2">
        <f t="shared" si="25"/>
        <v>384626.11255410314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388305.53679654002</v>
      </c>
      <c r="Q53" s="2">
        <f t="shared" si="26"/>
        <v>388305.53679654002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-15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389557.24844029546</v>
      </c>
      <c r="G54" s="2">
        <f t="shared" si="25"/>
        <v>389557.24844029546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393283.16895848513</v>
      </c>
      <c r="Q54" s="2">
        <f t="shared" si="26"/>
        <v>393283.16895848513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-14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394488.38432645798</v>
      </c>
      <c r="G55" s="2">
        <f t="shared" si="25"/>
        <v>394488.38432645798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398260.80112046003</v>
      </c>
      <c r="Q55" s="2">
        <f t="shared" si="26"/>
        <v>398260.80112046003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-13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399419.5202126205</v>
      </c>
      <c r="G56" s="2">
        <f t="shared" si="25"/>
        <v>399419.5202126205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403238.43328240514</v>
      </c>
      <c r="Q56" s="2">
        <f t="shared" si="26"/>
        <v>403238.43328240514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-12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404350.65609881282</v>
      </c>
      <c r="G57" s="2">
        <f t="shared" si="25"/>
        <v>404350.65609881282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408216.06544435024</v>
      </c>
      <c r="Q57" s="2">
        <f t="shared" si="26"/>
        <v>408216.06544435024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-11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409281.79198497534</v>
      </c>
      <c r="G58" s="2">
        <f t="shared" si="25"/>
        <v>409281.79198497534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413193.69760632515</v>
      </c>
      <c r="Q58" s="2">
        <f t="shared" si="26"/>
        <v>413193.69760632515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-10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414212.92787113786</v>
      </c>
      <c r="G59" s="2">
        <f t="shared" si="25"/>
        <v>414212.92787113786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418171.32976827025</v>
      </c>
      <c r="Q59" s="2">
        <f t="shared" si="26"/>
        <v>418171.32976827025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-9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419144.06375733018</v>
      </c>
      <c r="G60" s="2">
        <f t="shared" si="25"/>
        <v>419144.06375733018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423148.96193021536</v>
      </c>
      <c r="Q60" s="2">
        <f t="shared" si="26"/>
        <v>423148.96193021536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-8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424075.1996434927</v>
      </c>
      <c r="G61" s="2">
        <f t="shared" si="25"/>
        <v>424075.1996434927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428126.59409219027</v>
      </c>
      <c r="Q61" s="2">
        <f t="shared" si="26"/>
        <v>428126.59409219027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-7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429006.33552965522</v>
      </c>
      <c r="G62" s="2">
        <f t="shared" si="25"/>
        <v>429006.33552965522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433104.22625413537</v>
      </c>
      <c r="Q62" s="2">
        <f t="shared" si="26"/>
        <v>433104.22625413537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-6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433937.47141584754</v>
      </c>
      <c r="G63" s="2">
        <f t="shared" si="25"/>
        <v>433937.47141584754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438081.85841608047</v>
      </c>
      <c r="Q63" s="2">
        <f t="shared" si="26"/>
        <v>438081.85841608047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-5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438868.60730201006</v>
      </c>
      <c r="G64" s="2">
        <f t="shared" si="25"/>
        <v>438868.60730201006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443059.49057805538</v>
      </c>
      <c r="Q64" s="2">
        <f t="shared" si="26"/>
        <v>443059.49057805538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-4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443799.74318817258</v>
      </c>
      <c r="G65" s="2">
        <f t="shared" si="25"/>
        <v>443799.74318817258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448037.12274000049</v>
      </c>
      <c r="Q65" s="2">
        <f t="shared" si="26"/>
        <v>448037.12274000049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-3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448730.8790743649</v>
      </c>
      <c r="G66" s="2">
        <f t="shared" si="25"/>
        <v>448730.8790743649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453014.75490194559</v>
      </c>
      <c r="Q66" s="2">
        <f t="shared" si="26"/>
        <v>453014.75490194559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-2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453662.01496052742</v>
      </c>
      <c r="G67" s="2">
        <f t="shared" si="25"/>
        <v>453662.01496052742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457992.3870639205</v>
      </c>
      <c r="Q67" s="2">
        <f t="shared" si="26"/>
        <v>457992.3870639205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458593.15084668994</v>
      </c>
      <c r="G68" s="2">
        <f t="shared" si="25"/>
        <v>458593.15084668994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462970.0192258656</v>
      </c>
      <c r="Q68" s="2">
        <f t="shared" si="26"/>
        <v>462970.0192258656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0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463524.28673288226</v>
      </c>
      <c r="G69" s="2">
        <f t="shared" si="25"/>
        <v>463524.28673288226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467947.65138784051</v>
      </c>
      <c r="Q69" s="2">
        <f t="shared" si="26"/>
        <v>467947.65138784051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1</v>
      </c>
      <c r="C70" s="7"/>
      <c r="D70" s="2" t="e">
        <f t="shared" si="12"/>
        <v>#N/A</v>
      </c>
      <c r="E70" s="2" t="e">
        <f t="shared" si="22"/>
        <v>#N/A</v>
      </c>
      <c r="F70" s="2">
        <v>468455.42261904478</v>
      </c>
      <c r="G70" s="2">
        <f t="shared" si="25"/>
        <v>468455.42261904478</v>
      </c>
      <c r="H70" s="2">
        <f t="shared" si="13"/>
        <v>17343991.422619045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598090.57142857148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472925.28354978561</v>
      </c>
      <c r="Q70" s="2">
        <f t="shared" si="26"/>
        <v>472925.28354978561</v>
      </c>
      <c r="R70" s="2">
        <f t="shared" si="16"/>
        <v>17938052.283549786</v>
      </c>
      <c r="S70" s="2">
        <f t="shared" si="17"/>
        <v>468455.42261904478</v>
      </c>
      <c r="T70" s="2">
        <f t="shared" si="18"/>
        <v>8499.5714285714785</v>
      </c>
      <c r="U70" s="2">
        <f t="shared" si="19"/>
        <v>472925.28354978561</v>
      </c>
      <c r="V70" s="2">
        <f t="shared" si="5"/>
        <v>602924.51612903224</v>
      </c>
      <c r="W70" s="2">
        <f t="shared" si="20"/>
        <v>13333.516129032243</v>
      </c>
      <c r="X70" s="2">
        <f t="shared" si="6"/>
        <v>459591.76742075337</v>
      </c>
      <c r="Y70" s="2">
        <f t="shared" si="7"/>
        <v>17335127.767420754</v>
      </c>
      <c r="Z70" s="2" t="str">
        <f t="shared" si="8"/>
        <v>HERE</v>
      </c>
      <c r="AA70" s="2">
        <f>IF(Z70="HERE",Y70,AA69+Graph!$G$1*1000)</f>
        <v>17335127.767420754</v>
      </c>
      <c r="AB70" s="2">
        <f t="shared" si="21"/>
        <v>459591.76742075384</v>
      </c>
      <c r="AC70" s="2">
        <f t="shared" si="9"/>
        <v>602924.51612903224</v>
      </c>
      <c r="AD70" s="3">
        <f t="shared" si="10"/>
        <v>17335127.767420754</v>
      </c>
      <c r="AE70" s="2">
        <f>IF(AE68&gt;=52800000,52800000,IF(AB49=Graph!G$1*1000,AE69+Graph!G$1*1000,AC70))</f>
        <v>602924.51612903224</v>
      </c>
      <c r="AF70" s="3">
        <f t="shared" si="11"/>
        <v>602924.51612903224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2</v>
      </c>
      <c r="C71" s="7"/>
      <c r="D71" s="2" t="e">
        <f t="shared" si="12"/>
        <v>#N/A</v>
      </c>
      <c r="E71" s="2" t="e">
        <f t="shared" si="22"/>
        <v>#N/A</v>
      </c>
      <c r="F71" s="2">
        <v>473386.5585052073</v>
      </c>
      <c r="G71" s="2">
        <f t="shared" si="25"/>
        <v>473386.5585052073</v>
      </c>
      <c r="H71" s="2">
        <f t="shared" si="13"/>
        <v>17817377.981124252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606590.14285714296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477902.91571173072</v>
      </c>
      <c r="Q71" s="2">
        <f t="shared" si="26"/>
        <v>477902.91571173072</v>
      </c>
      <c r="R71" s="2">
        <f t="shared" si="16"/>
        <v>18415955.199261516</v>
      </c>
      <c r="S71" s="2">
        <f t="shared" si="17"/>
        <v>473386.5585052073</v>
      </c>
      <c r="T71" s="2">
        <f t="shared" si="18"/>
        <v>8499.5714285714785</v>
      </c>
      <c r="U71" s="2">
        <f t="shared" si="19"/>
        <v>477902.91571173072</v>
      </c>
      <c r="V71" s="2">
        <f t="shared" si="5"/>
        <v>616258.03225806449</v>
      </c>
      <c r="W71" s="2">
        <f t="shared" si="20"/>
        <v>13333.516129032243</v>
      </c>
      <c r="X71" s="2">
        <f t="shared" si="6"/>
        <v>464569.39958269848</v>
      </c>
      <c r="Y71" s="2">
        <f t="shared" si="7"/>
        <v>17799697.167003453</v>
      </c>
      <c r="Z71" s="2" t="str">
        <f t="shared" si="8"/>
        <v>HERE</v>
      </c>
      <c r="AA71" s="2">
        <f>IF(Z71="HERE",Y71,AA70+Graph!$G$1*1000)</f>
        <v>17799697.167003453</v>
      </c>
      <c r="AB71" s="2">
        <f t="shared" si="21"/>
        <v>464569.39958269894</v>
      </c>
      <c r="AC71" s="2">
        <f t="shared" si="9"/>
        <v>616258.03225806449</v>
      </c>
      <c r="AD71" s="3">
        <f t="shared" si="10"/>
        <v>17799697.167003453</v>
      </c>
      <c r="AE71" s="2">
        <f>IF(AE69&gt;=52800000,52800000,IF(AB50=Graph!G$1*1000,AE70+Graph!G$1*1000,AC71))</f>
        <v>616258.03225806449</v>
      </c>
      <c r="AF71" s="3">
        <f t="shared" si="11"/>
        <v>616258.03225806449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3</v>
      </c>
      <c r="C72" s="7"/>
      <c r="D72" s="2" t="e">
        <f t="shared" si="12"/>
        <v>#N/A</v>
      </c>
      <c r="E72" s="2" t="e">
        <f t="shared" si="22"/>
        <v>#N/A</v>
      </c>
      <c r="F72" s="2">
        <v>478317.69439139962</v>
      </c>
      <c r="G72" s="2">
        <f t="shared" si="25"/>
        <v>478317.69439139962</v>
      </c>
      <c r="H72" s="2">
        <f t="shared" si="13"/>
        <v>18295695.675515652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615089.71428571444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482880.54787370563</v>
      </c>
      <c r="Q72" s="2">
        <f t="shared" si="26"/>
        <v>482880.54787370563</v>
      </c>
      <c r="R72" s="2">
        <f t="shared" si="16"/>
        <v>18898835.747135222</v>
      </c>
      <c r="S72" s="2">
        <f t="shared" si="17"/>
        <v>478317.69439139962</v>
      </c>
      <c r="T72" s="2">
        <f t="shared" si="18"/>
        <v>8499.5714285714785</v>
      </c>
      <c r="U72" s="2">
        <f t="shared" si="19"/>
        <v>482880.54787370563</v>
      </c>
      <c r="V72" s="2">
        <f t="shared" si="5"/>
        <v>629591.54838709673</v>
      </c>
      <c r="W72" s="2">
        <f t="shared" si="20"/>
        <v>13333.516129032243</v>
      </c>
      <c r="X72" s="2">
        <f t="shared" si="6"/>
        <v>469547.03174467338</v>
      </c>
      <c r="Y72" s="2">
        <f t="shared" si="7"/>
        <v>18269244.198748127</v>
      </c>
      <c r="Z72" s="2" t="str">
        <f t="shared" si="8"/>
        <v>HERE</v>
      </c>
      <c r="AA72" s="2">
        <f>IF(Z72="HERE",Y72,AA71+Graph!$G$1*1000)</f>
        <v>18269244.198748127</v>
      </c>
      <c r="AB72" s="2">
        <f t="shared" si="21"/>
        <v>469547.03174467385</v>
      </c>
      <c r="AC72" s="2">
        <f t="shared" si="9"/>
        <v>629591.54838709673</v>
      </c>
      <c r="AD72" s="3">
        <f t="shared" si="10"/>
        <v>18269244.198748127</v>
      </c>
      <c r="AE72" s="2">
        <f>IF(AE70&gt;=52800000,52800000,IF(AB51=Graph!G$1*1000,AE71+Graph!G$1*1000,AC72))</f>
        <v>629591.54838709673</v>
      </c>
      <c r="AF72" s="3">
        <f t="shared" si="11"/>
        <v>629591.54838709673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4</v>
      </c>
      <c r="C73" s="7"/>
      <c r="D73" s="2" t="e">
        <f t="shared" si="12"/>
        <v>#N/A</v>
      </c>
      <c r="E73" s="2" t="e">
        <f t="shared" si="22"/>
        <v>#N/A</v>
      </c>
      <c r="F73" s="2">
        <v>483248.83027756214</v>
      </c>
      <c r="G73" s="2">
        <f t="shared" si="25"/>
        <v>483248.83027756214</v>
      </c>
      <c r="H73" s="2">
        <f t="shared" si="13"/>
        <v>18778944.505793214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623589.28571428591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487858.18003565073</v>
      </c>
      <c r="Q73" s="2">
        <f t="shared" si="26"/>
        <v>487858.18003565073</v>
      </c>
      <c r="R73" s="2">
        <f t="shared" si="16"/>
        <v>19386693.927170873</v>
      </c>
      <c r="S73" s="2">
        <f t="shared" si="17"/>
        <v>483248.83027756214</v>
      </c>
      <c r="T73" s="2">
        <f t="shared" si="18"/>
        <v>8499.5714285714785</v>
      </c>
      <c r="U73" s="2">
        <f t="shared" si="19"/>
        <v>487858.18003565073</v>
      </c>
      <c r="V73" s="2">
        <f t="shared" si="5"/>
        <v>642925.06451612897</v>
      </c>
      <c r="W73" s="2">
        <f t="shared" si="20"/>
        <v>13333.516129032243</v>
      </c>
      <c r="X73" s="2">
        <f t="shared" si="6"/>
        <v>474524.66390661849</v>
      </c>
      <c r="Y73" s="2">
        <f t="shared" si="7"/>
        <v>18743768.862654746</v>
      </c>
      <c r="Z73" s="2" t="str">
        <f t="shared" si="8"/>
        <v>HERE</v>
      </c>
      <c r="AA73" s="2">
        <f>IF(Z73="HERE",Y73,AA72+Graph!$G$1*1000)</f>
        <v>18743768.862654746</v>
      </c>
      <c r="AB73" s="2">
        <f t="shared" si="21"/>
        <v>474524.66390661895</v>
      </c>
      <c r="AC73" s="2">
        <f t="shared" si="9"/>
        <v>642925.06451612897</v>
      </c>
      <c r="AD73" s="3">
        <f t="shared" si="10"/>
        <v>18743768.862654746</v>
      </c>
      <c r="AE73" s="2">
        <f>IF(AE71&gt;=52800000,52800000,IF(AB52=Graph!G$1*1000,AE72+Graph!G$1*1000,AC73))</f>
        <v>642925.06451612897</v>
      </c>
      <c r="AF73" s="3">
        <f t="shared" si="11"/>
        <v>642925.06451612897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5</v>
      </c>
      <c r="C74" s="7"/>
      <c r="D74" s="2" t="e">
        <f t="shared" si="12"/>
        <v>#N/A</v>
      </c>
      <c r="E74" s="2" t="e">
        <f t="shared" si="22"/>
        <v>#N/A</v>
      </c>
      <c r="F74" s="2">
        <v>488179.96616372466</v>
      </c>
      <c r="G74" s="2">
        <f t="shared" si="25"/>
        <v>488179.96616372466</v>
      </c>
      <c r="H74" s="2">
        <f t="shared" si="13"/>
        <v>19267124.471956939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632088.85714285739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492835.81219759583</v>
      </c>
      <c r="Q74" s="2">
        <f t="shared" si="26"/>
        <v>492835.81219759583</v>
      </c>
      <c r="R74" s="2">
        <f t="shared" si="16"/>
        <v>19879529.739368469</v>
      </c>
      <c r="S74" s="2">
        <f t="shared" si="17"/>
        <v>488179.96616372466</v>
      </c>
      <c r="T74" s="2">
        <f t="shared" si="18"/>
        <v>8499.5714285714785</v>
      </c>
      <c r="U74" s="2">
        <f t="shared" si="19"/>
        <v>492835.81219759583</v>
      </c>
      <c r="V74" s="2">
        <f t="shared" si="5"/>
        <v>656258.58064516133</v>
      </c>
      <c r="W74" s="2">
        <f t="shared" si="20"/>
        <v>13333.516129032359</v>
      </c>
      <c r="X74" s="2">
        <f t="shared" si="6"/>
        <v>479502.29606856348</v>
      </c>
      <c r="Y74" s="2">
        <f t="shared" si="7"/>
        <v>19223271.15872331</v>
      </c>
      <c r="Z74" s="2" t="str">
        <f t="shared" si="8"/>
        <v>HERE</v>
      </c>
      <c r="AA74" s="2">
        <f>IF(Z74="HERE",Y74,AA73+Graph!$G$1*1000)</f>
        <v>19223271.15872331</v>
      </c>
      <c r="AB74" s="2">
        <f t="shared" si="21"/>
        <v>479502.29606856406</v>
      </c>
      <c r="AC74" s="2">
        <f t="shared" si="9"/>
        <v>656258.58064516133</v>
      </c>
      <c r="AD74" s="3">
        <f t="shared" si="10"/>
        <v>19223271.15872331</v>
      </c>
      <c r="AE74" s="2">
        <f>IF(AE72&gt;=52800000,52800000,IF(AB53=Graph!G$1*1000,AE73+Graph!G$1*1000,AC74))</f>
        <v>656258.58064516133</v>
      </c>
      <c r="AF74" s="3">
        <f t="shared" si="11"/>
        <v>656258.58064516133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6</v>
      </c>
      <c r="C75" s="7"/>
      <c r="D75" s="2" t="e">
        <f t="shared" si="12"/>
        <v>#N/A</v>
      </c>
      <c r="E75" s="2" t="e">
        <f t="shared" si="22"/>
        <v>#N/A</v>
      </c>
      <c r="F75" s="2">
        <v>493111.10204991698</v>
      </c>
      <c r="G75" s="2">
        <f t="shared" si="25"/>
        <v>493111.10204991698</v>
      </c>
      <c r="H75" s="2">
        <f t="shared" si="13"/>
        <v>19760235.574006855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640588.42857142887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497813.44435957074</v>
      </c>
      <c r="Q75" s="2">
        <f t="shared" si="26"/>
        <v>497813.44435957074</v>
      </c>
      <c r="R75" s="2">
        <f t="shared" si="16"/>
        <v>20377343.183728039</v>
      </c>
      <c r="S75" s="2">
        <f t="shared" si="17"/>
        <v>493111.10204991698</v>
      </c>
      <c r="T75" s="2">
        <f t="shared" si="18"/>
        <v>8499.5714285714785</v>
      </c>
      <c r="U75" s="2">
        <f t="shared" si="19"/>
        <v>497813.44435957074</v>
      </c>
      <c r="V75" s="2">
        <f t="shared" si="5"/>
        <v>669592.09677419357</v>
      </c>
      <c r="W75" s="2">
        <f t="shared" si="20"/>
        <v>13333.516129032243</v>
      </c>
      <c r="X75" s="2">
        <f t="shared" si="6"/>
        <v>484479.9282305385</v>
      </c>
      <c r="Y75" s="2">
        <f t="shared" si="7"/>
        <v>19707751.086953849</v>
      </c>
      <c r="Z75" s="2" t="str">
        <f t="shared" si="8"/>
        <v>HERE</v>
      </c>
      <c r="AA75" s="2">
        <f>IF(Z75="HERE",Y75,AA74+Graph!$G$1*1000)</f>
        <v>19707751.086953849</v>
      </c>
      <c r="AB75" s="2">
        <f t="shared" si="21"/>
        <v>484479.92823053896</v>
      </c>
      <c r="AC75" s="2">
        <f t="shared" si="9"/>
        <v>669592.09677419357</v>
      </c>
      <c r="AD75" s="3">
        <f t="shared" si="10"/>
        <v>19707751.086953849</v>
      </c>
      <c r="AE75" s="2">
        <f>IF(AE73&gt;=52800000,52800000,IF(AB54=Graph!G$1*1000,AE74+Graph!G$1*1000,AC75))</f>
        <v>669592.09677419357</v>
      </c>
      <c r="AF75" s="3">
        <f t="shared" si="11"/>
        <v>669592.09677419357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7</v>
      </c>
      <c r="C76" s="7"/>
      <c r="D76" s="2" t="e">
        <f t="shared" si="12"/>
        <v>#N/A</v>
      </c>
      <c r="E76" s="2" t="e">
        <f t="shared" si="22"/>
        <v>#N/A</v>
      </c>
      <c r="F76" s="2">
        <v>498042.2379360795</v>
      </c>
      <c r="G76" s="2">
        <f t="shared" si="25"/>
        <v>498042.2379360795</v>
      </c>
      <c r="H76" s="2">
        <f t="shared" si="13"/>
        <v>20258277.811942935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649088.00000000035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502791.07652151585</v>
      </c>
      <c r="Q76" s="2">
        <f t="shared" si="26"/>
        <v>502791.07652151585</v>
      </c>
      <c r="R76" s="2">
        <f t="shared" si="16"/>
        <v>20880134.260249555</v>
      </c>
      <c r="S76" s="2">
        <f t="shared" si="17"/>
        <v>498042.2379360795</v>
      </c>
      <c r="T76" s="2">
        <f t="shared" si="18"/>
        <v>8499.5714285714785</v>
      </c>
      <c r="U76" s="2">
        <f t="shared" si="19"/>
        <v>502791.07652151585</v>
      </c>
      <c r="V76" s="2">
        <f t="shared" si="5"/>
        <v>682925.61290322582</v>
      </c>
      <c r="W76" s="2">
        <f t="shared" si="20"/>
        <v>13333.516129032243</v>
      </c>
      <c r="X76" s="2">
        <f t="shared" si="6"/>
        <v>489457.5603924836</v>
      </c>
      <c r="Y76" s="2">
        <f t="shared" si="7"/>
        <v>20197208.647346333</v>
      </c>
      <c r="Z76" s="2" t="str">
        <f t="shared" si="8"/>
        <v>HERE</v>
      </c>
      <c r="AA76" s="2">
        <f>IF(Z76="HERE",Y76,AA75+Graph!$G$1*1000)</f>
        <v>20197208.647346333</v>
      </c>
      <c r="AB76" s="2">
        <f t="shared" si="21"/>
        <v>489457.56039248407</v>
      </c>
      <c r="AC76" s="2">
        <f t="shared" si="9"/>
        <v>682925.61290322582</v>
      </c>
      <c r="AD76" s="3">
        <f t="shared" si="10"/>
        <v>20197208.647346333</v>
      </c>
      <c r="AE76" s="2">
        <f>IF(AE74&gt;=52800000,52800000,IF(AB55=Graph!G$1*1000,AE75+Graph!G$1*1000,AC76))</f>
        <v>682925.61290322582</v>
      </c>
      <c r="AF76" s="3">
        <f t="shared" si="11"/>
        <v>682925.61290322582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8</v>
      </c>
      <c r="C77" s="7"/>
      <c r="D77" s="2" t="e">
        <f t="shared" si="12"/>
        <v>#N/A</v>
      </c>
      <c r="E77" s="2" t="e">
        <f t="shared" si="22"/>
        <v>#N/A</v>
      </c>
      <c r="F77" s="2">
        <v>502973.37382227182</v>
      </c>
      <c r="G77" s="2">
        <f t="shared" si="25"/>
        <v>502973.37382227182</v>
      </c>
      <c r="H77" s="2">
        <f t="shared" si="13"/>
        <v>20761251.185765207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657587.57142857183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507768.70868346095</v>
      </c>
      <c r="Q77" s="2">
        <f t="shared" si="26"/>
        <v>507768.70868346095</v>
      </c>
      <c r="R77" s="2">
        <f t="shared" si="16"/>
        <v>21387902.968933016</v>
      </c>
      <c r="S77" s="2">
        <f t="shared" si="17"/>
        <v>502973.37382227182</v>
      </c>
      <c r="T77" s="2">
        <f t="shared" si="18"/>
        <v>8499.5714285714785</v>
      </c>
      <c r="U77" s="2">
        <f t="shared" si="19"/>
        <v>507768.70868346095</v>
      </c>
      <c r="V77" s="2">
        <f t="shared" si="5"/>
        <v>696259.12903225806</v>
      </c>
      <c r="W77" s="2">
        <f t="shared" si="20"/>
        <v>13333.516129032243</v>
      </c>
      <c r="X77" s="2">
        <f t="shared" si="6"/>
        <v>494435.19255442871</v>
      </c>
      <c r="Y77" s="2">
        <f t="shared" si="7"/>
        <v>20691643.839900762</v>
      </c>
      <c r="Z77" s="2" t="str">
        <f t="shared" si="8"/>
        <v>HERE</v>
      </c>
      <c r="AA77" s="2">
        <f>IF(Z77="HERE",Y77,AA76+Graph!$G$1*1000)</f>
        <v>20691643.839900762</v>
      </c>
      <c r="AB77" s="2">
        <f t="shared" si="21"/>
        <v>494435.19255442917</v>
      </c>
      <c r="AC77" s="2">
        <f t="shared" si="9"/>
        <v>696259.12903225806</v>
      </c>
      <c r="AD77" s="3">
        <f t="shared" si="10"/>
        <v>20691643.839900762</v>
      </c>
      <c r="AE77" s="2">
        <f>IF(AE75&gt;=52800000,52800000,IF(AB56=Graph!G$1*1000,AE76+Graph!G$1*1000,AC77))</f>
        <v>696259.12903225806</v>
      </c>
      <c r="AF77" s="3">
        <f t="shared" si="11"/>
        <v>696259.12903225806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9</v>
      </c>
      <c r="C78" s="7"/>
      <c r="D78" s="2" t="e">
        <f t="shared" si="12"/>
        <v>#N/A</v>
      </c>
      <c r="E78" s="2" t="e">
        <f t="shared" si="22"/>
        <v>#N/A</v>
      </c>
      <c r="F78" s="2">
        <v>507904.50970843434</v>
      </c>
      <c r="G78" s="2">
        <f t="shared" si="25"/>
        <v>507904.50970843434</v>
      </c>
      <c r="H78" s="2">
        <f t="shared" si="13"/>
        <v>21269155.695473641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666087.14285714331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512746.34084543586</v>
      </c>
      <c r="Q78" s="2">
        <f t="shared" si="26"/>
        <v>512746.34084543586</v>
      </c>
      <c r="R78" s="2">
        <f t="shared" si="16"/>
        <v>21900649.309778452</v>
      </c>
      <c r="S78" s="2">
        <f t="shared" si="17"/>
        <v>507904.50970843434</v>
      </c>
      <c r="T78" s="2">
        <f t="shared" si="18"/>
        <v>8499.5714285714785</v>
      </c>
      <c r="U78" s="2">
        <f t="shared" si="19"/>
        <v>512746.34084543586</v>
      </c>
      <c r="V78" s="2">
        <f t="shared" si="5"/>
        <v>709592.6451612903</v>
      </c>
      <c r="W78" s="2">
        <f t="shared" si="20"/>
        <v>13333.516129032243</v>
      </c>
      <c r="X78" s="2">
        <f t="shared" si="6"/>
        <v>499412.82471640361</v>
      </c>
      <c r="Y78" s="2">
        <f t="shared" si="7"/>
        <v>21191056.664617166</v>
      </c>
      <c r="Z78" s="2" t="str">
        <f t="shared" si="8"/>
        <v>HERE</v>
      </c>
      <c r="AA78" s="2">
        <f>IF(Z78="HERE",Y78,AA77+Graph!$G$1*1000)</f>
        <v>21191056.664617166</v>
      </c>
      <c r="AB78" s="2">
        <f t="shared" si="21"/>
        <v>499412.82471640408</v>
      </c>
      <c r="AC78" s="2">
        <f t="shared" si="9"/>
        <v>709592.6451612903</v>
      </c>
      <c r="AD78" s="3">
        <f t="shared" si="10"/>
        <v>21191056.664617166</v>
      </c>
      <c r="AE78" s="2">
        <f>IF(AE76&gt;=52800000,52800000,IF(AB57=Graph!G$1*1000,AE77+Graph!G$1*1000,AC78))</f>
        <v>709592.6451612903</v>
      </c>
      <c r="AF78" s="3">
        <f t="shared" si="11"/>
        <v>709592.6451612903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10</v>
      </c>
      <c r="C79" s="7"/>
      <c r="D79" s="2" t="e">
        <f t="shared" si="12"/>
        <v>#N/A</v>
      </c>
      <c r="E79" s="2" t="e">
        <f t="shared" si="22"/>
        <v>#N/A</v>
      </c>
      <c r="F79" s="2">
        <v>512835.64559459686</v>
      </c>
      <c r="G79" s="2">
        <f t="shared" si="25"/>
        <v>512835.64559459686</v>
      </c>
      <c r="H79" s="2">
        <f t="shared" si="13"/>
        <v>21781991.341068238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674586.71428571478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517723.97300738096</v>
      </c>
      <c r="Q79" s="2">
        <f t="shared" si="26"/>
        <v>517723.97300738096</v>
      </c>
      <c r="R79" s="2">
        <f t="shared" si="16"/>
        <v>22418373.282785833</v>
      </c>
      <c r="S79" s="2">
        <f t="shared" si="17"/>
        <v>512835.64559459686</v>
      </c>
      <c r="T79" s="2">
        <f t="shared" si="18"/>
        <v>8499.5714285714785</v>
      </c>
      <c r="U79" s="2">
        <f t="shared" si="19"/>
        <v>517723.97300738096</v>
      </c>
      <c r="V79" s="2">
        <f t="shared" si="5"/>
        <v>722926.16129032255</v>
      </c>
      <c r="W79" s="2">
        <f t="shared" si="20"/>
        <v>13333.516129032243</v>
      </c>
      <c r="X79" s="2">
        <f t="shared" si="6"/>
        <v>504390.45687834872</v>
      </c>
      <c r="Y79" s="2">
        <f t="shared" si="7"/>
        <v>21695447.121495515</v>
      </c>
      <c r="Z79" s="2" t="str">
        <f t="shared" si="8"/>
        <v>HERE</v>
      </c>
      <c r="AA79" s="2">
        <f>IF(Z79="HERE",Y79,AA78+Graph!$G$1*1000)</f>
        <v>21695447.121495515</v>
      </c>
      <c r="AB79" s="2">
        <f t="shared" si="21"/>
        <v>504390.45687834918</v>
      </c>
      <c r="AC79" s="2">
        <f t="shared" si="9"/>
        <v>722926.16129032255</v>
      </c>
      <c r="AD79" s="3">
        <f t="shared" si="10"/>
        <v>21695447.121495515</v>
      </c>
      <c r="AE79" s="2">
        <f>IF(AE77&gt;=52800000,52800000,IF(AB58=Graph!G$1*1000,AE78+Graph!G$1*1000,AC79))</f>
        <v>722926.16129032255</v>
      </c>
      <c r="AF79" s="3">
        <f t="shared" si="11"/>
        <v>722926.16129032255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11</v>
      </c>
      <c r="C80" s="7"/>
      <c r="D80" s="2" t="e">
        <f t="shared" si="12"/>
        <v>#N/A</v>
      </c>
      <c r="E80" s="2" t="e">
        <f t="shared" si="22"/>
        <v>#N/A</v>
      </c>
      <c r="F80" s="2">
        <v>517766.78148078918</v>
      </c>
      <c r="G80" s="2">
        <f t="shared" si="25"/>
        <v>517766.78148078918</v>
      </c>
      <c r="H80" s="2">
        <f t="shared" si="13"/>
        <v>22299758.122549027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683086.28571428626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522701.60516932607</v>
      </c>
      <c r="Q80" s="2">
        <f t="shared" si="26"/>
        <v>522701.60516932607</v>
      </c>
      <c r="R80" s="2">
        <f t="shared" si="16"/>
        <v>22941074.887955159</v>
      </c>
      <c r="S80" s="2">
        <f t="shared" si="17"/>
        <v>517766.78148078918</v>
      </c>
      <c r="T80" s="2">
        <f t="shared" si="18"/>
        <v>8499.5714285714785</v>
      </c>
      <c r="U80" s="2">
        <f t="shared" si="19"/>
        <v>522701.60516932607</v>
      </c>
      <c r="V80" s="2">
        <f t="shared" si="5"/>
        <v>736259.67741935491</v>
      </c>
      <c r="W80" s="2">
        <f t="shared" si="20"/>
        <v>13333.516129032359</v>
      </c>
      <c r="X80" s="2">
        <f t="shared" si="6"/>
        <v>509368.08904029371</v>
      </c>
      <c r="Y80" s="2">
        <f t="shared" si="7"/>
        <v>22204815.210535809</v>
      </c>
      <c r="Z80" s="2" t="str">
        <f t="shared" si="8"/>
        <v>HERE</v>
      </c>
      <c r="AA80" s="2">
        <f>IF(Z80="HERE",Y80,AA79+Graph!$G$1*1000)</f>
        <v>22204815.210535809</v>
      </c>
      <c r="AB80" s="2">
        <f t="shared" si="21"/>
        <v>509368.08904029429</v>
      </c>
      <c r="AC80" s="2">
        <f t="shared" si="9"/>
        <v>736259.67741935491</v>
      </c>
      <c r="AD80" s="3">
        <f t="shared" si="10"/>
        <v>22204815.210535809</v>
      </c>
      <c r="AE80" s="2">
        <f>IF(AE78&gt;=52800000,52800000,IF(AB59=Graph!G$1*1000,AE79+Graph!G$1*1000,AC80))</f>
        <v>736259.67741935491</v>
      </c>
      <c r="AF80" s="3">
        <f t="shared" si="11"/>
        <v>736259.67741935491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12</v>
      </c>
      <c r="C81" s="7"/>
      <c r="D81" s="2" t="e">
        <f t="shared" si="12"/>
        <v>#N/A</v>
      </c>
      <c r="E81" s="2" t="e">
        <f t="shared" si="22"/>
        <v>#N/A</v>
      </c>
      <c r="F81" s="2">
        <v>522697.9173669517</v>
      </c>
      <c r="G81" s="2">
        <f t="shared" si="25"/>
        <v>522697.9173669517</v>
      </c>
      <c r="H81" s="2">
        <f t="shared" si="13"/>
        <v>22822456.039915979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691585.85714285774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527679.23733130097</v>
      </c>
      <c r="Q81" s="2">
        <f t="shared" si="26"/>
        <v>527679.23733130097</v>
      </c>
      <c r="R81" s="2">
        <f t="shared" si="16"/>
        <v>23468754.12528646</v>
      </c>
      <c r="S81" s="2">
        <f t="shared" si="17"/>
        <v>522697.9173669517</v>
      </c>
      <c r="T81" s="2">
        <f t="shared" si="18"/>
        <v>8499.5714285714785</v>
      </c>
      <c r="U81" s="2">
        <f t="shared" si="19"/>
        <v>527679.23733130097</v>
      </c>
      <c r="V81" s="2">
        <f t="shared" si="5"/>
        <v>749593.19354838715</v>
      </c>
      <c r="W81" s="2">
        <f t="shared" si="20"/>
        <v>13333.516129032243</v>
      </c>
      <c r="X81" s="2">
        <f t="shared" si="6"/>
        <v>514345.72120226873</v>
      </c>
      <c r="Y81" s="2">
        <f t="shared" si="7"/>
        <v>22719160.931738079</v>
      </c>
      <c r="Z81" s="2" t="str">
        <f t="shared" si="8"/>
        <v>HERE</v>
      </c>
      <c r="AA81" s="2">
        <f>IF(Z81="HERE",Y81,AA80+Graph!$G$1*1000)</f>
        <v>22719160.931738079</v>
      </c>
      <c r="AB81" s="2">
        <f t="shared" si="21"/>
        <v>514345.7212022692</v>
      </c>
      <c r="AC81" s="2">
        <f t="shared" si="9"/>
        <v>749593.19354838715</v>
      </c>
      <c r="AD81" s="3">
        <f t="shared" si="10"/>
        <v>22719160.931738079</v>
      </c>
      <c r="AE81" s="2">
        <f>IF(AE79&gt;=52800000,52800000,IF(AB60=Graph!G$1*1000,AE80+Graph!G$1*1000,AC81))</f>
        <v>749593.19354838715</v>
      </c>
      <c r="AF81" s="3">
        <f t="shared" si="11"/>
        <v>749593.19354838715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13</v>
      </c>
      <c r="C82" s="7"/>
      <c r="D82" s="2" t="e">
        <f t="shared" si="12"/>
        <v>#N/A</v>
      </c>
      <c r="E82" s="2" t="e">
        <f t="shared" si="22"/>
        <v>#N/A</v>
      </c>
      <c r="F82" s="2">
        <v>527629.05325311422</v>
      </c>
      <c r="G82" s="2">
        <f t="shared" si="25"/>
        <v>527629.05325311422</v>
      </c>
      <c r="H82" s="2">
        <f t="shared" si="13"/>
        <v>23350085.093169093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700085.42857142922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532656.86949324608</v>
      </c>
      <c r="Q82" s="2">
        <f t="shared" si="26"/>
        <v>532656.86949324608</v>
      </c>
      <c r="R82" s="2">
        <f t="shared" si="16"/>
        <v>24001410.994779706</v>
      </c>
      <c r="S82" s="2">
        <f t="shared" si="17"/>
        <v>527629.05325311422</v>
      </c>
      <c r="T82" s="2">
        <f t="shared" si="18"/>
        <v>8499.5714285714785</v>
      </c>
      <c r="U82" s="2">
        <f t="shared" si="19"/>
        <v>532656.86949324608</v>
      </c>
      <c r="V82" s="2">
        <f t="shared" si="5"/>
        <v>762926.70967741939</v>
      </c>
      <c r="W82" s="2">
        <f t="shared" si="20"/>
        <v>13333.516129032243</v>
      </c>
      <c r="X82" s="2">
        <f t="shared" si="6"/>
        <v>519323.35336421384</v>
      </c>
      <c r="Y82" s="2">
        <f t="shared" si="7"/>
        <v>23238484.285102293</v>
      </c>
      <c r="Z82" s="2" t="str">
        <f t="shared" si="8"/>
        <v>HERE</v>
      </c>
      <c r="AA82" s="2">
        <f>IF(Z82="HERE",Y82,AA81+Graph!$G$1*1000)</f>
        <v>23238484.285102293</v>
      </c>
      <c r="AB82" s="2">
        <f t="shared" si="21"/>
        <v>519323.3533642143</v>
      </c>
      <c r="AC82" s="2">
        <f t="shared" si="9"/>
        <v>762926.70967741939</v>
      </c>
      <c r="AD82" s="3">
        <f t="shared" si="10"/>
        <v>23238484.285102293</v>
      </c>
      <c r="AE82" s="2">
        <f>IF(AE80&gt;=52800000,52800000,IF(AB61=Graph!G$1*1000,AE81+Graph!G$1*1000,AC82))</f>
        <v>762926.70967741939</v>
      </c>
      <c r="AF82" s="3">
        <f t="shared" si="11"/>
        <v>762926.70967741939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14</v>
      </c>
      <c r="C83" s="7"/>
      <c r="D83" s="2" t="e">
        <f t="shared" si="12"/>
        <v>#N/A</v>
      </c>
      <c r="E83" s="2" t="e">
        <f t="shared" si="22"/>
        <v>#N/A</v>
      </c>
      <c r="F83" s="2">
        <v>532560.18913930655</v>
      </c>
      <c r="G83" s="2">
        <f t="shared" si="25"/>
        <v>532560.18913930655</v>
      </c>
      <c r="H83" s="2">
        <f t="shared" si="13"/>
        <v>23882645.2823084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708585.0000000007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537634.50165522099</v>
      </c>
      <c r="Q83" s="2">
        <f t="shared" si="26"/>
        <v>537634.50165522099</v>
      </c>
      <c r="R83" s="2">
        <f t="shared" si="16"/>
        <v>24539045.496434927</v>
      </c>
      <c r="S83" s="2">
        <f t="shared" si="17"/>
        <v>532560.18913930655</v>
      </c>
      <c r="T83" s="2">
        <f t="shared" si="18"/>
        <v>8499.5714285714785</v>
      </c>
      <c r="U83" s="2">
        <f t="shared" si="19"/>
        <v>537634.50165522099</v>
      </c>
      <c r="V83" s="2">
        <f t="shared" si="5"/>
        <v>776260.22580645164</v>
      </c>
      <c r="W83" s="2">
        <f t="shared" si="20"/>
        <v>13333.516129032243</v>
      </c>
      <c r="X83" s="2">
        <f t="shared" si="6"/>
        <v>524300.98552618874</v>
      </c>
      <c r="Y83" s="2">
        <f t="shared" si="7"/>
        <v>23762785.270628482</v>
      </c>
      <c r="Z83" s="2" t="str">
        <f t="shared" si="8"/>
        <v>HERE</v>
      </c>
      <c r="AA83" s="2">
        <f>IF(Z83="HERE",Y83,AA82+Graph!$G$1*1000)</f>
        <v>23762785.270628482</v>
      </c>
      <c r="AB83" s="2">
        <f t="shared" si="21"/>
        <v>524300.98552618921</v>
      </c>
      <c r="AC83" s="2">
        <f t="shared" si="9"/>
        <v>776260.22580645164</v>
      </c>
      <c r="AD83" s="3">
        <f t="shared" si="10"/>
        <v>23762785.270628482</v>
      </c>
      <c r="AE83" s="2">
        <f>IF(AE81&gt;=52800000,52800000,IF(AB62=Graph!G$1*1000,AE82+Graph!G$1*1000,AC83))</f>
        <v>776260.22580645164</v>
      </c>
      <c r="AF83" s="3">
        <f t="shared" si="11"/>
        <v>776260.22580645164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15</v>
      </c>
      <c r="C84" s="7"/>
      <c r="D84" s="2" t="e">
        <f t="shared" si="12"/>
        <v>#N/A</v>
      </c>
      <c r="E84" s="2" t="e">
        <f t="shared" si="22"/>
        <v>#N/A</v>
      </c>
      <c r="F84" s="2">
        <v>537491.32502546906</v>
      </c>
      <c r="G84" s="2">
        <f t="shared" si="25"/>
        <v>537491.32502546906</v>
      </c>
      <c r="H84" s="2">
        <f t="shared" si="13"/>
        <v>24420136.607333869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717084.57142857218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542612.13381716609</v>
      </c>
      <c r="Q84" s="2">
        <f t="shared" si="26"/>
        <v>542612.13381716609</v>
      </c>
      <c r="R84" s="2">
        <f t="shared" si="16"/>
        <v>25081657.630252093</v>
      </c>
      <c r="S84" s="2">
        <f t="shared" si="17"/>
        <v>537491.32502546906</v>
      </c>
      <c r="T84" s="2">
        <f t="shared" si="18"/>
        <v>8499.5714285714785</v>
      </c>
      <c r="U84" s="2">
        <f t="shared" si="19"/>
        <v>542612.13381716609</v>
      </c>
      <c r="V84" s="2">
        <f t="shared" si="5"/>
        <v>789593.74193548388</v>
      </c>
      <c r="W84" s="2">
        <f t="shared" si="20"/>
        <v>13333.516129032243</v>
      </c>
      <c r="X84" s="2">
        <f t="shared" si="6"/>
        <v>529278.61768813385</v>
      </c>
      <c r="Y84" s="2">
        <f t="shared" si="7"/>
        <v>24292063.888316616</v>
      </c>
      <c r="Z84" s="2" t="str">
        <f t="shared" si="8"/>
        <v>HERE</v>
      </c>
      <c r="AA84" s="2">
        <f>IF(Z84="HERE",Y84,AA83+Graph!$G$1*1000)</f>
        <v>24292063.888316616</v>
      </c>
      <c r="AB84" s="2">
        <f t="shared" si="21"/>
        <v>529278.61768813431</v>
      </c>
      <c r="AC84" s="2">
        <f t="shared" si="9"/>
        <v>789593.74193548388</v>
      </c>
      <c r="AD84" s="3">
        <f t="shared" si="10"/>
        <v>24292063.888316616</v>
      </c>
      <c r="AE84" s="2">
        <f>IF(AE82&gt;=52800000,52800000,IF(AB63=Graph!G$1*1000,AE83+Graph!G$1*1000,AC84))</f>
        <v>789593.74193548388</v>
      </c>
      <c r="AF84" s="3">
        <f t="shared" si="11"/>
        <v>789593.74193548388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16</v>
      </c>
      <c r="C85" s="7"/>
      <c r="D85" s="2" t="e">
        <f t="shared" si="12"/>
        <v>#N/A</v>
      </c>
      <c r="E85" s="2" t="e">
        <f t="shared" si="22"/>
        <v>#N/A</v>
      </c>
      <c r="F85" s="2">
        <v>542422.46091163158</v>
      </c>
      <c r="G85" s="2">
        <f t="shared" si="25"/>
        <v>542422.46091163158</v>
      </c>
      <c r="H85" s="2">
        <f t="shared" si="13"/>
        <v>24962559.0682455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725584.14285714366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547589.76597911119</v>
      </c>
      <c r="Q85" s="2">
        <f t="shared" si="26"/>
        <v>547589.76597911119</v>
      </c>
      <c r="R85" s="2">
        <f t="shared" si="16"/>
        <v>25629247.396231204</v>
      </c>
      <c r="S85" s="2">
        <f t="shared" si="17"/>
        <v>542422.46091163158</v>
      </c>
      <c r="T85" s="2">
        <f t="shared" si="18"/>
        <v>8499.5714285714785</v>
      </c>
      <c r="U85" s="2">
        <f t="shared" si="19"/>
        <v>547589.76597911119</v>
      </c>
      <c r="V85" s="2">
        <f t="shared" si="5"/>
        <v>802927.25806451612</v>
      </c>
      <c r="W85" s="2">
        <f t="shared" si="20"/>
        <v>13333.516129032243</v>
      </c>
      <c r="X85" s="2">
        <f t="shared" si="6"/>
        <v>534256.24985007895</v>
      </c>
      <c r="Y85" s="2">
        <f t="shared" si="7"/>
        <v>24826320.138166696</v>
      </c>
      <c r="Z85" s="2" t="str">
        <f t="shared" si="8"/>
        <v>HERE</v>
      </c>
      <c r="AA85" s="2">
        <f>IF(Z85="HERE",Y85,AA84+Graph!$G$1*1000)</f>
        <v>24826320.138166696</v>
      </c>
      <c r="AB85" s="2">
        <f t="shared" si="21"/>
        <v>534256.24985007942</v>
      </c>
      <c r="AC85" s="2">
        <f t="shared" si="9"/>
        <v>802927.25806451612</v>
      </c>
      <c r="AD85" s="3">
        <f t="shared" si="10"/>
        <v>24826320.138166696</v>
      </c>
      <c r="AE85" s="2">
        <f>IF(AE83&gt;=52800000,52800000,IF(AB64=Graph!G$1*1000,AE84+Graph!G$1*1000,AC85))</f>
        <v>802927.25806451612</v>
      </c>
      <c r="AF85" s="3">
        <f t="shared" si="11"/>
        <v>802927.25806451612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17</v>
      </c>
      <c r="C86" s="7"/>
      <c r="D86" s="2" t="e">
        <f t="shared" si="12"/>
        <v>#N/A</v>
      </c>
      <c r="E86" s="2" t="e">
        <f t="shared" si="22"/>
        <v>#N/A</v>
      </c>
      <c r="F86" s="2">
        <v>547353.59679782391</v>
      </c>
      <c r="G86" s="2">
        <f t="shared" si="25"/>
        <v>547353.59679782391</v>
      </c>
      <c r="H86" s="2">
        <f t="shared" si="13"/>
        <v>25509912.665043324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734083.71428571513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552567.3981410861</v>
      </c>
      <c r="Q86" s="2">
        <f t="shared" si="26"/>
        <v>552567.3981410861</v>
      </c>
      <c r="R86" s="2">
        <f t="shared" si="16"/>
        <v>26181814.79437229</v>
      </c>
      <c r="S86" s="2">
        <f t="shared" si="17"/>
        <v>547353.59679782391</v>
      </c>
      <c r="T86" s="2">
        <f t="shared" si="18"/>
        <v>8499.5714285714785</v>
      </c>
      <c r="U86" s="2">
        <f t="shared" si="19"/>
        <v>552567.3981410861</v>
      </c>
      <c r="V86" s="2">
        <f t="shared" si="5"/>
        <v>816260.77419354836</v>
      </c>
      <c r="W86" s="2">
        <f t="shared" si="20"/>
        <v>13333.516129032243</v>
      </c>
      <c r="X86" s="2">
        <f t="shared" si="6"/>
        <v>539233.88201205386</v>
      </c>
      <c r="Y86" s="2">
        <f t="shared" si="7"/>
        <v>25365554.02017875</v>
      </c>
      <c r="Z86" s="2" t="str">
        <f t="shared" si="8"/>
        <v>HERE</v>
      </c>
      <c r="AA86" s="2">
        <f>IF(Z86="HERE",Y86,AA85+Graph!$G$1*1000)</f>
        <v>25365554.02017875</v>
      </c>
      <c r="AB86" s="2">
        <f t="shared" si="21"/>
        <v>539233.88201205432</v>
      </c>
      <c r="AC86" s="2">
        <f t="shared" si="9"/>
        <v>816260.77419354836</v>
      </c>
      <c r="AD86" s="3">
        <f t="shared" si="10"/>
        <v>25365554.02017875</v>
      </c>
      <c r="AE86" s="2">
        <f>IF(AE84&gt;=52800000,52800000,IF(AB65=Graph!G$1*1000,AE85+Graph!G$1*1000,AC86))</f>
        <v>816260.77419354836</v>
      </c>
      <c r="AF86" s="3">
        <f t="shared" si="11"/>
        <v>816260.77419354836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18</v>
      </c>
      <c r="C87" s="7"/>
      <c r="D87" s="2" t="e">
        <f t="shared" si="12"/>
        <v>#N/A</v>
      </c>
      <c r="E87" s="2" t="e">
        <f t="shared" si="22"/>
        <v>#N/A</v>
      </c>
      <c r="F87" s="2">
        <v>552284.73268398643</v>
      </c>
      <c r="G87" s="2">
        <f t="shared" si="25"/>
        <v>552284.73268398643</v>
      </c>
      <c r="H87" s="2">
        <f t="shared" si="13"/>
        <v>26062197.397727311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742583.28571428661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557545.03030303121</v>
      </c>
      <c r="Q87" s="2">
        <f t="shared" si="26"/>
        <v>557545.03030303121</v>
      </c>
      <c r="R87" s="2">
        <f t="shared" si="16"/>
        <v>26739359.824675322</v>
      </c>
      <c r="S87" s="2">
        <f t="shared" si="17"/>
        <v>552284.73268398643</v>
      </c>
      <c r="T87" s="2">
        <f t="shared" si="18"/>
        <v>8499.5714285714785</v>
      </c>
      <c r="U87" s="2">
        <f t="shared" si="19"/>
        <v>557545.03030303121</v>
      </c>
      <c r="V87" s="2">
        <f t="shared" si="5"/>
        <v>829594.29032258061</v>
      </c>
      <c r="W87" s="2">
        <f t="shared" si="20"/>
        <v>13333.516129032243</v>
      </c>
      <c r="X87" s="2">
        <f t="shared" si="6"/>
        <v>544211.51417399896</v>
      </c>
      <c r="Y87" s="2">
        <f t="shared" si="7"/>
        <v>25909765.53435275</v>
      </c>
      <c r="Z87" s="2" t="str">
        <f t="shared" si="8"/>
        <v>HERE</v>
      </c>
      <c r="AA87" s="2">
        <f>IF(Z87="HERE",Y87,AA86+Graph!$G$1*1000)</f>
        <v>25909765.53435275</v>
      </c>
      <c r="AB87" s="2">
        <f t="shared" si="21"/>
        <v>544211.51417399943</v>
      </c>
      <c r="AC87" s="2">
        <f t="shared" si="9"/>
        <v>829594.29032258061</v>
      </c>
      <c r="AD87" s="3">
        <f t="shared" si="10"/>
        <v>25909765.53435275</v>
      </c>
      <c r="AE87" s="2">
        <f>IF(AE85&gt;=52800000,52800000,IF(AB66=Graph!G$1*1000,AE86+Graph!G$1*1000,AC87))</f>
        <v>829594.29032258061</v>
      </c>
      <c r="AF87" s="3">
        <f t="shared" si="11"/>
        <v>829594.29032258061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19</v>
      </c>
      <c r="C88" s="7"/>
      <c r="D88" s="2" t="e">
        <f t="shared" si="12"/>
        <v>#N/A</v>
      </c>
      <c r="E88" s="2" t="e">
        <f t="shared" si="22"/>
        <v>#N/A</v>
      </c>
      <c r="F88" s="2">
        <v>557215.86857014894</v>
      </c>
      <c r="G88" s="2">
        <f t="shared" si="25"/>
        <v>557215.86857014894</v>
      </c>
      <c r="H88" s="2">
        <f t="shared" si="13"/>
        <v>26619413.26629746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751082.85714285809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562522.66246497631</v>
      </c>
      <c r="Q88" s="2">
        <f t="shared" si="26"/>
        <v>562522.66246497631</v>
      </c>
      <c r="R88" s="2">
        <f t="shared" si="16"/>
        <v>27301882.487140298</v>
      </c>
      <c r="S88" s="2">
        <f t="shared" si="17"/>
        <v>557215.86857014894</v>
      </c>
      <c r="T88" s="2">
        <f t="shared" si="18"/>
        <v>8499.5714285714785</v>
      </c>
      <c r="U88" s="2">
        <f t="shared" si="19"/>
        <v>562522.66246497631</v>
      </c>
      <c r="V88" s="2">
        <f t="shared" si="5"/>
        <v>842927.80645161285</v>
      </c>
      <c r="W88" s="2">
        <f t="shared" si="20"/>
        <v>13333.516129032243</v>
      </c>
      <c r="X88" s="2">
        <f t="shared" si="6"/>
        <v>549189.14633594407</v>
      </c>
      <c r="Y88" s="2">
        <f t="shared" si="7"/>
        <v>26458954.680688694</v>
      </c>
      <c r="Z88" s="2" t="str">
        <f t="shared" si="8"/>
        <v>HERE</v>
      </c>
      <c r="AA88" s="2">
        <f>IF(Z88="HERE",Y88,AA87+Graph!$G$1*1000)</f>
        <v>26458954.680688694</v>
      </c>
      <c r="AB88" s="2">
        <f t="shared" si="21"/>
        <v>549189.14633594453</v>
      </c>
      <c r="AC88" s="2">
        <f t="shared" si="9"/>
        <v>842927.80645161285</v>
      </c>
      <c r="AD88" s="3">
        <f t="shared" si="10"/>
        <v>26458954.680688694</v>
      </c>
      <c r="AE88" s="2">
        <f>IF(AE86&gt;=52800000,52800000,IF(AB67=Graph!G$1*1000,AE87+Graph!G$1*1000,AC88))</f>
        <v>842927.80645161285</v>
      </c>
      <c r="AF88" s="3">
        <f t="shared" si="11"/>
        <v>842927.80645161285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20</v>
      </c>
      <c r="C89" s="7"/>
      <c r="D89" s="2" t="e">
        <f t="shared" si="12"/>
        <v>#N/A</v>
      </c>
      <c r="E89" s="2" t="e">
        <f t="shared" si="22"/>
        <v>#N/A</v>
      </c>
      <c r="F89" s="2">
        <v>562147.00445634127</v>
      </c>
      <c r="G89" s="2">
        <f t="shared" si="25"/>
        <v>562147.00445634127</v>
      </c>
      <c r="H89" s="2">
        <f t="shared" si="13"/>
        <v>27181560.270753801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759582.42857142957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567500.29462695122</v>
      </c>
      <c r="Q89" s="2">
        <f t="shared" si="26"/>
        <v>567500.29462695122</v>
      </c>
      <c r="R89" s="2">
        <f t="shared" si="16"/>
        <v>27869382.781767249</v>
      </c>
      <c r="S89" s="2">
        <f t="shared" si="17"/>
        <v>562147.00445634127</v>
      </c>
      <c r="T89" s="2">
        <f t="shared" si="18"/>
        <v>8499.5714285714785</v>
      </c>
      <c r="U89" s="2">
        <f t="shared" si="19"/>
        <v>567500.29462695122</v>
      </c>
      <c r="V89" s="2">
        <f t="shared" si="5"/>
        <v>856261.32258064509</v>
      </c>
      <c r="W89" s="2">
        <f t="shared" si="20"/>
        <v>13333.516129032243</v>
      </c>
      <c r="X89" s="2">
        <f t="shared" si="6"/>
        <v>554166.77849791897</v>
      </c>
      <c r="Y89" s="2">
        <f t="shared" si="7"/>
        <v>27013121.459186614</v>
      </c>
      <c r="Z89" s="2" t="str">
        <f t="shared" si="8"/>
        <v>HERE</v>
      </c>
      <c r="AA89" s="2">
        <f>IF(Z89="HERE",Y89,AA88+Graph!$G$1*1000)</f>
        <v>27013121.459186614</v>
      </c>
      <c r="AB89" s="2">
        <f t="shared" si="21"/>
        <v>554166.77849791944</v>
      </c>
      <c r="AC89" s="2">
        <f t="shared" si="9"/>
        <v>856261.32258064509</v>
      </c>
      <c r="AD89" s="3">
        <f t="shared" si="10"/>
        <v>27013121.459186614</v>
      </c>
      <c r="AE89" s="2">
        <f>IF(AE87&gt;=52800000,52800000,IF(AB68=Graph!G$1*1000,AE88+Graph!G$1*1000,AC89))</f>
        <v>856261.32258064509</v>
      </c>
      <c r="AF89" s="3">
        <f t="shared" si="11"/>
        <v>856261.32258064509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21</v>
      </c>
      <c r="C90" s="7"/>
      <c r="D90" s="2" t="e">
        <f t="shared" si="12"/>
        <v>#N/A</v>
      </c>
      <c r="E90" s="2" t="e">
        <f t="shared" si="22"/>
        <v>#N/A</v>
      </c>
      <c r="F90" s="2">
        <v>567078.14034250379</v>
      </c>
      <c r="G90" s="2">
        <f t="shared" si="25"/>
        <v>567078.14034250379</v>
      </c>
      <c r="H90" s="2">
        <f t="shared" si="13"/>
        <v>27748638.411096305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768082.00000000105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572477.92678889632</v>
      </c>
      <c r="Q90" s="2">
        <f t="shared" si="26"/>
        <v>572477.92678889632</v>
      </c>
      <c r="R90" s="2">
        <f t="shared" si="16"/>
        <v>28441860.708556145</v>
      </c>
      <c r="S90" s="2">
        <f t="shared" si="17"/>
        <v>567078.14034250379</v>
      </c>
      <c r="T90" s="2">
        <f t="shared" si="18"/>
        <v>8499.5714285714785</v>
      </c>
      <c r="U90" s="2">
        <f t="shared" si="19"/>
        <v>572477.92678889632</v>
      </c>
      <c r="V90" s="2">
        <f t="shared" si="5"/>
        <v>869594.83870967734</v>
      </c>
      <c r="W90" s="2">
        <f t="shared" si="20"/>
        <v>13333.516129032243</v>
      </c>
      <c r="X90" s="2">
        <f t="shared" si="6"/>
        <v>559144.41065986408</v>
      </c>
      <c r="Y90" s="2">
        <f t="shared" si="7"/>
        <v>27572265.869846478</v>
      </c>
      <c r="Z90" s="2" t="str">
        <f t="shared" si="8"/>
        <v>HERE</v>
      </c>
      <c r="AA90" s="2">
        <f>IF(Z90="HERE",Y90,AA89+Graph!$G$1*1000)</f>
        <v>27572265.869846478</v>
      </c>
      <c r="AB90" s="2">
        <f t="shared" si="21"/>
        <v>559144.41065986454</v>
      </c>
      <c r="AC90" s="2">
        <f t="shared" si="9"/>
        <v>869594.83870967734</v>
      </c>
      <c r="AD90" s="3">
        <f t="shared" si="10"/>
        <v>27572265.869846478</v>
      </c>
      <c r="AE90" s="2">
        <f>IF(AE88&gt;=52800000,52800000,IF(AB69=Graph!G$1*1000,AE89+Graph!G$1*1000,AC90))</f>
        <v>869594.83870967734</v>
      </c>
      <c r="AF90" s="3">
        <f t="shared" si="11"/>
        <v>869594.83870967734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22</v>
      </c>
      <c r="C91" s="7"/>
      <c r="D91" s="2" t="e">
        <f t="shared" si="12"/>
        <v>#N/A</v>
      </c>
      <c r="E91" s="2" t="e">
        <f t="shared" si="22"/>
        <v>#N/A</v>
      </c>
      <c r="F91" s="2">
        <v>572009.27622866631</v>
      </c>
      <c r="G91" s="2">
        <f t="shared" si="25"/>
        <v>572009.27622866631</v>
      </c>
      <c r="H91" s="2">
        <f t="shared" si="13"/>
        <v>28320647.687324971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776581.57142857253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577455.55895084143</v>
      </c>
      <c r="Q91" s="2">
        <f t="shared" si="26"/>
        <v>577455.55895084143</v>
      </c>
      <c r="R91" s="2">
        <f t="shared" si="16"/>
        <v>29019316.267506987</v>
      </c>
      <c r="S91" s="2">
        <f t="shared" si="17"/>
        <v>572009.27622866631</v>
      </c>
      <c r="T91" s="2">
        <f t="shared" si="18"/>
        <v>8499.5714285714785</v>
      </c>
      <c r="U91" s="2">
        <f t="shared" si="19"/>
        <v>577455.55895084143</v>
      </c>
      <c r="V91" s="2">
        <f t="shared" si="5"/>
        <v>882928.3548387097</v>
      </c>
      <c r="W91" s="2">
        <f t="shared" si="20"/>
        <v>13333.516129032359</v>
      </c>
      <c r="X91" s="2">
        <f t="shared" si="6"/>
        <v>564122.04282180907</v>
      </c>
      <c r="Y91" s="2">
        <f t="shared" si="7"/>
        <v>28136387.912668288</v>
      </c>
      <c r="Z91" s="2" t="str">
        <f t="shared" si="8"/>
        <v>HERE</v>
      </c>
      <c r="AA91" s="2">
        <f>IF(Z91="HERE",Y91,AA90+Graph!$G$1*1000)</f>
        <v>28136387.912668288</v>
      </c>
      <c r="AB91" s="2">
        <f t="shared" si="21"/>
        <v>564122.04282180965</v>
      </c>
      <c r="AC91" s="2">
        <f t="shared" si="9"/>
        <v>882928.3548387097</v>
      </c>
      <c r="AD91" s="3">
        <f t="shared" si="10"/>
        <v>28136387.912668288</v>
      </c>
      <c r="AE91" s="2">
        <f>IF(AE89&gt;=52800000,52800000,IF(AB70=Graph!G$1*1000,AE90+Graph!G$1*1000,AC91))</f>
        <v>882928.3548387097</v>
      </c>
      <c r="AF91" s="3">
        <f t="shared" si="11"/>
        <v>882928.3548387097</v>
      </c>
      <c r="AG91" s="3">
        <f t="shared" si="29"/>
        <v>15631761.216485132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23</v>
      </c>
      <c r="C92" s="7"/>
      <c r="D92" s="2" t="e">
        <f t="shared" si="12"/>
        <v>#N/A</v>
      </c>
      <c r="E92" s="2" t="e">
        <f t="shared" si="22"/>
        <v>#N/A</v>
      </c>
      <c r="F92" s="2">
        <v>576940.41211485863</v>
      </c>
      <c r="G92" s="2">
        <f t="shared" si="25"/>
        <v>576940.41211485863</v>
      </c>
      <c r="H92" s="2">
        <f t="shared" si="13"/>
        <v>28897588.09943983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785081.142857144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582433.19111281633</v>
      </c>
      <c r="Q92" s="2">
        <f t="shared" si="26"/>
        <v>582433.19111281633</v>
      </c>
      <c r="R92" s="2">
        <f t="shared" si="16"/>
        <v>29601749.458619803</v>
      </c>
      <c r="S92" s="2">
        <f t="shared" si="17"/>
        <v>576940.41211485863</v>
      </c>
      <c r="T92" s="2">
        <f t="shared" si="18"/>
        <v>8499.5714285714785</v>
      </c>
      <c r="U92" s="2">
        <f t="shared" si="19"/>
        <v>582433.19111281633</v>
      </c>
      <c r="V92" s="2">
        <f t="shared" si="5"/>
        <v>896261.87096774194</v>
      </c>
      <c r="W92" s="2">
        <f t="shared" si="20"/>
        <v>13333.516129032243</v>
      </c>
      <c r="X92" s="2">
        <f t="shared" si="6"/>
        <v>569099.67498378409</v>
      </c>
      <c r="Y92" s="2">
        <f t="shared" si="7"/>
        <v>28705487.587652072</v>
      </c>
      <c r="Z92" s="2" t="str">
        <f t="shared" si="8"/>
        <v>HERE</v>
      </c>
      <c r="AA92" s="2">
        <f>IF(Z92="HERE",Y92,AA91+Graph!$G$1*1000)</f>
        <v>28705487.587652072</v>
      </c>
      <c r="AB92" s="2">
        <f t="shared" si="21"/>
        <v>569099.67498378456</v>
      </c>
      <c r="AC92" s="2">
        <f t="shared" si="9"/>
        <v>896261.87096774194</v>
      </c>
      <c r="AD92" s="3">
        <f t="shared" si="10"/>
        <v>28705487.587652072</v>
      </c>
      <c r="AE92" s="2">
        <f>IF(AE90&gt;=52800000,52800000,IF(AB71=Graph!G$1*1000,AE91+Graph!G$1*1000,AC92))</f>
        <v>896261.87096774194</v>
      </c>
      <c r="AF92" s="3">
        <f t="shared" si="11"/>
        <v>896261.87096774194</v>
      </c>
      <c r="AG92" s="3">
        <f t="shared" si="29"/>
        <v>16050540.351916011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24</v>
      </c>
      <c r="C93" s="7"/>
      <c r="D93" s="2" t="e">
        <f t="shared" si="12"/>
        <v>#N/A</v>
      </c>
      <c r="E93" s="2" t="e">
        <f t="shared" si="22"/>
        <v>#N/A</v>
      </c>
      <c r="F93" s="2">
        <v>581871.54800102115</v>
      </c>
      <c r="G93" s="2">
        <f t="shared" si="25"/>
        <v>581871.54800102115</v>
      </c>
      <c r="H93" s="2">
        <f t="shared" si="13"/>
        <v>29479459.647440851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793580.71428571548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587410.82327476144</v>
      </c>
      <c r="Q93" s="2">
        <f t="shared" si="26"/>
        <v>587410.82327476144</v>
      </c>
      <c r="R93" s="2">
        <f t="shared" si="16"/>
        <v>30189160.281894565</v>
      </c>
      <c r="S93" s="2">
        <f t="shared" si="17"/>
        <v>581871.54800102115</v>
      </c>
      <c r="T93" s="2">
        <f t="shared" si="18"/>
        <v>8499.5714285714785</v>
      </c>
      <c r="U93" s="2">
        <f t="shared" si="19"/>
        <v>587410.82327476144</v>
      </c>
      <c r="V93" s="2">
        <f t="shared" si="5"/>
        <v>909595.38709677418</v>
      </c>
      <c r="W93" s="2">
        <f t="shared" si="20"/>
        <v>13333.516129032243</v>
      </c>
      <c r="X93" s="2">
        <f t="shared" si="6"/>
        <v>574077.3071457292</v>
      </c>
      <c r="Y93" s="2">
        <f t="shared" si="7"/>
        <v>29279564.894797802</v>
      </c>
      <c r="Z93" s="2" t="str">
        <f t="shared" si="8"/>
        <v>HERE</v>
      </c>
      <c r="AA93" s="2">
        <f>IF(Z93="HERE",Y93,AA92+Graph!$G$1*1000)</f>
        <v>29279564.894797802</v>
      </c>
      <c r="AB93" s="2">
        <f t="shared" si="21"/>
        <v>574077.30714572966</v>
      </c>
      <c r="AC93" s="2">
        <f t="shared" si="9"/>
        <v>909595.38709677418</v>
      </c>
      <c r="AD93" s="3">
        <f t="shared" si="10"/>
        <v>29279564.894797802</v>
      </c>
      <c r="AE93" s="2">
        <f>IF(AE91&gt;=52800000,52800000,IF(AB72=Graph!G$1*1000,AE92+Graph!G$1*1000,AC93))</f>
        <v>909595.38709677418</v>
      </c>
      <c r="AF93" s="3">
        <f t="shared" si="11"/>
        <v>909595.38709677418</v>
      </c>
      <c r="AG93" s="3">
        <f t="shared" si="29"/>
        <v>16473799.356292671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25</v>
      </c>
      <c r="C94" s="7"/>
      <c r="D94" s="2" t="e">
        <f t="shared" si="12"/>
        <v>#N/A</v>
      </c>
      <c r="E94" s="2" t="e">
        <f t="shared" si="22"/>
        <v>#N/A</v>
      </c>
      <c r="F94" s="2">
        <v>586802.68388718367</v>
      </c>
      <c r="G94" s="2">
        <f t="shared" si="25"/>
        <v>586802.68388718367</v>
      </c>
      <c r="H94" s="2">
        <f t="shared" si="13"/>
        <v>30066262.331328034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802080.28571428696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592388.45543670654</v>
      </c>
      <c r="Q94" s="2">
        <f t="shared" si="26"/>
        <v>592388.45543670654</v>
      </c>
      <c r="R94" s="2">
        <f t="shared" si="16"/>
        <v>30781548.737331271</v>
      </c>
      <c r="S94" s="2">
        <f t="shared" si="17"/>
        <v>586802.68388718367</v>
      </c>
      <c r="T94" s="2">
        <f t="shared" si="18"/>
        <v>8499.5714285714785</v>
      </c>
      <c r="U94" s="2">
        <f t="shared" si="19"/>
        <v>592388.45543670654</v>
      </c>
      <c r="V94" s="2">
        <f t="shared" si="5"/>
        <v>922928.90322580643</v>
      </c>
      <c r="W94" s="2">
        <f t="shared" si="20"/>
        <v>13333.516129032243</v>
      </c>
      <c r="X94" s="2">
        <f t="shared" si="6"/>
        <v>579054.9393076743</v>
      </c>
      <c r="Y94" s="2">
        <f t="shared" si="7"/>
        <v>29858619.834105477</v>
      </c>
      <c r="Z94" s="2" t="str">
        <f t="shared" si="8"/>
        <v>HERE</v>
      </c>
      <c r="AA94" s="2">
        <f>IF(Z94="HERE",Y94,AA93+Graph!$G$1*1000)</f>
        <v>29858619.834105477</v>
      </c>
      <c r="AB94" s="2">
        <f t="shared" si="21"/>
        <v>579054.93930767477</v>
      </c>
      <c r="AC94" s="2">
        <f t="shared" si="9"/>
        <v>922928.90322580643</v>
      </c>
      <c r="AD94" s="3">
        <f t="shared" si="10"/>
        <v>29858619.834105477</v>
      </c>
      <c r="AE94" s="2">
        <f>IF(AE92&gt;=52800000,52800000,IF(AB73=Graph!G$1*1000,AE93+Graph!G$1*1000,AC94))</f>
        <v>922928.90322580643</v>
      </c>
      <c r="AF94" s="3">
        <f t="shared" si="11"/>
        <v>922928.90322580643</v>
      </c>
      <c r="AG94" s="3">
        <f t="shared" si="29"/>
        <v>16901538.229615077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26</v>
      </c>
      <c r="C95" s="7"/>
      <c r="D95" s="2" t="e">
        <f t="shared" si="12"/>
        <v>#N/A</v>
      </c>
      <c r="E95" s="2" t="e">
        <f t="shared" si="22"/>
        <v>#N/A</v>
      </c>
      <c r="F95" s="2">
        <v>591733.81977337599</v>
      </c>
      <c r="G95" s="2">
        <f t="shared" si="25"/>
        <v>591733.81977337599</v>
      </c>
      <c r="H95" s="2">
        <f t="shared" si="13"/>
        <v>30657996.15110141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810579.85714285844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597366.08759868145</v>
      </c>
      <c r="Q95" s="2">
        <f t="shared" si="26"/>
        <v>597366.08759868145</v>
      </c>
      <c r="R95" s="2">
        <f t="shared" si="16"/>
        <v>31378914.824929953</v>
      </c>
      <c r="S95" s="2">
        <f t="shared" si="17"/>
        <v>591733.81977337599</v>
      </c>
      <c r="T95" s="2">
        <f t="shared" si="18"/>
        <v>8499.5714285714785</v>
      </c>
      <c r="U95" s="2">
        <f t="shared" si="19"/>
        <v>597366.08759868145</v>
      </c>
      <c r="V95" s="2">
        <f t="shared" si="5"/>
        <v>936262.41935483867</v>
      </c>
      <c r="W95" s="2">
        <f t="shared" si="20"/>
        <v>13333.516129032243</v>
      </c>
      <c r="X95" s="2">
        <f t="shared" si="6"/>
        <v>584032.57146964921</v>
      </c>
      <c r="Y95" s="2">
        <f t="shared" ref="Y95:Y158" si="30">IF(COUNT($C96)=0,IF(COUNT($C95)=1,C95,SUM(Y94+X95)),C95)</f>
        <v>30442652.405575126</v>
      </c>
      <c r="Z95" s="2" t="str">
        <f t="shared" si="8"/>
        <v>HERE</v>
      </c>
      <c r="AA95" s="2">
        <f>IF(Z95="HERE",Y95,AA94+Graph!$G$1*1000)</f>
        <v>30442652.405575126</v>
      </c>
      <c r="AB95" s="2">
        <f t="shared" si="21"/>
        <v>584032.57146964967</v>
      </c>
      <c r="AC95" s="2">
        <f t="shared" ref="AC95:AC158" si="31">IF(Z96="HERE",V95,AC94)</f>
        <v>936262.41935483867</v>
      </c>
      <c r="AD95" s="3">
        <f t="shared" si="10"/>
        <v>30442652.405575126</v>
      </c>
      <c r="AE95" s="2">
        <f>IF(AE93&gt;=52800000,52800000,IF(AB74=Graph!G$1*1000,AE94+Graph!G$1*1000,AC95))</f>
        <v>936262.41935483867</v>
      </c>
      <c r="AF95" s="3">
        <f t="shared" si="11"/>
        <v>936262.41935483867</v>
      </c>
      <c r="AG95" s="3">
        <f t="shared" si="29"/>
        <v>17333756.971883237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27</v>
      </c>
      <c r="C96" s="7"/>
      <c r="D96" s="2" t="e">
        <f t="shared" si="12"/>
        <v>#N/A</v>
      </c>
      <c r="E96" s="2" t="e">
        <f t="shared" si="22"/>
        <v>#N/A</v>
      </c>
      <c r="F96" s="2">
        <v>596664.95565953851</v>
      </c>
      <c r="G96" s="2">
        <f t="shared" si="25"/>
        <v>596664.95565953851</v>
      </c>
      <c r="H96" s="2">
        <f t="shared" ref="H96:H159" si="32">IF(COUNT($C97)=0,IF(COUNT($C96)=1,C96,SUM(H95+G96)),C96)</f>
        <v>31254661.106760949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819079.42857142992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602343.71976062655</v>
      </c>
      <c r="Q96" s="2">
        <f t="shared" si="26"/>
        <v>602343.71976062655</v>
      </c>
      <c r="R96" s="2">
        <f t="shared" ref="R96:R159" si="33">IF(COUNT($C97)=0,IF(COUNT($C96)=1,M96,SUM(R95+Q96)),M96)</f>
        <v>31981258.544690579</v>
      </c>
      <c r="S96" s="2">
        <f t="shared" si="17"/>
        <v>596664.95565953851</v>
      </c>
      <c r="T96" s="2">
        <f t="shared" si="18"/>
        <v>8499.5714285714785</v>
      </c>
      <c r="U96" s="2">
        <f t="shared" si="19"/>
        <v>602343.71976062655</v>
      </c>
      <c r="V96" s="2">
        <f t="shared" si="5"/>
        <v>949595.93548387103</v>
      </c>
      <c r="W96" s="2">
        <f t="shared" si="20"/>
        <v>13333.516129032359</v>
      </c>
      <c r="X96" s="2">
        <f t="shared" si="6"/>
        <v>589010.2036315942</v>
      </c>
      <c r="Y96" s="2">
        <f t="shared" si="30"/>
        <v>31031662.609206721</v>
      </c>
      <c r="Z96" s="2" t="str">
        <f t="shared" si="8"/>
        <v>HERE</v>
      </c>
      <c r="AA96" s="2">
        <f>IF(Z96="HERE",Y96,AA95+Graph!$G$1*1000)</f>
        <v>31031662.609206721</v>
      </c>
      <c r="AB96" s="2">
        <f t="shared" si="21"/>
        <v>589010.20363159478</v>
      </c>
      <c r="AC96" s="2">
        <f t="shared" si="31"/>
        <v>949595.93548387103</v>
      </c>
      <c r="AD96" s="3">
        <f t="shared" si="10"/>
        <v>31031662.609206721</v>
      </c>
      <c r="AE96" s="2">
        <f>IF(AE94&gt;=52800000,52800000,IF(AB75=Graph!G$1*1000,AE95+Graph!G$1*1000,AC96))</f>
        <v>949595.93548387103</v>
      </c>
      <c r="AF96" s="3">
        <f t="shared" si="11"/>
        <v>949595.93548387103</v>
      </c>
      <c r="AG96" s="3">
        <f t="shared" si="29"/>
        <v>17770455.583097175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28</v>
      </c>
      <c r="C97" s="7"/>
      <c r="D97" s="2" t="e">
        <f t="shared" si="12"/>
        <v>#N/A</v>
      </c>
      <c r="E97" s="2" t="e">
        <f t="shared" si="22"/>
        <v>#N/A</v>
      </c>
      <c r="F97" s="2">
        <v>601596.09154570103</v>
      </c>
      <c r="G97" s="2">
        <f t="shared" si="25"/>
        <v>601596.09154570103</v>
      </c>
      <c r="H97" s="2">
        <f t="shared" si="32"/>
        <v>31856257.19830665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827579.0000000014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607321.35192260146</v>
      </c>
      <c r="Q97" s="2">
        <f t="shared" si="26"/>
        <v>607321.35192260146</v>
      </c>
      <c r="R97" s="2">
        <f t="shared" si="33"/>
        <v>32588579.896613181</v>
      </c>
      <c r="S97" s="2">
        <f t="shared" si="17"/>
        <v>601596.09154570103</v>
      </c>
      <c r="T97" s="2">
        <f t="shared" si="18"/>
        <v>8499.5714285714785</v>
      </c>
      <c r="U97" s="2">
        <f t="shared" si="19"/>
        <v>607321.35192260146</v>
      </c>
      <c r="V97" s="2">
        <f t="shared" si="5"/>
        <v>962929.45161290327</v>
      </c>
      <c r="W97" s="2">
        <f t="shared" si="20"/>
        <v>13333.516129032243</v>
      </c>
      <c r="X97" s="2">
        <f t="shared" si="6"/>
        <v>593987.83579356922</v>
      </c>
      <c r="Y97" s="2">
        <f t="shared" si="30"/>
        <v>31625650.445000291</v>
      </c>
      <c r="Z97" s="2" t="str">
        <f t="shared" si="8"/>
        <v>HERE</v>
      </c>
      <c r="AA97" s="2">
        <f>IF(Z97="HERE",Y97,AA96+Graph!$G$1*1000)</f>
        <v>31625650.445000291</v>
      </c>
      <c r="AB97" s="2">
        <f t="shared" si="21"/>
        <v>593987.83579356968</v>
      </c>
      <c r="AC97" s="2">
        <f t="shared" si="31"/>
        <v>962929.45161290327</v>
      </c>
      <c r="AD97" s="3">
        <f t="shared" si="10"/>
        <v>31625650.445000291</v>
      </c>
      <c r="AE97" s="2">
        <f>IF(AE95&gt;=52800000,52800000,IF(AB76=Graph!G$1*1000,AE96+Graph!G$1*1000,AC97))</f>
        <v>962929.45161290327</v>
      </c>
      <c r="AF97" s="3">
        <f t="shared" si="11"/>
        <v>962929.45161290327</v>
      </c>
      <c r="AG97" s="3">
        <f t="shared" si="29"/>
        <v>18211634.063256864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29</v>
      </c>
      <c r="C98" s="7"/>
      <c r="D98" s="2" t="e">
        <f t="shared" si="12"/>
        <v>#N/A</v>
      </c>
      <c r="E98" s="2" t="e">
        <f t="shared" si="22"/>
        <v>#N/A</v>
      </c>
      <c r="F98" s="2">
        <v>606527.22743189335</v>
      </c>
      <c r="G98" s="2">
        <f t="shared" si="25"/>
        <v>606527.22743189335</v>
      </c>
      <c r="H98" s="2">
        <f t="shared" si="32"/>
        <v>32462784.425738543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836078.57142857288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612298.98408454657</v>
      </c>
      <c r="Q98" s="2">
        <f t="shared" si="26"/>
        <v>612298.98408454657</v>
      </c>
      <c r="R98" s="2">
        <f t="shared" si="33"/>
        <v>33200878.880697727</v>
      </c>
      <c r="S98" s="2">
        <f t="shared" si="17"/>
        <v>606527.22743189335</v>
      </c>
      <c r="T98" s="2">
        <f t="shared" si="18"/>
        <v>8499.5714285714785</v>
      </c>
      <c r="U98" s="2">
        <f t="shared" si="19"/>
        <v>612298.98408454657</v>
      </c>
      <c r="V98" s="2">
        <f t="shared" si="5"/>
        <v>976262.96774193551</v>
      </c>
      <c r="W98" s="2">
        <f t="shared" si="20"/>
        <v>13333.516129032243</v>
      </c>
      <c r="X98" s="2">
        <f t="shared" si="6"/>
        <v>598965.46795551432</v>
      </c>
      <c r="Y98" s="2">
        <f t="shared" si="30"/>
        <v>32224615.912955806</v>
      </c>
      <c r="Z98" s="2" t="str">
        <f t="shared" si="8"/>
        <v>HERE</v>
      </c>
      <c r="AA98" s="2">
        <f>IF(Z98="HERE",Y98,AA97+Graph!$G$1*1000)</f>
        <v>32224615.912955806</v>
      </c>
      <c r="AB98" s="2">
        <f t="shared" si="21"/>
        <v>598965.46795551479</v>
      </c>
      <c r="AC98" s="2">
        <f t="shared" si="31"/>
        <v>976262.96774193551</v>
      </c>
      <c r="AD98" s="3">
        <f t="shared" si="10"/>
        <v>32224615.912955806</v>
      </c>
      <c r="AE98" s="2">
        <f>IF(AE96&gt;=52800000,52800000,IF(AB77=Graph!G$1*1000,AE97+Graph!G$1*1000,AC98))</f>
        <v>976262.96774193551</v>
      </c>
      <c r="AF98" s="3">
        <f t="shared" si="11"/>
        <v>976262.96774193551</v>
      </c>
      <c r="AG98" s="3">
        <f t="shared" si="29"/>
        <v>18657292.4123623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30</v>
      </c>
      <c r="C99" s="7"/>
      <c r="D99" s="2" t="e">
        <f t="shared" si="12"/>
        <v>#N/A</v>
      </c>
      <c r="E99" s="2" t="e">
        <f t="shared" si="22"/>
        <v>#N/A</v>
      </c>
      <c r="F99" s="2">
        <v>611458.36331805587</v>
      </c>
      <c r="G99" s="2">
        <f t="shared" si="25"/>
        <v>611458.36331805587</v>
      </c>
      <c r="H99" s="2">
        <f t="shared" si="32"/>
        <v>33074242.789056599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844578.14285714435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617276.61624649167</v>
      </c>
      <c r="Q99" s="2">
        <f t="shared" si="26"/>
        <v>617276.61624649167</v>
      </c>
      <c r="R99" s="2">
        <f t="shared" si="33"/>
        <v>33818155.496944219</v>
      </c>
      <c r="S99" s="2">
        <f t="shared" si="17"/>
        <v>611458.36331805587</v>
      </c>
      <c r="T99" s="2">
        <f t="shared" si="18"/>
        <v>8499.5714285714785</v>
      </c>
      <c r="U99" s="2">
        <f t="shared" si="19"/>
        <v>617276.61624649167</v>
      </c>
      <c r="V99" s="2">
        <f t="shared" si="5"/>
        <v>989596.48387096776</v>
      </c>
      <c r="W99" s="2">
        <f t="shared" si="20"/>
        <v>13333.516129032243</v>
      </c>
      <c r="X99" s="2">
        <f t="shared" si="6"/>
        <v>603943.10011745943</v>
      </c>
      <c r="Y99" s="2">
        <f t="shared" si="30"/>
        <v>32828559.013073266</v>
      </c>
      <c r="Z99" s="2" t="str">
        <f t="shared" si="8"/>
        <v>HERE</v>
      </c>
      <c r="AA99" s="2">
        <f>IF(Z99="HERE",Y99,AA98+Graph!$G$1*1000)</f>
        <v>32828559.013073266</v>
      </c>
      <c r="AB99" s="2">
        <f t="shared" si="21"/>
        <v>603943.10011745989</v>
      </c>
      <c r="AC99" s="2">
        <f t="shared" si="31"/>
        <v>989596.48387096776</v>
      </c>
      <c r="AD99" s="3">
        <f t="shared" si="10"/>
        <v>32828559.013073266</v>
      </c>
      <c r="AE99" s="2">
        <f>IF(AE97&gt;=52800000,52800000,IF(AB78=Graph!G$1*1000,AE98+Graph!G$1*1000,AC99))</f>
        <v>989596.48387096776</v>
      </c>
      <c r="AF99" s="3">
        <f t="shared" si="11"/>
        <v>989596.48387096776</v>
      </c>
      <c r="AG99" s="3">
        <f t="shared" si="29"/>
        <v>19107430.630413514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31</v>
      </c>
      <c r="C100" s="14"/>
      <c r="D100" s="13" t="e">
        <f t="shared" si="12"/>
        <v>#N/A</v>
      </c>
      <c r="E100" s="13" t="e">
        <f t="shared" si="22"/>
        <v>#N/A</v>
      </c>
      <c r="F100" s="13">
        <v>616389.49920421839</v>
      </c>
      <c r="G100" s="2">
        <f t="shared" si="25"/>
        <v>616389.49920421839</v>
      </c>
      <c r="H100" s="13">
        <f t="shared" si="32"/>
        <v>33690632.288260818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853077.71428571583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622254.24840846658</v>
      </c>
      <c r="Q100" s="2">
        <f t="shared" si="26"/>
        <v>622254.24840846658</v>
      </c>
      <c r="R100" s="13">
        <f t="shared" si="33"/>
        <v>34440409.745352685</v>
      </c>
      <c r="S100" s="13">
        <f t="shared" si="17"/>
        <v>616389.49920421839</v>
      </c>
      <c r="T100" s="13">
        <f t="shared" si="18"/>
        <v>8499.5714285714785</v>
      </c>
      <c r="U100" s="13">
        <f t="shared" si="19"/>
        <v>622254.24840846658</v>
      </c>
      <c r="V100" s="13">
        <f t="shared" si="5"/>
        <v>1002930</v>
      </c>
      <c r="W100" s="13">
        <f t="shared" si="20"/>
        <v>13333.516129032243</v>
      </c>
      <c r="X100" s="13">
        <f t="shared" si="6"/>
        <v>608920.73227943433</v>
      </c>
      <c r="Y100" s="2">
        <f t="shared" si="30"/>
        <v>33437479.7453527</v>
      </c>
      <c r="Z100" s="2" t="str">
        <f t="shared" si="8"/>
        <v>HERE</v>
      </c>
      <c r="AA100" s="2">
        <f>IF(Z100="HERE",Y100,AA99+Graph!$G$1*1000)</f>
        <v>33437479.7453527</v>
      </c>
      <c r="AB100" s="2">
        <f t="shared" si="21"/>
        <v>608920.7322794348</v>
      </c>
      <c r="AC100" s="2">
        <f t="shared" si="31"/>
        <v>1002930</v>
      </c>
      <c r="AD100" s="3">
        <f t="shared" si="10"/>
        <v>33437479.7453527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19562048.717410482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32</v>
      </c>
      <c r="C101" s="7"/>
      <c r="D101" s="2" t="e">
        <f t="shared" si="12"/>
        <v>#N/A</v>
      </c>
      <c r="E101" s="2" t="e">
        <f t="shared" si="22"/>
        <v>#N/A</v>
      </c>
      <c r="F101" s="2">
        <v>621320.63509041071</v>
      </c>
      <c r="G101" s="2">
        <f t="shared" si="25"/>
        <v>621320.63509041071</v>
      </c>
      <c r="H101" s="2">
        <f t="shared" si="32"/>
        <v>34311952.923351228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861577.28571428731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627231.88057041168</v>
      </c>
      <c r="Q101" s="2">
        <f t="shared" si="26"/>
        <v>627231.88057041168</v>
      </c>
      <c r="R101" s="2">
        <f t="shared" si="33"/>
        <v>35067641.625923097</v>
      </c>
      <c r="S101" s="2">
        <f t="shared" si="17"/>
        <v>621320.63509041071</v>
      </c>
      <c r="T101" s="2">
        <f t="shared" si="18"/>
        <v>8499.5714285714785</v>
      </c>
      <c r="U101" s="2">
        <f t="shared" si="19"/>
        <v>627231.88057041168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573794.16628469736</v>
      </c>
      <c r="Y101" s="2">
        <f t="shared" si="30"/>
        <v>34011273.911637396</v>
      </c>
      <c r="Z101" s="2" t="str">
        <f t="shared" si="8"/>
        <v>HERE</v>
      </c>
      <c r="AA101" s="2">
        <f>IF(Z101="HERE",Y101,AA100+Graph!$G$1*1000)</f>
        <v>34011273.911637396</v>
      </c>
      <c r="AB101" s="2">
        <f t="shared" si="21"/>
        <v>573794.16628469527</v>
      </c>
      <c r="AC101" s="2">
        <f t="shared" si="31"/>
        <v>1056367.7142857143</v>
      </c>
      <c r="AD101" s="3">
        <f t="shared" si="10"/>
        <v>34011273.911637396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20021146.673353199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33</v>
      </c>
      <c r="C102" s="7"/>
      <c r="D102" s="2" t="e">
        <f t="shared" si="12"/>
        <v>#N/A</v>
      </c>
      <c r="E102" s="2" t="e">
        <f t="shared" si="22"/>
        <v>#N/A</v>
      </c>
      <c r="F102" s="2">
        <v>626251.77097657323</v>
      </c>
      <c r="G102" s="2">
        <f t="shared" ref="G102:G165" si="35">IF(F102&gt;700000,$AK$31*1000,F102)</f>
        <v>626251.77097657323</v>
      </c>
      <c r="H102" s="2">
        <f t="shared" si="32"/>
        <v>34938204.694327801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870076.85714285879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632209.51273235679</v>
      </c>
      <c r="Q102" s="2">
        <f t="shared" ref="Q102:Q165" si="36">IF(P102&gt;700000,700000,P102)</f>
        <v>632209.51273235679</v>
      </c>
      <c r="R102" s="2">
        <f t="shared" si="33"/>
        <v>35699851.138655454</v>
      </c>
      <c r="S102" s="2">
        <f t="shared" si="17"/>
        <v>626251.77097657323</v>
      </c>
      <c r="T102" s="2">
        <f t="shared" si="18"/>
        <v>8499.5714285714785</v>
      </c>
      <c r="U102" s="2">
        <f t="shared" si="19"/>
        <v>632209.51273235679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578771.79844664247</v>
      </c>
      <c r="Y102" s="2">
        <f t="shared" si="30"/>
        <v>34590045.710084036</v>
      </c>
      <c r="Z102" s="2" t="str">
        <f t="shared" si="8"/>
        <v>HERE</v>
      </c>
      <c r="AA102" s="2">
        <f>IF(Z102="HERE",Y102,AA101+Graph!$G$1*1000)</f>
        <v>34590045.710084036</v>
      </c>
      <c r="AB102" s="2">
        <f t="shared" si="21"/>
        <v>578771.79844664037</v>
      </c>
      <c r="AC102" s="2">
        <f t="shared" si="31"/>
        <v>1109805.4285714286</v>
      </c>
      <c r="AD102" s="3">
        <f t="shared" si="10"/>
        <v>34590045.710084036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20484724.498241693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34</v>
      </c>
      <c r="C103" s="7"/>
      <c r="D103" s="2" t="e">
        <f t="shared" si="12"/>
        <v>#N/A</v>
      </c>
      <c r="E103" s="2" t="e">
        <f t="shared" si="22"/>
        <v>#N/A</v>
      </c>
      <c r="F103" s="2">
        <v>631182.90686273575</v>
      </c>
      <c r="G103" s="2">
        <f t="shared" si="35"/>
        <v>631182.90686273575</v>
      </c>
      <c r="H103" s="2">
        <f t="shared" si="32"/>
        <v>35569387.601190537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878576.42857143027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637187.14489433169</v>
      </c>
      <c r="Q103" s="2">
        <f t="shared" si="36"/>
        <v>637187.14489433169</v>
      </c>
      <c r="R103" s="2">
        <f t="shared" si="33"/>
        <v>36337038.283549786</v>
      </c>
      <c r="S103" s="2">
        <f t="shared" si="17"/>
        <v>631182.90686273575</v>
      </c>
      <c r="T103" s="2">
        <f t="shared" si="18"/>
        <v>8499.5714285714785</v>
      </c>
      <c r="U103" s="2">
        <f t="shared" si="19"/>
        <v>637187.14489433169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583749.43060861761</v>
      </c>
      <c r="Y103" s="2">
        <f t="shared" si="30"/>
        <v>35173795.140692651</v>
      </c>
      <c r="Z103" s="2" t="str">
        <f t="shared" si="8"/>
        <v>HERE</v>
      </c>
      <c r="AA103" s="2">
        <f>IF(Z103="HERE",Y103,AA102+Graph!$G$1*1000)</f>
        <v>35173795.140692651</v>
      </c>
      <c r="AB103" s="2">
        <f t="shared" si="21"/>
        <v>583749.43060861528</v>
      </c>
      <c r="AC103" s="2">
        <f t="shared" si="31"/>
        <v>1163243.1428571427</v>
      </c>
      <c r="AD103" s="3">
        <f t="shared" si="10"/>
        <v>35173795.140692651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20952782.192075934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35</v>
      </c>
      <c r="C104" s="7"/>
      <c r="D104" s="2" t="e">
        <f t="shared" si="12"/>
        <v>#N/A</v>
      </c>
      <c r="E104" s="2" t="e">
        <f t="shared" si="22"/>
        <v>#N/A</v>
      </c>
      <c r="F104" s="2">
        <v>636114.04274892807</v>
      </c>
      <c r="G104" s="2">
        <f t="shared" si="35"/>
        <v>636114.04274892807</v>
      </c>
      <c r="H104" s="2">
        <f t="shared" si="32"/>
        <v>36205501.643939465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887076.00000000175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642164.7770562768</v>
      </c>
      <c r="Q104" s="2">
        <f t="shared" si="36"/>
        <v>642164.7770562768</v>
      </c>
      <c r="R104" s="2">
        <f t="shared" si="33"/>
        <v>36979203.060606062</v>
      </c>
      <c r="S104" s="2">
        <f t="shared" si="17"/>
        <v>636114.04274892807</v>
      </c>
      <c r="T104" s="2">
        <f t="shared" si="18"/>
        <v>8499.5714285714785</v>
      </c>
      <c r="U104" s="2">
        <f t="shared" si="19"/>
        <v>642164.7770562768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588727.06277056248</v>
      </c>
      <c r="Y104" s="2">
        <f t="shared" si="30"/>
        <v>35762522.203463212</v>
      </c>
      <c r="Z104" s="2" t="str">
        <f t="shared" si="8"/>
        <v>HERE</v>
      </c>
      <c r="AA104" s="2">
        <f>IF(Z104="HERE",Y104,AA103+Graph!$G$1*1000)</f>
        <v>35762522.203463212</v>
      </c>
      <c r="AB104" s="2">
        <f t="shared" si="21"/>
        <v>588727.06277056038</v>
      </c>
      <c r="AC104" s="2">
        <f t="shared" si="31"/>
        <v>1216680.857142857</v>
      </c>
      <c r="AD104" s="3">
        <f t="shared" si="10"/>
        <v>35762522.203463212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21425319.754855957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36</v>
      </c>
      <c r="C105" s="7"/>
      <c r="D105" s="2" t="e">
        <f t="shared" si="12"/>
        <v>#N/A</v>
      </c>
      <c r="E105" s="2" t="e">
        <f t="shared" si="22"/>
        <v>#N/A</v>
      </c>
      <c r="F105" s="2">
        <v>641045.17863509059</v>
      </c>
      <c r="G105" s="2">
        <f t="shared" si="35"/>
        <v>641045.17863509059</v>
      </c>
      <c r="H105" s="2">
        <f t="shared" si="32"/>
        <v>36846546.822574556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895575.57142857322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647142.4092182219</v>
      </c>
      <c r="Q105" s="2">
        <f t="shared" si="36"/>
        <v>647142.4092182219</v>
      </c>
      <c r="R105" s="2">
        <f t="shared" si="33"/>
        <v>37626345.469824284</v>
      </c>
      <c r="S105" s="2">
        <f t="shared" si="17"/>
        <v>641045.17863509059</v>
      </c>
      <c r="T105" s="2">
        <f t="shared" si="18"/>
        <v>8499.5714285714785</v>
      </c>
      <c r="U105" s="2">
        <f t="shared" si="19"/>
        <v>647142.4092182219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593704.69493250758</v>
      </c>
      <c r="Y105" s="2">
        <f t="shared" si="30"/>
        <v>36356226.898395717</v>
      </c>
      <c r="Z105" s="2" t="str">
        <f t="shared" si="8"/>
        <v>HERE</v>
      </c>
      <c r="AA105" s="2">
        <f>IF(Z105="HERE",Y105,AA104+Graph!$G$1*1000)</f>
        <v>36356226.898395717</v>
      </c>
      <c r="AB105" s="2">
        <f t="shared" si="21"/>
        <v>593704.69493250549</v>
      </c>
      <c r="AC105" s="2">
        <f t="shared" si="31"/>
        <v>1270118.5714285714</v>
      </c>
      <c r="AD105" s="3">
        <f t="shared" si="10"/>
        <v>36356226.898395717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21902337.186581731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37</v>
      </c>
      <c r="C106" s="7"/>
      <c r="D106" s="2" t="e">
        <f t="shared" si="12"/>
        <v>#N/A</v>
      </c>
      <c r="E106" s="2" t="e">
        <f t="shared" si="22"/>
        <v>#N/A</v>
      </c>
      <c r="F106" s="2">
        <v>645976.31452125311</v>
      </c>
      <c r="G106" s="2">
        <f t="shared" si="35"/>
        <v>645976.31452125311</v>
      </c>
      <c r="H106" s="2">
        <f t="shared" si="32"/>
        <v>37492523.137095809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904075.1428571447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652120.04138019681</v>
      </c>
      <c r="Q106" s="2">
        <f t="shared" si="36"/>
        <v>652120.04138019681</v>
      </c>
      <c r="R106" s="2">
        <f t="shared" si="33"/>
        <v>38278465.511204481</v>
      </c>
      <c r="S106" s="2">
        <f t="shared" si="17"/>
        <v>645976.31452125311</v>
      </c>
      <c r="T106" s="2">
        <f t="shared" si="18"/>
        <v>8499.5714285714785</v>
      </c>
      <c r="U106" s="2">
        <f t="shared" si="19"/>
        <v>652120.04138019681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598682.32709448249</v>
      </c>
      <c r="Y106" s="2">
        <f t="shared" si="30"/>
        <v>36954909.225490198</v>
      </c>
      <c r="Z106" s="2" t="str">
        <f t="shared" si="8"/>
        <v>HERE</v>
      </c>
      <c r="AA106" s="2">
        <f>IF(Z106="HERE",Y106,AA105+Graph!$G$1*1000)</f>
        <v>36954909.225490198</v>
      </c>
      <c r="AB106" s="2">
        <f t="shared" si="21"/>
        <v>598682.3270944804</v>
      </c>
      <c r="AC106" s="2">
        <f t="shared" si="31"/>
        <v>1323556.2857142857</v>
      </c>
      <c r="AD106" s="3">
        <f t="shared" si="10"/>
        <v>36954909.225490198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22383834.487253252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38</v>
      </c>
      <c r="C107" s="7"/>
      <c r="D107" s="2" t="e">
        <f t="shared" si="12"/>
        <v>#N/A</v>
      </c>
      <c r="E107" s="2" t="e">
        <f t="shared" si="22"/>
        <v>#N/A</v>
      </c>
      <c r="F107" s="2">
        <v>650907.45040744543</v>
      </c>
      <c r="G107" s="2">
        <f t="shared" si="35"/>
        <v>650907.45040744543</v>
      </c>
      <c r="H107" s="2">
        <f t="shared" si="32"/>
        <v>38143430.587503254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912574.71428571618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657097.67354214191</v>
      </c>
      <c r="Q107" s="2">
        <f t="shared" si="36"/>
        <v>657097.67354214191</v>
      </c>
      <c r="R107" s="2">
        <f t="shared" si="33"/>
        <v>38935563.184746623</v>
      </c>
      <c r="S107" s="2">
        <f t="shared" si="17"/>
        <v>650907.45040744543</v>
      </c>
      <c r="T107" s="2">
        <f t="shared" si="18"/>
        <v>8499.5714285714785</v>
      </c>
      <c r="U107" s="2">
        <f t="shared" si="19"/>
        <v>657097.67354214191</v>
      </c>
      <c r="V107" s="2">
        <f t="shared" si="34"/>
        <v>1376994</v>
      </c>
      <c r="W107" s="2">
        <f t="shared" si="20"/>
        <v>53437.714285714319</v>
      </c>
      <c r="X107" s="2">
        <f t="shared" si="6"/>
        <v>603659.9592564276</v>
      </c>
      <c r="Y107" s="2">
        <f t="shared" si="30"/>
        <v>37558569.184746623</v>
      </c>
      <c r="Z107" s="2" t="str">
        <f t="shared" si="8"/>
        <v>HERE</v>
      </c>
      <c r="AA107" s="2">
        <f>IF(Z107="HERE",Y107,AA106+Graph!$G$1*1000)</f>
        <v>37558569.184746623</v>
      </c>
      <c r="AB107" s="2">
        <f t="shared" si="21"/>
        <v>603659.9592564255</v>
      </c>
      <c r="AC107" s="2">
        <f t="shared" si="31"/>
        <v>1376994</v>
      </c>
      <c r="AD107" s="3">
        <f t="shared" si="10"/>
        <v>37558569.184746623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22869811.656870555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39</v>
      </c>
      <c r="C108" s="7"/>
      <c r="D108" s="2" t="e">
        <f t="shared" si="12"/>
        <v>#N/A</v>
      </c>
      <c r="E108" s="2" t="e">
        <f t="shared" si="22"/>
        <v>#N/A</v>
      </c>
      <c r="F108" s="2">
        <v>655838.58629360795</v>
      </c>
      <c r="G108" s="2">
        <f t="shared" si="35"/>
        <v>655838.58629360795</v>
      </c>
      <c r="H108" s="2">
        <f t="shared" si="32"/>
        <v>38799269.173796862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921074.28571428766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662075.30570408702</v>
      </c>
      <c r="Q108" s="2">
        <f t="shared" si="36"/>
        <v>662075.30570408702</v>
      </c>
      <c r="R108" s="2">
        <f t="shared" si="33"/>
        <v>39597638.49045071</v>
      </c>
      <c r="S108" s="2">
        <f t="shared" si="17"/>
        <v>655838.58629360795</v>
      </c>
      <c r="T108" s="2">
        <f t="shared" si="18"/>
        <v>8499.5714285714785</v>
      </c>
      <c r="U108" s="2">
        <f t="shared" si="19"/>
        <v>662075.30570408702</v>
      </c>
      <c r="V108" s="2">
        <f t="shared" si="34"/>
        <v>1508825.75</v>
      </c>
      <c r="W108" s="2">
        <f t="shared" si="20"/>
        <v>131831.75</v>
      </c>
      <c r="X108" s="2">
        <f t="shared" si="6"/>
        <v>530243.55570408702</v>
      </c>
      <c r="Y108" s="2">
        <f t="shared" si="30"/>
        <v>38088812.74045071</v>
      </c>
      <c r="Z108" s="2" t="str">
        <f t="shared" si="8"/>
        <v>HERE</v>
      </c>
      <c r="AA108" s="2">
        <f>IF(Z108="HERE",Y108,AA107+Graph!$G$1*1000)</f>
        <v>38088812.74045071</v>
      </c>
      <c r="AB108" s="2">
        <f t="shared" si="21"/>
        <v>530243.55570408702</v>
      </c>
      <c r="AC108" s="2">
        <f t="shared" si="31"/>
        <v>1508825.75</v>
      </c>
      <c r="AD108" s="3">
        <f t="shared" si="10"/>
        <v>38088812.74045071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23360268.695433605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40</v>
      </c>
      <c r="C109" s="7"/>
      <c r="D109" s="2" t="e">
        <f t="shared" si="12"/>
        <v>#N/A</v>
      </c>
      <c r="E109" s="2" t="e">
        <f t="shared" si="22"/>
        <v>#N/A</v>
      </c>
      <c r="F109" s="2">
        <v>660769.72217977047</v>
      </c>
      <c r="G109" s="2">
        <f t="shared" si="35"/>
        <v>660769.72217977047</v>
      </c>
      <c r="H109" s="2">
        <f t="shared" si="32"/>
        <v>39460038.895976633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929573.85714285914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667052.93786606193</v>
      </c>
      <c r="Q109" s="2">
        <f t="shared" si="36"/>
        <v>667052.93786606193</v>
      </c>
      <c r="R109" s="2">
        <f t="shared" si="33"/>
        <v>40264691.428316772</v>
      </c>
      <c r="S109" s="2">
        <f t="shared" si="17"/>
        <v>660769.72217977047</v>
      </c>
      <c r="T109" s="2">
        <f t="shared" si="18"/>
        <v>8499.5714285714785</v>
      </c>
      <c r="U109" s="2">
        <f t="shared" si="19"/>
        <v>667052.93786606193</v>
      </c>
      <c r="V109" s="2">
        <f t="shared" si="34"/>
        <v>1640657.5</v>
      </c>
      <c r="W109" s="2">
        <f t="shared" si="20"/>
        <v>131831.75</v>
      </c>
      <c r="X109" s="2">
        <f t="shared" si="6"/>
        <v>535221.18786606193</v>
      </c>
      <c r="Y109" s="2">
        <f t="shared" si="30"/>
        <v>38624033.928316772</v>
      </c>
      <c r="Z109" s="2" t="str">
        <f t="shared" si="8"/>
        <v>HERE</v>
      </c>
      <c r="AA109" s="2">
        <f>IF(Z109="HERE",Y109,AA108+Graph!$G$1*1000)</f>
        <v>38624033.928316772</v>
      </c>
      <c r="AB109" s="2">
        <f t="shared" si="21"/>
        <v>535221.18786606193</v>
      </c>
      <c r="AC109" s="2">
        <f t="shared" si="31"/>
        <v>1640657.5</v>
      </c>
      <c r="AD109" s="3">
        <f t="shared" si="10"/>
        <v>38624033.928316772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23855205.602942407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41</v>
      </c>
      <c r="C110" s="7"/>
      <c r="D110" s="2" t="e">
        <f t="shared" si="12"/>
        <v>#N/A</v>
      </c>
      <c r="E110" s="2" t="e">
        <f t="shared" si="22"/>
        <v>#N/A</v>
      </c>
      <c r="F110" s="2">
        <v>665700.85806596279</v>
      </c>
      <c r="G110" s="2">
        <f t="shared" si="35"/>
        <v>665700.85806596279</v>
      </c>
      <c r="H110" s="2">
        <f t="shared" si="32"/>
        <v>40125739.754042596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938073.42857143062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672030.57002800703</v>
      </c>
      <c r="Q110" s="2">
        <f t="shared" si="36"/>
        <v>672030.57002800703</v>
      </c>
      <c r="R110" s="2">
        <f t="shared" si="33"/>
        <v>40936721.998344779</v>
      </c>
      <c r="S110" s="2">
        <f t="shared" si="17"/>
        <v>665700.85806596279</v>
      </c>
      <c r="T110" s="2">
        <f t="shared" si="18"/>
        <v>8499.5714285714785</v>
      </c>
      <c r="U110" s="2">
        <f t="shared" si="19"/>
        <v>672030.57002800703</v>
      </c>
      <c r="V110" s="2">
        <f t="shared" si="34"/>
        <v>1772489.25</v>
      </c>
      <c r="W110" s="2">
        <f t="shared" si="20"/>
        <v>131831.75</v>
      </c>
      <c r="X110" s="2">
        <f t="shared" si="6"/>
        <v>540198.82002800703</v>
      </c>
      <c r="Y110" s="2">
        <f t="shared" si="30"/>
        <v>39164232.748344779</v>
      </c>
      <c r="Z110" s="2" t="str">
        <f t="shared" si="8"/>
        <v>HERE</v>
      </c>
      <c r="AA110" s="2">
        <f>IF(Z110="HERE",Y110,AA109+Graph!$G$1*1000)</f>
        <v>39164232.748344779</v>
      </c>
      <c r="AB110" s="2">
        <f t="shared" si="21"/>
        <v>540198.82002800703</v>
      </c>
      <c r="AC110" s="2">
        <f t="shared" si="31"/>
        <v>1772489.25</v>
      </c>
      <c r="AD110" s="3">
        <f t="shared" si="10"/>
        <v>39164232.748344779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24354622.379396986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42</v>
      </c>
      <c r="C111" s="7"/>
      <c r="D111" s="2" t="e">
        <f t="shared" si="12"/>
        <v>#N/A</v>
      </c>
      <c r="E111" s="2" t="e">
        <f t="shared" si="22"/>
        <v>#N/A</v>
      </c>
      <c r="F111" s="2">
        <v>670631.99395212531</v>
      </c>
      <c r="G111" s="2">
        <f t="shared" si="35"/>
        <v>670631.99395212531</v>
      </c>
      <c r="H111" s="2">
        <f t="shared" si="32"/>
        <v>40796371.747994721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946573.0000000021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677008.20218995214</v>
      </c>
      <c r="Q111" s="2">
        <f t="shared" si="36"/>
        <v>677008.20218995214</v>
      </c>
      <c r="R111" s="2">
        <f t="shared" si="33"/>
        <v>41613730.200534731</v>
      </c>
      <c r="S111" s="2">
        <f t="shared" si="17"/>
        <v>670631.99395212531</v>
      </c>
      <c r="T111" s="2">
        <f t="shared" si="18"/>
        <v>8499.5714285714785</v>
      </c>
      <c r="U111" s="2">
        <f t="shared" si="19"/>
        <v>677008.20218995214</v>
      </c>
      <c r="V111" s="2">
        <f t="shared" si="34"/>
        <v>1904321</v>
      </c>
      <c r="W111" s="2">
        <f t="shared" si="20"/>
        <v>131831.75</v>
      </c>
      <c r="X111" s="2">
        <f t="shared" si="6"/>
        <v>545176.45218995214</v>
      </c>
      <c r="Y111" s="2">
        <f t="shared" si="30"/>
        <v>39709409.200534731</v>
      </c>
      <c r="Z111" s="2" t="str">
        <f t="shared" si="8"/>
        <v>HERE</v>
      </c>
      <c r="AA111" s="2">
        <f>IF(Z111="HERE",Y111,AA110+Graph!$G$1*1000)</f>
        <v>39709409.200534731</v>
      </c>
      <c r="AB111" s="2">
        <f t="shared" si="21"/>
        <v>545176.45218995214</v>
      </c>
      <c r="AC111" s="2">
        <f t="shared" si="31"/>
        <v>1904321</v>
      </c>
      <c r="AD111" s="3">
        <f t="shared" si="10"/>
        <v>39709409.200534731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24858519.024797317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43</v>
      </c>
      <c r="C112" s="7"/>
      <c r="D112" s="2" t="e">
        <f t="shared" si="12"/>
        <v>#N/A</v>
      </c>
      <c r="E112" s="2" t="e">
        <f t="shared" si="22"/>
        <v>#N/A</v>
      </c>
      <c r="F112" s="2">
        <v>675563.12983828783</v>
      </c>
      <c r="G112" s="2">
        <f t="shared" si="35"/>
        <v>675563.12983828783</v>
      </c>
      <c r="H112" s="2">
        <f t="shared" si="32"/>
        <v>41471934.877833009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955072.57142857357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681985.83435192704</v>
      </c>
      <c r="Q112" s="2">
        <f t="shared" si="36"/>
        <v>681985.83435192704</v>
      </c>
      <c r="R112" s="2">
        <f t="shared" si="33"/>
        <v>42295716.034886658</v>
      </c>
      <c r="S112" s="2">
        <f t="shared" si="17"/>
        <v>675563.12983828783</v>
      </c>
      <c r="T112" s="2">
        <f t="shared" si="18"/>
        <v>8499.5714285714785</v>
      </c>
      <c r="U112" s="2">
        <f t="shared" si="19"/>
        <v>681985.83435192704</v>
      </c>
      <c r="V112" s="2">
        <f t="shared" si="34"/>
        <v>2036152.75</v>
      </c>
      <c r="W112" s="2">
        <f t="shared" si="20"/>
        <v>131831.75</v>
      </c>
      <c r="X112" s="2">
        <f t="shared" si="6"/>
        <v>550154.08435192704</v>
      </c>
      <c r="Y112" s="2">
        <f t="shared" si="30"/>
        <v>40259563.284886658</v>
      </c>
      <c r="Z112" s="2" t="str">
        <f t="shared" si="8"/>
        <v>HERE</v>
      </c>
      <c r="AA112" s="2">
        <f>IF(Z112="HERE",Y112,AA111+Graph!$G$1*1000)</f>
        <v>40259563.284886658</v>
      </c>
      <c r="AB112" s="2">
        <f t="shared" si="21"/>
        <v>550154.08435192704</v>
      </c>
      <c r="AC112" s="2">
        <f t="shared" si="31"/>
        <v>2036152.75</v>
      </c>
      <c r="AD112" s="3">
        <f t="shared" si="10"/>
        <v>40259563.284886658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25366895.539143395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44</v>
      </c>
      <c r="C113" s="7"/>
      <c r="D113" s="2" t="e">
        <f t="shared" si="12"/>
        <v>#N/A</v>
      </c>
      <c r="E113" s="2" t="e">
        <f t="shared" si="22"/>
        <v>#N/A</v>
      </c>
      <c r="F113" s="2">
        <v>680494.26572448015</v>
      </c>
      <c r="G113" s="2">
        <f t="shared" si="35"/>
        <v>680494.26572448015</v>
      </c>
      <c r="H113" s="2">
        <f t="shared" si="32"/>
        <v>42152429.143557489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963572.14285714505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686963.46651387215</v>
      </c>
      <c r="Q113" s="2">
        <f t="shared" si="36"/>
        <v>686963.46651387215</v>
      </c>
      <c r="R113" s="2">
        <f t="shared" si="33"/>
        <v>42982679.50140053</v>
      </c>
      <c r="S113" s="2">
        <f t="shared" si="17"/>
        <v>680494.26572448015</v>
      </c>
      <c r="T113" s="2">
        <f t="shared" si="18"/>
        <v>8499.5714285714785</v>
      </c>
      <c r="U113" s="2">
        <f t="shared" si="19"/>
        <v>686963.46651387215</v>
      </c>
      <c r="V113" s="2">
        <f t="shared" si="34"/>
        <v>2167984.5</v>
      </c>
      <c r="W113" s="2">
        <f t="shared" si="20"/>
        <v>131831.75</v>
      </c>
      <c r="X113" s="2">
        <f t="shared" si="6"/>
        <v>555131.71651387215</v>
      </c>
      <c r="Y113" s="2">
        <f t="shared" si="30"/>
        <v>40814695.00140053</v>
      </c>
      <c r="Z113" s="2" t="str">
        <f t="shared" si="8"/>
        <v>HERE</v>
      </c>
      <c r="AA113" s="2">
        <f>IF(Z113="HERE",Y113,AA112+Graph!$G$1*1000)</f>
        <v>40814695.00140053</v>
      </c>
      <c r="AB113" s="2">
        <f t="shared" si="21"/>
        <v>555131.71651387215</v>
      </c>
      <c r="AC113" s="2">
        <f t="shared" si="31"/>
        <v>2167984.5</v>
      </c>
      <c r="AD113" s="3">
        <f t="shared" si="10"/>
        <v>40814695.00140053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25879751.922435254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45</v>
      </c>
      <c r="C114" s="7"/>
      <c r="D114" s="2" t="e">
        <f t="shared" si="12"/>
        <v>#N/A</v>
      </c>
      <c r="E114" s="2" t="e">
        <f t="shared" si="22"/>
        <v>#N/A</v>
      </c>
      <c r="F114" s="2">
        <v>685425.40161064267</v>
      </c>
      <c r="G114" s="2">
        <f t="shared" si="35"/>
        <v>685425.40161064267</v>
      </c>
      <c r="H114" s="2">
        <f t="shared" si="32"/>
        <v>42837854.545168132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972071.71428571653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691941.09867584705</v>
      </c>
      <c r="Q114" s="2">
        <f t="shared" si="36"/>
        <v>691941.09867584705</v>
      </c>
      <c r="R114" s="2">
        <f t="shared" si="33"/>
        <v>43674620.600076377</v>
      </c>
      <c r="S114" s="2">
        <f t="shared" si="17"/>
        <v>685425.40161064267</v>
      </c>
      <c r="T114" s="2">
        <f t="shared" si="18"/>
        <v>8499.5714285714785</v>
      </c>
      <c r="U114" s="2">
        <f t="shared" si="19"/>
        <v>691941.09867584705</v>
      </c>
      <c r="V114" s="2">
        <f t="shared" si="34"/>
        <v>2299816.25</v>
      </c>
      <c r="W114" s="2">
        <f t="shared" si="20"/>
        <v>131831.75</v>
      </c>
      <c r="X114" s="2">
        <f t="shared" si="6"/>
        <v>560109.34867584705</v>
      </c>
      <c r="Y114" s="2">
        <f t="shared" si="30"/>
        <v>41374804.350076377</v>
      </c>
      <c r="Z114" s="2" t="str">
        <f t="shared" si="8"/>
        <v>HERE</v>
      </c>
      <c r="AA114" s="2">
        <f>IF(Z114="HERE",Y114,AA113+Graph!$G$1*1000)</f>
        <v>41374804.350076377</v>
      </c>
      <c r="AB114" s="2">
        <f t="shared" si="21"/>
        <v>560109.34867584705</v>
      </c>
      <c r="AC114" s="2">
        <f t="shared" si="31"/>
        <v>2299816.25</v>
      </c>
      <c r="AD114" s="3">
        <f t="shared" si="10"/>
        <v>41374804.350076377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26397088.174672861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46</v>
      </c>
      <c r="C115" s="7"/>
      <c r="D115" s="2" t="e">
        <f t="shared" si="12"/>
        <v>#N/A</v>
      </c>
      <c r="E115" s="2" t="e">
        <f t="shared" si="22"/>
        <v>#N/A</v>
      </c>
      <c r="F115" s="2">
        <v>690356.53749680519</v>
      </c>
      <c r="G115" s="2">
        <f t="shared" si="35"/>
        <v>690356.53749680519</v>
      </c>
      <c r="H115" s="2">
        <f t="shared" si="32"/>
        <v>43528211.082664937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980571.28571428801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696918.73083779216</v>
      </c>
      <c r="Q115" s="2">
        <f t="shared" si="36"/>
        <v>696918.73083779216</v>
      </c>
      <c r="R115" s="2">
        <f t="shared" si="33"/>
        <v>44371539.33091417</v>
      </c>
      <c r="S115" s="2">
        <f t="shared" si="17"/>
        <v>690356.53749680519</v>
      </c>
      <c r="T115" s="2">
        <f t="shared" si="18"/>
        <v>8499.5714285714785</v>
      </c>
      <c r="U115" s="2">
        <f t="shared" si="19"/>
        <v>696918.73083779216</v>
      </c>
      <c r="V115" s="2">
        <f t="shared" si="34"/>
        <v>2431648</v>
      </c>
      <c r="W115" s="2">
        <f t="shared" si="20"/>
        <v>131831.75</v>
      </c>
      <c r="X115" s="2">
        <f t="shared" si="6"/>
        <v>565086.98083779216</v>
      </c>
      <c r="Y115" s="2">
        <f t="shared" si="30"/>
        <v>41939891.33091417</v>
      </c>
      <c r="Z115" s="2" t="str">
        <f t="shared" si="8"/>
        <v>HERE</v>
      </c>
      <c r="AA115" s="2">
        <f>IF(Z115="HERE",Y115,AA114+Graph!$G$1*1000)</f>
        <v>41939891.33091417</v>
      </c>
      <c r="AB115" s="2">
        <f t="shared" si="21"/>
        <v>565086.98083779216</v>
      </c>
      <c r="AC115" s="2">
        <f t="shared" si="31"/>
        <v>2431648</v>
      </c>
      <c r="AD115" s="3">
        <f t="shared" si="10"/>
        <v>41939891.33091417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26918904.295856219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47</v>
      </c>
      <c r="C116" s="7"/>
      <c r="D116" s="2" t="e">
        <f t="shared" si="12"/>
        <v>#N/A</v>
      </c>
      <c r="E116" s="2" t="e">
        <f t="shared" si="22"/>
        <v>#N/A</v>
      </c>
      <c r="F116" s="2">
        <v>695287.67338299751</v>
      </c>
      <c r="G116" s="2">
        <f t="shared" si="35"/>
        <v>695287.67338299751</v>
      </c>
      <c r="H116" s="2">
        <f t="shared" si="32"/>
        <v>44223498.756047934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989070.85714285949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701896.36299973726</v>
      </c>
      <c r="Q116" s="2">
        <f t="shared" si="36"/>
        <v>700000</v>
      </c>
      <c r="R116" s="2">
        <f t="shared" si="33"/>
        <v>45071539.33091417</v>
      </c>
      <c r="S116" s="2">
        <f t="shared" si="17"/>
        <v>695287.67338299751</v>
      </c>
      <c r="T116" s="2">
        <f t="shared" si="18"/>
        <v>8499.5714285714785</v>
      </c>
      <c r="U116" s="2">
        <f t="shared" si="19"/>
        <v>700000</v>
      </c>
      <c r="V116" s="2">
        <f t="shared" si="34"/>
        <v>2639309</v>
      </c>
      <c r="W116" s="2">
        <f t="shared" si="20"/>
        <v>207661</v>
      </c>
      <c r="X116" s="2">
        <f t="shared" si="6"/>
        <v>492339</v>
      </c>
      <c r="Y116" s="2">
        <f t="shared" si="30"/>
        <v>42432230.33091417</v>
      </c>
      <c r="Z116" s="2" t="str">
        <f t="shared" si="8"/>
        <v>HERE</v>
      </c>
      <c r="AA116" s="2">
        <f>IF(Z116="HERE",Y116,AA115+Graph!$G$1*1000)</f>
        <v>42432230.33091417</v>
      </c>
      <c r="AB116" s="2">
        <f t="shared" si="21"/>
        <v>492339</v>
      </c>
      <c r="AC116" s="2">
        <f t="shared" si="31"/>
        <v>2639309</v>
      </c>
      <c r="AD116" s="3">
        <f t="shared" si="10"/>
        <v>42432230.33091417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27445200.285985358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48</v>
      </c>
      <c r="C117" s="7"/>
      <c r="D117" s="2" t="e">
        <f t="shared" si="12"/>
        <v>#N/A</v>
      </c>
      <c r="E117" s="2" t="e">
        <f t="shared" si="22"/>
        <v>#N/A</v>
      </c>
      <c r="F117" s="2">
        <v>700218.80926916003</v>
      </c>
      <c r="G117" s="2">
        <f t="shared" si="35"/>
        <v>691500.42857142852</v>
      </c>
      <c r="H117" s="2">
        <f t="shared" si="32"/>
        <v>44914999.18461936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997570.42857143097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706873.99516171217</v>
      </c>
      <c r="Q117" s="2">
        <f t="shared" si="36"/>
        <v>700000</v>
      </c>
      <c r="R117" s="2">
        <f t="shared" si="33"/>
        <v>45771539.33091417</v>
      </c>
      <c r="S117" s="2">
        <f t="shared" si="17"/>
        <v>691500.42857142538</v>
      </c>
      <c r="T117" s="2">
        <f t="shared" si="18"/>
        <v>8499.5714285714785</v>
      </c>
      <c r="U117" s="2">
        <f t="shared" si="19"/>
        <v>700000</v>
      </c>
      <c r="V117" s="2">
        <f t="shared" si="34"/>
        <v>2918252</v>
      </c>
      <c r="W117" s="2">
        <f t="shared" si="20"/>
        <v>278943</v>
      </c>
      <c r="X117" s="2">
        <f t="shared" si="6"/>
        <v>421057</v>
      </c>
      <c r="Y117" s="2">
        <f t="shared" si="30"/>
        <v>42853287.33091417</v>
      </c>
      <c r="Z117" s="2" t="str">
        <f t="shared" si="8"/>
        <v>HERE</v>
      </c>
      <c r="AA117" s="2">
        <f>IF(Z117="HERE",Y117,AA116+Graph!$G$1*1000)</f>
        <v>42853287.33091417</v>
      </c>
      <c r="AB117" s="2">
        <f t="shared" si="21"/>
        <v>421057</v>
      </c>
      <c r="AC117" s="2">
        <f t="shared" si="31"/>
        <v>2918252</v>
      </c>
      <c r="AD117" s="3">
        <f t="shared" si="10"/>
        <v>42853287.33091417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27975976.145060245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49</v>
      </c>
      <c r="C118" s="7"/>
      <c r="D118" s="2" t="e">
        <f t="shared" si="12"/>
        <v>#N/A</v>
      </c>
      <c r="E118" s="2" t="e">
        <f t="shared" si="22"/>
        <v>#N/A</v>
      </c>
      <c r="F118" s="2">
        <v>705149.94515532255</v>
      </c>
      <c r="G118" s="2">
        <f t="shared" si="35"/>
        <v>691500.42857142852</v>
      </c>
      <c r="H118" s="2">
        <f t="shared" si="32"/>
        <v>45606499.613190785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1006070.0000000024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711851.62732365727</v>
      </c>
      <c r="Q118" s="2">
        <f t="shared" si="36"/>
        <v>700000</v>
      </c>
      <c r="R118" s="2">
        <f t="shared" si="33"/>
        <v>46471539.33091417</v>
      </c>
      <c r="S118" s="2">
        <f t="shared" si="17"/>
        <v>691500.42857142538</v>
      </c>
      <c r="T118" s="2">
        <f t="shared" si="18"/>
        <v>8499.5714285714785</v>
      </c>
      <c r="U118" s="2">
        <f t="shared" si="19"/>
        <v>700000</v>
      </c>
      <c r="V118" s="2">
        <f t="shared" si="34"/>
        <v>3234946</v>
      </c>
      <c r="W118" s="2">
        <f t="shared" si="20"/>
        <v>316694</v>
      </c>
      <c r="X118" s="2">
        <f t="shared" si="6"/>
        <v>383306</v>
      </c>
      <c r="Y118" s="2">
        <f t="shared" si="30"/>
        <v>43236593.33091417</v>
      </c>
      <c r="Z118" s="2" t="str">
        <f t="shared" si="8"/>
        <v>HERE</v>
      </c>
      <c r="AA118" s="2">
        <f>IF(Z118="HERE",Y118,AA117+Graph!$G$1*1000)</f>
        <v>43236593.33091417</v>
      </c>
      <c r="AB118" s="2">
        <f t="shared" si="21"/>
        <v>383306</v>
      </c>
      <c r="AC118" s="2">
        <f t="shared" si="31"/>
        <v>3234946</v>
      </c>
      <c r="AD118" s="3">
        <f t="shared" si="10"/>
        <v>43236593.33091417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28511231.873080909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50</v>
      </c>
      <c r="C119" s="7"/>
      <c r="D119" s="2" t="e">
        <f t="shared" si="12"/>
        <v>#N/A</v>
      </c>
      <c r="E119" s="2" t="e">
        <f t="shared" si="22"/>
        <v>#N/A</v>
      </c>
      <c r="F119" s="2">
        <v>710081.08104151487</v>
      </c>
      <c r="G119" s="2">
        <f t="shared" si="35"/>
        <v>691500.42857142852</v>
      </c>
      <c r="H119" s="2">
        <f t="shared" si="32"/>
        <v>46298000.04176221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1014569.5714285739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716829.25948560238</v>
      </c>
      <c r="Q119" s="2">
        <f t="shared" si="36"/>
        <v>700000</v>
      </c>
      <c r="R119" s="2">
        <f t="shared" si="33"/>
        <v>47171539.33091417</v>
      </c>
      <c r="S119" s="2">
        <f t="shared" si="17"/>
        <v>691500.42857142538</v>
      </c>
      <c r="T119" s="2">
        <f t="shared" si="18"/>
        <v>8499.5714285714785</v>
      </c>
      <c r="U119" s="2">
        <f t="shared" si="19"/>
        <v>700000</v>
      </c>
      <c r="V119" s="2">
        <f t="shared" si="34"/>
        <v>3559179</v>
      </c>
      <c r="W119" s="2">
        <f t="shared" si="20"/>
        <v>324233</v>
      </c>
      <c r="X119" s="2">
        <f t="shared" si="6"/>
        <v>375767</v>
      </c>
      <c r="Y119" s="2">
        <f t="shared" si="30"/>
        <v>43612360.33091417</v>
      </c>
      <c r="Z119" s="2" t="str">
        <f t="shared" si="8"/>
        <v>HERE</v>
      </c>
      <c r="AA119" s="2">
        <f>IF(Z119="HERE",Y119,AA118+Graph!$G$1*1000)</f>
        <v>43612360.33091417</v>
      </c>
      <c r="AB119" s="2">
        <f t="shared" si="21"/>
        <v>375767</v>
      </c>
      <c r="AC119" s="2">
        <f t="shared" si="31"/>
        <v>3559179</v>
      </c>
      <c r="AD119" s="3">
        <f t="shared" si="10"/>
        <v>43612360.33091417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29050967.470047321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51</v>
      </c>
      <c r="C120" s="7"/>
      <c r="D120" s="2" t="e">
        <f t="shared" si="12"/>
        <v>#N/A</v>
      </c>
      <c r="E120" s="2" t="e">
        <f t="shared" si="22"/>
        <v>#N/A</v>
      </c>
      <c r="F120" s="2">
        <v>715012.21692767739</v>
      </c>
      <c r="G120" s="2">
        <f t="shared" si="35"/>
        <v>691500.42857142852</v>
      </c>
      <c r="H120" s="2">
        <f t="shared" si="32"/>
        <v>46989500.470333636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1023069.1428571454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721806.89164757729</v>
      </c>
      <c r="Q120" s="2">
        <f t="shared" si="36"/>
        <v>700000</v>
      </c>
      <c r="R120" s="2">
        <f t="shared" si="33"/>
        <v>47871539.33091417</v>
      </c>
      <c r="S120" s="2">
        <f t="shared" si="17"/>
        <v>691500.42857142538</v>
      </c>
      <c r="T120" s="2">
        <f t="shared" si="18"/>
        <v>8499.5714285714785</v>
      </c>
      <c r="U120" s="2">
        <f t="shared" si="19"/>
        <v>700000</v>
      </c>
      <c r="V120" s="2">
        <f t="shared" si="34"/>
        <v>3837094</v>
      </c>
      <c r="W120" s="2">
        <f t="shared" si="20"/>
        <v>277915</v>
      </c>
      <c r="X120" s="2">
        <f t="shared" si="6"/>
        <v>422085</v>
      </c>
      <c r="Y120" s="2">
        <f t="shared" si="30"/>
        <v>44034445.33091417</v>
      </c>
      <c r="Z120" s="2" t="str">
        <f t="shared" si="8"/>
        <v>HERE</v>
      </c>
      <c r="AA120" s="2">
        <f>IF(Z120="HERE",Y120,AA119+Graph!$G$1*1000)</f>
        <v>44034445.33091417</v>
      </c>
      <c r="AB120" s="2">
        <f t="shared" si="21"/>
        <v>422085</v>
      </c>
      <c r="AC120" s="2">
        <f t="shared" si="31"/>
        <v>3837094</v>
      </c>
      <c r="AD120" s="3">
        <f t="shared" si="10"/>
        <v>44034445.33091417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29595182.935959488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52</v>
      </c>
      <c r="C121" s="7"/>
      <c r="D121" s="2" t="e">
        <f t="shared" si="12"/>
        <v>#N/A</v>
      </c>
      <c r="E121" s="2" t="e">
        <f t="shared" si="22"/>
        <v>#N/A</v>
      </c>
      <c r="F121" s="2">
        <v>719943.35281383991</v>
      </c>
      <c r="G121" s="2">
        <f t="shared" si="35"/>
        <v>691500.42857142852</v>
      </c>
      <c r="H121" s="2">
        <f t="shared" si="32"/>
        <v>47681000.898905061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1031568.7142857169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726784.52380952239</v>
      </c>
      <c r="Q121" s="2">
        <f t="shared" si="36"/>
        <v>700000</v>
      </c>
      <c r="R121" s="2">
        <f t="shared" si="33"/>
        <v>48571539.33091417</v>
      </c>
      <c r="S121" s="2">
        <f t="shared" si="17"/>
        <v>691500.42857142538</v>
      </c>
      <c r="T121" s="2">
        <f t="shared" si="18"/>
        <v>8499.5714285714785</v>
      </c>
      <c r="U121" s="2">
        <f t="shared" si="19"/>
        <v>700000</v>
      </c>
      <c r="V121" s="2">
        <f t="shared" si="34"/>
        <v>4062501</v>
      </c>
      <c r="W121" s="2">
        <f t="shared" si="20"/>
        <v>225407</v>
      </c>
      <c r="X121" s="2">
        <f t="shared" si="6"/>
        <v>474593</v>
      </c>
      <c r="Y121" s="2">
        <f t="shared" si="30"/>
        <v>44509038.33091417</v>
      </c>
      <c r="Z121" s="2" t="str">
        <f t="shared" si="8"/>
        <v>HERE</v>
      </c>
      <c r="AA121" s="2">
        <f>IF(Z121="HERE",Y121,AA120+Graph!$G$1*1000)</f>
        <v>44509038.33091417</v>
      </c>
      <c r="AB121" s="2">
        <f t="shared" si="21"/>
        <v>474593</v>
      </c>
      <c r="AC121" s="2">
        <f t="shared" si="31"/>
        <v>4062501</v>
      </c>
      <c r="AD121" s="3">
        <f t="shared" si="10"/>
        <v>44509038.33091417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30143878.270817433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53</v>
      </c>
      <c r="C122" s="7"/>
      <c r="D122" s="2" t="e">
        <f t="shared" si="12"/>
        <v>#N/A</v>
      </c>
      <c r="E122" s="2" t="e">
        <f t="shared" si="22"/>
        <v>#N/A</v>
      </c>
      <c r="F122" s="2">
        <v>724874.48870003223</v>
      </c>
      <c r="G122" s="2">
        <f t="shared" si="35"/>
        <v>691500.42857142852</v>
      </c>
      <c r="H122" s="2">
        <f t="shared" si="32"/>
        <v>48372501.327476487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1040068.2857142884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731762.15597146749</v>
      </c>
      <c r="Q122" s="2">
        <f t="shared" si="36"/>
        <v>700000</v>
      </c>
      <c r="R122" s="2">
        <f t="shared" si="33"/>
        <v>49271539.33091417</v>
      </c>
      <c r="S122" s="2">
        <f t="shared" si="17"/>
        <v>691500.42857142538</v>
      </c>
      <c r="T122" s="2">
        <f t="shared" si="18"/>
        <v>8499.5714285714785</v>
      </c>
      <c r="U122" s="2">
        <f t="shared" si="19"/>
        <v>700000</v>
      </c>
      <c r="V122" s="2">
        <f t="shared" si="34"/>
        <v>4266577</v>
      </c>
      <c r="W122" s="2">
        <f t="shared" si="20"/>
        <v>204076</v>
      </c>
      <c r="X122" s="2">
        <f t="shared" si="6"/>
        <v>495924</v>
      </c>
      <c r="Y122" s="2">
        <f t="shared" si="30"/>
        <v>45004962.33091417</v>
      </c>
      <c r="Z122" s="2" t="str">
        <f t="shared" si="8"/>
        <v>HERE</v>
      </c>
      <c r="AA122" s="2">
        <f>IF(Z122="HERE",Y122,AA121+Graph!$G$1*1000)</f>
        <v>45004962.33091417</v>
      </c>
      <c r="AB122" s="2">
        <f t="shared" si="21"/>
        <v>495924</v>
      </c>
      <c r="AC122" s="2">
        <f t="shared" si="31"/>
        <v>4266577</v>
      </c>
      <c r="AD122" s="3">
        <f t="shared" si="10"/>
        <v>45004962.33091417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30662964.90618794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54</v>
      </c>
      <c r="C123" s="7"/>
      <c r="D123" s="2" t="e">
        <f t="shared" si="12"/>
        <v>#N/A</v>
      </c>
      <c r="E123" s="2" t="e">
        <f t="shared" si="22"/>
        <v>#N/A</v>
      </c>
      <c r="F123" s="2">
        <v>729805.62458619475</v>
      </c>
      <c r="G123" s="2">
        <f t="shared" si="35"/>
        <v>691500.42857142852</v>
      </c>
      <c r="H123" s="2">
        <f t="shared" si="32"/>
        <v>49064001.756047912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1048567.8571428598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736739.7881334424</v>
      </c>
      <c r="Q123" s="2">
        <f t="shared" si="36"/>
        <v>700000</v>
      </c>
      <c r="R123" s="2">
        <f t="shared" si="33"/>
        <v>49971539.33091417</v>
      </c>
      <c r="S123" s="2">
        <f t="shared" si="17"/>
        <v>691500.42857142538</v>
      </c>
      <c r="T123" s="2">
        <f t="shared" si="18"/>
        <v>8499.5714285714785</v>
      </c>
      <c r="U123" s="2">
        <f t="shared" si="19"/>
        <v>700000</v>
      </c>
      <c r="V123" s="2">
        <f t="shared" si="34"/>
        <v>4609740</v>
      </c>
      <c r="W123" s="2">
        <f t="shared" si="20"/>
        <v>343163</v>
      </c>
      <c r="X123" s="2">
        <f t="shared" si="6"/>
        <v>356837</v>
      </c>
      <c r="Y123" s="2">
        <f t="shared" si="30"/>
        <v>45361799.33091417</v>
      </c>
      <c r="Z123" s="2" t="str">
        <f t="shared" si="8"/>
        <v>HERE</v>
      </c>
      <c r="AA123" s="2">
        <f>IF(Z123="HERE",Y123,AA122+Graph!$G$1*1000)</f>
        <v>45361799.33091417</v>
      </c>
      <c r="AB123" s="2">
        <f t="shared" si="21"/>
        <v>356837</v>
      </c>
      <c r="AC123" s="2">
        <f t="shared" si="31"/>
        <v>4609740</v>
      </c>
      <c r="AD123" s="3">
        <f t="shared" si="10"/>
        <v>45361799.33091417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31186531.410504203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55</v>
      </c>
      <c r="C124" s="7"/>
      <c r="D124" s="2" t="e">
        <f t="shared" si="12"/>
        <v>#N/A</v>
      </c>
      <c r="E124" s="2" t="e">
        <f t="shared" si="22"/>
        <v>#N/A</v>
      </c>
      <c r="F124" s="2">
        <v>734736.76047235727</v>
      </c>
      <c r="G124" s="2">
        <f t="shared" si="35"/>
        <v>691500.42857142852</v>
      </c>
      <c r="H124" s="2">
        <f t="shared" si="32"/>
        <v>49755502.184619337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1057067.4285714312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741717.42029538751</v>
      </c>
      <c r="Q124" s="2">
        <f t="shared" si="36"/>
        <v>700000</v>
      </c>
      <c r="R124" s="2">
        <f t="shared" si="33"/>
        <v>50671539.33091417</v>
      </c>
      <c r="S124" s="2">
        <f t="shared" si="17"/>
        <v>691500.42857142538</v>
      </c>
      <c r="T124" s="2">
        <f t="shared" si="18"/>
        <v>8499.571428571362</v>
      </c>
      <c r="U124" s="2">
        <f t="shared" si="19"/>
        <v>700000</v>
      </c>
      <c r="V124" s="2">
        <f t="shared" si="34"/>
        <v>4973248</v>
      </c>
      <c r="W124" s="2">
        <f t="shared" si="20"/>
        <v>363508</v>
      </c>
      <c r="X124" s="2">
        <f t="shared" si="6"/>
        <v>336492</v>
      </c>
      <c r="Y124" s="2">
        <f t="shared" si="30"/>
        <v>45698291.33091417</v>
      </c>
      <c r="Z124" s="2" t="str">
        <f t="shared" si="8"/>
        <v>HERE</v>
      </c>
      <c r="AA124" s="2">
        <f>IF(Z124="HERE",Y124,AA123+Graph!$G$1*1000)</f>
        <v>45698291.33091417</v>
      </c>
      <c r="AB124" s="2">
        <f t="shared" si="21"/>
        <v>336492</v>
      </c>
      <c r="AC124" s="2">
        <f t="shared" si="31"/>
        <v>4973248</v>
      </c>
      <c r="AD124" s="3">
        <f t="shared" si="10"/>
        <v>45698291.33091417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31714577.783766247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56</v>
      </c>
      <c r="C125" s="7"/>
      <c r="D125" s="2" t="e">
        <f t="shared" si="12"/>
        <v>#N/A</v>
      </c>
      <c r="E125" s="2" t="e">
        <f t="shared" si="22"/>
        <v>#N/A</v>
      </c>
      <c r="F125" s="2">
        <v>739667.89635854959</v>
      </c>
      <c r="G125" s="2">
        <f t="shared" si="35"/>
        <v>691500.42857142852</v>
      </c>
      <c r="H125" s="2">
        <f t="shared" si="32"/>
        <v>50447002.613190763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1065567.0000000026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746695.05245733261</v>
      </c>
      <c r="Q125" s="2">
        <f t="shared" si="36"/>
        <v>700000</v>
      </c>
      <c r="R125" s="2">
        <f t="shared" si="33"/>
        <v>51371539.33091417</v>
      </c>
      <c r="S125" s="2">
        <f t="shared" si="17"/>
        <v>691500.42857142538</v>
      </c>
      <c r="T125" s="2">
        <f t="shared" si="18"/>
        <v>8499.571428571362</v>
      </c>
      <c r="U125" s="2">
        <f t="shared" si="19"/>
        <v>700000</v>
      </c>
      <c r="V125" s="2">
        <f t="shared" si="34"/>
        <v>5383103</v>
      </c>
      <c r="W125" s="2">
        <f t="shared" si="20"/>
        <v>409855</v>
      </c>
      <c r="X125" s="2">
        <f t="shared" si="6"/>
        <v>290145</v>
      </c>
      <c r="Y125" s="2">
        <f t="shared" si="30"/>
        <v>45988436.33091417</v>
      </c>
      <c r="Z125" s="2" t="str">
        <f t="shared" si="8"/>
        <v>HERE</v>
      </c>
      <c r="AA125" s="2">
        <f>IF(Z125="HERE",Y125,AA124+Graph!$G$1*1000)</f>
        <v>45988436.33091417</v>
      </c>
      <c r="AB125" s="2">
        <f t="shared" si="21"/>
        <v>290145</v>
      </c>
      <c r="AC125" s="2">
        <f t="shared" si="31"/>
        <v>5383103</v>
      </c>
      <c r="AD125" s="3">
        <f t="shared" si="10"/>
        <v>45988436.33091417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32247104.025974035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57</v>
      </c>
      <c r="C126" s="7"/>
      <c r="D126" s="2" t="e">
        <f t="shared" si="12"/>
        <v>#N/A</v>
      </c>
      <c r="E126" s="2" t="e">
        <f t="shared" si="22"/>
        <v>#N/A</v>
      </c>
      <c r="F126" s="2">
        <v>744599.03224471211</v>
      </c>
      <c r="G126" s="2">
        <f t="shared" si="35"/>
        <v>691500.42857142852</v>
      </c>
      <c r="H126" s="2">
        <f t="shared" si="32"/>
        <v>51138503.041762188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1074066.5714285739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751672.68461930752</v>
      </c>
      <c r="Q126" s="2">
        <f t="shared" si="36"/>
        <v>700000</v>
      </c>
      <c r="R126" s="2">
        <f t="shared" si="33"/>
        <v>52071539.33091417</v>
      </c>
      <c r="S126" s="2">
        <f t="shared" si="17"/>
        <v>691500.42857142538</v>
      </c>
      <c r="T126" s="2">
        <f t="shared" si="18"/>
        <v>8499.571428571362</v>
      </c>
      <c r="U126" s="2">
        <f t="shared" si="19"/>
        <v>700000</v>
      </c>
      <c r="V126" s="2">
        <f t="shared" si="34"/>
        <v>5861351</v>
      </c>
      <c r="W126" s="2">
        <f t="shared" si="20"/>
        <v>478248</v>
      </c>
      <c r="X126" s="2">
        <f t="shared" si="6"/>
        <v>221752</v>
      </c>
      <c r="Y126" s="2">
        <f t="shared" si="30"/>
        <v>46210188.33091417</v>
      </c>
      <c r="Z126" s="2" t="str">
        <f t="shared" si="8"/>
        <v>HERE</v>
      </c>
      <c r="AA126" s="2">
        <f>IF(Z126="HERE",Y126,AA125+Graph!$G$1*1000)</f>
        <v>46210188.33091417</v>
      </c>
      <c r="AB126" s="2">
        <f t="shared" si="21"/>
        <v>221752</v>
      </c>
      <c r="AC126" s="2">
        <f t="shared" si="31"/>
        <v>5861351</v>
      </c>
      <c r="AD126" s="3">
        <f t="shared" si="10"/>
        <v>46210188.33091417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32784110.137127575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58</v>
      </c>
      <c r="C127" s="7"/>
      <c r="D127" s="2" t="e">
        <f t="shared" si="12"/>
        <v>#N/A</v>
      </c>
      <c r="E127" s="2" t="e">
        <f t="shared" si="22"/>
        <v>#N/A</v>
      </c>
      <c r="F127" s="2">
        <v>749530.16813090444</v>
      </c>
      <c r="G127" s="2">
        <f t="shared" si="35"/>
        <v>691500.42857142852</v>
      </c>
      <c r="H127" s="2">
        <f t="shared" si="32"/>
        <v>51830003.470333613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1082566.1428571453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756650.31678125262</v>
      </c>
      <c r="Q127" s="2">
        <f t="shared" si="36"/>
        <v>700000</v>
      </c>
      <c r="R127" s="2">
        <f t="shared" si="33"/>
        <v>52771539.33091417</v>
      </c>
      <c r="S127" s="2">
        <f t="shared" si="17"/>
        <v>691500.42857142538</v>
      </c>
      <c r="T127" s="2">
        <f t="shared" si="18"/>
        <v>8499.571428571362</v>
      </c>
      <c r="U127" s="2">
        <f t="shared" si="19"/>
        <v>700000</v>
      </c>
      <c r="V127" s="2">
        <f t="shared" si="34"/>
        <v>6353321</v>
      </c>
      <c r="W127" s="2">
        <f t="shared" si="20"/>
        <v>491970</v>
      </c>
      <c r="X127" s="2">
        <f t="shared" si="6"/>
        <v>208030</v>
      </c>
      <c r="Y127" s="2">
        <f t="shared" si="30"/>
        <v>46418218.33091417</v>
      </c>
      <c r="Z127" s="2" t="str">
        <f t="shared" si="8"/>
        <v>HERE</v>
      </c>
      <c r="AA127" s="2">
        <f>IF(Z127="HERE",Y127,AA126+Graph!$G$1*1000)</f>
        <v>46418218.33091417</v>
      </c>
      <c r="AB127" s="2">
        <f t="shared" si="21"/>
        <v>208030</v>
      </c>
      <c r="AC127" s="2">
        <f t="shared" si="31"/>
        <v>6353321</v>
      </c>
      <c r="AD127" s="3">
        <f t="shared" si="10"/>
        <v>46418218.33091417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33325596.117226891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59</v>
      </c>
      <c r="C128" s="7"/>
      <c r="D128" s="2" t="e">
        <f t="shared" si="12"/>
        <v>#N/A</v>
      </c>
      <c r="E128" s="2" t="e">
        <f t="shared" si="22"/>
        <v>#N/A</v>
      </c>
      <c r="F128" s="2">
        <v>754461.30401706696</v>
      </c>
      <c r="G128" s="2">
        <f t="shared" si="35"/>
        <v>691500.42857142852</v>
      </c>
      <c r="H128" s="2">
        <f t="shared" si="32"/>
        <v>52521503.898905039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1091065.7142857166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761627.94894322753</v>
      </c>
      <c r="Q128" s="2">
        <f t="shared" si="36"/>
        <v>700000</v>
      </c>
      <c r="R128" s="2">
        <f t="shared" si="33"/>
        <v>53471539.33091417</v>
      </c>
      <c r="S128" s="2">
        <f t="shared" si="17"/>
        <v>691500.42857142538</v>
      </c>
      <c r="T128" s="2">
        <f t="shared" si="18"/>
        <v>8499.571428571362</v>
      </c>
      <c r="U128" s="2">
        <f t="shared" si="19"/>
        <v>700000</v>
      </c>
      <c r="V128" s="2">
        <f t="shared" si="34"/>
        <v>6573570</v>
      </c>
      <c r="W128" s="2">
        <f t="shared" si="20"/>
        <v>220249</v>
      </c>
      <c r="X128" s="2">
        <f t="shared" si="6"/>
        <v>479751</v>
      </c>
      <c r="Y128" s="2">
        <f t="shared" si="30"/>
        <v>46897969.33091417</v>
      </c>
      <c r="Z128" s="2" t="str">
        <f t="shared" si="8"/>
        <v>HERE</v>
      </c>
      <c r="AA128" s="2">
        <f>IF(Z128="HERE",Y128,AA127+Graph!$G$1*1000)</f>
        <v>46897969.33091417</v>
      </c>
      <c r="AB128" s="2">
        <f t="shared" si="21"/>
        <v>479751</v>
      </c>
      <c r="AC128" s="2">
        <f t="shared" si="31"/>
        <v>6573570</v>
      </c>
      <c r="AD128" s="3">
        <f t="shared" si="10"/>
        <v>46897969.33091417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33871561.966271967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60</v>
      </c>
      <c r="C129" s="7"/>
      <c r="D129" s="2" t="e">
        <f t="shared" si="12"/>
        <v>#N/A</v>
      </c>
      <c r="E129" s="2" t="e">
        <f t="shared" si="22"/>
        <v>#N/A</v>
      </c>
      <c r="F129" s="2">
        <v>759392.43990322948</v>
      </c>
      <c r="G129" s="2">
        <f t="shared" si="35"/>
        <v>691500.42857142852</v>
      </c>
      <c r="H129" s="2">
        <f t="shared" si="32"/>
        <v>53213004.327476464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1099565.285714288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766605.58110517263</v>
      </c>
      <c r="Q129" s="2">
        <f t="shared" si="36"/>
        <v>700000</v>
      </c>
      <c r="R129" s="2">
        <f t="shared" si="33"/>
        <v>54171539.33091417</v>
      </c>
      <c r="S129" s="2">
        <f t="shared" si="17"/>
        <v>691500.42857142538</v>
      </c>
      <c r="T129" s="2">
        <f t="shared" si="18"/>
        <v>8499.571428571362</v>
      </c>
      <c r="U129" s="2">
        <f t="shared" si="19"/>
        <v>700000</v>
      </c>
      <c r="V129" s="2">
        <f t="shared" si="34"/>
        <v>6853372</v>
      </c>
      <c r="W129" s="2">
        <f t="shared" si="20"/>
        <v>279802</v>
      </c>
      <c r="X129" s="2">
        <f t="shared" si="6"/>
        <v>420198</v>
      </c>
      <c r="Y129" s="2">
        <f t="shared" si="30"/>
        <v>47318167.33091417</v>
      </c>
      <c r="Z129" s="2" t="str">
        <f t="shared" si="8"/>
        <v>HERE</v>
      </c>
      <c r="AA129" s="2">
        <f>IF(Z129="HERE",Y129,AA128+Graph!$G$1*1000)</f>
        <v>47318167.33091417</v>
      </c>
      <c r="AB129" s="2">
        <f t="shared" si="21"/>
        <v>420198</v>
      </c>
      <c r="AC129" s="2">
        <f t="shared" si="31"/>
        <v>6853372</v>
      </c>
      <c r="AD129" s="3">
        <f t="shared" si="10"/>
        <v>47318167.33091417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34355372.753905639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61</v>
      </c>
      <c r="C130" s="7"/>
      <c r="D130" s="2" t="e">
        <f t="shared" si="12"/>
        <v>#N/A</v>
      </c>
      <c r="E130" s="2" t="e">
        <f t="shared" si="22"/>
        <v>#N/A</v>
      </c>
      <c r="F130" s="2">
        <v>764323.5757894218</v>
      </c>
      <c r="G130" s="2">
        <f t="shared" si="35"/>
        <v>691500.42857142852</v>
      </c>
      <c r="H130" s="2">
        <f t="shared" si="32"/>
        <v>53904504.75604789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1108064.8571428594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771583.21326711774</v>
      </c>
      <c r="Q130" s="2">
        <f t="shared" si="36"/>
        <v>700000</v>
      </c>
      <c r="R130" s="2">
        <f t="shared" si="33"/>
        <v>54871539.33091417</v>
      </c>
      <c r="S130" s="2">
        <f t="shared" si="17"/>
        <v>691500.42857142538</v>
      </c>
      <c r="T130" s="2">
        <f t="shared" si="18"/>
        <v>8499.571428571362</v>
      </c>
      <c r="U130" s="2">
        <f t="shared" si="19"/>
        <v>700000</v>
      </c>
      <c r="V130" s="2">
        <f t="shared" si="34"/>
        <v>7164387</v>
      </c>
      <c r="W130" s="2">
        <f t="shared" si="20"/>
        <v>311015</v>
      </c>
      <c r="X130" s="2">
        <f t="shared" si="6"/>
        <v>388985</v>
      </c>
      <c r="Y130" s="2">
        <f t="shared" si="30"/>
        <v>47707152.33091417</v>
      </c>
      <c r="Z130" s="2" t="str">
        <f t="shared" si="8"/>
        <v>HERE</v>
      </c>
      <c r="AA130" s="2">
        <f>IF(Z130="HERE",Y130,AA129+Graph!$G$1*1000)</f>
        <v>47707152.33091417</v>
      </c>
      <c r="AB130" s="2">
        <f t="shared" si="21"/>
        <v>388985</v>
      </c>
      <c r="AC130" s="2">
        <f t="shared" si="31"/>
        <v>7164387</v>
      </c>
      <c r="AD130" s="3">
        <f t="shared" si="10"/>
        <v>47707152.33091417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34843663.410485096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62</v>
      </c>
      <c r="C131" s="7"/>
      <c r="D131" s="2" t="e">
        <f t="shared" si="12"/>
        <v>#N/A</v>
      </c>
      <c r="E131" s="2" t="e">
        <f t="shared" si="22"/>
        <v>#N/A</v>
      </c>
      <c r="F131" s="2">
        <v>769254.71167558432</v>
      </c>
      <c r="G131" s="2">
        <f t="shared" si="35"/>
        <v>691500.42857142852</v>
      </c>
      <c r="H131" s="2">
        <f t="shared" si="32"/>
        <v>54596005.184619315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1116564.4285714307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776560.84542909265</v>
      </c>
      <c r="Q131" s="2">
        <f t="shared" si="36"/>
        <v>700000</v>
      </c>
      <c r="R131" s="2">
        <f t="shared" si="33"/>
        <v>55571539.33091417</v>
      </c>
      <c r="S131" s="2">
        <f t="shared" si="17"/>
        <v>691500.42857142538</v>
      </c>
      <c r="T131" s="2">
        <f t="shared" si="18"/>
        <v>8499.571428571362</v>
      </c>
      <c r="U131" s="2">
        <f t="shared" si="19"/>
        <v>700000</v>
      </c>
      <c r="V131" s="2">
        <f t="shared" si="34"/>
        <v>7447199</v>
      </c>
      <c r="W131" s="2">
        <f t="shared" si="20"/>
        <v>282812</v>
      </c>
      <c r="X131" s="2">
        <f t="shared" si="6"/>
        <v>417188</v>
      </c>
      <c r="Y131" s="2">
        <f t="shared" si="30"/>
        <v>48124340.33091417</v>
      </c>
      <c r="Z131" s="2" t="str">
        <f t="shared" si="8"/>
        <v>HERE</v>
      </c>
      <c r="AA131" s="2">
        <f>IF(Z131="HERE",Y131,AA130+Graph!$G$1*1000)</f>
        <v>48124340.33091417</v>
      </c>
      <c r="AB131" s="2">
        <f t="shared" si="21"/>
        <v>417188</v>
      </c>
      <c r="AC131" s="2">
        <f t="shared" si="31"/>
        <v>7447199</v>
      </c>
      <c r="AD131" s="3">
        <f t="shared" si="10"/>
        <v>48124340.33091417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35336433.936010301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63</v>
      </c>
      <c r="C132" s="7"/>
      <c r="D132" s="2" t="e">
        <f t="shared" si="12"/>
        <v>#N/A</v>
      </c>
      <c r="E132" s="2" t="e">
        <f t="shared" si="22"/>
        <v>#N/A</v>
      </c>
      <c r="F132" s="2">
        <v>774185.84756174684</v>
      </c>
      <c r="G132" s="2">
        <f t="shared" si="35"/>
        <v>691500.42857142852</v>
      </c>
      <c r="H132" s="2">
        <f t="shared" si="32"/>
        <v>55287505.61319074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1125064.0000000021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781538.47759103775</v>
      </c>
      <c r="Q132" s="2">
        <f t="shared" si="36"/>
        <v>700000</v>
      </c>
      <c r="R132" s="2">
        <f t="shared" si="33"/>
        <v>56271539.33091417</v>
      </c>
      <c r="S132" s="2">
        <f t="shared" si="17"/>
        <v>691500.42857142538</v>
      </c>
      <c r="T132" s="2">
        <f t="shared" si="18"/>
        <v>8499.571428571362</v>
      </c>
      <c r="U132" s="2">
        <f t="shared" si="19"/>
        <v>700000</v>
      </c>
      <c r="V132" s="2">
        <f t="shared" si="34"/>
        <v>7891184</v>
      </c>
      <c r="W132" s="2">
        <f t="shared" si="20"/>
        <v>443985</v>
      </c>
      <c r="X132" s="2">
        <f t="shared" si="6"/>
        <v>256015</v>
      </c>
      <c r="Y132" s="2">
        <f t="shared" si="30"/>
        <v>48380355.33091417</v>
      </c>
      <c r="Z132" s="2" t="str">
        <f t="shared" si="8"/>
        <v>HERE</v>
      </c>
      <c r="AA132" s="2">
        <f>IF(Z132="HERE",Y132,AA131+Graph!$G$1*1000)</f>
        <v>48380355.33091417</v>
      </c>
      <c r="AB132" s="2">
        <f t="shared" si="21"/>
        <v>256015</v>
      </c>
      <c r="AC132" s="2">
        <f t="shared" si="31"/>
        <v>7891184</v>
      </c>
      <c r="AD132" s="3">
        <f t="shared" si="10"/>
        <v>48380355.33091417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35833684.330481254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64</v>
      </c>
      <c r="C133" s="7"/>
      <c r="D133" s="2" t="e">
        <f t="shared" si="12"/>
        <v>#N/A</v>
      </c>
      <c r="E133" s="2" t="e">
        <f t="shared" si="22"/>
        <v>#N/A</v>
      </c>
      <c r="F133" s="2">
        <v>779116.98344793916</v>
      </c>
      <c r="G133" s="2">
        <f t="shared" si="35"/>
        <v>691500.42857142852</v>
      </c>
      <c r="H133" s="2">
        <f t="shared" si="32"/>
        <v>55979006.041762166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1133563.5714285735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786516.10975298285</v>
      </c>
      <c r="Q133" s="2">
        <f t="shared" si="36"/>
        <v>700000</v>
      </c>
      <c r="R133" s="2">
        <f t="shared" si="33"/>
        <v>56971539.33091417</v>
      </c>
      <c r="S133" s="2">
        <f t="shared" si="17"/>
        <v>691500.42857142538</v>
      </c>
      <c r="T133" s="2">
        <f t="shared" si="18"/>
        <v>8499.571428571362</v>
      </c>
      <c r="U133" s="2">
        <f t="shared" si="19"/>
        <v>700000</v>
      </c>
      <c r="V133" s="2">
        <f t="shared" si="34"/>
        <v>8378940</v>
      </c>
      <c r="W133" s="2">
        <f t="shared" si="20"/>
        <v>487756</v>
      </c>
      <c r="X133" s="2">
        <f t="shared" si="6"/>
        <v>212244</v>
      </c>
      <c r="Y133" s="2">
        <f t="shared" si="30"/>
        <v>48592599.33091417</v>
      </c>
      <c r="Z133" s="2" t="str">
        <f t="shared" si="8"/>
        <v>HERE</v>
      </c>
      <c r="AA133" s="2">
        <f>IF(Z133="HERE",Y133,AA132+Graph!$G$1*1000)</f>
        <v>48592599.33091417</v>
      </c>
      <c r="AB133" s="2">
        <f t="shared" si="21"/>
        <v>212244</v>
      </c>
      <c r="AC133" s="2">
        <f t="shared" si="31"/>
        <v>8378940</v>
      </c>
      <c r="AD133" s="3">
        <f t="shared" si="10"/>
        <v>48592599.33091417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36335414.593897998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65</v>
      </c>
      <c r="C134" s="7"/>
      <c r="D134" s="2" t="e">
        <f t="shared" si="12"/>
        <v>#N/A</v>
      </c>
      <c r="E134" s="2" t="e">
        <f t="shared" si="22"/>
        <v>#N/A</v>
      </c>
      <c r="F134" s="2">
        <v>784048.11933410168</v>
      </c>
      <c r="G134" s="2">
        <f t="shared" si="35"/>
        <v>691500.42857142852</v>
      </c>
      <c r="H134" s="2">
        <f t="shared" si="32"/>
        <v>56670506.470333591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1142063.1428571448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791493.74191495776</v>
      </c>
      <c r="Q134" s="2">
        <f t="shared" si="36"/>
        <v>700000</v>
      </c>
      <c r="R134" s="2">
        <f t="shared" si="33"/>
        <v>57671539.33091417</v>
      </c>
      <c r="S134" s="2">
        <f t="shared" si="17"/>
        <v>691500.42857142538</v>
      </c>
      <c r="T134" s="2">
        <f t="shared" si="18"/>
        <v>8499.571428571362</v>
      </c>
      <c r="U134" s="2">
        <f t="shared" si="19"/>
        <v>700000</v>
      </c>
      <c r="V134" s="2">
        <f t="shared" si="34"/>
        <v>8977329</v>
      </c>
      <c r="W134" s="2">
        <f t="shared" si="20"/>
        <v>598389</v>
      </c>
      <c r="X134" s="2">
        <f t="shared" si="6"/>
        <v>101611</v>
      </c>
      <c r="Y134" s="2">
        <f t="shared" si="30"/>
        <v>48694210.33091417</v>
      </c>
      <c r="Z134" s="2" t="str">
        <f t="shared" si="8"/>
        <v>HERE</v>
      </c>
      <c r="AA134" s="2">
        <f>IF(Z134="HERE",Y134,AA133+Graph!$G$1*1000)</f>
        <v>48694210.33091417</v>
      </c>
      <c r="AB134" s="2">
        <f t="shared" si="21"/>
        <v>101611</v>
      </c>
      <c r="AC134" s="2">
        <f t="shared" si="31"/>
        <v>8977329</v>
      </c>
      <c r="AD134" s="3">
        <f t="shared" si="10"/>
        <v>48694210.33091417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36841624.726260483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66</v>
      </c>
      <c r="C135" s="7"/>
      <c r="D135" s="2" t="e">
        <f t="shared" si="12"/>
        <v>#N/A</v>
      </c>
      <c r="E135" s="2" t="e">
        <f t="shared" si="22"/>
        <v>#N/A</v>
      </c>
      <c r="F135" s="2">
        <v>788979.2552202642</v>
      </c>
      <c r="G135" s="2">
        <f t="shared" si="35"/>
        <v>691500.42857142852</v>
      </c>
      <c r="H135" s="2">
        <f t="shared" si="32"/>
        <v>57362006.898905016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1150562.7142857162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796471.37407690287</v>
      </c>
      <c r="Q135" s="2">
        <f t="shared" si="36"/>
        <v>700000</v>
      </c>
      <c r="R135" s="2">
        <f t="shared" si="33"/>
        <v>58371539.33091417</v>
      </c>
      <c r="S135" s="2">
        <f t="shared" si="17"/>
        <v>691500.42857142538</v>
      </c>
      <c r="T135" s="2">
        <f t="shared" si="18"/>
        <v>8499.571428571362</v>
      </c>
      <c r="U135" s="2">
        <f t="shared" si="19"/>
        <v>700000</v>
      </c>
      <c r="V135" s="2">
        <f t="shared" si="34"/>
        <v>9296367</v>
      </c>
      <c r="W135" s="2">
        <f t="shared" si="20"/>
        <v>319038</v>
      </c>
      <c r="X135" s="2">
        <f t="shared" si="6"/>
        <v>380962</v>
      </c>
      <c r="Y135" s="2">
        <f t="shared" si="30"/>
        <v>49075172.33091417</v>
      </c>
      <c r="Z135" s="2" t="str">
        <f t="shared" si="8"/>
        <v>HERE</v>
      </c>
      <c r="AA135" s="2">
        <f>IF(Z135="HERE",Y135,AA134+Graph!$G$1*1000)</f>
        <v>49075172.33091417</v>
      </c>
      <c r="AB135" s="2">
        <f t="shared" si="21"/>
        <v>380962</v>
      </c>
      <c r="AC135" s="2">
        <f t="shared" si="31"/>
        <v>9296367</v>
      </c>
      <c r="AD135" s="3">
        <f t="shared" si="10"/>
        <v>49075172.33091417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37352314.727568738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67</v>
      </c>
      <c r="C136" s="7"/>
      <c r="D136" s="2" t="e">
        <f t="shared" si="12"/>
        <v>#N/A</v>
      </c>
      <c r="E136" s="2" t="e">
        <f t="shared" si="22"/>
        <v>#N/A</v>
      </c>
      <c r="F136" s="2">
        <v>793910.39110645652</v>
      </c>
      <c r="G136" s="2">
        <f t="shared" si="35"/>
        <v>691500.42857142852</v>
      </c>
      <c r="H136" s="2">
        <f t="shared" si="32"/>
        <v>58053507.327476442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1159062.2857142875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801449.00623884797</v>
      </c>
      <c r="Q136" s="2">
        <f t="shared" si="36"/>
        <v>700000</v>
      </c>
      <c r="R136" s="2">
        <f t="shared" si="33"/>
        <v>59071539.33091417</v>
      </c>
      <c r="S136" s="2">
        <f t="shared" si="17"/>
        <v>691500.42857142538</v>
      </c>
      <c r="T136" s="2">
        <f t="shared" si="18"/>
        <v>8499.571428571362</v>
      </c>
      <c r="U136" s="2">
        <f t="shared" si="19"/>
        <v>700000</v>
      </c>
      <c r="V136" s="2">
        <f t="shared" si="34"/>
        <v>9646715</v>
      </c>
      <c r="W136" s="2">
        <f t="shared" si="20"/>
        <v>350348</v>
      </c>
      <c r="X136" s="2">
        <f t="shared" si="6"/>
        <v>349652</v>
      </c>
      <c r="Y136" s="2">
        <f t="shared" si="30"/>
        <v>49424824.33091417</v>
      </c>
      <c r="Z136" s="2" t="str">
        <f t="shared" si="8"/>
        <v>HERE</v>
      </c>
      <c r="AA136" s="2">
        <f>IF(Z136="HERE",Y136,AA135+Graph!$G$1*1000)</f>
        <v>49424824.33091417</v>
      </c>
      <c r="AB136" s="2">
        <f t="shared" si="21"/>
        <v>349652</v>
      </c>
      <c r="AC136" s="2">
        <f t="shared" si="31"/>
        <v>9646715</v>
      </c>
      <c r="AD136" s="3">
        <f t="shared" si="10"/>
        <v>49424824.33091417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37867484.597822756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68</v>
      </c>
      <c r="C137" s="7"/>
      <c r="D137" s="2" t="e">
        <f t="shared" si="12"/>
        <v>#N/A</v>
      </c>
      <c r="E137" s="2" t="e">
        <f t="shared" si="22"/>
        <v>#N/A</v>
      </c>
      <c r="F137" s="2">
        <v>798841.52699261904</v>
      </c>
      <c r="G137" s="2">
        <f t="shared" si="35"/>
        <v>691500.42857142852</v>
      </c>
      <c r="H137" s="2">
        <f t="shared" si="32"/>
        <v>58745007.756047867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1167561.8571428589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806426.63840082288</v>
      </c>
      <c r="Q137" s="2">
        <f t="shared" si="36"/>
        <v>700000</v>
      </c>
      <c r="R137" s="2">
        <f t="shared" si="33"/>
        <v>59771539.33091417</v>
      </c>
      <c r="S137" s="2">
        <f t="shared" si="17"/>
        <v>691500.42857142538</v>
      </c>
      <c r="T137" s="2">
        <f t="shared" si="18"/>
        <v>8499.571428571362</v>
      </c>
      <c r="U137" s="2">
        <f t="shared" si="19"/>
        <v>700000</v>
      </c>
      <c r="V137" s="2">
        <f t="shared" si="34"/>
        <v>10021471</v>
      </c>
      <c r="W137" s="2">
        <f t="shared" si="20"/>
        <v>374756</v>
      </c>
      <c r="X137" s="2">
        <f t="shared" si="6"/>
        <v>325244</v>
      </c>
      <c r="Y137" s="2">
        <f t="shared" si="30"/>
        <v>49750068.33091417</v>
      </c>
      <c r="Z137" s="2" t="str">
        <f t="shared" si="8"/>
        <v>HERE</v>
      </c>
      <c r="AA137" s="2">
        <f>IF(Z137="HERE",Y137,AA136+Graph!$G$1*1000)</f>
        <v>49750068.33091417</v>
      </c>
      <c r="AB137" s="2">
        <f t="shared" si="21"/>
        <v>325244</v>
      </c>
      <c r="AC137" s="2">
        <f t="shared" si="31"/>
        <v>10021471</v>
      </c>
      <c r="AD137" s="3">
        <f t="shared" si="10"/>
        <v>49750068.33091417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38320972.747822754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69</v>
      </c>
      <c r="C138" s="7"/>
      <c r="D138" s="2" t="e">
        <f t="shared" si="12"/>
        <v>#N/A</v>
      </c>
      <c r="E138" s="2" t="e">
        <f t="shared" si="22"/>
        <v>#N/A</v>
      </c>
      <c r="F138" s="2">
        <v>803772.66287878156</v>
      </c>
      <c r="G138" s="2">
        <f t="shared" si="35"/>
        <v>691500.42857142852</v>
      </c>
      <c r="H138" s="2">
        <f t="shared" si="32"/>
        <v>59436508.184619293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1176061.4285714303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811404.27056276798</v>
      </c>
      <c r="Q138" s="2">
        <f t="shared" si="36"/>
        <v>700000</v>
      </c>
      <c r="R138" s="2">
        <f t="shared" si="33"/>
        <v>60471539.33091417</v>
      </c>
      <c r="S138" s="2">
        <f t="shared" si="17"/>
        <v>691500.42857142538</v>
      </c>
      <c r="T138" s="2">
        <f t="shared" si="18"/>
        <v>8499.571428571362</v>
      </c>
      <c r="U138" s="2">
        <f t="shared" si="19"/>
        <v>700000</v>
      </c>
      <c r="V138" s="2">
        <f t="shared" si="34"/>
        <v>10490487</v>
      </c>
      <c r="W138" s="2">
        <f t="shared" si="20"/>
        <v>469016</v>
      </c>
      <c r="X138" s="2">
        <f t="shared" si="6"/>
        <v>230984</v>
      </c>
      <c r="Y138" s="2">
        <f t="shared" si="30"/>
        <v>49981052.33091417</v>
      </c>
      <c r="Z138" s="2" t="str">
        <f t="shared" si="8"/>
        <v>HERE</v>
      </c>
      <c r="AA138" s="2">
        <f>IF(Z138="HERE",Y138,AA137+Graph!$G$1*1000)</f>
        <v>49981052.33091417</v>
      </c>
      <c r="AB138" s="2">
        <f t="shared" si="21"/>
        <v>230984</v>
      </c>
      <c r="AC138" s="2">
        <f t="shared" si="31"/>
        <v>10490487</v>
      </c>
      <c r="AD138" s="3">
        <f t="shared" si="10"/>
        <v>49981052.33091417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38713871.197822757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70</v>
      </c>
      <c r="C139" s="7"/>
      <c r="D139" s="2" t="e">
        <f t="shared" si="12"/>
        <v>#N/A</v>
      </c>
      <c r="E139" s="2" t="e">
        <f t="shared" si="22"/>
        <v>#N/A</v>
      </c>
      <c r="F139" s="2">
        <v>808703.79876497388</v>
      </c>
      <c r="G139" s="2">
        <f t="shared" si="35"/>
        <v>691500.42857142852</v>
      </c>
      <c r="H139" s="2">
        <f t="shared" si="32"/>
        <v>60128008.613190718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1184561.0000000016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816381.90272471309</v>
      </c>
      <c r="Q139" s="2">
        <f t="shared" si="36"/>
        <v>700000</v>
      </c>
      <c r="R139" s="2">
        <f t="shared" si="33"/>
        <v>61171539.33091417</v>
      </c>
      <c r="S139" s="2">
        <f t="shared" si="17"/>
        <v>691500.42857142538</v>
      </c>
      <c r="T139" s="2">
        <f t="shared" si="18"/>
        <v>8499.571428571362</v>
      </c>
      <c r="U139" s="2">
        <f t="shared" si="19"/>
        <v>700000</v>
      </c>
      <c r="V139" s="2">
        <f t="shared" si="34"/>
        <v>10971047</v>
      </c>
      <c r="W139" s="2">
        <f t="shared" si="20"/>
        <v>480560</v>
      </c>
      <c r="X139" s="2">
        <f t="shared" si="6"/>
        <v>219440</v>
      </c>
      <c r="Y139" s="2">
        <f t="shared" si="30"/>
        <v>50200492.33091417</v>
      </c>
      <c r="Z139" s="2" t="str">
        <f t="shared" si="8"/>
        <v>HERE</v>
      </c>
      <c r="AA139" s="2">
        <f>IF(Z139="HERE",Y139,AA138+Graph!$G$1*1000)</f>
        <v>50200492.33091417</v>
      </c>
      <c r="AB139" s="2">
        <f t="shared" si="21"/>
        <v>219440</v>
      </c>
      <c r="AC139" s="2">
        <f t="shared" si="31"/>
        <v>10971047</v>
      </c>
      <c r="AD139" s="3">
        <f t="shared" si="10"/>
        <v>50200492.33091417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39074681.297822751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71</v>
      </c>
      <c r="C140" s="7"/>
      <c r="D140" s="2" t="e">
        <f t="shared" si="12"/>
        <v>#N/A</v>
      </c>
      <c r="E140" s="2" t="e">
        <f t="shared" si="22"/>
        <v>#N/A</v>
      </c>
      <c r="F140" s="2">
        <v>813634.9346511364</v>
      </c>
      <c r="G140" s="2">
        <f t="shared" si="35"/>
        <v>691500.42857142852</v>
      </c>
      <c r="H140" s="2">
        <f t="shared" si="32"/>
        <v>60819509.041762143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1193060.571428573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821359.53488668799</v>
      </c>
      <c r="Q140" s="2">
        <f t="shared" si="36"/>
        <v>700000</v>
      </c>
      <c r="R140" s="2">
        <f t="shared" si="33"/>
        <v>61871539.33091417</v>
      </c>
      <c r="S140" s="2">
        <f t="shared" si="17"/>
        <v>691500.42857142538</v>
      </c>
      <c r="T140" s="2">
        <f t="shared" si="18"/>
        <v>8499.571428571362</v>
      </c>
      <c r="U140" s="2">
        <f t="shared" si="19"/>
        <v>700000</v>
      </c>
      <c r="V140" s="2">
        <f t="shared" si="34"/>
        <v>11465210</v>
      </c>
      <c r="W140" s="2">
        <f t="shared" si="20"/>
        <v>494163</v>
      </c>
      <c r="X140" s="2">
        <f t="shared" si="6"/>
        <v>205837</v>
      </c>
      <c r="Y140" s="2">
        <f t="shared" si="30"/>
        <v>50406329.33091417</v>
      </c>
      <c r="Z140" s="2" t="str">
        <f t="shared" si="8"/>
        <v>HERE</v>
      </c>
      <c r="AA140" s="2">
        <f>IF(Z140="HERE",Y140,AA139+Graph!$G$1*1000)</f>
        <v>50406329.33091417</v>
      </c>
      <c r="AB140" s="2">
        <f t="shared" si="21"/>
        <v>205837</v>
      </c>
      <c r="AC140" s="2">
        <f t="shared" si="31"/>
        <v>11465210</v>
      </c>
      <c r="AD140" s="3">
        <f t="shared" si="10"/>
        <v>50406329.33091417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39429083.247822754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72</v>
      </c>
      <c r="C141" s="7"/>
      <c r="D141" s="2" t="e">
        <f t="shared" si="12"/>
        <v>#N/A</v>
      </c>
      <c r="E141" s="2" t="e">
        <f t="shared" si="22"/>
        <v>#N/A</v>
      </c>
      <c r="F141" s="2">
        <v>818566.07053729892</v>
      </c>
      <c r="G141" s="2">
        <f t="shared" si="35"/>
        <v>691500.42857142852</v>
      </c>
      <c r="H141" s="2">
        <f t="shared" si="32"/>
        <v>61511009.470333569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1201560.1428571444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826337.1670486331</v>
      </c>
      <c r="Q141" s="2">
        <f t="shared" si="36"/>
        <v>700000</v>
      </c>
      <c r="R141" s="2">
        <f t="shared" si="33"/>
        <v>62571539.33091417</v>
      </c>
      <c r="S141" s="2">
        <f t="shared" si="17"/>
        <v>691500.42857142538</v>
      </c>
      <c r="T141" s="2">
        <f t="shared" si="18"/>
        <v>8499.571428571362</v>
      </c>
      <c r="U141" s="2">
        <f t="shared" si="19"/>
        <v>700000</v>
      </c>
      <c r="V141" s="2">
        <f t="shared" si="34"/>
        <v>12014288</v>
      </c>
      <c r="W141" s="2">
        <f t="shared" si="20"/>
        <v>549078</v>
      </c>
      <c r="X141" s="2">
        <f t="shared" si="6"/>
        <v>150922</v>
      </c>
      <c r="Y141" s="2">
        <f t="shared" si="30"/>
        <v>50557251.33091417</v>
      </c>
      <c r="Z141" s="2" t="str">
        <f t="shared" si="8"/>
        <v>HERE</v>
      </c>
      <c r="AA141" s="2">
        <f>IF(Z141="HERE",Y141,AA140+Graph!$G$1*1000)</f>
        <v>50557251.33091417</v>
      </c>
      <c r="AB141" s="2">
        <f t="shared" si="21"/>
        <v>150922</v>
      </c>
      <c r="AC141" s="2">
        <f t="shared" si="31"/>
        <v>12014288</v>
      </c>
      <c r="AD141" s="3">
        <f t="shared" si="10"/>
        <v>50557251.33091417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39822855.497822754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73</v>
      </c>
      <c r="C142" s="7"/>
      <c r="D142" s="2" t="e">
        <f t="shared" si="12"/>
        <v>#N/A</v>
      </c>
      <c r="E142" s="2" t="e">
        <f t="shared" si="22"/>
        <v>#N/A</v>
      </c>
      <c r="F142" s="2">
        <v>823497.20642349124</v>
      </c>
      <c r="G142" s="2">
        <f t="shared" si="35"/>
        <v>691500.42857142852</v>
      </c>
      <c r="H142" s="2">
        <f t="shared" si="32"/>
        <v>62202509.898904994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1210059.7142857157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831314.7992105782</v>
      </c>
      <c r="Q142" s="2">
        <f t="shared" si="36"/>
        <v>700000</v>
      </c>
      <c r="R142" s="2">
        <f t="shared" si="33"/>
        <v>63271539.33091417</v>
      </c>
      <c r="S142" s="2">
        <f t="shared" si="17"/>
        <v>691500.42857142538</v>
      </c>
      <c r="T142" s="2">
        <f t="shared" si="18"/>
        <v>8499.571428571362</v>
      </c>
      <c r="U142" s="2">
        <f t="shared" si="19"/>
        <v>700000</v>
      </c>
      <c r="V142" s="2">
        <f t="shared" si="34"/>
        <v>12294006</v>
      </c>
      <c r="W142" s="2">
        <f t="shared" si="20"/>
        <v>279718</v>
      </c>
      <c r="X142" s="2">
        <f t="shared" si="6"/>
        <v>420282</v>
      </c>
      <c r="Y142" s="2">
        <f t="shared" si="30"/>
        <v>50977533.33091417</v>
      </c>
      <c r="Z142" s="2" t="str">
        <f t="shared" si="8"/>
        <v>HERE</v>
      </c>
      <c r="AA142" s="2">
        <f>IF(Z142="HERE",Y142,AA141+Graph!$G$1*1000)</f>
        <v>50977533.33091417</v>
      </c>
      <c r="AB142" s="2">
        <f t="shared" si="21"/>
        <v>420282</v>
      </c>
      <c r="AC142" s="2">
        <f t="shared" si="31"/>
        <v>12294006</v>
      </c>
      <c r="AD142" s="3">
        <f t="shared" si="10"/>
        <v>50977533.33091417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40261259.547822751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74</v>
      </c>
      <c r="C143" s="7"/>
      <c r="D143" s="2" t="e">
        <f t="shared" si="12"/>
        <v>#N/A</v>
      </c>
      <c r="E143" s="2" t="e">
        <f t="shared" si="22"/>
        <v>#N/A</v>
      </c>
      <c r="F143" s="2">
        <v>828428.34230965376</v>
      </c>
      <c r="G143" s="2">
        <f t="shared" si="35"/>
        <v>691500.42857142852</v>
      </c>
      <c r="H143" s="2">
        <f t="shared" si="32"/>
        <v>62894010.32747642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1218559.2857142871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836292.43137255311</v>
      </c>
      <c r="Q143" s="2">
        <f t="shared" si="36"/>
        <v>700000</v>
      </c>
      <c r="R143" s="2">
        <f t="shared" si="33"/>
        <v>63971539.33091417</v>
      </c>
      <c r="S143" s="2">
        <f t="shared" si="17"/>
        <v>691500.42857142538</v>
      </c>
      <c r="T143" s="2">
        <f t="shared" si="18"/>
        <v>8499.571428571362</v>
      </c>
      <c r="U143" s="2">
        <f t="shared" si="19"/>
        <v>700000</v>
      </c>
      <c r="V143" s="2">
        <f t="shared" si="34"/>
        <v>12646486</v>
      </c>
      <c r="W143" s="2">
        <f t="shared" si="20"/>
        <v>352480</v>
      </c>
      <c r="X143" s="2">
        <f t="shared" si="6"/>
        <v>347520</v>
      </c>
      <c r="Y143" s="2">
        <f t="shared" si="30"/>
        <v>51325053.33091417</v>
      </c>
      <c r="Z143" s="2" t="str">
        <f t="shared" si="8"/>
        <v>HERE</v>
      </c>
      <c r="AA143" s="2">
        <f>IF(Z143="HERE",Y143,AA142+Graph!$G$1*1000)</f>
        <v>51325053.33091417</v>
      </c>
      <c r="AB143" s="2">
        <f t="shared" si="21"/>
        <v>347520</v>
      </c>
      <c r="AC143" s="2">
        <f t="shared" si="31"/>
        <v>12646486</v>
      </c>
      <c r="AD143" s="3">
        <f t="shared" si="10"/>
        <v>51325053.33091417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40717794.947822757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75</v>
      </c>
      <c r="C144" s="7"/>
      <c r="D144" s="2" t="e">
        <f t="shared" si="12"/>
        <v>#N/A</v>
      </c>
      <c r="E144" s="2" t="e">
        <f t="shared" si="22"/>
        <v>#N/A</v>
      </c>
      <c r="F144" s="2">
        <v>833359.47819581628</v>
      </c>
      <c r="G144" s="2">
        <f t="shared" si="35"/>
        <v>691500.42857142852</v>
      </c>
      <c r="H144" s="2">
        <f t="shared" si="32"/>
        <v>63585510.756047845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1227058.8571428584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841270.06353449821</v>
      </c>
      <c r="Q144" s="2">
        <f t="shared" si="36"/>
        <v>700000</v>
      </c>
      <c r="R144" s="2">
        <f t="shared" si="33"/>
        <v>64671539.33091417</v>
      </c>
      <c r="S144" s="2">
        <f t="shared" si="17"/>
        <v>691500.42857142538</v>
      </c>
      <c r="T144" s="2">
        <f t="shared" si="18"/>
        <v>8499.571428571362</v>
      </c>
      <c r="U144" s="2">
        <f t="shared" si="19"/>
        <v>700000</v>
      </c>
      <c r="V144" s="2">
        <f t="shared" si="34"/>
        <v>13058298</v>
      </c>
      <c r="W144" s="2">
        <f t="shared" si="20"/>
        <v>411812</v>
      </c>
      <c r="X144" s="2">
        <f t="shared" si="6"/>
        <v>288188</v>
      </c>
      <c r="Y144" s="2">
        <f t="shared" si="30"/>
        <v>51613241.33091417</v>
      </c>
      <c r="Z144" s="2" t="str">
        <f t="shared" si="8"/>
        <v>HERE</v>
      </c>
      <c r="AA144" s="2">
        <f>IF(Z144="HERE",Y144,AA143+Graph!$G$1*1000)</f>
        <v>51613241.33091417</v>
      </c>
      <c r="AB144" s="2">
        <f t="shared" si="21"/>
        <v>288188</v>
      </c>
      <c r="AC144" s="2">
        <f t="shared" si="31"/>
        <v>13058298</v>
      </c>
      <c r="AD144" s="3">
        <f t="shared" si="10"/>
        <v>51613241.33091417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41056106.397822753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76</v>
      </c>
      <c r="C145" s="7"/>
      <c r="D145" s="2" t="e">
        <f t="shared" si="12"/>
        <v>#N/A</v>
      </c>
      <c r="E145" s="2" t="e">
        <f t="shared" si="22"/>
        <v>#N/A</v>
      </c>
      <c r="F145" s="2">
        <v>838290.6140820086</v>
      </c>
      <c r="G145" s="2">
        <f t="shared" si="35"/>
        <v>691500.42857142852</v>
      </c>
      <c r="H145" s="2">
        <f t="shared" si="32"/>
        <v>64277011.18461927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1235558.4285714298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846247.69569647312</v>
      </c>
      <c r="Q145" s="2">
        <f t="shared" si="36"/>
        <v>700000</v>
      </c>
      <c r="R145" s="2">
        <f t="shared" si="33"/>
        <v>65371539.33091417</v>
      </c>
      <c r="S145" s="2">
        <f t="shared" si="17"/>
        <v>691500.42857142538</v>
      </c>
      <c r="T145" s="2">
        <f t="shared" si="18"/>
        <v>8499.571428571362</v>
      </c>
      <c r="U145" s="2">
        <f t="shared" si="19"/>
        <v>700000</v>
      </c>
      <c r="V145" s="2">
        <f t="shared" si="34"/>
        <v>13509108</v>
      </c>
      <c r="W145" s="2">
        <f t="shared" si="20"/>
        <v>450810</v>
      </c>
      <c r="X145" s="2">
        <f t="shared" si="6"/>
        <v>249190</v>
      </c>
      <c r="Y145" s="2">
        <f t="shared" si="30"/>
        <v>51862431.33091417</v>
      </c>
      <c r="Z145" s="2" t="str">
        <f t="shared" si="8"/>
        <v>HERE</v>
      </c>
      <c r="AA145" s="2">
        <f>IF(Z145="HERE",Y145,AA144+Graph!$G$1*1000)</f>
        <v>51862431.33091417</v>
      </c>
      <c r="AB145" s="2">
        <f t="shared" si="21"/>
        <v>249190</v>
      </c>
      <c r="AC145" s="2">
        <f t="shared" si="31"/>
        <v>13509108</v>
      </c>
      <c r="AD145" s="3">
        <f t="shared" si="10"/>
        <v>51862431.33091417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41377124.597822756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77</v>
      </c>
      <c r="C146" s="7"/>
      <c r="D146" s="2" t="e">
        <f t="shared" si="12"/>
        <v>#N/A</v>
      </c>
      <c r="E146" s="2" t="e">
        <f t="shared" si="22"/>
        <v>#N/A</v>
      </c>
      <c r="F146" s="2">
        <v>843221.74996817112</v>
      </c>
      <c r="G146" s="2">
        <f t="shared" si="35"/>
        <v>691500.42857142852</v>
      </c>
      <c r="H146" s="2">
        <f t="shared" si="32"/>
        <v>64968511.613190696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1244058.0000000012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851225.32785841823</v>
      </c>
      <c r="Q146" s="2">
        <f t="shared" si="36"/>
        <v>700000</v>
      </c>
      <c r="R146" s="2">
        <f t="shared" si="33"/>
        <v>66071539.33091417</v>
      </c>
      <c r="S146" s="2">
        <f t="shared" si="17"/>
        <v>691500.42857142538</v>
      </c>
      <c r="T146" s="2">
        <f t="shared" si="18"/>
        <v>8499.571428571362</v>
      </c>
      <c r="U146" s="2">
        <f t="shared" si="19"/>
        <v>700000</v>
      </c>
      <c r="V146" s="2">
        <f t="shared" si="34"/>
        <v>14012224</v>
      </c>
      <c r="W146" s="2">
        <f t="shared" si="20"/>
        <v>503116</v>
      </c>
      <c r="X146" s="2">
        <f t="shared" si="6"/>
        <v>196884</v>
      </c>
      <c r="Y146" s="2">
        <f t="shared" si="30"/>
        <v>52059315.33091417</v>
      </c>
      <c r="Z146" s="2" t="str">
        <f t="shared" si="8"/>
        <v>HERE</v>
      </c>
      <c r="AA146" s="2">
        <f>IF(Z146="HERE",Y146,AA145+Graph!$G$1*1000)</f>
        <v>52059315.33091417</v>
      </c>
      <c r="AB146" s="2">
        <f t="shared" si="21"/>
        <v>196884</v>
      </c>
      <c r="AC146" s="2">
        <f t="shared" si="31"/>
        <v>14012224</v>
      </c>
      <c r="AD146" s="3">
        <f t="shared" si="10"/>
        <v>52059315.33091417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41658747.847822756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78</v>
      </c>
      <c r="C147" s="7"/>
      <c r="D147" s="2" t="e">
        <f t="shared" si="12"/>
        <v>#N/A</v>
      </c>
      <c r="E147" s="2" t="e">
        <f t="shared" si="22"/>
        <v>#N/A</v>
      </c>
      <c r="F147" s="2">
        <v>848152.88585433364</v>
      </c>
      <c r="G147" s="2">
        <f t="shared" si="35"/>
        <v>691500.42857142852</v>
      </c>
      <c r="H147" s="2">
        <f t="shared" si="32"/>
        <v>65660012.041762121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1252557.5714285725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856202.96002036333</v>
      </c>
      <c r="Q147" s="2">
        <f t="shared" si="36"/>
        <v>700000</v>
      </c>
      <c r="R147" s="2">
        <f t="shared" si="33"/>
        <v>66771539.33091417</v>
      </c>
      <c r="S147" s="2">
        <f t="shared" si="17"/>
        <v>691500.42857142538</v>
      </c>
      <c r="T147" s="2">
        <f t="shared" si="18"/>
        <v>8499.571428571362</v>
      </c>
      <c r="U147" s="2">
        <f t="shared" si="19"/>
        <v>700000</v>
      </c>
      <c r="V147" s="2">
        <f t="shared" si="34"/>
        <v>14556827</v>
      </c>
      <c r="W147" s="2">
        <f t="shared" si="20"/>
        <v>544603</v>
      </c>
      <c r="X147" s="2">
        <f t="shared" si="6"/>
        <v>155397</v>
      </c>
      <c r="Y147" s="2">
        <f t="shared" si="30"/>
        <v>52214712.33091417</v>
      </c>
      <c r="Z147" s="2" t="str">
        <f t="shared" si="8"/>
        <v>HERE</v>
      </c>
      <c r="AA147" s="2">
        <f>IF(Z147="HERE",Y147,AA146+Graph!$G$1*1000)</f>
        <v>52214712.33091417</v>
      </c>
      <c r="AB147" s="2">
        <f t="shared" si="21"/>
        <v>155397</v>
      </c>
      <c r="AC147" s="2">
        <f t="shared" si="31"/>
        <v>14556827</v>
      </c>
      <c r="AD147" s="3">
        <f t="shared" si="10"/>
        <v>52214712.33091417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41882237.047822751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79</v>
      </c>
      <c r="C148" s="7"/>
      <c r="D148" s="2" t="e">
        <f t="shared" si="12"/>
        <v>#N/A</v>
      </c>
      <c r="E148" s="2" t="e">
        <f t="shared" si="22"/>
        <v>#N/A</v>
      </c>
      <c r="F148" s="2">
        <v>853084.02174052596</v>
      </c>
      <c r="G148" s="2">
        <f t="shared" si="35"/>
        <v>691500.42857142852</v>
      </c>
      <c r="H148" s="2">
        <f t="shared" si="32"/>
        <v>66351512.470333546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1261057.1428571439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861180.59218233824</v>
      </c>
      <c r="Q148" s="2">
        <f t="shared" si="36"/>
        <v>700000</v>
      </c>
      <c r="R148" s="2">
        <f t="shared" si="33"/>
        <v>67471539.33091417</v>
      </c>
      <c r="S148" s="2">
        <f t="shared" si="17"/>
        <v>691500.42857142538</v>
      </c>
      <c r="T148" s="2">
        <f t="shared" si="18"/>
        <v>8499.571428571362</v>
      </c>
      <c r="U148" s="2">
        <f t="shared" si="19"/>
        <v>700000</v>
      </c>
      <c r="V148" s="2">
        <f t="shared" si="34"/>
        <v>15062189</v>
      </c>
      <c r="W148" s="2">
        <f t="shared" si="20"/>
        <v>505362</v>
      </c>
      <c r="X148" s="2">
        <f t="shared" si="6"/>
        <v>194638</v>
      </c>
      <c r="Y148" s="2">
        <f t="shared" si="30"/>
        <v>52409350.33091417</v>
      </c>
      <c r="Z148" s="2" t="str">
        <f t="shared" si="8"/>
        <v>HERE</v>
      </c>
      <c r="AA148" s="2">
        <f>IF(Z148="HERE",Y148,AA147+Graph!$G$1*1000)</f>
        <v>52409350.33091417</v>
      </c>
      <c r="AB148" s="2">
        <f t="shared" si="21"/>
        <v>194638</v>
      </c>
      <c r="AC148" s="2">
        <f t="shared" si="31"/>
        <v>15062189</v>
      </c>
      <c r="AD148" s="3">
        <f t="shared" si="10"/>
        <v>52409350.33091417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42094062.547822751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80</v>
      </c>
      <c r="C149" s="7"/>
      <c r="D149" s="2" t="e">
        <f t="shared" si="12"/>
        <v>#N/A</v>
      </c>
      <c r="E149" s="2" t="e">
        <f t="shared" si="22"/>
        <v>#N/A</v>
      </c>
      <c r="F149" s="2">
        <v>858015.15762668848</v>
      </c>
      <c r="G149" s="2">
        <f t="shared" si="35"/>
        <v>691500.42857142852</v>
      </c>
      <c r="H149" s="2">
        <f t="shared" si="32"/>
        <v>67043012.898904972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1269556.7142857153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866158.22434428334</v>
      </c>
      <c r="Q149" s="2">
        <f t="shared" si="36"/>
        <v>700000</v>
      </c>
      <c r="R149" s="2">
        <f t="shared" si="33"/>
        <v>68171539.33091417</v>
      </c>
      <c r="S149" s="2">
        <f t="shared" si="17"/>
        <v>691500.42857142538</v>
      </c>
      <c r="T149" s="2">
        <f t="shared" si="18"/>
        <v>8499.571428571362</v>
      </c>
      <c r="U149" s="2">
        <f t="shared" si="19"/>
        <v>700000</v>
      </c>
      <c r="V149" s="2">
        <f t="shared" si="34"/>
        <v>15300151</v>
      </c>
      <c r="W149" s="2">
        <f t="shared" si="20"/>
        <v>237962</v>
      </c>
      <c r="X149" s="2">
        <f t="shared" si="6"/>
        <v>462038</v>
      </c>
      <c r="Y149" s="2">
        <f t="shared" si="30"/>
        <v>52871388.33091417</v>
      </c>
      <c r="Z149" s="2" t="str">
        <f t="shared" si="8"/>
        <v>HERE</v>
      </c>
      <c r="AA149" s="2">
        <f>IF(Z149="HERE",Y149,AA148+Graph!$G$1*1000)</f>
        <v>52871388.33091417</v>
      </c>
      <c r="AB149" s="2">
        <f t="shared" si="21"/>
        <v>462038</v>
      </c>
      <c r="AC149" s="2">
        <f t="shared" si="31"/>
        <v>15300151</v>
      </c>
      <c r="AD149" s="3">
        <f t="shared" si="10"/>
        <v>52800000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42536850.897822753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81</v>
      </c>
      <c r="C150" s="7"/>
      <c r="D150" s="2" t="e">
        <f t="shared" si="12"/>
        <v>#N/A</v>
      </c>
      <c r="E150" s="2" t="e">
        <f t="shared" si="22"/>
        <v>#N/A</v>
      </c>
      <c r="F150" s="2">
        <v>862946.293512851</v>
      </c>
      <c r="G150" s="2">
        <f t="shared" si="35"/>
        <v>691500.42857142852</v>
      </c>
      <c r="H150" s="2">
        <f t="shared" si="32"/>
        <v>67734513.327476397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1278056.2857142866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871135.85650622845</v>
      </c>
      <c r="Q150" s="2">
        <f t="shared" si="36"/>
        <v>700000</v>
      </c>
      <c r="R150" s="2">
        <f t="shared" si="33"/>
        <v>68871539.33091417</v>
      </c>
      <c r="S150" s="2">
        <f t="shared" si="17"/>
        <v>691500.42857142538</v>
      </c>
      <c r="T150" s="2">
        <f t="shared" si="18"/>
        <v>8499.571428571362</v>
      </c>
      <c r="U150" s="2">
        <f t="shared" si="19"/>
        <v>700000</v>
      </c>
      <c r="V150" s="2">
        <f t="shared" si="34"/>
        <v>15576107</v>
      </c>
      <c r="W150" s="2">
        <f t="shared" si="20"/>
        <v>275956</v>
      </c>
      <c r="X150" s="2">
        <f t="shared" si="6"/>
        <v>424044</v>
      </c>
      <c r="Y150" s="2">
        <f t="shared" si="30"/>
        <v>53295432.33091417</v>
      </c>
      <c r="Z150" s="2" t="str">
        <f t="shared" si="8"/>
        <v>HERE</v>
      </c>
      <c r="AA150" s="2">
        <f>IF(Z150="HERE",Y150,AA149+Graph!$G$1*1000)</f>
        <v>53295432.33091417</v>
      </c>
      <c r="AB150" s="2">
        <f t="shared" si="21"/>
        <v>424044</v>
      </c>
      <c r="AC150" s="2">
        <f t="shared" si="31"/>
        <v>15576107</v>
      </c>
      <c r="AD150" s="3">
        <f t="shared" si="10"/>
        <v>52800000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42929019.197822757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82</v>
      </c>
      <c r="C151" s="7"/>
      <c r="D151" s="2" t="e">
        <f t="shared" si="12"/>
        <v>#N/A</v>
      </c>
      <c r="E151" s="2" t="e">
        <f t="shared" si="22"/>
        <v>#N/A</v>
      </c>
      <c r="F151" s="2">
        <v>867877.42939904332</v>
      </c>
      <c r="G151" s="2">
        <f t="shared" si="35"/>
        <v>691500.42857142852</v>
      </c>
      <c r="H151" s="2">
        <f t="shared" si="32"/>
        <v>68426013.75604783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1286555.857142858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876113.48866820335</v>
      </c>
      <c r="Q151" s="2">
        <f t="shared" si="36"/>
        <v>700000</v>
      </c>
      <c r="R151" s="2">
        <f t="shared" si="33"/>
        <v>69571539.33091417</v>
      </c>
      <c r="S151" s="2">
        <f t="shared" si="17"/>
        <v>691500.42857143283</v>
      </c>
      <c r="T151" s="2">
        <f t="shared" si="18"/>
        <v>8499.571428571362</v>
      </c>
      <c r="U151" s="2">
        <f t="shared" si="19"/>
        <v>700000</v>
      </c>
      <c r="V151" s="2">
        <f t="shared" si="34"/>
        <v>15940972</v>
      </c>
      <c r="W151" s="2">
        <f t="shared" si="20"/>
        <v>364865</v>
      </c>
      <c r="X151" s="2">
        <f t="shared" si="6"/>
        <v>335135</v>
      </c>
      <c r="Y151" s="2">
        <f t="shared" si="30"/>
        <v>53630567.33091417</v>
      </c>
      <c r="Z151" s="2" t="str">
        <f t="shared" si="8"/>
        <v>HERE</v>
      </c>
      <c r="AA151" s="2">
        <f>IF(Z151="HERE",Y151,AA150+Graph!$G$1*1000)</f>
        <v>53630567.33091417</v>
      </c>
      <c r="AB151" s="2">
        <f t="shared" si="21"/>
        <v>335135</v>
      </c>
      <c r="AC151" s="2">
        <f t="shared" si="31"/>
        <v>15940972</v>
      </c>
      <c r="AD151" s="3">
        <f t="shared" si="10"/>
        <v>52800000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43294656.447822757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83</v>
      </c>
      <c r="C152" s="7"/>
      <c r="D152" s="2" t="e">
        <f t="shared" si="12"/>
        <v>#N/A</v>
      </c>
      <c r="E152" s="2" t="e">
        <f t="shared" si="22"/>
        <v>#N/A</v>
      </c>
      <c r="F152" s="2">
        <v>872808.56528520584</v>
      </c>
      <c r="G152" s="2">
        <f t="shared" si="35"/>
        <v>691500.42857142852</v>
      </c>
      <c r="H152" s="2">
        <f t="shared" si="32"/>
        <v>69117514.184619263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1295055.4285714293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881091.12083014846</v>
      </c>
      <c r="Q152" s="2">
        <f t="shared" si="36"/>
        <v>700000</v>
      </c>
      <c r="R152" s="2">
        <f t="shared" si="33"/>
        <v>70271539.33091417</v>
      </c>
      <c r="S152" s="2">
        <f t="shared" si="17"/>
        <v>691500.42857143283</v>
      </c>
      <c r="T152" s="2">
        <f t="shared" si="18"/>
        <v>8499.571428571362</v>
      </c>
      <c r="U152" s="2">
        <f t="shared" si="19"/>
        <v>700000</v>
      </c>
      <c r="V152" s="2">
        <f t="shared" si="34"/>
        <v>16423082</v>
      </c>
      <c r="W152" s="2">
        <f t="shared" si="20"/>
        <v>482110</v>
      </c>
      <c r="X152" s="2">
        <f t="shared" si="6"/>
        <v>217890</v>
      </c>
      <c r="Y152" s="2">
        <f t="shared" si="30"/>
        <v>53848457.33091417</v>
      </c>
      <c r="Z152" s="2" t="str">
        <f t="shared" si="8"/>
        <v>HERE</v>
      </c>
      <c r="AA152" s="2">
        <f>IF(Z152="HERE",Y152,AA151+Graph!$G$1*1000)</f>
        <v>53848457.33091417</v>
      </c>
      <c r="AB152" s="2">
        <f t="shared" si="21"/>
        <v>217890</v>
      </c>
      <c r="AC152" s="2">
        <f t="shared" si="31"/>
        <v>16423082</v>
      </c>
      <c r="AD152" s="3">
        <f t="shared" si="10"/>
        <v>52800000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43684266.247822754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84</v>
      </c>
      <c r="C153" s="7"/>
      <c r="D153" s="2" t="e">
        <f t="shared" si="12"/>
        <v>#N/A</v>
      </c>
      <c r="E153" s="2" t="e">
        <f t="shared" si="22"/>
        <v>#N/A</v>
      </c>
      <c r="F153" s="2">
        <v>877739.70117136836</v>
      </c>
      <c r="G153" s="2">
        <f t="shared" si="35"/>
        <v>691500.42857142852</v>
      </c>
      <c r="H153" s="2">
        <f t="shared" si="32"/>
        <v>69809014.613190696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1303555.0000000007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886068.75299209356</v>
      </c>
      <c r="Q153" s="2">
        <f t="shared" si="36"/>
        <v>700000</v>
      </c>
      <c r="R153" s="2">
        <f t="shared" si="33"/>
        <v>70971539.33091417</v>
      </c>
      <c r="S153" s="2">
        <f t="shared" si="17"/>
        <v>691500.42857143283</v>
      </c>
      <c r="T153" s="2">
        <f t="shared" si="18"/>
        <v>8499.571428571362</v>
      </c>
      <c r="U153" s="2">
        <f t="shared" si="19"/>
        <v>700000</v>
      </c>
      <c r="V153" s="2">
        <f t="shared" si="34"/>
        <v>16875536</v>
      </c>
      <c r="W153" s="2">
        <f t="shared" si="20"/>
        <v>452454</v>
      </c>
      <c r="X153" s="2">
        <f t="shared" si="6"/>
        <v>247546</v>
      </c>
      <c r="Y153" s="2">
        <f t="shared" si="30"/>
        <v>54096003.33091417</v>
      </c>
      <c r="Z153" s="2" t="str">
        <f t="shared" si="8"/>
        <v>HERE</v>
      </c>
      <c r="AA153" s="2">
        <f>IF(Z153="HERE",Y153,AA152+Graph!$G$1*1000)</f>
        <v>54096003.33091417</v>
      </c>
      <c r="AB153" s="2">
        <f t="shared" si="21"/>
        <v>247546</v>
      </c>
      <c r="AC153" s="2">
        <f t="shared" si="31"/>
        <v>16875536</v>
      </c>
      <c r="AD153" s="3">
        <f t="shared" si="10"/>
        <v>52800000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43936878.997822754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85</v>
      </c>
      <c r="C154" s="7"/>
      <c r="D154" s="2" t="e">
        <f t="shared" si="12"/>
        <v>#N/A</v>
      </c>
      <c r="E154" s="2" t="e">
        <f t="shared" si="22"/>
        <v>#N/A</v>
      </c>
      <c r="F154" s="2">
        <v>882670.83705756068</v>
      </c>
      <c r="G154" s="2">
        <f t="shared" si="35"/>
        <v>691500.42857142852</v>
      </c>
      <c r="H154" s="2">
        <f t="shared" si="32"/>
        <v>70500515.041762128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1312054.5714285721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891046.38515406847</v>
      </c>
      <c r="Q154" s="2">
        <f t="shared" si="36"/>
        <v>700000</v>
      </c>
      <c r="R154" s="2">
        <f t="shared" si="33"/>
        <v>71671539.33091417</v>
      </c>
      <c r="S154" s="2">
        <f t="shared" si="17"/>
        <v>691500.42857143283</v>
      </c>
      <c r="T154" s="2">
        <f t="shared" si="18"/>
        <v>8499.571428571362</v>
      </c>
      <c r="U154" s="2">
        <f t="shared" si="19"/>
        <v>700000</v>
      </c>
      <c r="V154" s="2">
        <f t="shared" si="34"/>
        <v>17343991.422619045</v>
      </c>
      <c r="W154" s="2">
        <f t="shared" si="20"/>
        <v>468455.42261904478</v>
      </c>
      <c r="X154" s="2">
        <f t="shared" si="6"/>
        <v>231544.57738095522</v>
      </c>
      <c r="Y154" s="2">
        <f t="shared" si="30"/>
        <v>54327547.908295125</v>
      </c>
      <c r="Z154" s="2" t="str">
        <f t="shared" si="8"/>
        <v>HERE</v>
      </c>
      <c r="AA154" s="2">
        <f>IF(Z154="HERE",Y154,AA153+Graph!$G$1*1000)</f>
        <v>54327547.908295125</v>
      </c>
      <c r="AB154" s="2">
        <f t="shared" si="21"/>
        <v>231544.57738095522</v>
      </c>
      <c r="AC154" s="2">
        <f t="shared" si="31"/>
        <v>17343991.422619045</v>
      </c>
      <c r="AD154" s="3">
        <f t="shared" si="10"/>
        <v>52800000</v>
      </c>
      <c r="AE154" s="2">
        <f>IF(AE152&gt;=52800000,52800000,IF(AB133=Graph!G$1*1000,AE153+Graph!G$1*1000,AC154))</f>
        <v>17343991.422619045</v>
      </c>
      <c r="AF154" s="3">
        <f t="shared" si="11"/>
        <v>17343991.422619045</v>
      </c>
      <c r="AG154" s="3">
        <f t="shared" si="29"/>
        <v>44152286.397822753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86</v>
      </c>
      <c r="C155" s="7"/>
      <c r="D155" s="2" t="e">
        <f t="shared" si="12"/>
        <v>#N/A</v>
      </c>
      <c r="E155" s="2" t="e">
        <f t="shared" si="22"/>
        <v>#N/A</v>
      </c>
      <c r="F155" s="2">
        <v>887601.9729437232</v>
      </c>
      <c r="G155" s="2">
        <f t="shared" si="35"/>
        <v>691500.42857142852</v>
      </c>
      <c r="H155" s="2">
        <f t="shared" si="32"/>
        <v>71192015.470333561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1320554.1428571434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896024.01731601357</v>
      </c>
      <c r="Q155" s="2">
        <f t="shared" si="36"/>
        <v>700000</v>
      </c>
      <c r="R155" s="2">
        <f t="shared" si="33"/>
        <v>72371539.33091417</v>
      </c>
      <c r="S155" s="2">
        <f t="shared" si="17"/>
        <v>691500.42857143283</v>
      </c>
      <c r="T155" s="2">
        <f t="shared" si="18"/>
        <v>8499.571428571362</v>
      </c>
      <c r="U155" s="2">
        <f t="shared" si="19"/>
        <v>700000</v>
      </c>
      <c r="V155" s="2">
        <f t="shared" si="34"/>
        <v>17817377.981124252</v>
      </c>
      <c r="W155" s="2">
        <f t="shared" si="20"/>
        <v>473386.5585052073</v>
      </c>
      <c r="X155" s="2">
        <f t="shared" si="6"/>
        <v>226613.4414947927</v>
      </c>
      <c r="Y155" s="2">
        <f t="shared" si="30"/>
        <v>54554161.349789917</v>
      </c>
      <c r="Z155" s="2" t="str">
        <f t="shared" si="8"/>
        <v>HERE</v>
      </c>
      <c r="AA155" s="2">
        <f>IF(Z155="HERE",Y155,AA154+Graph!$G$1*1000)</f>
        <v>54554161.349789917</v>
      </c>
      <c r="AB155" s="2">
        <f t="shared" si="21"/>
        <v>226613.4414947927</v>
      </c>
      <c r="AC155" s="2">
        <f t="shared" si="31"/>
        <v>17817377.981124252</v>
      </c>
      <c r="AD155" s="3">
        <f t="shared" si="10"/>
        <v>52800000</v>
      </c>
      <c r="AE155" s="2">
        <f>IF(AE153&gt;=52800000,52800000,IF(AB134=Graph!G$1*1000,AE154+Graph!G$1*1000,AC155))</f>
        <v>17817377.981124252</v>
      </c>
      <c r="AF155" s="3">
        <f t="shared" si="11"/>
        <v>17817377.981124252</v>
      </c>
      <c r="AG155" s="3">
        <f t="shared" si="29"/>
        <v>44273655.747822754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87</v>
      </c>
      <c r="C156" s="7"/>
      <c r="D156" s="2" t="e">
        <f t="shared" si="12"/>
        <v>#N/A</v>
      </c>
      <c r="E156" s="2" t="e">
        <f t="shared" si="22"/>
        <v>#N/A</v>
      </c>
      <c r="F156" s="2">
        <v>892533.10882988572</v>
      </c>
      <c r="G156" s="2">
        <f t="shared" si="35"/>
        <v>691500.42857142852</v>
      </c>
      <c r="H156" s="2">
        <f t="shared" si="32"/>
        <v>71883515.898904994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1329053.7142857148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901001.64947795868</v>
      </c>
      <c r="Q156" s="2">
        <f t="shared" si="36"/>
        <v>700000</v>
      </c>
      <c r="R156" s="2">
        <f t="shared" si="33"/>
        <v>73071539.33091417</v>
      </c>
      <c r="S156" s="2">
        <f t="shared" si="17"/>
        <v>691500.42857143283</v>
      </c>
      <c r="T156" s="2">
        <f t="shared" si="18"/>
        <v>8499.571428571362</v>
      </c>
      <c r="U156" s="2">
        <f t="shared" si="19"/>
        <v>700000</v>
      </c>
      <c r="V156" s="2">
        <f t="shared" si="34"/>
        <v>18295695.675515652</v>
      </c>
      <c r="W156" s="2">
        <f t="shared" si="20"/>
        <v>478317.69439139962</v>
      </c>
      <c r="X156" s="2">
        <f t="shared" si="6"/>
        <v>221682.30560860038</v>
      </c>
      <c r="Y156" s="2">
        <f t="shared" si="30"/>
        <v>54775843.655398518</v>
      </c>
      <c r="Z156" s="2" t="str">
        <f t="shared" si="8"/>
        <v>HERE</v>
      </c>
      <c r="AA156" s="2">
        <f>IF(Z156="HERE",Y156,AA155+Graph!$G$1*1000)</f>
        <v>54775843.655398518</v>
      </c>
      <c r="AB156" s="2">
        <f t="shared" si="21"/>
        <v>221682.30560860038</v>
      </c>
      <c r="AC156" s="2">
        <f t="shared" si="31"/>
        <v>18295695.675515652</v>
      </c>
      <c r="AD156" s="3">
        <f t="shared" si="10"/>
        <v>52800000</v>
      </c>
      <c r="AE156" s="2">
        <f>IF(AE154&gt;=52800000,52800000,IF(AB135=Graph!G$1*1000,AE155+Graph!G$1*1000,AC156))</f>
        <v>18295695.675515652</v>
      </c>
      <c r="AF156" s="3">
        <f t="shared" si="11"/>
        <v>18295695.675515652</v>
      </c>
      <c r="AG156" s="3">
        <f t="shared" si="29"/>
        <v>44632473.447822757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88</v>
      </c>
      <c r="C157" s="7"/>
      <c r="D157" s="2" t="e">
        <f t="shared" si="12"/>
        <v>#N/A</v>
      </c>
      <c r="E157" s="2" t="e">
        <f t="shared" si="22"/>
        <v>#N/A</v>
      </c>
      <c r="F157" s="2">
        <v>897464.24471607804</v>
      </c>
      <c r="G157" s="2">
        <f t="shared" si="35"/>
        <v>691500.42857142852</v>
      </c>
      <c r="H157" s="2">
        <f t="shared" si="32"/>
        <v>72575016.327476427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1337553.2857142861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905979.28163993359</v>
      </c>
      <c r="Q157" s="2">
        <f t="shared" si="36"/>
        <v>700000</v>
      </c>
      <c r="R157" s="2">
        <f t="shared" si="33"/>
        <v>73771539.33091417</v>
      </c>
      <c r="S157" s="2">
        <f t="shared" si="17"/>
        <v>691500.42857143283</v>
      </c>
      <c r="T157" s="2">
        <f t="shared" si="18"/>
        <v>8499.571428571362</v>
      </c>
      <c r="U157" s="2">
        <f t="shared" si="19"/>
        <v>700000</v>
      </c>
      <c r="V157" s="2">
        <f t="shared" si="34"/>
        <v>18778944.505793214</v>
      </c>
      <c r="W157" s="2">
        <f t="shared" si="20"/>
        <v>483248.83027756214</v>
      </c>
      <c r="X157" s="2">
        <f t="shared" si="6"/>
        <v>216751.16972243786</v>
      </c>
      <c r="Y157" s="2">
        <f t="shared" si="30"/>
        <v>54992594.825120956</v>
      </c>
      <c r="Z157" s="2" t="str">
        <f t="shared" si="8"/>
        <v>HERE</v>
      </c>
      <c r="AA157" s="2">
        <f>IF(Z157="HERE",Y157,AA156+Graph!$G$1*1000)</f>
        <v>54992594.825120956</v>
      </c>
      <c r="AB157" s="2">
        <f t="shared" si="21"/>
        <v>216751.16972243786</v>
      </c>
      <c r="AC157" s="2">
        <f t="shared" si="31"/>
        <v>18778944.505793214</v>
      </c>
      <c r="AD157" s="3">
        <f t="shared" si="10"/>
        <v>52800000</v>
      </c>
      <c r="AE157" s="2">
        <f>IF(AE155&gt;=52800000,52800000,IF(AB136=Graph!G$1*1000,AE156+Graph!G$1*1000,AC157))</f>
        <v>18778944.505793214</v>
      </c>
      <c r="AF157" s="3">
        <f t="shared" si="11"/>
        <v>18778944.505793214</v>
      </c>
      <c r="AG157" s="3">
        <f t="shared" si="29"/>
        <v>44964677.647822753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89</v>
      </c>
      <c r="C158" s="7"/>
      <c r="D158" s="2" t="e">
        <f t="shared" si="12"/>
        <v>#N/A</v>
      </c>
      <c r="E158" s="2" t="e">
        <f t="shared" si="22"/>
        <v>#N/A</v>
      </c>
      <c r="F158" s="2">
        <v>902395.38060224056</v>
      </c>
      <c r="G158" s="2">
        <f t="shared" si="35"/>
        <v>691500.42857142852</v>
      </c>
      <c r="H158" s="2">
        <f t="shared" si="32"/>
        <v>73266516.75604786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1346052.8571428575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910956.91380187869</v>
      </c>
      <c r="Q158" s="2">
        <f t="shared" si="36"/>
        <v>700000</v>
      </c>
      <c r="R158" s="2">
        <f t="shared" si="33"/>
        <v>74471539.33091417</v>
      </c>
      <c r="S158" s="2">
        <f t="shared" si="17"/>
        <v>691500.42857143283</v>
      </c>
      <c r="T158" s="2">
        <f t="shared" si="18"/>
        <v>8499.571428571362</v>
      </c>
      <c r="U158" s="2">
        <f t="shared" si="19"/>
        <v>700000</v>
      </c>
      <c r="V158" s="2">
        <f t="shared" si="34"/>
        <v>19267124.471956939</v>
      </c>
      <c r="W158" s="2">
        <f t="shared" si="20"/>
        <v>488179.96616372466</v>
      </c>
      <c r="X158" s="2">
        <f t="shared" si="6"/>
        <v>211820.03383627534</v>
      </c>
      <c r="Y158" s="2">
        <f t="shared" si="30"/>
        <v>55204414.858957231</v>
      </c>
      <c r="Z158" s="2" t="str">
        <f t="shared" si="8"/>
        <v>HERE</v>
      </c>
      <c r="AA158" s="2">
        <f>IF(Z158="HERE",Y158,AA157+Graph!$G$1*1000)</f>
        <v>55204414.858957231</v>
      </c>
      <c r="AB158" s="2">
        <f t="shared" si="21"/>
        <v>211820.03383627534</v>
      </c>
      <c r="AC158" s="2">
        <f t="shared" si="31"/>
        <v>19267124.471956939</v>
      </c>
      <c r="AD158" s="3">
        <f t="shared" si="10"/>
        <v>52800000</v>
      </c>
      <c r="AE158" s="2">
        <f>IF(AE156&gt;=52800000,52800000,IF(AB137=Graph!G$1*1000,AE157+Graph!G$1*1000,AC158))</f>
        <v>19267124.471956939</v>
      </c>
      <c r="AF158" s="3">
        <f t="shared" si="11"/>
        <v>19267124.471956939</v>
      </c>
      <c r="AG158" s="3">
        <f t="shared" si="29"/>
        <v>45276135.047822751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90</v>
      </c>
      <c r="C159" s="7"/>
      <c r="D159" s="2" t="e">
        <f t="shared" si="12"/>
        <v>#N/A</v>
      </c>
      <c r="E159" s="2" t="e">
        <f t="shared" si="22"/>
        <v>#N/A</v>
      </c>
      <c r="F159" s="2">
        <v>907326.51648840308</v>
      </c>
      <c r="G159" s="2">
        <f t="shared" si="35"/>
        <v>691500.42857142852</v>
      </c>
      <c r="H159" s="2">
        <f t="shared" si="32"/>
        <v>73958017.184619293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1354552.4285714289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915934.5459638536</v>
      </c>
      <c r="Q159" s="2">
        <f t="shared" si="36"/>
        <v>700000</v>
      </c>
      <c r="R159" s="2">
        <f t="shared" si="33"/>
        <v>75171539.33091417</v>
      </c>
      <c r="S159" s="2">
        <f t="shared" si="17"/>
        <v>691500.42857143283</v>
      </c>
      <c r="T159" s="2">
        <f t="shared" si="18"/>
        <v>8499.571428571362</v>
      </c>
      <c r="U159" s="2">
        <f t="shared" si="19"/>
        <v>700000</v>
      </c>
      <c r="V159" s="2">
        <f t="shared" si="34"/>
        <v>19760235.574006855</v>
      </c>
      <c r="W159" s="2">
        <f t="shared" si="20"/>
        <v>493111.10204991698</v>
      </c>
      <c r="X159" s="2">
        <f t="shared" si="6"/>
        <v>206888.89795008302</v>
      </c>
      <c r="Y159" s="2">
        <f t="shared" ref="Y159:Y222" si="37">IF(COUNT($C160)=0,IF(COUNT($C159)=1,C159,SUM(Y158+X159)),C159)</f>
        <v>55411303.756907314</v>
      </c>
      <c r="Z159" s="2" t="str">
        <f t="shared" si="8"/>
        <v>HERE</v>
      </c>
      <c r="AA159" s="2">
        <f>IF(Z159="HERE",Y159,AA158+Graph!$G$1*1000)</f>
        <v>55411303.756907314</v>
      </c>
      <c r="AB159" s="2">
        <f t="shared" si="21"/>
        <v>206888.89795008302</v>
      </c>
      <c r="AC159" s="2">
        <f t="shared" ref="AC159:AC222" si="38">IF(Z160="HERE",V159,AC158)</f>
        <v>19760235.574006855</v>
      </c>
      <c r="AD159" s="3">
        <f t="shared" si="10"/>
        <v>52800000</v>
      </c>
      <c r="AE159" s="2">
        <f>IF(AE157&gt;=52800000,52800000,IF(AB138=Graph!G$1*1000,AE158+Graph!G$1*1000,AC159))</f>
        <v>19760235.574006855</v>
      </c>
      <c r="AF159" s="3">
        <f t="shared" si="11"/>
        <v>19760235.574006855</v>
      </c>
      <c r="AG159" s="3">
        <f t="shared" si="29"/>
        <v>45507471.447822757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91</v>
      </c>
      <c r="C160" s="7"/>
      <c r="D160" s="2" t="e">
        <f t="shared" si="12"/>
        <v>#N/A</v>
      </c>
      <c r="E160" s="2" t="e">
        <f t="shared" si="22"/>
        <v>#N/A</v>
      </c>
      <c r="F160" s="2">
        <v>912257.6523745954</v>
      </c>
      <c r="G160" s="2">
        <f t="shared" si="35"/>
        <v>691500.42857142852</v>
      </c>
      <c r="H160" s="2">
        <f t="shared" ref="H160:H223" si="39">IF(COUNT($C161)=0,IF(COUNT($C160)=1,C160,SUM(H159+G160)),C160)</f>
        <v>74649517.613190725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1363052.0000000002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920912.1781257987</v>
      </c>
      <c r="Q160" s="2">
        <f t="shared" si="36"/>
        <v>700000</v>
      </c>
      <c r="R160" s="2">
        <f t="shared" ref="R160:R223" si="40">IF(COUNT($C161)=0,IF(COUNT($C160)=1,M160,SUM(R159+Q160)),M160)</f>
        <v>75871539.33091417</v>
      </c>
      <c r="S160" s="2">
        <f t="shared" si="17"/>
        <v>691500.42857143283</v>
      </c>
      <c r="T160" s="2">
        <f t="shared" si="18"/>
        <v>8499.571428571362</v>
      </c>
      <c r="U160" s="2">
        <f t="shared" si="19"/>
        <v>700000</v>
      </c>
      <c r="V160" s="2">
        <f t="shared" si="34"/>
        <v>20258277.811942935</v>
      </c>
      <c r="W160" s="2">
        <f t="shared" si="20"/>
        <v>498042.2379360795</v>
      </c>
      <c r="X160" s="2">
        <f t="shared" si="6"/>
        <v>201957.7620639205</v>
      </c>
      <c r="Y160" s="2">
        <f t="shared" si="37"/>
        <v>55613261.518971235</v>
      </c>
      <c r="Z160" s="2" t="str">
        <f t="shared" si="8"/>
        <v>HERE</v>
      </c>
      <c r="AA160" s="2">
        <f>IF(Z160="HERE",Y160,AA159+Graph!$G$1*1000)</f>
        <v>55613261.518971235</v>
      </c>
      <c r="AB160" s="2">
        <f t="shared" si="21"/>
        <v>201957.7620639205</v>
      </c>
      <c r="AC160" s="2">
        <f t="shared" si="38"/>
        <v>20258277.811942935</v>
      </c>
      <c r="AD160" s="3">
        <f t="shared" si="10"/>
        <v>52800000</v>
      </c>
      <c r="AE160" s="2">
        <f>IF(AE158&gt;=52800000,52800000,IF(AB139=Graph!G$1*1000,AE159+Graph!G$1*1000,AC160))</f>
        <v>20258277.811942935</v>
      </c>
      <c r="AF160" s="3">
        <f t="shared" si="11"/>
        <v>20258277.811942935</v>
      </c>
      <c r="AG160" s="3">
        <f t="shared" si="29"/>
        <v>45728995.447822757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92</v>
      </c>
      <c r="C161" s="7"/>
      <c r="D161" s="2" t="e">
        <f t="shared" si="12"/>
        <v>#N/A</v>
      </c>
      <c r="E161" s="2" t="e">
        <f t="shared" si="22"/>
        <v>#N/A</v>
      </c>
      <c r="F161" s="2">
        <v>917188.78826075792</v>
      </c>
      <c r="G161" s="2">
        <f t="shared" si="35"/>
        <v>691500.42857142852</v>
      </c>
      <c r="H161" s="2">
        <f t="shared" si="39"/>
        <v>75341018.041762158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1371551.5714285716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925889.81028774381</v>
      </c>
      <c r="Q161" s="2">
        <f t="shared" si="36"/>
        <v>700000</v>
      </c>
      <c r="R161" s="2">
        <f t="shared" si="40"/>
        <v>76571539.33091417</v>
      </c>
      <c r="S161" s="2">
        <f t="shared" si="17"/>
        <v>691500.42857143283</v>
      </c>
      <c r="T161" s="2">
        <f t="shared" si="18"/>
        <v>8499.571428571362</v>
      </c>
      <c r="U161" s="2">
        <f t="shared" si="19"/>
        <v>700000</v>
      </c>
      <c r="V161" s="2">
        <f t="shared" si="34"/>
        <v>20761251.185765207</v>
      </c>
      <c r="W161" s="2">
        <f t="shared" si="20"/>
        <v>502973.37382227182</v>
      </c>
      <c r="X161" s="2">
        <f t="shared" si="6"/>
        <v>197026.62617772818</v>
      </c>
      <c r="Y161" s="2">
        <f t="shared" si="37"/>
        <v>55810288.145148963</v>
      </c>
      <c r="Z161" s="2" t="str">
        <f t="shared" si="8"/>
        <v>HERE</v>
      </c>
      <c r="AA161" s="2">
        <f>IF(Z161="HERE",Y161,AA160+Graph!$G$1*1000)</f>
        <v>55810288.145148963</v>
      </c>
      <c r="AB161" s="2">
        <f t="shared" si="21"/>
        <v>197026.62617772818</v>
      </c>
      <c r="AC161" s="2">
        <f t="shared" si="38"/>
        <v>20761251.185765207</v>
      </c>
      <c r="AD161" s="3">
        <f t="shared" si="10"/>
        <v>52800000</v>
      </c>
      <c r="AE161" s="2">
        <f>IF(AE159&gt;=52800000,52800000,IF(AB140=Graph!G$1*1000,AE160+Graph!G$1*1000,AC161))</f>
        <v>20761251.185765207</v>
      </c>
      <c r="AF161" s="3">
        <f t="shared" si="11"/>
        <v>20761251.185765207</v>
      </c>
      <c r="AG161" s="3">
        <f t="shared" si="29"/>
        <v>45938956.897822753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93</v>
      </c>
      <c r="C162" s="7"/>
      <c r="D162" s="2" t="e">
        <f t="shared" si="12"/>
        <v>#N/A</v>
      </c>
      <c r="E162" s="2" t="e">
        <f t="shared" si="22"/>
        <v>#N/A</v>
      </c>
      <c r="F162" s="2">
        <v>922119.92414692044</v>
      </c>
      <c r="G162" s="2">
        <f t="shared" si="35"/>
        <v>691500.42857142852</v>
      </c>
      <c r="H162" s="2">
        <f t="shared" si="39"/>
        <v>76032518.470333591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1380051.142857143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930867.44244971871</v>
      </c>
      <c r="Q162" s="2">
        <f t="shared" si="36"/>
        <v>700000</v>
      </c>
      <c r="R162" s="2">
        <f t="shared" si="40"/>
        <v>77271539.33091417</v>
      </c>
      <c r="S162" s="2">
        <f t="shared" si="17"/>
        <v>691500.42857143283</v>
      </c>
      <c r="T162" s="2">
        <f t="shared" si="18"/>
        <v>8499.571428571362</v>
      </c>
      <c r="U162" s="2">
        <f t="shared" si="19"/>
        <v>700000</v>
      </c>
      <c r="V162" s="2">
        <f t="shared" si="34"/>
        <v>21269155.695473641</v>
      </c>
      <c r="W162" s="2">
        <f t="shared" si="20"/>
        <v>507904.50970843434</v>
      </c>
      <c r="X162" s="2">
        <f t="shared" si="6"/>
        <v>192095.49029156566</v>
      </c>
      <c r="Y162" s="2">
        <f t="shared" si="37"/>
        <v>56002383.635440528</v>
      </c>
      <c r="Z162" s="2" t="str">
        <f t="shared" si="8"/>
        <v>HERE</v>
      </c>
      <c r="AA162" s="2">
        <f>IF(Z162="HERE",Y162,AA161+Graph!$G$1*1000)</f>
        <v>56002383.635440528</v>
      </c>
      <c r="AB162" s="2">
        <f t="shared" si="21"/>
        <v>192095.49029156566</v>
      </c>
      <c r="AC162" s="2">
        <f t="shared" si="38"/>
        <v>21269155.695473641</v>
      </c>
      <c r="AD162" s="3">
        <f t="shared" si="10"/>
        <v>52800000</v>
      </c>
      <c r="AE162" s="2">
        <f>IF(AE160&gt;=52800000,52800000,IF(AB141=Graph!G$1*1000,AE161+Graph!G$1*1000,AC162))</f>
        <v>21269155.695473641</v>
      </c>
      <c r="AF162" s="3">
        <f t="shared" si="11"/>
        <v>21269155.695473641</v>
      </c>
      <c r="AG162" s="3">
        <f t="shared" si="29"/>
        <v>46102240.597822756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94</v>
      </c>
      <c r="C163" s="7"/>
      <c r="D163" s="2" t="e">
        <f t="shared" si="12"/>
        <v>#N/A</v>
      </c>
      <c r="E163" s="2" t="e">
        <f t="shared" si="22"/>
        <v>#N/A</v>
      </c>
      <c r="F163" s="2">
        <v>927051.06003311276</v>
      </c>
      <c r="G163" s="2">
        <f t="shared" si="35"/>
        <v>691500.42857142852</v>
      </c>
      <c r="H163" s="2">
        <f t="shared" si="39"/>
        <v>76724018.898905024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1388550.7142857143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935845.07461166382</v>
      </c>
      <c r="Q163" s="2">
        <f t="shared" si="36"/>
        <v>700000</v>
      </c>
      <c r="R163" s="2">
        <f t="shared" si="40"/>
        <v>77971539.33091417</v>
      </c>
      <c r="S163" s="2">
        <f t="shared" si="17"/>
        <v>691500.42857143283</v>
      </c>
      <c r="T163" s="2">
        <f t="shared" si="18"/>
        <v>8499.571428571362</v>
      </c>
      <c r="U163" s="2">
        <f t="shared" si="19"/>
        <v>700000</v>
      </c>
      <c r="V163" s="2">
        <f t="shared" si="34"/>
        <v>21781991.341068238</v>
      </c>
      <c r="W163" s="2">
        <f t="shared" si="20"/>
        <v>512835.64559459686</v>
      </c>
      <c r="X163" s="2">
        <f t="shared" si="6"/>
        <v>187164.35440540314</v>
      </c>
      <c r="Y163" s="2">
        <f t="shared" si="37"/>
        <v>56189547.989845932</v>
      </c>
      <c r="Z163" s="2" t="str">
        <f t="shared" si="8"/>
        <v>HERE</v>
      </c>
      <c r="AA163" s="2">
        <f>IF(Z163="HERE",Y163,AA162+Graph!$G$1*1000)</f>
        <v>56189547.989845932</v>
      </c>
      <c r="AB163" s="2">
        <f t="shared" si="21"/>
        <v>187164.35440540314</v>
      </c>
      <c r="AC163" s="2">
        <f t="shared" si="38"/>
        <v>21781991.341068238</v>
      </c>
      <c r="AD163" s="3">
        <f t="shared" si="10"/>
        <v>52800000</v>
      </c>
      <c r="AE163" s="2">
        <f>IF(AE161&gt;=52800000,52800000,IF(AB142=Graph!G$1*1000,AE162+Graph!G$1*1000,AC163))</f>
        <v>21781991.341068238</v>
      </c>
      <c r="AF163" s="3">
        <f t="shared" si="11"/>
        <v>21781991.341068238</v>
      </c>
      <c r="AG163" s="3">
        <f t="shared" si="29"/>
        <v>46494480.297822751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95</v>
      </c>
      <c r="C164" s="7"/>
      <c r="D164" s="2" t="e">
        <f t="shared" si="12"/>
        <v>#N/A</v>
      </c>
      <c r="E164" s="2" t="e">
        <f t="shared" si="22"/>
        <v>#N/A</v>
      </c>
      <c r="F164" s="2">
        <v>931982.19591927528</v>
      </c>
      <c r="G164" s="2">
        <f t="shared" si="35"/>
        <v>691500.42857142852</v>
      </c>
      <c r="H164" s="2">
        <f t="shared" si="39"/>
        <v>77415519.327476457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1397050.2857142857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940822.70677360892</v>
      </c>
      <c r="Q164" s="2">
        <f t="shared" si="36"/>
        <v>700000</v>
      </c>
      <c r="R164" s="2">
        <f t="shared" si="40"/>
        <v>78671539.33091417</v>
      </c>
      <c r="S164" s="2">
        <f t="shared" si="17"/>
        <v>691500.42857143283</v>
      </c>
      <c r="T164" s="2">
        <f t="shared" si="18"/>
        <v>8499.571428571362</v>
      </c>
      <c r="U164" s="2">
        <f t="shared" si="19"/>
        <v>700000</v>
      </c>
      <c r="V164" s="2">
        <f t="shared" si="34"/>
        <v>22299758.122549027</v>
      </c>
      <c r="W164" s="2">
        <f t="shared" si="20"/>
        <v>517766.78148078918</v>
      </c>
      <c r="X164" s="2">
        <f t="shared" si="6"/>
        <v>182233.21851921082</v>
      </c>
      <c r="Y164" s="2">
        <f t="shared" si="37"/>
        <v>56371781.208365142</v>
      </c>
      <c r="Z164" s="2" t="str">
        <f t="shared" si="8"/>
        <v>HERE</v>
      </c>
      <c r="AA164" s="2">
        <f>IF(Z164="HERE",Y164,AA163+Graph!$G$1*1000)</f>
        <v>56371781.208365142</v>
      </c>
      <c r="AB164" s="2">
        <f t="shared" si="21"/>
        <v>182233.21851921082</v>
      </c>
      <c r="AC164" s="2">
        <f t="shared" si="38"/>
        <v>22299758.122549027</v>
      </c>
      <c r="AD164" s="3">
        <f t="shared" si="10"/>
        <v>52800000</v>
      </c>
      <c r="AE164" s="2">
        <f>IF(AE162&gt;=52800000,52800000,IF(AB143=Graph!G$1*1000,AE163+Graph!G$1*1000,AC164))</f>
        <v>22299758.122549027</v>
      </c>
      <c r="AF164" s="3">
        <f t="shared" si="11"/>
        <v>22299758.122549027</v>
      </c>
      <c r="AG164" s="3">
        <f t="shared" si="29"/>
        <v>46824872.297822751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96</v>
      </c>
      <c r="C165" s="7"/>
      <c r="D165" s="2" t="e">
        <f t="shared" si="12"/>
        <v>#N/A</v>
      </c>
      <c r="E165" s="2" t="e">
        <f t="shared" si="22"/>
        <v>#N/A</v>
      </c>
      <c r="F165" s="2">
        <v>936913.3318054378</v>
      </c>
      <c r="G165" s="2">
        <f t="shared" si="35"/>
        <v>691500.42857142852</v>
      </c>
      <c r="H165" s="2">
        <f t="shared" si="39"/>
        <v>78107019.75604789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1405549.857142857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945800.33893558383</v>
      </c>
      <c r="Q165" s="2">
        <f t="shared" si="36"/>
        <v>700000</v>
      </c>
      <c r="R165" s="2">
        <f t="shared" si="40"/>
        <v>79371539.33091417</v>
      </c>
      <c r="S165" s="2">
        <f t="shared" si="17"/>
        <v>691500.42857143283</v>
      </c>
      <c r="T165" s="2">
        <f t="shared" si="18"/>
        <v>8499.571428571362</v>
      </c>
      <c r="U165" s="2">
        <f t="shared" si="19"/>
        <v>700000</v>
      </c>
      <c r="V165" s="2">
        <f t="shared" si="34"/>
        <v>22822456.039915979</v>
      </c>
      <c r="W165" s="2">
        <f t="shared" si="20"/>
        <v>522697.9173669517</v>
      </c>
      <c r="X165" s="2">
        <f t="shared" si="6"/>
        <v>177302.0826330483</v>
      </c>
      <c r="Y165" s="2">
        <f t="shared" si="37"/>
        <v>56549083.290998191</v>
      </c>
      <c r="Z165" s="2" t="str">
        <f t="shared" si="8"/>
        <v>HERE</v>
      </c>
      <c r="AA165" s="2">
        <f>IF(Z165="HERE",Y165,AA164+Graph!$G$1*1000)</f>
        <v>56549083.290998191</v>
      </c>
      <c r="AB165" s="2">
        <f t="shared" si="21"/>
        <v>177302.0826330483</v>
      </c>
      <c r="AC165" s="2">
        <f t="shared" si="38"/>
        <v>22822456.039915979</v>
      </c>
      <c r="AD165" s="3">
        <f t="shared" si="10"/>
        <v>52800000</v>
      </c>
      <c r="AE165" s="2">
        <f>IF(AE163&gt;=52800000,52800000,IF(AB144=Graph!G$1*1000,AE164+Graph!G$1*1000,AC165))</f>
        <v>22822456.039915979</v>
      </c>
      <c r="AF165" s="3">
        <f t="shared" si="11"/>
        <v>22822456.039915979</v>
      </c>
      <c r="AG165" s="3">
        <f t="shared" si="29"/>
        <v>47104832.097822756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97</v>
      </c>
      <c r="C166" s="7"/>
      <c r="D166" s="2" t="e">
        <f t="shared" si="12"/>
        <v>#N/A</v>
      </c>
      <c r="E166" s="2" t="e">
        <f t="shared" si="22"/>
        <v>#N/A</v>
      </c>
      <c r="F166" s="2">
        <v>941844.46769163013</v>
      </c>
      <c r="G166" s="2">
        <f t="shared" ref="G166:G229" si="41">IF(F166&gt;700000,$AK$31*1000,F166)</f>
        <v>691500.42857142852</v>
      </c>
      <c r="H166" s="2">
        <f t="shared" si="39"/>
        <v>78798520.184619322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1414049.4285714284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950777.97109752893</v>
      </c>
      <c r="Q166" s="2">
        <f t="shared" ref="Q166:Q229" si="42">IF(P166&gt;700000,700000,P166)</f>
        <v>700000</v>
      </c>
      <c r="R166" s="2">
        <f t="shared" si="40"/>
        <v>80071539.33091417</v>
      </c>
      <c r="S166" s="2">
        <f t="shared" si="17"/>
        <v>691500.42857143283</v>
      </c>
      <c r="T166" s="2">
        <f t="shared" si="18"/>
        <v>8499.571428571362</v>
      </c>
      <c r="U166" s="2">
        <f t="shared" si="19"/>
        <v>700000</v>
      </c>
      <c r="V166" s="2">
        <f t="shared" si="34"/>
        <v>23350085.093169093</v>
      </c>
      <c r="W166" s="2">
        <f t="shared" si="20"/>
        <v>527629.05325311422</v>
      </c>
      <c r="X166" s="2">
        <f t="shared" si="6"/>
        <v>172370.94674688578</v>
      </c>
      <c r="Y166" s="2">
        <f t="shared" si="37"/>
        <v>56721454.237745076</v>
      </c>
      <c r="Z166" s="2" t="str">
        <f t="shared" si="8"/>
        <v>HERE</v>
      </c>
      <c r="AA166" s="2">
        <f>IF(Z166="HERE",Y166,AA165+Graph!$G$1*1000)</f>
        <v>56721454.237745076</v>
      </c>
      <c r="AB166" s="2">
        <f t="shared" si="21"/>
        <v>172370.94674688578</v>
      </c>
      <c r="AC166" s="2">
        <f t="shared" si="38"/>
        <v>23350085.093169093</v>
      </c>
      <c r="AD166" s="3">
        <f t="shared" si="10"/>
        <v>52800000</v>
      </c>
      <c r="AE166" s="2">
        <f>IF(AE164&gt;=52800000,52800000,IF(AB145=Graph!G$1*1000,AE165+Graph!G$1*1000,AC166))</f>
        <v>23350085.093169093</v>
      </c>
      <c r="AF166" s="3">
        <f t="shared" si="11"/>
        <v>23350085.093169093</v>
      </c>
      <c r="AG166" s="3">
        <f t="shared" si="29"/>
        <v>47351643.597822756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98</v>
      </c>
      <c r="C167" s="7"/>
      <c r="D167" s="2" t="e">
        <f t="shared" si="12"/>
        <v>#N/A</v>
      </c>
      <c r="E167" s="2" t="e">
        <f t="shared" si="22"/>
        <v>#N/A</v>
      </c>
      <c r="F167" s="2">
        <v>946775.60357779264</v>
      </c>
      <c r="G167" s="2">
        <f t="shared" si="41"/>
        <v>691500.42857142852</v>
      </c>
      <c r="H167" s="2">
        <f t="shared" si="39"/>
        <v>79490020.613190755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1422548.9999999998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955755.60325947404</v>
      </c>
      <c r="Q167" s="2">
        <f t="shared" si="42"/>
        <v>700000</v>
      </c>
      <c r="R167" s="2">
        <f t="shared" si="40"/>
        <v>80771539.33091417</v>
      </c>
      <c r="S167" s="2">
        <f t="shared" si="17"/>
        <v>691500.42857143283</v>
      </c>
      <c r="T167" s="2">
        <f t="shared" si="18"/>
        <v>8499.571428571362</v>
      </c>
      <c r="U167" s="2">
        <f t="shared" si="19"/>
        <v>700000</v>
      </c>
      <c r="V167" s="2">
        <f t="shared" si="34"/>
        <v>23882645.2823084</v>
      </c>
      <c r="W167" s="2">
        <f t="shared" si="20"/>
        <v>532560.18913930655</v>
      </c>
      <c r="X167" s="2">
        <f t="shared" si="6"/>
        <v>167439.81086069345</v>
      </c>
      <c r="Y167" s="2">
        <f t="shared" si="37"/>
        <v>56888894.04860577</v>
      </c>
      <c r="Z167" s="2" t="str">
        <f t="shared" si="8"/>
        <v>HERE</v>
      </c>
      <c r="AA167" s="2">
        <f>IF(Z167="HERE",Y167,AA166+Graph!$G$1*1000)</f>
        <v>56888894.04860577</v>
      </c>
      <c r="AB167" s="2">
        <f t="shared" si="21"/>
        <v>167439.81086069345</v>
      </c>
      <c r="AC167" s="2">
        <f t="shared" si="38"/>
        <v>23882645.2823084</v>
      </c>
      <c r="AD167" s="3">
        <f t="shared" si="10"/>
        <v>52800000</v>
      </c>
      <c r="AE167" s="2">
        <f>IF(AE165&gt;=52800000,52800000,IF(AB146=Graph!G$1*1000,AE166+Graph!G$1*1000,AC167))</f>
        <v>23882645.2823084</v>
      </c>
      <c r="AF167" s="3">
        <f t="shared" si="11"/>
        <v>23882645.2823084</v>
      </c>
      <c r="AG167" s="3">
        <f t="shared" si="29"/>
        <v>47553994.997822754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99</v>
      </c>
      <c r="C168" s="7"/>
      <c r="D168" s="2" t="e">
        <f t="shared" si="12"/>
        <v>#N/A</v>
      </c>
      <c r="E168" s="2" t="e">
        <f t="shared" si="22"/>
        <v>#N/A</v>
      </c>
      <c r="F168" s="2">
        <v>951706.73946395516</v>
      </c>
      <c r="G168" s="2">
        <f t="shared" si="41"/>
        <v>691500.42857142852</v>
      </c>
      <c r="H168" s="2">
        <f t="shared" si="39"/>
        <v>80181521.041762188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1431048.5714285711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960733.23542144895</v>
      </c>
      <c r="Q168" s="2">
        <f t="shared" si="42"/>
        <v>700000</v>
      </c>
      <c r="R168" s="2">
        <f t="shared" si="40"/>
        <v>81471539.33091417</v>
      </c>
      <c r="S168" s="2">
        <f t="shared" si="17"/>
        <v>691500.42857143283</v>
      </c>
      <c r="T168" s="2">
        <f t="shared" si="18"/>
        <v>8499.571428571362</v>
      </c>
      <c r="U168" s="2">
        <f t="shared" si="19"/>
        <v>700000</v>
      </c>
      <c r="V168" s="2">
        <f t="shared" si="34"/>
        <v>24420136.607333869</v>
      </c>
      <c r="W168" s="2">
        <f t="shared" si="20"/>
        <v>537491.32502546906</v>
      </c>
      <c r="X168" s="2">
        <f t="shared" si="6"/>
        <v>162508.67497453094</v>
      </c>
      <c r="Y168" s="2">
        <f t="shared" si="37"/>
        <v>57051402.723580301</v>
      </c>
      <c r="Z168" s="2" t="str">
        <f t="shared" si="8"/>
        <v>HERE</v>
      </c>
      <c r="AA168" s="2">
        <f>IF(Z168="HERE",Y168,AA167+Graph!$G$1*1000)</f>
        <v>57051402.723580301</v>
      </c>
      <c r="AB168" s="2">
        <f t="shared" si="21"/>
        <v>162508.67497453094</v>
      </c>
      <c r="AC168" s="2">
        <f t="shared" si="38"/>
        <v>24420136.607333869</v>
      </c>
      <c r="AD168" s="3">
        <f t="shared" si="10"/>
        <v>52800000</v>
      </c>
      <c r="AE168" s="2">
        <f>IF(AE166&gt;=52800000,52800000,IF(AB147=Graph!G$1*1000,AE167+Graph!G$1*1000,AC168))</f>
        <v>24420136.607333869</v>
      </c>
      <c r="AF168" s="3">
        <f t="shared" si="11"/>
        <v>24420136.607333869</v>
      </c>
      <c r="AG168" s="3">
        <f t="shared" si="29"/>
        <v>47721082.447822757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100</v>
      </c>
      <c r="C169" s="7"/>
      <c r="D169" s="2" t="e">
        <f t="shared" si="12"/>
        <v>#N/A</v>
      </c>
      <c r="E169" s="2" t="e">
        <f t="shared" si="22"/>
        <v>#N/A</v>
      </c>
      <c r="F169" s="2">
        <v>956637.87535014749</v>
      </c>
      <c r="G169" s="2">
        <f t="shared" si="41"/>
        <v>691500.42857142852</v>
      </c>
      <c r="H169" s="2">
        <f t="shared" si="39"/>
        <v>80873021.470333621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1439548.1428571425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965710.86758339405</v>
      </c>
      <c r="Q169" s="2">
        <f t="shared" si="42"/>
        <v>700000</v>
      </c>
      <c r="R169" s="2">
        <f t="shared" si="40"/>
        <v>82171539.33091417</v>
      </c>
      <c r="S169" s="2">
        <f t="shared" si="17"/>
        <v>691500.42857143283</v>
      </c>
      <c r="T169" s="2">
        <f t="shared" si="18"/>
        <v>8499.571428571362</v>
      </c>
      <c r="U169" s="2">
        <f t="shared" si="19"/>
        <v>700000</v>
      </c>
      <c r="V169" s="2">
        <f t="shared" si="34"/>
        <v>24962559.0682455</v>
      </c>
      <c r="W169" s="2">
        <f t="shared" si="20"/>
        <v>542422.46091163158</v>
      </c>
      <c r="X169" s="2">
        <f t="shared" si="6"/>
        <v>157577.53908836842</v>
      </c>
      <c r="Y169" s="2">
        <f t="shared" si="37"/>
        <v>57208980.262668669</v>
      </c>
      <c r="Z169" s="2" t="str">
        <f t="shared" si="8"/>
        <v>HERE</v>
      </c>
      <c r="AA169" s="2">
        <f>IF(Z169="HERE",Y169,AA168+Graph!$G$1*1000)</f>
        <v>57208980.262668669</v>
      </c>
      <c r="AB169" s="2">
        <f t="shared" si="21"/>
        <v>157577.53908836842</v>
      </c>
      <c r="AC169" s="2">
        <f t="shared" si="38"/>
        <v>24962559.0682455</v>
      </c>
      <c r="AD169" s="3">
        <f t="shared" si="10"/>
        <v>52800000</v>
      </c>
      <c r="AE169" s="2">
        <f>IF(AE167&gt;=52800000,52800000,IF(AB148=Graph!G$1*1000,AE168+Graph!G$1*1000,AC169))</f>
        <v>24962559.0682455</v>
      </c>
      <c r="AF169" s="3">
        <f t="shared" si="11"/>
        <v>24962559.0682455</v>
      </c>
      <c r="AG169" s="3">
        <f t="shared" si="29"/>
        <v>47921524.747822754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101</v>
      </c>
      <c r="C170" s="7"/>
      <c r="D170" s="2" t="e">
        <f t="shared" si="12"/>
        <v>#N/A</v>
      </c>
      <c r="E170" s="2" t="e">
        <f t="shared" si="22"/>
        <v>#N/A</v>
      </c>
      <c r="F170" s="2">
        <v>961569.01123631001</v>
      </c>
      <c r="G170" s="2">
        <f t="shared" si="41"/>
        <v>691500.42857142852</v>
      </c>
      <c r="H170" s="2">
        <f t="shared" si="39"/>
        <v>81564521.898905054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1448047.7142857139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970688.49974533916</v>
      </c>
      <c r="Q170" s="2">
        <f t="shared" si="42"/>
        <v>700000</v>
      </c>
      <c r="R170" s="2">
        <f t="shared" si="40"/>
        <v>82871539.33091417</v>
      </c>
      <c r="S170" s="2">
        <f t="shared" si="17"/>
        <v>691500.42857143283</v>
      </c>
      <c r="T170" s="2">
        <f t="shared" si="18"/>
        <v>8499.571428571362</v>
      </c>
      <c r="U170" s="2">
        <f t="shared" si="19"/>
        <v>700000</v>
      </c>
      <c r="V170" s="2">
        <f t="shared" si="34"/>
        <v>25509912.665043324</v>
      </c>
      <c r="W170" s="2">
        <f t="shared" si="20"/>
        <v>547353.59679782391</v>
      </c>
      <c r="X170" s="2">
        <f t="shared" si="6"/>
        <v>152646.40320217609</v>
      </c>
      <c r="Y170" s="2">
        <f t="shared" si="37"/>
        <v>57361626.665870845</v>
      </c>
      <c r="Z170" s="2" t="str">
        <f t="shared" si="8"/>
        <v>HERE</v>
      </c>
      <c r="AA170" s="2">
        <f>IF(Z170="HERE",Y170,AA169+Graph!$G$1*1000)</f>
        <v>57361626.665870845</v>
      </c>
      <c r="AB170" s="2">
        <f t="shared" si="21"/>
        <v>152646.40320217609</v>
      </c>
      <c r="AC170" s="2">
        <f t="shared" si="38"/>
        <v>25509912.665043324</v>
      </c>
      <c r="AD170" s="3">
        <f t="shared" si="10"/>
        <v>52800000</v>
      </c>
      <c r="AE170" s="2">
        <f>IF(AE168&gt;=52800000,52800000,IF(AB149=Graph!G$1*1000,AE169+Graph!G$1*1000,AC170))</f>
        <v>25509912.665043324</v>
      </c>
      <c r="AF170" s="3">
        <f t="shared" si="11"/>
        <v>25509912.665043324</v>
      </c>
      <c r="AG170" s="3">
        <f t="shared" si="29"/>
        <v>48285007.549999997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102</v>
      </c>
      <c r="C171" s="7"/>
      <c r="D171" s="2" t="e">
        <f t="shared" si="12"/>
        <v>#N/A</v>
      </c>
      <c r="E171" s="2" t="e">
        <f t="shared" si="22"/>
        <v>#N/A</v>
      </c>
      <c r="F171" s="2">
        <v>966500.14712247252</v>
      </c>
      <c r="G171" s="2">
        <f t="shared" si="41"/>
        <v>691500.42857142852</v>
      </c>
      <c r="H171" s="2">
        <f t="shared" si="39"/>
        <v>82256022.327476487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1456547.2857142852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975666.13190731406</v>
      </c>
      <c r="Q171" s="2">
        <f t="shared" si="42"/>
        <v>700000</v>
      </c>
      <c r="R171" s="2">
        <f t="shared" si="40"/>
        <v>83571539.33091417</v>
      </c>
      <c r="S171" s="2">
        <f t="shared" si="17"/>
        <v>691500.42857143283</v>
      </c>
      <c r="T171" s="2">
        <f t="shared" si="18"/>
        <v>8499.571428571362</v>
      </c>
      <c r="U171" s="2">
        <f t="shared" si="19"/>
        <v>700000</v>
      </c>
      <c r="V171" s="2">
        <f t="shared" si="34"/>
        <v>26062197.397727311</v>
      </c>
      <c r="W171" s="2">
        <f t="shared" si="20"/>
        <v>552284.73268398643</v>
      </c>
      <c r="X171" s="2">
        <f t="shared" si="6"/>
        <v>147715.26731601357</v>
      </c>
      <c r="Y171" s="2">
        <f t="shared" si="37"/>
        <v>57509341.933186859</v>
      </c>
      <c r="Z171" s="2" t="str">
        <f t="shared" si="8"/>
        <v>HERE</v>
      </c>
      <c r="AA171" s="2">
        <f>IF(Z171="HERE",Y171,AA170+Graph!$G$1*1000)</f>
        <v>57509341.933186859</v>
      </c>
      <c r="AB171" s="2">
        <f t="shared" si="21"/>
        <v>147715.26731601357</v>
      </c>
      <c r="AC171" s="2">
        <f t="shared" si="38"/>
        <v>26062197.397727311</v>
      </c>
      <c r="AD171" s="3">
        <f t="shared" si="10"/>
        <v>52800000</v>
      </c>
      <c r="AE171" s="2">
        <f>IF(AE169&gt;=52800000,52800000,IF(AB150=Graph!G$1*1000,AE170+Graph!G$1*1000,AC171))</f>
        <v>26062197.397727311</v>
      </c>
      <c r="AF171" s="3">
        <f t="shared" si="11"/>
        <v>26062197.397727311</v>
      </c>
      <c r="AG171" s="3">
        <f t="shared" si="29"/>
        <v>48298805.350000001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103</v>
      </c>
      <c r="C172" s="7"/>
      <c r="D172" s="2" t="e">
        <f t="shared" si="12"/>
        <v>#N/A</v>
      </c>
      <c r="E172" s="2" t="e">
        <f t="shared" si="22"/>
        <v>#N/A</v>
      </c>
      <c r="F172" s="2">
        <v>971431.28300866485</v>
      </c>
      <c r="G172" s="2">
        <f t="shared" si="41"/>
        <v>691500.42857142852</v>
      </c>
      <c r="H172" s="2">
        <f t="shared" si="39"/>
        <v>82947522.756047919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1465046.8571428566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980643.76406925917</v>
      </c>
      <c r="Q172" s="2">
        <f t="shared" si="42"/>
        <v>700000</v>
      </c>
      <c r="R172" s="2">
        <f t="shared" si="40"/>
        <v>84271539.33091417</v>
      </c>
      <c r="S172" s="2">
        <f t="shared" si="17"/>
        <v>691500.42857143283</v>
      </c>
      <c r="T172" s="2">
        <f t="shared" si="18"/>
        <v>8499.571428571362</v>
      </c>
      <c r="U172" s="2">
        <f t="shared" si="19"/>
        <v>700000</v>
      </c>
      <c r="V172" s="2">
        <f t="shared" si="34"/>
        <v>26619413.26629746</v>
      </c>
      <c r="W172" s="2">
        <f t="shared" si="20"/>
        <v>557215.86857014894</v>
      </c>
      <c r="X172" s="2">
        <f t="shared" si="6"/>
        <v>142784.13142985106</v>
      </c>
      <c r="Y172" s="2">
        <f t="shared" si="37"/>
        <v>57652126.06461671</v>
      </c>
      <c r="Z172" s="2" t="str">
        <f t="shared" si="8"/>
        <v>HERE</v>
      </c>
      <c r="AA172" s="2">
        <f>IF(Z172="HERE",Y172,AA171+Graph!$G$1*1000)</f>
        <v>57652126.06461671</v>
      </c>
      <c r="AB172" s="2">
        <f t="shared" si="21"/>
        <v>142784.13142985106</v>
      </c>
      <c r="AC172" s="2">
        <f t="shared" si="38"/>
        <v>26619413.26629746</v>
      </c>
      <c r="AD172" s="3">
        <f t="shared" si="10"/>
        <v>52800000</v>
      </c>
      <c r="AE172" s="2">
        <f>IF(AE170&gt;=52800000,52800000,IF(AB151=Graph!G$1*1000,AE171+Graph!G$1*1000,AC172))</f>
        <v>26619413.26629746</v>
      </c>
      <c r="AF172" s="3">
        <f t="shared" si="11"/>
        <v>26619413.26629746</v>
      </c>
      <c r="AG172" s="3">
        <f t="shared" si="29"/>
        <v>48317048.600000001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104</v>
      </c>
      <c r="C173" s="7"/>
      <c r="D173" s="2" t="e">
        <f t="shared" si="12"/>
        <v>#N/A</v>
      </c>
      <c r="E173" s="2" t="e">
        <f t="shared" si="22"/>
        <v>#N/A</v>
      </c>
      <c r="F173" s="2">
        <v>976362.41889482737</v>
      </c>
      <c r="G173" s="2">
        <f t="shared" si="41"/>
        <v>691500.42857142852</v>
      </c>
      <c r="H173" s="2">
        <f t="shared" si="39"/>
        <v>83639023.184619352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1473546.4285714279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985621.39623123407</v>
      </c>
      <c r="Q173" s="2">
        <f t="shared" si="42"/>
        <v>700000</v>
      </c>
      <c r="R173" s="2">
        <f t="shared" si="40"/>
        <v>84971539.33091417</v>
      </c>
      <c r="S173" s="2">
        <f t="shared" si="17"/>
        <v>691500.42857143283</v>
      </c>
      <c r="T173" s="2">
        <f t="shared" si="18"/>
        <v>8499.571428571362</v>
      </c>
      <c r="U173" s="2">
        <f t="shared" si="19"/>
        <v>700000</v>
      </c>
      <c r="V173" s="2">
        <f t="shared" si="34"/>
        <v>27181560.270753801</v>
      </c>
      <c r="W173" s="2">
        <f t="shared" si="20"/>
        <v>562147.00445634127</v>
      </c>
      <c r="X173" s="2">
        <f t="shared" si="6"/>
        <v>137852.99554365873</v>
      </c>
      <c r="Y173" s="2">
        <f t="shared" si="37"/>
        <v>57789979.060160369</v>
      </c>
      <c r="Z173" s="2" t="str">
        <f t="shared" si="8"/>
        <v>HERE</v>
      </c>
      <c r="AA173" s="2">
        <f>IF(Z173="HERE",Y173,AA172+Graph!$G$1*1000)</f>
        <v>57789979.060160369</v>
      </c>
      <c r="AB173" s="2">
        <f t="shared" si="21"/>
        <v>137852.99554365873</v>
      </c>
      <c r="AC173" s="2">
        <f t="shared" si="38"/>
        <v>27181560.270753801</v>
      </c>
      <c r="AD173" s="3">
        <f t="shared" si="10"/>
        <v>52800000</v>
      </c>
      <c r="AE173" s="2">
        <f>IF(AE171&gt;=52800000,52800000,IF(AB152=Graph!G$1*1000,AE172+Graph!G$1*1000,AC173))</f>
        <v>27181560.270753801</v>
      </c>
      <c r="AF173" s="3">
        <f t="shared" si="11"/>
        <v>27181560.270753801</v>
      </c>
      <c r="AG173" s="3">
        <f t="shared" si="29"/>
        <v>48341154.100000001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105</v>
      </c>
      <c r="C174" s="7"/>
      <c r="D174" s="2" t="e">
        <f t="shared" si="12"/>
        <v>#N/A</v>
      </c>
      <c r="E174" s="2" t="e">
        <f t="shared" si="22"/>
        <v>#N/A</v>
      </c>
      <c r="F174" s="2">
        <v>981293.55478098989</v>
      </c>
      <c r="G174" s="2">
        <f t="shared" si="41"/>
        <v>691500.42857142852</v>
      </c>
      <c r="H174" s="2">
        <f t="shared" si="39"/>
        <v>84330523.613190785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1482045.9999999993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990599.02839317918</v>
      </c>
      <c r="Q174" s="2">
        <f t="shared" si="42"/>
        <v>700000</v>
      </c>
      <c r="R174" s="2">
        <f t="shared" si="40"/>
        <v>85671539.33091417</v>
      </c>
      <c r="S174" s="2">
        <f t="shared" si="17"/>
        <v>691500.42857143283</v>
      </c>
      <c r="T174" s="2">
        <f t="shared" si="18"/>
        <v>8499.571428571362</v>
      </c>
      <c r="U174" s="2">
        <f t="shared" si="19"/>
        <v>700000</v>
      </c>
      <c r="V174" s="2">
        <f t="shared" si="34"/>
        <v>27748638.411096305</v>
      </c>
      <c r="W174" s="2">
        <f t="shared" si="20"/>
        <v>567078.14034250379</v>
      </c>
      <c r="X174" s="2">
        <f t="shared" si="6"/>
        <v>132921.85965749621</v>
      </c>
      <c r="Y174" s="2">
        <f t="shared" si="37"/>
        <v>57922900.919817865</v>
      </c>
      <c r="Z174" s="2" t="str">
        <f t="shared" si="8"/>
        <v>HERE</v>
      </c>
      <c r="AA174" s="2">
        <f>IF(Z174="HERE",Y174,AA173+Graph!$G$1*1000)</f>
        <v>57922900.919817865</v>
      </c>
      <c r="AB174" s="2">
        <f t="shared" si="21"/>
        <v>132921.85965749621</v>
      </c>
      <c r="AC174" s="2">
        <f t="shared" si="38"/>
        <v>27748638.411096305</v>
      </c>
      <c r="AD174" s="3">
        <f t="shared" si="10"/>
        <v>52800000</v>
      </c>
      <c r="AE174" s="2">
        <f>IF(AE172&gt;=52800000,52800000,IF(AB153=Graph!G$1*1000,AE173+Graph!G$1*1000,AC174))</f>
        <v>27748638.411096305</v>
      </c>
      <c r="AF174" s="3">
        <f t="shared" si="11"/>
        <v>27748638.411096305</v>
      </c>
      <c r="AG174" s="3">
        <f t="shared" si="29"/>
        <v>48363776.799999997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106</v>
      </c>
      <c r="C175" s="7"/>
      <c r="D175" s="2" t="e">
        <f t="shared" si="12"/>
        <v>#N/A</v>
      </c>
      <c r="E175" s="2" t="e">
        <f t="shared" si="22"/>
        <v>#N/A</v>
      </c>
      <c r="F175" s="2">
        <v>986224.69066718221</v>
      </c>
      <c r="G175" s="2">
        <f t="shared" si="41"/>
        <v>691500.42857142852</v>
      </c>
      <c r="H175" s="2">
        <f t="shared" si="39"/>
        <v>85022024.041762218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1490545.5714285707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995576.66055512428</v>
      </c>
      <c r="Q175" s="2">
        <f t="shared" si="42"/>
        <v>700000</v>
      </c>
      <c r="R175" s="2">
        <f t="shared" si="40"/>
        <v>86371539.33091417</v>
      </c>
      <c r="S175" s="2">
        <f t="shared" si="17"/>
        <v>691500.42857143283</v>
      </c>
      <c r="T175" s="2">
        <f t="shared" si="18"/>
        <v>8499.571428571362</v>
      </c>
      <c r="U175" s="2">
        <f t="shared" si="19"/>
        <v>700000</v>
      </c>
      <c r="V175" s="2">
        <f t="shared" si="34"/>
        <v>28320647.687324971</v>
      </c>
      <c r="W175" s="2">
        <f t="shared" si="20"/>
        <v>572009.27622866631</v>
      </c>
      <c r="X175" s="2">
        <f t="shared" si="6"/>
        <v>127990.72377133369</v>
      </c>
      <c r="Y175" s="2">
        <f t="shared" si="37"/>
        <v>58050891.643589199</v>
      </c>
      <c r="Z175" s="2" t="str">
        <f t="shared" si="8"/>
        <v>HERE</v>
      </c>
      <c r="AA175" s="2">
        <f>IF(Z175="HERE",Y175,AA174+Graph!$G$1*1000)</f>
        <v>58050891.643589199</v>
      </c>
      <c r="AB175" s="2">
        <f t="shared" si="21"/>
        <v>127990.72377133369</v>
      </c>
      <c r="AC175" s="2">
        <f t="shared" si="38"/>
        <v>28320647.687324971</v>
      </c>
      <c r="AD175" s="3">
        <f t="shared" si="10"/>
        <v>52800000</v>
      </c>
      <c r="AE175" s="2">
        <f>IF(AE173&gt;=52800000,52800000,IF(AB154=Graph!G$1*1000,AE174+Graph!G$1*1000,AC175))</f>
        <v>28320647.687324971</v>
      </c>
      <c r="AF175" s="3">
        <f t="shared" si="11"/>
        <v>28320647.687324971</v>
      </c>
      <c r="AG175" s="3">
        <f t="shared" si="29"/>
        <v>48387199.571130954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107</v>
      </c>
      <c r="C176" s="7"/>
      <c r="D176" s="2" t="e">
        <f t="shared" si="12"/>
        <v>#N/A</v>
      </c>
      <c r="E176" s="2" t="e">
        <f t="shared" si="22"/>
        <v>#N/A</v>
      </c>
      <c r="F176" s="2">
        <v>991155.82655334473</v>
      </c>
      <c r="G176" s="2">
        <f t="shared" si="41"/>
        <v>691500.42857142852</v>
      </c>
      <c r="H176" s="2">
        <f t="shared" si="39"/>
        <v>85713524.470333651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1499045.142857142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1000554.2927170992</v>
      </c>
      <c r="Q176" s="2">
        <f t="shared" si="42"/>
        <v>700000</v>
      </c>
      <c r="R176" s="2">
        <f t="shared" si="40"/>
        <v>87071539.33091417</v>
      </c>
      <c r="S176" s="2">
        <f t="shared" si="17"/>
        <v>691500.42857143283</v>
      </c>
      <c r="T176" s="2">
        <f t="shared" si="18"/>
        <v>8499.571428571362</v>
      </c>
      <c r="U176" s="2">
        <f t="shared" si="19"/>
        <v>700000</v>
      </c>
      <c r="V176" s="2">
        <f t="shared" si="34"/>
        <v>28897588.09943983</v>
      </c>
      <c r="W176" s="2">
        <f t="shared" si="20"/>
        <v>576940.41211485863</v>
      </c>
      <c r="X176" s="2">
        <f t="shared" si="6"/>
        <v>123059.58788514137</v>
      </c>
      <c r="Y176" s="2">
        <f t="shared" si="37"/>
        <v>58173951.23147434</v>
      </c>
      <c r="Z176" s="2" t="str">
        <f t="shared" si="8"/>
        <v>HERE</v>
      </c>
      <c r="AA176" s="2">
        <f>IF(Z176="HERE",Y176,AA175+Graph!$G$1*1000)</f>
        <v>58173951.23147434</v>
      </c>
      <c r="AB176" s="2">
        <f t="shared" si="21"/>
        <v>123059.58788514137</v>
      </c>
      <c r="AC176" s="2">
        <f t="shared" si="38"/>
        <v>28897588.09943983</v>
      </c>
      <c r="AD176" s="3">
        <f t="shared" si="10"/>
        <v>52800000</v>
      </c>
      <c r="AE176" s="2">
        <f>IF(AE174&gt;=52800000,52800000,IF(AB155=Graph!G$1*1000,AE175+Graph!G$1*1000,AC176))</f>
        <v>28897588.09943983</v>
      </c>
      <c r="AF176" s="3">
        <f t="shared" si="11"/>
        <v>28897588.09943983</v>
      </c>
      <c r="AG176" s="3">
        <f t="shared" si="29"/>
        <v>48410868.899056211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108</v>
      </c>
      <c r="C177" s="7"/>
      <c r="D177" s="2" t="e">
        <f t="shared" si="12"/>
        <v>#N/A</v>
      </c>
      <c r="E177" s="2" t="e">
        <f t="shared" si="22"/>
        <v>#N/A</v>
      </c>
      <c r="F177" s="2">
        <v>996086.96243953705</v>
      </c>
      <c r="G177" s="2">
        <f t="shared" si="41"/>
        <v>691500.42857142852</v>
      </c>
      <c r="H177" s="2">
        <f t="shared" si="39"/>
        <v>86405024.898905084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1507544.7142857134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1005531.9248790443</v>
      </c>
      <c r="Q177" s="2">
        <f t="shared" si="42"/>
        <v>700000</v>
      </c>
      <c r="R177" s="2">
        <f t="shared" si="40"/>
        <v>87771539.33091417</v>
      </c>
      <c r="S177" s="2">
        <f t="shared" si="17"/>
        <v>691500.42857143283</v>
      </c>
      <c r="T177" s="2">
        <f t="shared" si="18"/>
        <v>8499.571428571362</v>
      </c>
      <c r="U177" s="2">
        <f t="shared" si="19"/>
        <v>700000</v>
      </c>
      <c r="V177" s="2">
        <f t="shared" si="34"/>
        <v>29479459.647440851</v>
      </c>
      <c r="W177" s="2">
        <f t="shared" si="20"/>
        <v>581871.54800102115</v>
      </c>
      <c r="X177" s="2">
        <f t="shared" si="6"/>
        <v>118128.45199897885</v>
      </c>
      <c r="Y177" s="2">
        <f t="shared" si="37"/>
        <v>58292079.683473319</v>
      </c>
      <c r="Z177" s="2" t="str">
        <f t="shared" si="8"/>
        <v>HERE</v>
      </c>
      <c r="AA177" s="2">
        <f>IF(Z177="HERE",Y177,AA176+Graph!$G$1*1000)</f>
        <v>58292079.683473319</v>
      </c>
      <c r="AB177" s="2">
        <f t="shared" si="21"/>
        <v>118128.45199897885</v>
      </c>
      <c r="AC177" s="2">
        <f t="shared" si="38"/>
        <v>29479459.647440851</v>
      </c>
      <c r="AD177" s="3">
        <f t="shared" si="10"/>
        <v>52800000</v>
      </c>
      <c r="AE177" s="2">
        <f>IF(AE175&gt;=52800000,52800000,IF(AB156=Graph!G$1*1000,AE176+Graph!G$1*1000,AC177))</f>
        <v>29479459.647440851</v>
      </c>
      <c r="AF177" s="3">
        <f t="shared" si="11"/>
        <v>29479459.647440851</v>
      </c>
      <c r="AG177" s="3">
        <f t="shared" si="29"/>
        <v>48434784.783775784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109</v>
      </c>
      <c r="C178" s="7"/>
      <c r="D178" s="2" t="e">
        <f t="shared" si="12"/>
        <v>#N/A</v>
      </c>
      <c r="E178" s="2" t="e">
        <f t="shared" si="22"/>
        <v>#N/A</v>
      </c>
      <c r="F178" s="2">
        <v>1001018.0983256996</v>
      </c>
      <c r="G178" s="2">
        <f t="shared" si="41"/>
        <v>691500.42857142852</v>
      </c>
      <c r="H178" s="2">
        <f t="shared" si="39"/>
        <v>87096525.327476516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1516044.2857142847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1010509.5570409894</v>
      </c>
      <c r="Q178" s="2">
        <f t="shared" si="42"/>
        <v>700000</v>
      </c>
      <c r="R178" s="2">
        <f t="shared" si="40"/>
        <v>88471539.33091417</v>
      </c>
      <c r="S178" s="2">
        <f t="shared" si="17"/>
        <v>691500.42857143283</v>
      </c>
      <c r="T178" s="2">
        <f t="shared" si="18"/>
        <v>8499.571428571362</v>
      </c>
      <c r="U178" s="2">
        <f t="shared" si="19"/>
        <v>700000</v>
      </c>
      <c r="V178" s="2">
        <f t="shared" si="34"/>
        <v>30066262.331328034</v>
      </c>
      <c r="W178" s="2">
        <f t="shared" si="20"/>
        <v>586802.68388718367</v>
      </c>
      <c r="X178" s="2">
        <f t="shared" si="6"/>
        <v>113197.31611281633</v>
      </c>
      <c r="Y178" s="2">
        <f t="shared" si="37"/>
        <v>58405276.999586135</v>
      </c>
      <c r="Z178" s="2" t="str">
        <f t="shared" si="8"/>
        <v>HERE</v>
      </c>
      <c r="AA178" s="2">
        <f>IF(Z178="HERE",Y178,AA177+Graph!$G$1*1000)</f>
        <v>58405276.999586135</v>
      </c>
      <c r="AB178" s="2">
        <f t="shared" si="21"/>
        <v>113197.31611281633</v>
      </c>
      <c r="AC178" s="2">
        <f t="shared" si="38"/>
        <v>30066262.331328034</v>
      </c>
      <c r="AD178" s="3">
        <f t="shared" si="10"/>
        <v>52800000</v>
      </c>
      <c r="AE178" s="2">
        <f>IF(AE176&gt;=52800000,52800000,IF(AB157=Graph!G$1*1000,AE177+Graph!G$1*1000,AC178))</f>
        <v>30066262.331328034</v>
      </c>
      <c r="AF178" s="3">
        <f t="shared" si="11"/>
        <v>30066262.331328034</v>
      </c>
      <c r="AG178" s="3">
        <f t="shared" si="29"/>
        <v>48458947.225289658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110</v>
      </c>
      <c r="C179" s="7"/>
      <c r="D179" s="2" t="e">
        <f t="shared" si="12"/>
        <v>#N/A</v>
      </c>
      <c r="E179" s="2" t="e">
        <f t="shared" si="22"/>
        <v>#N/A</v>
      </c>
      <c r="F179" s="2">
        <v>1005949.2342118621</v>
      </c>
      <c r="G179" s="2">
        <f t="shared" si="41"/>
        <v>691500.42857142852</v>
      </c>
      <c r="H179" s="2">
        <f t="shared" si="39"/>
        <v>87788025.756047949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1524543.8571428561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1015487.1892029643</v>
      </c>
      <c r="Q179" s="2">
        <f t="shared" si="42"/>
        <v>700000</v>
      </c>
      <c r="R179" s="2">
        <f t="shared" si="40"/>
        <v>89171539.33091417</v>
      </c>
      <c r="S179" s="2">
        <f t="shared" si="17"/>
        <v>691500.42857143283</v>
      </c>
      <c r="T179" s="2">
        <f t="shared" si="18"/>
        <v>8499.571428571362</v>
      </c>
      <c r="U179" s="2">
        <f t="shared" si="19"/>
        <v>700000</v>
      </c>
      <c r="V179" s="2">
        <f t="shared" si="34"/>
        <v>30657996.15110141</v>
      </c>
      <c r="W179" s="2">
        <f t="shared" si="20"/>
        <v>591733.81977337599</v>
      </c>
      <c r="X179" s="2">
        <f t="shared" si="6"/>
        <v>108266.18022662401</v>
      </c>
      <c r="Y179" s="2">
        <f t="shared" si="37"/>
        <v>58513543.179812759</v>
      </c>
      <c r="Z179" s="2" t="str">
        <f t="shared" si="8"/>
        <v>HERE</v>
      </c>
      <c r="AA179" s="2">
        <f>IF(Z179="HERE",Y179,AA178+Graph!$G$1*1000)</f>
        <v>58513543.179812759</v>
      </c>
      <c r="AB179" s="2">
        <f t="shared" si="21"/>
        <v>108266.18022662401</v>
      </c>
      <c r="AC179" s="2">
        <f t="shared" si="38"/>
        <v>30657996.15110141</v>
      </c>
      <c r="AD179" s="3">
        <f t="shared" si="10"/>
        <v>52800000</v>
      </c>
      <c r="AE179" s="2">
        <f>IF(AE177&gt;=52800000,52800000,IF(AB158=Graph!G$1*1000,AE178+Graph!G$1*1000,AC179))</f>
        <v>30657996.15110141</v>
      </c>
      <c r="AF179" s="3">
        <f t="shared" si="11"/>
        <v>30657996.15110141</v>
      </c>
      <c r="AG179" s="3">
        <f t="shared" si="29"/>
        <v>48483356.223597847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111</v>
      </c>
      <c r="C180" s="7"/>
      <c r="D180" s="2" t="e">
        <f t="shared" si="12"/>
        <v>#N/A</v>
      </c>
      <c r="E180" s="2" t="e">
        <f t="shared" si="22"/>
        <v>#N/A</v>
      </c>
      <c r="F180" s="2">
        <v>1010880.3700980544</v>
      </c>
      <c r="G180" s="2">
        <f t="shared" si="41"/>
        <v>691500.42857142852</v>
      </c>
      <c r="H180" s="2">
        <f t="shared" si="39"/>
        <v>88479526.184619382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1533043.4285714275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1020464.8213649094</v>
      </c>
      <c r="Q180" s="2">
        <f t="shared" si="42"/>
        <v>700000</v>
      </c>
      <c r="R180" s="2">
        <f t="shared" si="40"/>
        <v>89871539.33091417</v>
      </c>
      <c r="S180" s="2">
        <f t="shared" si="17"/>
        <v>691500.42857143283</v>
      </c>
      <c r="T180" s="2">
        <f t="shared" si="18"/>
        <v>8499.571428571362</v>
      </c>
      <c r="U180" s="2">
        <f t="shared" si="19"/>
        <v>700000</v>
      </c>
      <c r="V180" s="2">
        <f t="shared" si="34"/>
        <v>31254661.106760949</v>
      </c>
      <c r="W180" s="2">
        <f t="shared" si="20"/>
        <v>596664.95565953851</v>
      </c>
      <c r="X180" s="2">
        <f t="shared" si="6"/>
        <v>103335.04434046149</v>
      </c>
      <c r="Y180" s="2">
        <f t="shared" si="37"/>
        <v>58616878.224153221</v>
      </c>
      <c r="Z180" s="2" t="str">
        <f t="shared" si="8"/>
        <v>HERE</v>
      </c>
      <c r="AA180" s="2">
        <f>IF(Z180="HERE",Y180,AA179+Graph!$G$1*1000)</f>
        <v>58616878.224153221</v>
      </c>
      <c r="AB180" s="2">
        <f t="shared" si="21"/>
        <v>103335.04434046149</v>
      </c>
      <c r="AC180" s="2">
        <f t="shared" si="38"/>
        <v>31254661.106760949</v>
      </c>
      <c r="AD180" s="3">
        <f t="shared" si="10"/>
        <v>52800000</v>
      </c>
      <c r="AE180" s="2">
        <f>IF(AE178&gt;=52800000,52800000,IF(AB159=Graph!G$1*1000,AE179+Graph!G$1*1000,AC180))</f>
        <v>31254661.106760949</v>
      </c>
      <c r="AF180" s="3">
        <f t="shared" si="11"/>
        <v>31254661.106760949</v>
      </c>
      <c r="AG180" s="3">
        <f t="shared" si="29"/>
        <v>48508011.778700344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112</v>
      </c>
      <c r="C181" s="7"/>
      <c r="D181" s="2" t="e">
        <f t="shared" si="12"/>
        <v>#N/A</v>
      </c>
      <c r="E181" s="2" t="e">
        <f t="shared" si="22"/>
        <v>#N/A</v>
      </c>
      <c r="F181" s="2">
        <v>1015811.5059842169</v>
      </c>
      <c r="G181" s="2">
        <f t="shared" si="41"/>
        <v>691500.42857142852</v>
      </c>
      <c r="H181" s="2">
        <f t="shared" si="39"/>
        <v>89171026.613190815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1541542.9999999988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1025442.4535268545</v>
      </c>
      <c r="Q181" s="2">
        <f t="shared" si="42"/>
        <v>700000</v>
      </c>
      <c r="R181" s="2">
        <f t="shared" si="40"/>
        <v>90571539.33091417</v>
      </c>
      <c r="S181" s="2">
        <f t="shared" si="17"/>
        <v>691500.42857143283</v>
      </c>
      <c r="T181" s="2">
        <f t="shared" si="18"/>
        <v>8499.571428571362</v>
      </c>
      <c r="U181" s="2">
        <f t="shared" si="19"/>
        <v>700000</v>
      </c>
      <c r="V181" s="2">
        <f t="shared" si="34"/>
        <v>31856257.19830665</v>
      </c>
      <c r="W181" s="2">
        <f t="shared" si="20"/>
        <v>601596.09154570103</v>
      </c>
      <c r="X181" s="2">
        <f t="shared" si="6"/>
        <v>98403.908454298973</v>
      </c>
      <c r="Y181" s="2">
        <f t="shared" si="37"/>
        <v>58715282.13260752</v>
      </c>
      <c r="Z181" s="2" t="str">
        <f t="shared" si="8"/>
        <v>HERE</v>
      </c>
      <c r="AA181" s="2">
        <f>IF(Z181="HERE",Y181,AA180+Graph!$G$1*1000)</f>
        <v>58715282.13260752</v>
      </c>
      <c r="AB181" s="2">
        <f t="shared" si="21"/>
        <v>98403.908454298973</v>
      </c>
      <c r="AC181" s="2">
        <f t="shared" si="38"/>
        <v>31856257.19830665</v>
      </c>
      <c r="AD181" s="3">
        <f t="shared" si="10"/>
        <v>52800000</v>
      </c>
      <c r="AE181" s="2">
        <f>IF(AE179&gt;=52800000,52800000,IF(AB160=Graph!G$1*1000,AE180+Graph!G$1*1000,AC181))</f>
        <v>31856257.19830665</v>
      </c>
      <c r="AF181" s="3">
        <f t="shared" si="11"/>
        <v>31856257.19830665</v>
      </c>
      <c r="AG181" s="3">
        <f t="shared" si="29"/>
        <v>48532913.89059715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113</v>
      </c>
      <c r="C182" s="7"/>
      <c r="D182" s="2" t="e">
        <f t="shared" si="12"/>
        <v>#N/A</v>
      </c>
      <c r="E182" s="2" t="e">
        <f t="shared" si="22"/>
        <v>#N/A</v>
      </c>
      <c r="F182" s="2">
        <v>1020742.6418703794</v>
      </c>
      <c r="G182" s="2">
        <f t="shared" si="41"/>
        <v>691500.42857142852</v>
      </c>
      <c r="H182" s="2">
        <f t="shared" si="39"/>
        <v>89862527.041762248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1550042.5714285702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1030420.0856888294</v>
      </c>
      <c r="Q182" s="2">
        <f t="shared" si="42"/>
        <v>700000</v>
      </c>
      <c r="R182" s="2">
        <f t="shared" si="40"/>
        <v>91271539.33091417</v>
      </c>
      <c r="S182" s="2">
        <f t="shared" si="17"/>
        <v>691500.42857143283</v>
      </c>
      <c r="T182" s="2">
        <f t="shared" si="18"/>
        <v>8499.571428571362</v>
      </c>
      <c r="U182" s="2">
        <f t="shared" si="19"/>
        <v>700000</v>
      </c>
      <c r="V182" s="2">
        <f t="shared" si="34"/>
        <v>32462784.425738543</v>
      </c>
      <c r="W182" s="2">
        <f t="shared" si="20"/>
        <v>606527.22743189335</v>
      </c>
      <c r="X182" s="2">
        <f t="shared" si="6"/>
        <v>93472.772568106651</v>
      </c>
      <c r="Y182" s="2">
        <f t="shared" si="37"/>
        <v>58808754.905175626</v>
      </c>
      <c r="Z182" s="2" t="str">
        <f t="shared" si="8"/>
        <v>HERE</v>
      </c>
      <c r="AA182" s="2">
        <f>IF(Z182="HERE",Y182,AA181+Graph!$G$1*1000)</f>
        <v>58808754.905175626</v>
      </c>
      <c r="AB182" s="2">
        <f t="shared" si="21"/>
        <v>93472.772568106651</v>
      </c>
      <c r="AC182" s="2">
        <f t="shared" si="38"/>
        <v>32462784.425738543</v>
      </c>
      <c r="AD182" s="3">
        <f t="shared" si="10"/>
        <v>52800000</v>
      </c>
      <c r="AE182" s="2">
        <f>IF(AE180&gt;=52800000,52800000,IF(AB161=Graph!G$1*1000,AE181+Graph!G$1*1000,AC182))</f>
        <v>32462784.425738543</v>
      </c>
      <c r="AF182" s="3">
        <f t="shared" si="11"/>
        <v>32462784.425738543</v>
      </c>
      <c r="AG182" s="3">
        <f t="shared" si="29"/>
        <v>48558062.559288263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114</v>
      </c>
      <c r="C183" s="7"/>
      <c r="D183" s="2" t="e">
        <f t="shared" si="12"/>
        <v>#N/A</v>
      </c>
      <c r="E183" s="2" t="e">
        <f t="shared" si="22"/>
        <v>#N/A</v>
      </c>
      <c r="F183" s="2">
        <v>1025673.7777565718</v>
      </c>
      <c r="G183" s="2">
        <f t="shared" si="41"/>
        <v>691500.42857142852</v>
      </c>
      <c r="H183" s="2">
        <f t="shared" si="39"/>
        <v>90554027.470333681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1558542.1428571416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1035397.7178507745</v>
      </c>
      <c r="Q183" s="2">
        <f t="shared" si="42"/>
        <v>700000</v>
      </c>
      <c r="R183" s="2">
        <f t="shared" si="40"/>
        <v>91971539.33091417</v>
      </c>
      <c r="S183" s="2">
        <f t="shared" si="17"/>
        <v>691500.42857143283</v>
      </c>
      <c r="T183" s="2">
        <f t="shared" si="18"/>
        <v>8499.571428571362</v>
      </c>
      <c r="U183" s="2">
        <f t="shared" si="19"/>
        <v>700000</v>
      </c>
      <c r="V183" s="2">
        <f t="shared" si="34"/>
        <v>33074242.789056599</v>
      </c>
      <c r="W183" s="2">
        <f t="shared" si="20"/>
        <v>611458.36331805587</v>
      </c>
      <c r="X183" s="2">
        <f t="shared" si="6"/>
        <v>88541.636681944132</v>
      </c>
      <c r="Y183" s="2">
        <f t="shared" si="37"/>
        <v>58897296.54185757</v>
      </c>
      <c r="Z183" s="2" t="str">
        <f t="shared" si="8"/>
        <v>HERE</v>
      </c>
      <c r="AA183" s="2">
        <f>IF(Z183="HERE",Y183,AA182+Graph!$G$1*1000)</f>
        <v>58897296.54185757</v>
      </c>
      <c r="AB183" s="2">
        <f t="shared" si="21"/>
        <v>88541.636681944132</v>
      </c>
      <c r="AC183" s="2">
        <f t="shared" si="38"/>
        <v>33074242.789056599</v>
      </c>
      <c r="AD183" s="3">
        <f t="shared" si="10"/>
        <v>52800000</v>
      </c>
      <c r="AE183" s="2">
        <f>IF(AE181&gt;=52800000,52800000,IF(AB162=Graph!G$1*1000,AE182+Graph!G$1*1000,AC183))</f>
        <v>33074242.789056599</v>
      </c>
      <c r="AF183" s="3">
        <f t="shared" si="11"/>
        <v>33074242.789056599</v>
      </c>
      <c r="AG183" s="3">
        <f t="shared" si="29"/>
        <v>48583457.784773685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115</v>
      </c>
      <c r="C184" s="7"/>
      <c r="D184" s="2" t="e">
        <f t="shared" si="12"/>
        <v>#N/A</v>
      </c>
      <c r="E184" s="2" t="e">
        <f t="shared" si="22"/>
        <v>#N/A</v>
      </c>
      <c r="F184" s="2">
        <v>1030604.9136427343</v>
      </c>
      <c r="G184" s="2">
        <f t="shared" si="41"/>
        <v>691500.42857142852</v>
      </c>
      <c r="H184" s="2">
        <f t="shared" si="39"/>
        <v>91245527.898905113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1567041.7142857129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1040375.3500127196</v>
      </c>
      <c r="Q184" s="2">
        <f t="shared" si="42"/>
        <v>700000</v>
      </c>
      <c r="R184" s="2">
        <f t="shared" si="40"/>
        <v>92671539.33091417</v>
      </c>
      <c r="S184" s="2">
        <f t="shared" si="17"/>
        <v>691500.42857143283</v>
      </c>
      <c r="T184" s="2">
        <f t="shared" si="18"/>
        <v>8499.571428571362</v>
      </c>
      <c r="U184" s="2">
        <f t="shared" si="19"/>
        <v>700000</v>
      </c>
      <c r="V184" s="2">
        <f t="shared" si="34"/>
        <v>33690632.288260818</v>
      </c>
      <c r="W184" s="2">
        <f t="shared" si="20"/>
        <v>616389.49920421839</v>
      </c>
      <c r="X184" s="2">
        <f t="shared" si="6"/>
        <v>83610.500795781612</v>
      </c>
      <c r="Y184" s="2">
        <f t="shared" si="37"/>
        <v>58980907.042653352</v>
      </c>
      <c r="Z184" s="2" t="str">
        <f t="shared" si="8"/>
        <v>HERE</v>
      </c>
      <c r="AA184" s="2">
        <f>IF(Z184="HERE",Y184,AA183+Graph!$G$1*1000)</f>
        <v>58980907.042653352</v>
      </c>
      <c r="AB184" s="2">
        <f t="shared" si="21"/>
        <v>83610.500795781612</v>
      </c>
      <c r="AC184" s="2">
        <f t="shared" si="38"/>
        <v>33690632.288260818</v>
      </c>
      <c r="AD184" s="3">
        <f t="shared" si="10"/>
        <v>52800000</v>
      </c>
      <c r="AE184" s="2">
        <f>IF(AE182&gt;=52800000,52800000,IF(AB163=Graph!G$1*1000,AE183+Graph!G$1*1000,AC184))</f>
        <v>33690632.288260818</v>
      </c>
      <c r="AF184" s="3">
        <f t="shared" si="11"/>
        <v>33690632.288260818</v>
      </c>
      <c r="AG184" s="3">
        <f t="shared" si="29"/>
        <v>48609099.567053415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116</v>
      </c>
      <c r="C185" s="7"/>
      <c r="D185" s="2" t="e">
        <f t="shared" si="12"/>
        <v>#N/A</v>
      </c>
      <c r="E185" s="2" t="e">
        <f t="shared" si="22"/>
        <v>#N/A</v>
      </c>
      <c r="F185" s="2">
        <v>1035536.0495288968</v>
      </c>
      <c r="G185" s="2">
        <f t="shared" si="41"/>
        <v>691500.42857142852</v>
      </c>
      <c r="H185" s="2">
        <f t="shared" si="39"/>
        <v>91937028.327476546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1575541.2857142843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1045352.9821746945</v>
      </c>
      <c r="Q185" s="2">
        <f t="shared" si="42"/>
        <v>700000</v>
      </c>
      <c r="R185" s="2">
        <f t="shared" si="40"/>
        <v>93371539.33091417</v>
      </c>
      <c r="S185" s="2">
        <f t="shared" si="17"/>
        <v>691500.42857143283</v>
      </c>
      <c r="T185" s="2">
        <f t="shared" si="18"/>
        <v>8499.571428571362</v>
      </c>
      <c r="U185" s="2">
        <f t="shared" si="19"/>
        <v>700000</v>
      </c>
      <c r="V185" s="2">
        <f t="shared" si="34"/>
        <v>34311952.923351228</v>
      </c>
      <c r="W185" s="2">
        <f t="shared" si="20"/>
        <v>621320.63509041071</v>
      </c>
      <c r="X185" s="2">
        <f t="shared" si="6"/>
        <v>78679.364909589291</v>
      </c>
      <c r="Y185" s="2">
        <f t="shared" si="37"/>
        <v>59059586.407562941</v>
      </c>
      <c r="Z185" s="2" t="str">
        <f t="shared" si="8"/>
        <v>HERE</v>
      </c>
      <c r="AA185" s="2">
        <f>IF(Z185="HERE",Y185,AA184+Graph!$G$1*1000)</f>
        <v>59059586.407562941</v>
      </c>
      <c r="AB185" s="2">
        <f t="shared" si="21"/>
        <v>78679.364909589291</v>
      </c>
      <c r="AC185" s="2">
        <f t="shared" si="38"/>
        <v>34311952.923351228</v>
      </c>
      <c r="AD185" s="3">
        <f t="shared" si="10"/>
        <v>52800000</v>
      </c>
      <c r="AE185" s="2">
        <f>IF(AE183&gt;=52800000,52800000,IF(AB164=Graph!G$1*1000,AE184+Graph!G$1*1000,AC185))</f>
        <v>34311952.923351228</v>
      </c>
      <c r="AF185" s="3">
        <f t="shared" si="11"/>
        <v>34311952.923351228</v>
      </c>
      <c r="AG185" s="3">
        <f t="shared" si="29"/>
        <v>48634987.906127453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117</v>
      </c>
      <c r="C186" s="7"/>
      <c r="D186" s="2" t="e">
        <f t="shared" si="12"/>
        <v>#N/A</v>
      </c>
      <c r="E186" s="2" t="e">
        <f t="shared" si="22"/>
        <v>#N/A</v>
      </c>
      <c r="F186" s="2">
        <v>1040467.1854150891</v>
      </c>
      <c r="G186" s="2">
        <f t="shared" si="41"/>
        <v>691500.42857142852</v>
      </c>
      <c r="H186" s="2">
        <f t="shared" si="39"/>
        <v>92628528.756047979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1584040.8571428556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1050330.6143366396</v>
      </c>
      <c r="Q186" s="2">
        <f t="shared" si="42"/>
        <v>700000</v>
      </c>
      <c r="R186" s="2">
        <f t="shared" si="40"/>
        <v>94071539.33091417</v>
      </c>
      <c r="S186" s="2">
        <f t="shared" si="17"/>
        <v>691500.42857143283</v>
      </c>
      <c r="T186" s="2">
        <f t="shared" si="18"/>
        <v>8499.571428571362</v>
      </c>
      <c r="U186" s="2">
        <f t="shared" si="19"/>
        <v>700000</v>
      </c>
      <c r="V186" s="2">
        <f t="shared" si="34"/>
        <v>34938204.694327801</v>
      </c>
      <c r="W186" s="2">
        <f t="shared" si="20"/>
        <v>626251.77097657323</v>
      </c>
      <c r="X186" s="2">
        <f t="shared" si="6"/>
        <v>73748.229023426771</v>
      </c>
      <c r="Y186" s="2">
        <f t="shared" si="37"/>
        <v>59133334.636586368</v>
      </c>
      <c r="Z186" s="2" t="str">
        <f t="shared" si="8"/>
        <v>HERE</v>
      </c>
      <c r="AA186" s="2">
        <f>IF(Z186="HERE",Y186,AA185+Graph!$G$1*1000)</f>
        <v>59133334.636586368</v>
      </c>
      <c r="AB186" s="2">
        <f t="shared" si="21"/>
        <v>73748.229023426771</v>
      </c>
      <c r="AC186" s="2">
        <f t="shared" si="38"/>
        <v>34938204.694327801</v>
      </c>
      <c r="AD186" s="3">
        <f t="shared" si="10"/>
        <v>52800000</v>
      </c>
      <c r="AE186" s="2">
        <f>IF(AE184&gt;=52800000,52800000,IF(AB165=Graph!G$1*1000,AE185+Graph!G$1*1000,AC186))</f>
        <v>34938204.694327801</v>
      </c>
      <c r="AF186" s="3">
        <f t="shared" si="11"/>
        <v>34938204.694327801</v>
      </c>
      <c r="AG186" s="3">
        <f t="shared" si="29"/>
        <v>48661122.801995799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118</v>
      </c>
      <c r="C187" s="7"/>
      <c r="D187" s="2" t="e">
        <f t="shared" si="12"/>
        <v>#N/A</v>
      </c>
      <c r="E187" s="2" t="e">
        <f t="shared" si="22"/>
        <v>#N/A</v>
      </c>
      <c r="F187" s="2">
        <v>1045398.3213012516</v>
      </c>
      <c r="G187" s="2">
        <f t="shared" si="41"/>
        <v>691500.42857142852</v>
      </c>
      <c r="H187" s="2">
        <f t="shared" si="39"/>
        <v>93320029.184619412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1592540.428571427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1055308.2464985847</v>
      </c>
      <c r="Q187" s="2">
        <f t="shared" si="42"/>
        <v>700000</v>
      </c>
      <c r="R187" s="2">
        <f t="shared" si="40"/>
        <v>94771539.33091417</v>
      </c>
      <c r="S187" s="2">
        <f t="shared" si="17"/>
        <v>691500.42857143283</v>
      </c>
      <c r="T187" s="2">
        <f t="shared" si="18"/>
        <v>8499.571428571362</v>
      </c>
      <c r="U187" s="2">
        <f t="shared" si="19"/>
        <v>700000</v>
      </c>
      <c r="V187" s="2">
        <f t="shared" si="34"/>
        <v>35569387.601190537</v>
      </c>
      <c r="W187" s="2">
        <f t="shared" si="20"/>
        <v>631182.90686273575</v>
      </c>
      <c r="X187" s="2">
        <f t="shared" si="6"/>
        <v>68817.093137264252</v>
      </c>
      <c r="Y187" s="2">
        <f t="shared" si="37"/>
        <v>59202151.729723632</v>
      </c>
      <c r="Z187" s="2" t="str">
        <f t="shared" si="8"/>
        <v>HERE</v>
      </c>
      <c r="AA187" s="2">
        <f>IF(Z187="HERE",Y187,AA186+Graph!$G$1*1000)</f>
        <v>59202151.729723632</v>
      </c>
      <c r="AB187" s="2">
        <f t="shared" si="21"/>
        <v>68817.093137264252</v>
      </c>
      <c r="AC187" s="2">
        <f t="shared" si="38"/>
        <v>35569387.601190537</v>
      </c>
      <c r="AD187" s="3">
        <f t="shared" si="10"/>
        <v>52800000</v>
      </c>
      <c r="AE187" s="2">
        <f>IF(AE185&gt;=52800000,52800000,IF(AB166=Graph!G$1*1000,AE186+Graph!G$1*1000,AC187))</f>
        <v>35569387.601190537</v>
      </c>
      <c r="AF187" s="3">
        <f t="shared" si="11"/>
        <v>35569387.601190537</v>
      </c>
      <c r="AG187" s="3">
        <f t="shared" si="29"/>
        <v>48687504.254658453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119</v>
      </c>
      <c r="C188" s="7"/>
      <c r="D188" s="2" t="e">
        <f t="shared" si="12"/>
        <v>#N/A</v>
      </c>
      <c r="E188" s="2" t="e">
        <f t="shared" si="22"/>
        <v>#N/A</v>
      </c>
      <c r="F188" s="2">
        <v>1050329.4571874142</v>
      </c>
      <c r="G188" s="2">
        <f t="shared" si="41"/>
        <v>691500.42857142852</v>
      </c>
      <c r="H188" s="2">
        <f t="shared" si="39"/>
        <v>94011529.613190845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1601039.9999999984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1060285.8786605597</v>
      </c>
      <c r="Q188" s="2">
        <f t="shared" si="42"/>
        <v>700000</v>
      </c>
      <c r="R188" s="2">
        <f t="shared" si="40"/>
        <v>95471539.33091417</v>
      </c>
      <c r="S188" s="2">
        <f t="shared" si="17"/>
        <v>691500.42857143283</v>
      </c>
      <c r="T188" s="2">
        <f t="shared" si="18"/>
        <v>8499.571428571362</v>
      </c>
      <c r="U188" s="2">
        <f t="shared" si="19"/>
        <v>700000</v>
      </c>
      <c r="V188" s="2">
        <f t="shared" si="34"/>
        <v>36205501.643939465</v>
      </c>
      <c r="W188" s="2">
        <f t="shared" si="20"/>
        <v>636114.04274892807</v>
      </c>
      <c r="X188" s="2">
        <f t="shared" si="6"/>
        <v>63885.95725107193</v>
      </c>
      <c r="Y188" s="2">
        <f t="shared" si="37"/>
        <v>59266037.686974704</v>
      </c>
      <c r="Z188" s="2" t="str">
        <f t="shared" si="8"/>
        <v>HERE</v>
      </c>
      <c r="AA188" s="2">
        <f>IF(Z188="HERE",Y188,AA187+Graph!$G$1*1000)</f>
        <v>59266037.686974704</v>
      </c>
      <c r="AB188" s="2">
        <f t="shared" si="21"/>
        <v>63885.95725107193</v>
      </c>
      <c r="AC188" s="2">
        <f t="shared" si="38"/>
        <v>36205501.643939465</v>
      </c>
      <c r="AD188" s="3">
        <f t="shared" si="10"/>
        <v>52800000</v>
      </c>
      <c r="AE188" s="2">
        <f>IF(AE186&gt;=52800000,52800000,IF(AB167=Graph!G$1*1000,AE187+Graph!G$1*1000,AC188))</f>
        <v>36205501.643939465</v>
      </c>
      <c r="AF188" s="3">
        <f t="shared" si="11"/>
        <v>36205501.643939465</v>
      </c>
      <c r="AG188" s="3">
        <f t="shared" si="29"/>
        <v>48714132.264115423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120</v>
      </c>
      <c r="C189" s="7"/>
      <c r="D189" s="2" t="e">
        <f t="shared" si="12"/>
        <v>#N/A</v>
      </c>
      <c r="E189" s="2" t="e">
        <f t="shared" si="22"/>
        <v>#N/A</v>
      </c>
      <c r="F189" s="2">
        <v>1055260.5930736065</v>
      </c>
      <c r="G189" s="2">
        <f t="shared" si="41"/>
        <v>691500.42857142852</v>
      </c>
      <c r="H189" s="2">
        <f t="shared" si="39"/>
        <v>94703030.041762277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1609539.5714285697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1065263.5108225048</v>
      </c>
      <c r="Q189" s="2">
        <f t="shared" si="42"/>
        <v>700000</v>
      </c>
      <c r="R189" s="2">
        <f t="shared" si="40"/>
        <v>96171539.33091417</v>
      </c>
      <c r="S189" s="2">
        <f t="shared" si="17"/>
        <v>691500.42857143283</v>
      </c>
      <c r="T189" s="2">
        <f t="shared" si="18"/>
        <v>8499.571428571362</v>
      </c>
      <c r="U189" s="2">
        <f t="shared" si="19"/>
        <v>700000</v>
      </c>
      <c r="V189" s="2">
        <f t="shared" si="34"/>
        <v>36846546.822574556</v>
      </c>
      <c r="W189" s="2">
        <f t="shared" si="20"/>
        <v>641045.17863509059</v>
      </c>
      <c r="X189" s="2">
        <f t="shared" si="6"/>
        <v>58954.82136490941</v>
      </c>
      <c r="Y189" s="2">
        <f t="shared" si="37"/>
        <v>59324992.508339614</v>
      </c>
      <c r="Z189" s="2" t="str">
        <f t="shared" si="8"/>
        <v>HERE</v>
      </c>
      <c r="AA189" s="2">
        <f>IF(Z189="HERE",Y189,AA188+Graph!$G$1*1000)</f>
        <v>59324992.508339614</v>
      </c>
      <c r="AB189" s="2">
        <f t="shared" si="21"/>
        <v>58954.82136490941</v>
      </c>
      <c r="AC189" s="2">
        <f t="shared" si="38"/>
        <v>36846546.822574556</v>
      </c>
      <c r="AD189" s="3">
        <f t="shared" si="10"/>
        <v>52800000</v>
      </c>
      <c r="AE189" s="2">
        <f>IF(AE187&gt;=52800000,52800000,IF(AB168=Graph!G$1*1000,AE188+Graph!G$1*1000,AC189))</f>
        <v>36846546.822574556</v>
      </c>
      <c r="AF189" s="3">
        <f t="shared" si="11"/>
        <v>36846546.822574556</v>
      </c>
      <c r="AG189" s="3">
        <f t="shared" si="29"/>
        <v>48741006.830366693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121</v>
      </c>
      <c r="C190" s="7"/>
      <c r="D190" s="2" t="e">
        <f t="shared" si="12"/>
        <v>#N/A</v>
      </c>
      <c r="E190" s="2" t="e">
        <f t="shared" si="22"/>
        <v>#N/A</v>
      </c>
      <c r="F190" s="2">
        <v>1060191.728959769</v>
      </c>
      <c r="G190" s="2">
        <f t="shared" si="41"/>
        <v>691500.42857142852</v>
      </c>
      <c r="H190" s="2">
        <f t="shared" si="39"/>
        <v>95394530.47033371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1618039.1428571411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1070241.1429844797</v>
      </c>
      <c r="Q190" s="2">
        <f t="shared" si="42"/>
        <v>700000</v>
      </c>
      <c r="R190" s="2">
        <f t="shared" si="40"/>
        <v>96871539.33091417</v>
      </c>
      <c r="S190" s="2">
        <f t="shared" si="17"/>
        <v>691500.42857143283</v>
      </c>
      <c r="T190" s="2">
        <f t="shared" si="18"/>
        <v>8499.571428571362</v>
      </c>
      <c r="U190" s="2">
        <f t="shared" si="19"/>
        <v>700000</v>
      </c>
      <c r="V190" s="2">
        <f t="shared" si="34"/>
        <v>37492523.137095809</v>
      </c>
      <c r="W190" s="2">
        <f t="shared" si="20"/>
        <v>645976.31452125311</v>
      </c>
      <c r="X190" s="2">
        <f t="shared" si="6"/>
        <v>54023.685478746891</v>
      </c>
      <c r="Y190" s="2">
        <f t="shared" si="37"/>
        <v>59379016.193818361</v>
      </c>
      <c r="Z190" s="2" t="str">
        <f t="shared" si="8"/>
        <v>HERE</v>
      </c>
      <c r="AA190" s="2">
        <f>IF(Z190="HERE",Y190,AA189+Graph!$G$1*1000)</f>
        <v>59379016.193818361</v>
      </c>
      <c r="AB190" s="2">
        <f t="shared" si="21"/>
        <v>54023.685478746891</v>
      </c>
      <c r="AC190" s="2">
        <f t="shared" si="38"/>
        <v>37492523.137095809</v>
      </c>
      <c r="AD190" s="3">
        <f t="shared" si="10"/>
        <v>52800000</v>
      </c>
      <c r="AE190" s="2">
        <f>IF(AE188&gt;=52800000,52800000,IF(AB169=Graph!G$1*1000,AE189+Graph!G$1*1000,AC190))</f>
        <v>37492523.137095809</v>
      </c>
      <c r="AF190" s="3">
        <f t="shared" si="11"/>
        <v>37492523.137095809</v>
      </c>
      <c r="AG190" s="3">
        <f t="shared" si="29"/>
        <v>48768127.953412272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122</v>
      </c>
      <c r="C191" s="7"/>
      <c r="D191" s="2" t="e">
        <f t="shared" si="12"/>
        <v>#N/A</v>
      </c>
      <c r="E191" s="2" t="e">
        <f t="shared" si="22"/>
        <v>#N/A</v>
      </c>
      <c r="F191" s="2">
        <v>1065122.8648459315</v>
      </c>
      <c r="G191" s="2">
        <f t="shared" si="41"/>
        <v>691500.42857142852</v>
      </c>
      <c r="H191" s="2">
        <f t="shared" si="39"/>
        <v>96086030.898905143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1626538.7142857125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1075218.7751464248</v>
      </c>
      <c r="Q191" s="2">
        <f t="shared" si="42"/>
        <v>700000</v>
      </c>
      <c r="R191" s="2">
        <f t="shared" si="40"/>
        <v>97571539.33091417</v>
      </c>
      <c r="S191" s="2">
        <f t="shared" si="17"/>
        <v>691500.42857143283</v>
      </c>
      <c r="T191" s="2">
        <f t="shared" si="18"/>
        <v>8499.571428571362</v>
      </c>
      <c r="U191" s="2">
        <f t="shared" si="19"/>
        <v>700000</v>
      </c>
      <c r="V191" s="2">
        <f t="shared" si="34"/>
        <v>38143430.587503254</v>
      </c>
      <c r="W191" s="2">
        <f t="shared" si="20"/>
        <v>650907.45040744543</v>
      </c>
      <c r="X191" s="2">
        <f t="shared" si="6"/>
        <v>49092.549592554569</v>
      </c>
      <c r="Y191" s="2">
        <f t="shared" si="37"/>
        <v>59428108.743410915</v>
      </c>
      <c r="Z191" s="2" t="str">
        <f t="shared" si="8"/>
        <v>HERE</v>
      </c>
      <c r="AA191" s="2">
        <f>IF(Z191="HERE",Y191,AA190+Graph!$G$1*1000)</f>
        <v>59428108.743410915</v>
      </c>
      <c r="AB191" s="2">
        <f t="shared" si="21"/>
        <v>49092.549592554569</v>
      </c>
      <c r="AC191" s="2">
        <f t="shared" si="38"/>
        <v>38143430.587503254</v>
      </c>
      <c r="AD191" s="3">
        <f t="shared" si="10"/>
        <v>52800000</v>
      </c>
      <c r="AE191" s="2">
        <f>IF(AE189&gt;=52800000,52800000,IF(AB170=Graph!G$1*1000,AE190+Graph!G$1*1000,AC191))</f>
        <v>38143430.587503254</v>
      </c>
      <c r="AF191" s="3">
        <f t="shared" si="11"/>
        <v>38143430.587503254</v>
      </c>
      <c r="AG191" s="3">
        <f t="shared" si="29"/>
        <v>48795495.633252166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123</v>
      </c>
      <c r="C192" s="7"/>
      <c r="D192" s="2" t="e">
        <f t="shared" si="12"/>
        <v>#N/A</v>
      </c>
      <c r="E192" s="2" t="e">
        <f t="shared" si="22"/>
        <v>#N/A</v>
      </c>
      <c r="F192" s="2">
        <v>1070054.0007321239</v>
      </c>
      <c r="G192" s="2">
        <f t="shared" si="41"/>
        <v>691500.42857142852</v>
      </c>
      <c r="H192" s="2">
        <f t="shared" si="39"/>
        <v>96777531.327476576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1635038.2857142838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1080196.4073083699</v>
      </c>
      <c r="Q192" s="2">
        <f t="shared" si="42"/>
        <v>700000</v>
      </c>
      <c r="R192" s="2">
        <f t="shared" si="40"/>
        <v>98271539.33091417</v>
      </c>
      <c r="S192" s="2">
        <f t="shared" si="17"/>
        <v>691500.42857143283</v>
      </c>
      <c r="T192" s="2">
        <f t="shared" si="18"/>
        <v>8499.571428571362</v>
      </c>
      <c r="U192" s="2">
        <f t="shared" si="19"/>
        <v>700000</v>
      </c>
      <c r="V192" s="2">
        <f t="shared" si="34"/>
        <v>38799269.173796862</v>
      </c>
      <c r="W192" s="2">
        <f t="shared" si="20"/>
        <v>655838.58629360795</v>
      </c>
      <c r="X192" s="2">
        <f t="shared" si="6"/>
        <v>44161.41370639205</v>
      </c>
      <c r="Y192" s="2">
        <f t="shared" si="37"/>
        <v>59472270.157117307</v>
      </c>
      <c r="Z192" s="2" t="str">
        <f t="shared" si="8"/>
        <v>HERE</v>
      </c>
      <c r="AA192" s="2">
        <f>IF(Z192="HERE",Y192,AA191+Graph!$G$1*1000)</f>
        <v>59472270.157117307</v>
      </c>
      <c r="AB192" s="2">
        <f t="shared" si="21"/>
        <v>44161.41370639205</v>
      </c>
      <c r="AC192" s="2">
        <f t="shared" si="38"/>
        <v>38799269.173796862</v>
      </c>
      <c r="AD192" s="3">
        <f t="shared" si="10"/>
        <v>52800000</v>
      </c>
      <c r="AE192" s="2">
        <f>IF(AE190&gt;=52800000,52800000,IF(AB171=Graph!G$1*1000,AE191+Graph!G$1*1000,AC192))</f>
        <v>38799269.173796862</v>
      </c>
      <c r="AF192" s="3">
        <f t="shared" si="11"/>
        <v>38799269.173796862</v>
      </c>
      <c r="AG192" s="3">
        <f t="shared" si="29"/>
        <v>48823109.869886369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124</v>
      </c>
      <c r="C193" s="7"/>
      <c r="D193" s="2" t="e">
        <f t="shared" si="12"/>
        <v>#N/A</v>
      </c>
      <c r="E193" s="2" t="e">
        <f t="shared" si="22"/>
        <v>#N/A</v>
      </c>
      <c r="F193" s="2">
        <v>1074985.1366182864</v>
      </c>
      <c r="G193" s="2">
        <f t="shared" si="41"/>
        <v>691500.42857142852</v>
      </c>
      <c r="H193" s="2">
        <f t="shared" si="39"/>
        <v>97469031.756048009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1643537.8571428552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1085174.0394703448</v>
      </c>
      <c r="Q193" s="2">
        <f t="shared" si="42"/>
        <v>700000</v>
      </c>
      <c r="R193" s="2">
        <f t="shared" si="40"/>
        <v>98971539.33091417</v>
      </c>
      <c r="S193" s="2">
        <f t="shared" si="17"/>
        <v>691500.42857143283</v>
      </c>
      <c r="T193" s="2">
        <f t="shared" si="18"/>
        <v>8499.571428571362</v>
      </c>
      <c r="U193" s="2">
        <f t="shared" si="19"/>
        <v>700000</v>
      </c>
      <c r="V193" s="2">
        <f t="shared" si="34"/>
        <v>39460038.895976633</v>
      </c>
      <c r="W193" s="2">
        <f t="shared" si="20"/>
        <v>660769.72217977047</v>
      </c>
      <c r="X193" s="2">
        <f t="shared" si="6"/>
        <v>39230.27782022953</v>
      </c>
      <c r="Y193" s="2">
        <f t="shared" si="37"/>
        <v>59511500.434937537</v>
      </c>
      <c r="Z193" s="2" t="str">
        <f t="shared" si="8"/>
        <v>HERE</v>
      </c>
      <c r="AA193" s="2">
        <f>IF(Z193="HERE",Y193,AA192+Graph!$G$1*1000)</f>
        <v>59511500.434937537</v>
      </c>
      <c r="AB193" s="2">
        <f t="shared" si="21"/>
        <v>39230.27782022953</v>
      </c>
      <c r="AC193" s="2">
        <f t="shared" si="38"/>
        <v>39460038.895976633</v>
      </c>
      <c r="AD193" s="3">
        <f t="shared" si="10"/>
        <v>52800000</v>
      </c>
      <c r="AE193" s="2">
        <f>IF(AE191&gt;=52800000,52800000,IF(AB172=Graph!G$1*1000,AE192+Graph!G$1*1000,AC193))</f>
        <v>39460038.895976633</v>
      </c>
      <c r="AF193" s="3">
        <f t="shared" si="11"/>
        <v>39460038.895976633</v>
      </c>
      <c r="AG193" s="3">
        <f t="shared" si="29"/>
        <v>48850970.663314871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125</v>
      </c>
      <c r="C194" s="7"/>
      <c r="D194" s="2" t="e">
        <f t="shared" si="12"/>
        <v>#N/A</v>
      </c>
      <c r="E194" s="2" t="e">
        <f t="shared" si="22"/>
        <v>#N/A</v>
      </c>
      <c r="F194" s="2">
        <v>1079916.2725044489</v>
      </c>
      <c r="G194" s="2">
        <f t="shared" si="41"/>
        <v>691500.42857142852</v>
      </c>
      <c r="H194" s="2">
        <f t="shared" si="39"/>
        <v>98160532.184619442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1652037.4285714265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1090151.6716322899</v>
      </c>
      <c r="Q194" s="2">
        <f t="shared" si="42"/>
        <v>700000</v>
      </c>
      <c r="R194" s="2">
        <f t="shared" si="40"/>
        <v>99671539.33091417</v>
      </c>
      <c r="S194" s="2">
        <f t="shared" si="17"/>
        <v>691500.42857143283</v>
      </c>
      <c r="T194" s="2">
        <f t="shared" si="18"/>
        <v>8499.571428571362</v>
      </c>
      <c r="U194" s="2">
        <f t="shared" si="19"/>
        <v>700000</v>
      </c>
      <c r="V194" s="2">
        <f t="shared" si="34"/>
        <v>40125739.754042596</v>
      </c>
      <c r="W194" s="2">
        <f t="shared" si="20"/>
        <v>665700.85806596279</v>
      </c>
      <c r="X194" s="2">
        <f t="shared" si="6"/>
        <v>34299.141934037209</v>
      </c>
      <c r="Y194" s="2">
        <f t="shared" si="37"/>
        <v>59545799.576871574</v>
      </c>
      <c r="Z194" s="2" t="str">
        <f t="shared" si="8"/>
        <v>HERE</v>
      </c>
      <c r="AA194" s="2">
        <f>IF(Z194="HERE",Y194,AA193+Graph!$G$1*1000)</f>
        <v>59545799.576871574</v>
      </c>
      <c r="AB194" s="2">
        <f t="shared" si="21"/>
        <v>34299.141934037209</v>
      </c>
      <c r="AC194" s="2">
        <f t="shared" si="38"/>
        <v>40125739.754042596</v>
      </c>
      <c r="AD194" s="3">
        <f t="shared" si="10"/>
        <v>52800000</v>
      </c>
      <c r="AE194" s="2">
        <f>IF(AE192&gt;=52800000,52800000,IF(AB173=Graph!G$1*1000,AE193+Graph!G$1*1000,AC194))</f>
        <v>40125739.754042596</v>
      </c>
      <c r="AF194" s="3">
        <f t="shared" si="11"/>
        <v>40125739.754042596</v>
      </c>
      <c r="AG194" s="3">
        <f t="shared" si="29"/>
        <v>48879078.01353769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126</v>
      </c>
      <c r="C195" s="7"/>
      <c r="D195" s="2" t="e">
        <f t="shared" si="12"/>
        <v>#N/A</v>
      </c>
      <c r="E195" s="2" t="e">
        <f t="shared" si="22"/>
        <v>#N/A</v>
      </c>
      <c r="F195" s="2">
        <v>1084847.4083906412</v>
      </c>
      <c r="G195" s="2">
        <f t="shared" si="41"/>
        <v>691500.42857142852</v>
      </c>
      <c r="H195" s="2">
        <f t="shared" si="39"/>
        <v>98852032.613190874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1660536.9999999979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1095129.303794235</v>
      </c>
      <c r="Q195" s="2">
        <f t="shared" si="42"/>
        <v>700000</v>
      </c>
      <c r="R195" s="2">
        <f t="shared" si="40"/>
        <v>100371539.33091417</v>
      </c>
      <c r="S195" s="2">
        <f t="shared" si="17"/>
        <v>691500.42857143283</v>
      </c>
      <c r="T195" s="2">
        <f t="shared" si="18"/>
        <v>8499.571428571362</v>
      </c>
      <c r="U195" s="2">
        <f t="shared" si="19"/>
        <v>700000</v>
      </c>
      <c r="V195" s="2">
        <f t="shared" si="34"/>
        <v>40796371.747994721</v>
      </c>
      <c r="W195" s="2">
        <f t="shared" si="20"/>
        <v>670631.99395212531</v>
      </c>
      <c r="X195" s="2">
        <f t="shared" si="6"/>
        <v>29368.006047874689</v>
      </c>
      <c r="Y195" s="2">
        <f t="shared" si="37"/>
        <v>59575167.582919449</v>
      </c>
      <c r="Z195" s="2" t="str">
        <f t="shared" si="8"/>
        <v>HERE</v>
      </c>
      <c r="AA195" s="2">
        <f>IF(Z195="HERE",Y195,AA194+Graph!$G$1*1000)</f>
        <v>59575167.582919449</v>
      </c>
      <c r="AB195" s="2">
        <f t="shared" si="21"/>
        <v>29368.006047874689</v>
      </c>
      <c r="AC195" s="2">
        <f t="shared" si="38"/>
        <v>40796371.747994721</v>
      </c>
      <c r="AD195" s="3">
        <f t="shared" si="10"/>
        <v>52800000</v>
      </c>
      <c r="AE195" s="2">
        <f>IF(AE193&gt;=52800000,52800000,IF(AB174=Graph!G$1*1000,AE194+Graph!G$1*1000,AC195))</f>
        <v>40796371.747994721</v>
      </c>
      <c r="AF195" s="3">
        <f t="shared" si="11"/>
        <v>40796371.747994721</v>
      </c>
      <c r="AG195" s="3">
        <f t="shared" si="29"/>
        <v>48907431.920554817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127</v>
      </c>
      <c r="C196" s="7"/>
      <c r="D196" s="2" t="e">
        <f t="shared" si="12"/>
        <v>#N/A</v>
      </c>
      <c r="E196" s="2" t="e">
        <f t="shared" si="22"/>
        <v>#N/A</v>
      </c>
      <c r="F196" s="2">
        <v>1089778.5442768037</v>
      </c>
      <c r="G196" s="2">
        <f t="shared" si="41"/>
        <v>691500.42857142852</v>
      </c>
      <c r="H196" s="2">
        <f t="shared" si="39"/>
        <v>99543533.041762307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1669036.5714285693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1100106.9359562099</v>
      </c>
      <c r="Q196" s="2">
        <f t="shared" si="42"/>
        <v>700000</v>
      </c>
      <c r="R196" s="2">
        <f t="shared" si="40"/>
        <v>101071539.33091417</v>
      </c>
      <c r="S196" s="2">
        <f t="shared" si="17"/>
        <v>691500.42857143283</v>
      </c>
      <c r="T196" s="2">
        <f t="shared" si="18"/>
        <v>8499.571428571362</v>
      </c>
      <c r="U196" s="2">
        <f t="shared" si="19"/>
        <v>700000</v>
      </c>
      <c r="V196" s="2">
        <f t="shared" si="34"/>
        <v>41471934.877833009</v>
      </c>
      <c r="W196" s="2">
        <f t="shared" si="20"/>
        <v>675563.12983828783</v>
      </c>
      <c r="X196" s="2">
        <f t="shared" si="6"/>
        <v>24436.87016171217</v>
      </c>
      <c r="Y196" s="2">
        <f t="shared" si="37"/>
        <v>59599604.453081161</v>
      </c>
      <c r="Z196" s="2" t="str">
        <f t="shared" si="8"/>
        <v>HERE</v>
      </c>
      <c r="AA196" s="2">
        <f>IF(Z196="HERE",Y196,AA195+Graph!$G$1*1000)</f>
        <v>59599604.453081161</v>
      </c>
      <c r="AB196" s="2">
        <f t="shared" si="21"/>
        <v>24436.87016171217</v>
      </c>
      <c r="AC196" s="2">
        <f t="shared" si="38"/>
        <v>41471934.877833009</v>
      </c>
      <c r="AD196" s="3">
        <f t="shared" si="10"/>
        <v>52800000</v>
      </c>
      <c r="AE196" s="2">
        <f>IF(AE194&gt;=52800000,52800000,IF(AB175=Graph!G$1*1000,AE195+Graph!G$1*1000,AC196))</f>
        <v>41471934.877833009</v>
      </c>
      <c r="AF196" s="3">
        <f t="shared" si="11"/>
        <v>41471934.877833009</v>
      </c>
      <c r="AG196" s="3">
        <f t="shared" si="29"/>
        <v>48936032.384366252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128</v>
      </c>
      <c r="C197" s="7"/>
      <c r="D197" s="2" t="e">
        <f t="shared" si="12"/>
        <v>#N/A</v>
      </c>
      <c r="E197" s="2" t="e">
        <f t="shared" si="22"/>
        <v>#N/A</v>
      </c>
      <c r="F197" s="2">
        <v>1094709.6801629663</v>
      </c>
      <c r="G197" s="2">
        <f t="shared" si="41"/>
        <v>691500.42857142852</v>
      </c>
      <c r="H197" s="2">
        <f t="shared" si="39"/>
        <v>100235033.47033374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1677536.1428571406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1105084.568118155</v>
      </c>
      <c r="Q197" s="2">
        <f t="shared" si="42"/>
        <v>700000</v>
      </c>
      <c r="R197" s="2">
        <f t="shared" si="40"/>
        <v>101771539.33091417</v>
      </c>
      <c r="S197" s="2">
        <f t="shared" si="17"/>
        <v>691500.42857143283</v>
      </c>
      <c r="T197" s="2">
        <f t="shared" si="18"/>
        <v>8499.571428571362</v>
      </c>
      <c r="U197" s="2">
        <f t="shared" si="19"/>
        <v>700000</v>
      </c>
      <c r="V197" s="2">
        <f t="shared" si="34"/>
        <v>42152429.143557489</v>
      </c>
      <c r="W197" s="2">
        <f t="shared" si="20"/>
        <v>680494.26572448015</v>
      </c>
      <c r="X197" s="2">
        <f t="shared" si="6"/>
        <v>19505.734275519848</v>
      </c>
      <c r="Y197" s="2">
        <f t="shared" si="37"/>
        <v>59619110.187356681</v>
      </c>
      <c r="Z197" s="2" t="str">
        <f t="shared" si="8"/>
        <v>HERE</v>
      </c>
      <c r="AA197" s="2">
        <f>IF(Z197="HERE",Y197,AA196+Graph!$G$1*1000)</f>
        <v>59619110.187356681</v>
      </c>
      <c r="AB197" s="2">
        <f t="shared" si="21"/>
        <v>19505.734275519848</v>
      </c>
      <c r="AC197" s="2">
        <f t="shared" si="38"/>
        <v>42152429.143557489</v>
      </c>
      <c r="AD197" s="3">
        <f t="shared" si="10"/>
        <v>52800000</v>
      </c>
      <c r="AE197" s="2">
        <f>IF(AE195&gt;=52800000,52800000,IF(AB176=Graph!G$1*1000,AE196+Graph!G$1*1000,AC197))</f>
        <v>42152429.143557489</v>
      </c>
      <c r="AF197" s="3">
        <f t="shared" si="11"/>
        <v>42152429.143557489</v>
      </c>
      <c r="AG197" s="3">
        <f t="shared" si="29"/>
        <v>48964879.404971994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129</v>
      </c>
      <c r="C198" s="7"/>
      <c r="D198" s="2" t="e">
        <f t="shared" si="12"/>
        <v>#N/A</v>
      </c>
      <c r="E198" s="2" t="e">
        <f t="shared" si="22"/>
        <v>#N/A</v>
      </c>
      <c r="F198" s="2">
        <v>1099640.8160491586</v>
      </c>
      <c r="G198" s="2">
        <f t="shared" si="41"/>
        <v>691500.42857142852</v>
      </c>
      <c r="H198" s="2">
        <f t="shared" si="39"/>
        <v>100926533.89890517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1686035.714285712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1110062.2002801001</v>
      </c>
      <c r="Q198" s="2">
        <f t="shared" si="42"/>
        <v>700000</v>
      </c>
      <c r="R198" s="2">
        <f t="shared" si="40"/>
        <v>102471539.33091417</v>
      </c>
      <c r="S198" s="2">
        <f t="shared" si="17"/>
        <v>691500.42857143283</v>
      </c>
      <c r="T198" s="2">
        <f t="shared" si="18"/>
        <v>8499.571428571362</v>
      </c>
      <c r="U198" s="2">
        <f t="shared" si="19"/>
        <v>700000</v>
      </c>
      <c r="V198" s="2">
        <f t="shared" si="34"/>
        <v>42837854.545168132</v>
      </c>
      <c r="W198" s="2">
        <f t="shared" si="20"/>
        <v>685425.40161064267</v>
      </c>
      <c r="X198" s="2">
        <f t="shared" si="6"/>
        <v>14574.598389357328</v>
      </c>
      <c r="Y198" s="2">
        <f t="shared" si="37"/>
        <v>59633684.785746038</v>
      </c>
      <c r="Z198" s="2" t="str">
        <f t="shared" si="8"/>
        <v>HERE</v>
      </c>
      <c r="AA198" s="2">
        <f>IF(Z198="HERE",Y198,AA197+Graph!$G$1*1000)</f>
        <v>59633684.785746038</v>
      </c>
      <c r="AB198" s="2">
        <f t="shared" si="21"/>
        <v>14574.598389357328</v>
      </c>
      <c r="AC198" s="2">
        <f t="shared" si="38"/>
        <v>42837854.545168132</v>
      </c>
      <c r="AD198" s="3">
        <f t="shared" si="10"/>
        <v>52800000</v>
      </c>
      <c r="AE198" s="2">
        <f>IF(AE196&gt;=52800000,52800000,IF(AB177=Graph!G$1*1000,AE197+Graph!G$1*1000,AC198))</f>
        <v>42837854.545168132</v>
      </c>
      <c r="AF198" s="3">
        <f t="shared" si="11"/>
        <v>42837854.545168132</v>
      </c>
      <c r="AG198" s="3">
        <f t="shared" si="29"/>
        <v>48993972.982372046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130</v>
      </c>
      <c r="C199" s="7"/>
      <c r="D199" s="2" t="e">
        <f t="shared" si="12"/>
        <v>#N/A</v>
      </c>
      <c r="E199" s="2" t="e">
        <f t="shared" si="22"/>
        <v>#N/A</v>
      </c>
      <c r="F199" s="2">
        <v>1104571.9519353211</v>
      </c>
      <c r="G199" s="2">
        <f t="shared" si="41"/>
        <v>691500.42857142852</v>
      </c>
      <c r="H199" s="2">
        <f t="shared" si="39"/>
        <v>101618034.32747661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1694535.2857142834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1115039.832442075</v>
      </c>
      <c r="Q199" s="2">
        <f t="shared" si="42"/>
        <v>700000</v>
      </c>
      <c r="R199" s="2">
        <f t="shared" si="40"/>
        <v>103171539.33091417</v>
      </c>
      <c r="S199" s="2">
        <f t="shared" si="17"/>
        <v>691500.42857143283</v>
      </c>
      <c r="T199" s="2">
        <f t="shared" si="18"/>
        <v>8499.571428571362</v>
      </c>
      <c r="U199" s="2">
        <f t="shared" si="19"/>
        <v>700000</v>
      </c>
      <c r="V199" s="2">
        <f t="shared" si="34"/>
        <v>43528211.082664937</v>
      </c>
      <c r="W199" s="2">
        <f t="shared" si="20"/>
        <v>690356.53749680519</v>
      </c>
      <c r="X199" s="2">
        <f t="shared" si="6"/>
        <v>9643.462503194809</v>
      </c>
      <c r="Y199" s="2">
        <f t="shared" si="37"/>
        <v>59643328.248249233</v>
      </c>
      <c r="Z199" s="2" t="str">
        <f t="shared" si="8"/>
        <v>HERE</v>
      </c>
      <c r="AA199" s="2">
        <f>IF(Z199="HERE",Y199,AA198+Graph!$G$1*1000)</f>
        <v>59643328.248249233</v>
      </c>
      <c r="AB199" s="2">
        <f t="shared" si="21"/>
        <v>9643.462503194809</v>
      </c>
      <c r="AC199" s="2">
        <f t="shared" si="38"/>
        <v>43528211.082664937</v>
      </c>
      <c r="AD199" s="3">
        <f t="shared" si="10"/>
        <v>52800000</v>
      </c>
      <c r="AE199" s="2">
        <f>IF(AE197&gt;=52800000,52800000,IF(AB178=Graph!G$1*1000,AE198+Graph!G$1*1000,AC199))</f>
        <v>43528211.082664937</v>
      </c>
      <c r="AF199" s="3">
        <f t="shared" si="11"/>
        <v>43528211.082664937</v>
      </c>
      <c r="AG199" s="3">
        <f t="shared" si="29"/>
        <v>49023313.116566405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131</v>
      </c>
      <c r="C200" s="7"/>
      <c r="D200" s="2" t="e">
        <f t="shared" si="12"/>
        <v>#N/A</v>
      </c>
      <c r="E200" s="2" t="e">
        <f t="shared" si="22"/>
        <v>#N/A</v>
      </c>
      <c r="F200" s="2">
        <v>1109503.0878214836</v>
      </c>
      <c r="G200" s="2">
        <f t="shared" si="41"/>
        <v>691500.42857142852</v>
      </c>
      <c r="H200" s="2">
        <f t="shared" si="39"/>
        <v>102309534.75604804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1703034.8571428547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1120017.4646040201</v>
      </c>
      <c r="Q200" s="2">
        <f t="shared" si="42"/>
        <v>700000</v>
      </c>
      <c r="R200" s="2">
        <f t="shared" si="40"/>
        <v>103871539.33091417</v>
      </c>
      <c r="S200" s="2">
        <f t="shared" si="17"/>
        <v>691500.42857143283</v>
      </c>
      <c r="T200" s="2">
        <f t="shared" si="18"/>
        <v>8499.571428571362</v>
      </c>
      <c r="U200" s="2">
        <f t="shared" si="19"/>
        <v>700000</v>
      </c>
      <c r="V200" s="2">
        <f t="shared" si="34"/>
        <v>44223498.756047934</v>
      </c>
      <c r="W200" s="2">
        <f t="shared" si="20"/>
        <v>695287.67338299751</v>
      </c>
      <c r="X200" s="2">
        <f t="shared" si="6"/>
        <v>4712.3266170024872</v>
      </c>
      <c r="Y200" s="2">
        <f t="shared" si="37"/>
        <v>59648040.574866235</v>
      </c>
      <c r="Z200" s="2" t="str">
        <f t="shared" si="8"/>
        <v>HERE</v>
      </c>
      <c r="AA200" s="2">
        <f>IF(Z200="HERE",Y200,AA199+Graph!$G$1*1000)</f>
        <v>59648040.574866235</v>
      </c>
      <c r="AB200" s="2">
        <f t="shared" si="21"/>
        <v>4712.3266170024872</v>
      </c>
      <c r="AC200" s="2">
        <f t="shared" si="38"/>
        <v>44223498.756047934</v>
      </c>
      <c r="AD200" s="3">
        <f t="shared" si="10"/>
        <v>52800000</v>
      </c>
      <c r="AE200" s="2">
        <f>IF(AE198&gt;=52800000,52800000,IF(AB179=Graph!G$1*1000,AE199+Graph!G$1*1000,AC200))</f>
        <v>44223498.756047934</v>
      </c>
      <c r="AF200" s="3">
        <f t="shared" si="11"/>
        <v>44223498.756047934</v>
      </c>
      <c r="AG200" s="3">
        <f t="shared" si="29"/>
        <v>49052899.807555072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132</v>
      </c>
      <c r="C201" s="7"/>
      <c r="D201" s="2" t="e">
        <f t="shared" si="12"/>
        <v>#N/A</v>
      </c>
      <c r="E201" s="2" t="e">
        <f t="shared" si="22"/>
        <v>#N/A</v>
      </c>
      <c r="F201" s="2">
        <v>1114434.2237076759</v>
      </c>
      <c r="G201" s="2">
        <f t="shared" si="41"/>
        <v>691500.42857142852</v>
      </c>
      <c r="H201" s="2">
        <f t="shared" si="39"/>
        <v>103001035.18461947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1711534.4285714261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1124995.0967659652</v>
      </c>
      <c r="Q201" s="2">
        <f t="shared" si="42"/>
        <v>700000</v>
      </c>
      <c r="R201" s="2">
        <f t="shared" si="40"/>
        <v>104571539.33091417</v>
      </c>
      <c r="S201" s="2">
        <f t="shared" si="17"/>
        <v>691500.42857143283</v>
      </c>
      <c r="T201" s="2">
        <f t="shared" si="18"/>
        <v>8499.571428571362</v>
      </c>
      <c r="U201" s="2">
        <f t="shared" si="19"/>
        <v>700000</v>
      </c>
      <c r="V201" s="2">
        <f t="shared" si="34"/>
        <v>44914999.18461936</v>
      </c>
      <c r="W201" s="2">
        <f t="shared" si="20"/>
        <v>691500.42857142538</v>
      </c>
      <c r="X201" s="2">
        <f t="shared" si="6"/>
        <v>8499.5714285746217</v>
      </c>
      <c r="Y201" s="2">
        <f t="shared" si="37"/>
        <v>59656540.14629481</v>
      </c>
      <c r="Z201" s="2" t="str">
        <f t="shared" si="8"/>
        <v>HERE</v>
      </c>
      <c r="AA201" s="2">
        <f>IF(Z201="HERE",Y201,AA200+Graph!$G$1*1000)</f>
        <v>59656540.14629481</v>
      </c>
      <c r="AB201" s="2">
        <f t="shared" si="21"/>
        <v>8499.5714285746217</v>
      </c>
      <c r="AC201" s="2">
        <f t="shared" si="38"/>
        <v>44914999.18461936</v>
      </c>
      <c r="AD201" s="3">
        <f t="shared" si="10"/>
        <v>52800000</v>
      </c>
      <c r="AE201" s="2">
        <f>IF(AE199&gt;=52800000,52800000,IF(AB180=Graph!G$1*1000,AE200+Graph!G$1*1000,AC201))</f>
        <v>44914999.18461936</v>
      </c>
      <c r="AF201" s="3">
        <f t="shared" si="11"/>
        <v>44914999.18461936</v>
      </c>
      <c r="AG201" s="3">
        <f t="shared" si="29"/>
        <v>49082733.055338047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133</v>
      </c>
      <c r="C202" s="7"/>
      <c r="D202" s="2" t="e">
        <f t="shared" si="12"/>
        <v>#N/A</v>
      </c>
      <c r="E202" s="2" t="e">
        <f t="shared" si="22"/>
        <v>#N/A</v>
      </c>
      <c r="F202" s="2">
        <v>1119365.3595938385</v>
      </c>
      <c r="G202" s="2">
        <f t="shared" si="41"/>
        <v>691500.42857142852</v>
      </c>
      <c r="H202" s="2">
        <f t="shared" si="39"/>
        <v>103692535.6131909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1720033.9999999974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1129972.7289279401</v>
      </c>
      <c r="Q202" s="2">
        <f t="shared" si="42"/>
        <v>700000</v>
      </c>
      <c r="R202" s="2">
        <f t="shared" si="40"/>
        <v>105271539.33091417</v>
      </c>
      <c r="S202" s="2">
        <f t="shared" si="17"/>
        <v>691500.42857143283</v>
      </c>
      <c r="T202" s="2">
        <f t="shared" si="18"/>
        <v>8499.571428571362</v>
      </c>
      <c r="U202" s="2">
        <f t="shared" si="19"/>
        <v>700000</v>
      </c>
      <c r="V202" s="2">
        <f t="shared" si="34"/>
        <v>45606499.613190785</v>
      </c>
      <c r="W202" s="2">
        <f t="shared" si="20"/>
        <v>691500.42857142538</v>
      </c>
      <c r="X202" s="2">
        <f t="shared" si="6"/>
        <v>8499.5714285746217</v>
      </c>
      <c r="Y202" s="2">
        <f t="shared" si="37"/>
        <v>59665039.717723384</v>
      </c>
      <c r="Z202" s="2" t="str">
        <f t="shared" si="8"/>
        <v>HERE</v>
      </c>
      <c r="AA202" s="2">
        <f>IF(Z202="HERE",Y202,AA201+Graph!$G$1*1000)</f>
        <v>59665039.717723384</v>
      </c>
      <c r="AB202" s="2">
        <f t="shared" si="21"/>
        <v>8499.5714285746217</v>
      </c>
      <c r="AC202" s="2">
        <f t="shared" si="38"/>
        <v>45606499.613190785</v>
      </c>
      <c r="AD202" s="3">
        <f t="shared" si="10"/>
        <v>52800000</v>
      </c>
      <c r="AE202" s="2">
        <f>IF(AE200&gt;=52800000,52800000,IF(AB181=Graph!G$1*1000,AE201+Graph!G$1*1000,AC202))</f>
        <v>45606499.613190785</v>
      </c>
      <c r="AF202" s="3">
        <f t="shared" si="11"/>
        <v>45606499.613190785</v>
      </c>
      <c r="AG202" s="3">
        <f t="shared" si="29"/>
        <v>49112812.859915331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134</v>
      </c>
      <c r="C203" s="7"/>
      <c r="D203" s="2" t="e">
        <f t="shared" si="12"/>
        <v>#N/A</v>
      </c>
      <c r="E203" s="2" t="e">
        <f t="shared" si="22"/>
        <v>#N/A</v>
      </c>
      <c r="F203" s="2">
        <v>1124296.495480001</v>
      </c>
      <c r="G203" s="2">
        <f t="shared" si="41"/>
        <v>691500.42857142852</v>
      </c>
      <c r="H203" s="2">
        <f t="shared" si="39"/>
        <v>104384036.04176234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1728533.5714285688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1134950.3610898852</v>
      </c>
      <c r="Q203" s="2">
        <f t="shared" si="42"/>
        <v>700000</v>
      </c>
      <c r="R203" s="2">
        <f t="shared" si="40"/>
        <v>105971539.33091417</v>
      </c>
      <c r="S203" s="2">
        <f t="shared" si="17"/>
        <v>691500.42857143283</v>
      </c>
      <c r="T203" s="2">
        <f t="shared" si="18"/>
        <v>8499.571428571362</v>
      </c>
      <c r="U203" s="2">
        <f t="shared" si="19"/>
        <v>700000</v>
      </c>
      <c r="V203" s="2">
        <f t="shared" si="34"/>
        <v>46298000.04176221</v>
      </c>
      <c r="W203" s="2">
        <f t="shared" si="20"/>
        <v>691500.42857142538</v>
      </c>
      <c r="X203" s="2">
        <f t="shared" si="6"/>
        <v>8499.5714285746217</v>
      </c>
      <c r="Y203" s="2">
        <f t="shared" si="37"/>
        <v>59673539.289151959</v>
      </c>
      <c r="Z203" s="2" t="str">
        <f t="shared" si="8"/>
        <v>HERE</v>
      </c>
      <c r="AA203" s="2">
        <f>IF(Z203="HERE",Y203,AA202+Graph!$G$1*1000)</f>
        <v>59673539.289151959</v>
      </c>
      <c r="AB203" s="2">
        <f t="shared" si="21"/>
        <v>8499.5714285746217</v>
      </c>
      <c r="AC203" s="2">
        <f t="shared" si="38"/>
        <v>46298000.04176221</v>
      </c>
      <c r="AD203" s="3">
        <f t="shared" si="10"/>
        <v>52800000</v>
      </c>
      <c r="AE203" s="2">
        <f>IF(AE201&gt;=52800000,52800000,IF(AB182=Graph!G$1*1000,AE202+Graph!G$1*1000,AC203))</f>
        <v>46298000.04176221</v>
      </c>
      <c r="AF203" s="3">
        <f t="shared" si="11"/>
        <v>46298000.04176221</v>
      </c>
      <c r="AG203" s="3">
        <f t="shared" si="29"/>
        <v>49143139.22128693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135</v>
      </c>
      <c r="C204" s="7"/>
      <c r="D204" s="2" t="e">
        <f t="shared" si="12"/>
        <v>#N/A</v>
      </c>
      <c r="E204" s="2" t="e">
        <f t="shared" si="22"/>
        <v>#N/A</v>
      </c>
      <c r="F204" s="2">
        <v>1129227.6313661933</v>
      </c>
      <c r="G204" s="2">
        <f t="shared" si="41"/>
        <v>691500.42857142852</v>
      </c>
      <c r="H204" s="2">
        <f t="shared" si="39"/>
        <v>105075536.47033377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1737033.1428571402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1139927.9932518601</v>
      </c>
      <c r="Q204" s="2">
        <f t="shared" si="42"/>
        <v>700000</v>
      </c>
      <c r="R204" s="2">
        <f t="shared" si="40"/>
        <v>106671539.33091417</v>
      </c>
      <c r="S204" s="2">
        <f t="shared" si="17"/>
        <v>691500.42857143283</v>
      </c>
      <c r="T204" s="2">
        <f t="shared" si="18"/>
        <v>8499.571428571362</v>
      </c>
      <c r="U204" s="2">
        <f t="shared" si="19"/>
        <v>700000</v>
      </c>
      <c r="V204" s="2">
        <f t="shared" si="34"/>
        <v>46989500.470333636</v>
      </c>
      <c r="W204" s="2">
        <f t="shared" si="20"/>
        <v>691500.42857142538</v>
      </c>
      <c r="X204" s="2">
        <f t="shared" si="6"/>
        <v>8499.5714285746217</v>
      </c>
      <c r="Y204" s="2">
        <f t="shared" si="37"/>
        <v>59682038.860580534</v>
      </c>
      <c r="Z204" s="2" t="str">
        <f t="shared" si="8"/>
        <v>HERE</v>
      </c>
      <c r="AA204" s="2">
        <f>IF(Z204="HERE",Y204,AA203+Graph!$G$1*1000)</f>
        <v>59682038.860580534</v>
      </c>
      <c r="AB204" s="2">
        <f t="shared" si="21"/>
        <v>8499.5714285746217</v>
      </c>
      <c r="AC204" s="2">
        <f t="shared" si="38"/>
        <v>46989500.470333636</v>
      </c>
      <c r="AD204" s="3">
        <f t="shared" si="10"/>
        <v>52800000</v>
      </c>
      <c r="AE204" s="2">
        <f>IF(AE202&gt;=52800000,52800000,IF(AB183=Graph!G$1*1000,AE203+Graph!G$1*1000,AC204))</f>
        <v>46989500.470333636</v>
      </c>
      <c r="AF204" s="3">
        <f t="shared" si="11"/>
        <v>46989500.470333636</v>
      </c>
      <c r="AG204" s="3">
        <f t="shared" si="29"/>
        <v>49173712.13945283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136</v>
      </c>
      <c r="C205" s="7"/>
      <c r="D205" s="2" t="e">
        <f t="shared" si="12"/>
        <v>#N/A</v>
      </c>
      <c r="E205" s="2" t="e">
        <f t="shared" si="22"/>
        <v>#N/A</v>
      </c>
      <c r="F205" s="2">
        <v>1134158.7672523558</v>
      </c>
      <c r="G205" s="2">
        <f t="shared" si="41"/>
        <v>691500.42857142852</v>
      </c>
      <c r="H205" s="2">
        <f t="shared" si="39"/>
        <v>105767036.8989052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1745532.7142857115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1144905.6254138052</v>
      </c>
      <c r="Q205" s="2">
        <f t="shared" si="42"/>
        <v>700000</v>
      </c>
      <c r="R205" s="2">
        <f t="shared" si="40"/>
        <v>107371539.33091417</v>
      </c>
      <c r="S205" s="2">
        <f t="shared" si="17"/>
        <v>691500.42857143283</v>
      </c>
      <c r="T205" s="2">
        <f t="shared" si="18"/>
        <v>8499.571428571362</v>
      </c>
      <c r="U205" s="2">
        <f t="shared" si="19"/>
        <v>700000</v>
      </c>
      <c r="V205" s="2">
        <f t="shared" si="34"/>
        <v>47681000.898905061</v>
      </c>
      <c r="W205" s="2">
        <f t="shared" si="20"/>
        <v>691500.42857142538</v>
      </c>
      <c r="X205" s="2">
        <f t="shared" si="6"/>
        <v>8499.5714285746217</v>
      </c>
      <c r="Y205" s="2">
        <f t="shared" si="37"/>
        <v>59690538.432009108</v>
      </c>
      <c r="Z205" s="2" t="str">
        <f t="shared" si="8"/>
        <v>HERE</v>
      </c>
      <c r="AA205" s="2">
        <f>IF(Z205="HERE",Y205,AA204+Graph!$G$1*1000)</f>
        <v>59690538.432009108</v>
      </c>
      <c r="AB205" s="2">
        <f t="shared" si="21"/>
        <v>8499.5714285746217</v>
      </c>
      <c r="AC205" s="2">
        <f t="shared" si="38"/>
        <v>47681000.898905061</v>
      </c>
      <c r="AD205" s="3">
        <f t="shared" si="10"/>
        <v>52800000</v>
      </c>
      <c r="AE205" s="2">
        <f>IF(AE203&gt;=52800000,52800000,IF(AB184=Graph!G$1*1000,AE204+Graph!G$1*1000,AC205))</f>
        <v>47681000.898905061</v>
      </c>
      <c r="AF205" s="3">
        <f t="shared" si="11"/>
        <v>47681000.898905061</v>
      </c>
      <c r="AG205" s="3">
        <f t="shared" si="29"/>
        <v>49204531.614413038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137</v>
      </c>
      <c r="C206" s="7"/>
      <c r="D206" s="2" t="e">
        <f t="shared" si="12"/>
        <v>#N/A</v>
      </c>
      <c r="E206" s="2" t="e">
        <f t="shared" si="22"/>
        <v>#N/A</v>
      </c>
      <c r="F206" s="2">
        <v>1139089.9031385183</v>
      </c>
      <c r="G206" s="2">
        <f t="shared" si="41"/>
        <v>691500.42857142852</v>
      </c>
      <c r="H206" s="2">
        <f t="shared" si="39"/>
        <v>106458537.32747664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1754032.2857142829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1149883.2575757504</v>
      </c>
      <c r="Q206" s="2">
        <f t="shared" si="42"/>
        <v>700000</v>
      </c>
      <c r="R206" s="2">
        <f t="shared" si="40"/>
        <v>108071539.33091417</v>
      </c>
      <c r="S206" s="2">
        <f t="shared" si="17"/>
        <v>691500.42857143283</v>
      </c>
      <c r="T206" s="2">
        <f t="shared" si="18"/>
        <v>8499.571428571362</v>
      </c>
      <c r="U206" s="2">
        <f t="shared" si="19"/>
        <v>700000</v>
      </c>
      <c r="V206" s="2">
        <f t="shared" si="34"/>
        <v>48372501.327476487</v>
      </c>
      <c r="W206" s="2">
        <f t="shared" si="20"/>
        <v>691500.42857142538</v>
      </c>
      <c r="X206" s="2">
        <f t="shared" si="6"/>
        <v>8499.5714285746217</v>
      </c>
      <c r="Y206" s="2">
        <f t="shared" si="37"/>
        <v>59699038.003437683</v>
      </c>
      <c r="Z206" s="2" t="str">
        <f t="shared" si="8"/>
        <v>HERE</v>
      </c>
      <c r="AA206" s="2">
        <f>IF(Z206="HERE",Y206,AA205+Graph!$G$1*1000)</f>
        <v>59699038.003437683</v>
      </c>
      <c r="AB206" s="2">
        <f t="shared" si="21"/>
        <v>8499.5714285746217</v>
      </c>
      <c r="AC206" s="2">
        <f t="shared" si="38"/>
        <v>48372501.327476487</v>
      </c>
      <c r="AD206" s="3">
        <f t="shared" si="10"/>
        <v>52800000</v>
      </c>
      <c r="AE206" s="2">
        <f>IF(AE204&gt;=52800000,52800000,IF(AB185=Graph!G$1*1000,AE205+Graph!G$1*1000,AC206))</f>
        <v>48372501.327476487</v>
      </c>
      <c r="AF206" s="3">
        <f t="shared" si="11"/>
        <v>48372501.327476487</v>
      </c>
      <c r="AG206" s="3">
        <f t="shared" si="29"/>
        <v>49235597.646167561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138</v>
      </c>
      <c r="C207" s="7"/>
      <c r="D207" s="2" t="e">
        <f t="shared" si="12"/>
        <v>#N/A</v>
      </c>
      <c r="E207" s="2" t="e">
        <f t="shared" si="22"/>
        <v>#N/A</v>
      </c>
      <c r="F207" s="2">
        <v>1144021.0390247107</v>
      </c>
      <c r="G207" s="2">
        <f t="shared" si="41"/>
        <v>691500.42857142852</v>
      </c>
      <c r="H207" s="2">
        <f t="shared" si="39"/>
        <v>107150037.75604807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1762531.8571428542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1154860.8897377253</v>
      </c>
      <c r="Q207" s="2">
        <f t="shared" si="42"/>
        <v>700000</v>
      </c>
      <c r="R207" s="2">
        <f t="shared" si="40"/>
        <v>108771539.33091417</v>
      </c>
      <c r="S207" s="2">
        <f t="shared" si="17"/>
        <v>691500.42857143283</v>
      </c>
      <c r="T207" s="2">
        <f t="shared" si="18"/>
        <v>8499.571428571362</v>
      </c>
      <c r="U207" s="2">
        <f t="shared" si="19"/>
        <v>700000</v>
      </c>
      <c r="V207" s="2">
        <f t="shared" si="34"/>
        <v>49064001.756047912</v>
      </c>
      <c r="W207" s="2">
        <f t="shared" si="20"/>
        <v>691500.42857142538</v>
      </c>
      <c r="X207" s="2">
        <f t="shared" si="6"/>
        <v>8499.5714285746217</v>
      </c>
      <c r="Y207" s="2">
        <f t="shared" si="37"/>
        <v>59707537.574866258</v>
      </c>
      <c r="Z207" s="2" t="str">
        <f t="shared" si="8"/>
        <v>HERE</v>
      </c>
      <c r="AA207" s="2">
        <f>IF(Z207="HERE",Y207,AA206+Graph!$G$1*1000)</f>
        <v>59707537.574866258</v>
      </c>
      <c r="AB207" s="2">
        <f t="shared" si="21"/>
        <v>8499.5714285746217</v>
      </c>
      <c r="AC207" s="2">
        <f t="shared" si="38"/>
        <v>49064001.756047912</v>
      </c>
      <c r="AD207" s="3">
        <f t="shared" si="10"/>
        <v>52800000</v>
      </c>
      <c r="AE207" s="2">
        <f>IF(AE205&gt;=52800000,52800000,IF(AB186=Graph!G$1*1000,AE206+Graph!G$1*1000,AC207))</f>
        <v>49064001.756047912</v>
      </c>
      <c r="AF207" s="3">
        <f t="shared" si="11"/>
        <v>49064001.756047912</v>
      </c>
      <c r="AG207" s="3">
        <f t="shared" si="29"/>
        <v>49266910.234716393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139</v>
      </c>
      <c r="C208" s="7"/>
      <c r="D208" s="2" t="e">
        <f t="shared" si="12"/>
        <v>#N/A</v>
      </c>
      <c r="E208" s="2" t="e">
        <f t="shared" si="22"/>
        <v>#N/A</v>
      </c>
      <c r="F208" s="2">
        <v>1148952.1749108732</v>
      </c>
      <c r="G208" s="2">
        <f t="shared" si="41"/>
        <v>691500.42857142852</v>
      </c>
      <c r="H208" s="2">
        <f t="shared" si="39"/>
        <v>107841538.1846195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1771031.4285714256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1159838.5218996704</v>
      </c>
      <c r="Q208" s="2">
        <f t="shared" si="42"/>
        <v>700000</v>
      </c>
      <c r="R208" s="2">
        <f t="shared" si="40"/>
        <v>109471539.33091417</v>
      </c>
      <c r="S208" s="2">
        <f t="shared" si="17"/>
        <v>691500.42857143283</v>
      </c>
      <c r="T208" s="2">
        <f t="shared" si="18"/>
        <v>8499.571428571362</v>
      </c>
      <c r="U208" s="2">
        <f t="shared" si="19"/>
        <v>700000</v>
      </c>
      <c r="V208" s="2">
        <f t="shared" si="34"/>
        <v>49755502.184619337</v>
      </c>
      <c r="W208" s="2">
        <f t="shared" si="20"/>
        <v>691500.42857142538</v>
      </c>
      <c r="X208" s="2">
        <f t="shared" si="6"/>
        <v>8499.5714285746217</v>
      </c>
      <c r="Y208" s="2">
        <f t="shared" si="37"/>
        <v>59716037.146294832</v>
      </c>
      <c r="Z208" s="2" t="str">
        <f t="shared" si="8"/>
        <v>HERE</v>
      </c>
      <c r="AA208" s="2">
        <f>IF(Z208="HERE",Y208,AA207+Graph!$G$1*1000)</f>
        <v>59716037.146294832</v>
      </c>
      <c r="AB208" s="2">
        <f t="shared" si="21"/>
        <v>8499.5714285746217</v>
      </c>
      <c r="AC208" s="2">
        <f t="shared" si="38"/>
        <v>49755502.184619337</v>
      </c>
      <c r="AD208" s="3">
        <f t="shared" si="10"/>
        <v>52800000</v>
      </c>
      <c r="AE208" s="2">
        <f>IF(AE206&gt;=52800000,52800000,IF(AB187=Graph!G$1*1000,AE207+Graph!G$1*1000,AC208))</f>
        <v>49755502.184619337</v>
      </c>
      <c r="AF208" s="3">
        <f t="shared" si="11"/>
        <v>49755502.184619337</v>
      </c>
      <c r="AG208" s="3">
        <f t="shared" si="29"/>
        <v>49298469.380059525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140</v>
      </c>
      <c r="C209" s="7"/>
      <c r="D209" s="2" t="e">
        <f t="shared" si="12"/>
        <v>#N/A</v>
      </c>
      <c r="E209" s="2" t="e">
        <f t="shared" si="22"/>
        <v>#N/A</v>
      </c>
      <c r="F209" s="2">
        <v>1153883.3107970357</v>
      </c>
      <c r="G209" s="2">
        <f t="shared" si="41"/>
        <v>691500.42857142852</v>
      </c>
      <c r="H209" s="2">
        <f t="shared" si="39"/>
        <v>108533038.61319093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1779530.999999997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1164816.1540616155</v>
      </c>
      <c r="Q209" s="2">
        <f t="shared" si="42"/>
        <v>700000</v>
      </c>
      <c r="R209" s="2">
        <f t="shared" si="40"/>
        <v>110171539.33091417</v>
      </c>
      <c r="S209" s="2">
        <f t="shared" si="17"/>
        <v>691500.42857143283</v>
      </c>
      <c r="T209" s="2">
        <f t="shared" si="18"/>
        <v>8499.571428571362</v>
      </c>
      <c r="U209" s="2">
        <f t="shared" si="19"/>
        <v>700000</v>
      </c>
      <c r="V209" s="2">
        <f t="shared" si="34"/>
        <v>50447002.613190763</v>
      </c>
      <c r="W209" s="2">
        <f t="shared" si="20"/>
        <v>691500.42857142538</v>
      </c>
      <c r="X209" s="2">
        <f t="shared" si="6"/>
        <v>8499.5714285746217</v>
      </c>
      <c r="Y209" s="2">
        <f t="shared" si="37"/>
        <v>59724536.717723407</v>
      </c>
      <c r="Z209" s="2" t="str">
        <f t="shared" si="8"/>
        <v>HERE</v>
      </c>
      <c r="AA209" s="2">
        <f>IF(Z209="HERE",Y209,AA208+Graph!$G$1*1000)</f>
        <v>59724536.717723407</v>
      </c>
      <c r="AB209" s="2">
        <f t="shared" si="21"/>
        <v>8499.5714285746217</v>
      </c>
      <c r="AC209" s="2">
        <f t="shared" si="38"/>
        <v>50447002.613190763</v>
      </c>
      <c r="AD209" s="3">
        <f t="shared" si="10"/>
        <v>52800000</v>
      </c>
      <c r="AE209" s="2">
        <f>IF(AE207&gt;=52800000,52800000,IF(AB188=Graph!G$1*1000,AE208+Graph!G$1*1000,AC209))</f>
        <v>50447002.613190763</v>
      </c>
      <c r="AF209" s="3">
        <f t="shared" si="11"/>
        <v>50447002.613190763</v>
      </c>
      <c r="AG209" s="3">
        <f t="shared" si="29"/>
        <v>49330275.082196973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141</v>
      </c>
      <c r="C210" s="7"/>
      <c r="D210" s="2" t="e">
        <f t="shared" si="12"/>
        <v>#N/A</v>
      </c>
      <c r="E210" s="2" t="e">
        <f t="shared" si="22"/>
        <v>#N/A</v>
      </c>
      <c r="F210" s="2">
        <v>1158814.446683228</v>
      </c>
      <c r="G210" s="2">
        <f t="shared" si="41"/>
        <v>691500.42857142852</v>
      </c>
      <c r="H210" s="2">
        <f t="shared" si="39"/>
        <v>109224539.04176237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1788030.5714285683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1169793.7862235904</v>
      </c>
      <c r="Q210" s="2">
        <f t="shared" si="42"/>
        <v>700000</v>
      </c>
      <c r="R210" s="2">
        <f t="shared" si="40"/>
        <v>110871539.33091417</v>
      </c>
      <c r="S210" s="2">
        <f t="shared" si="17"/>
        <v>691500.42857143283</v>
      </c>
      <c r="T210" s="2">
        <f t="shared" si="18"/>
        <v>8499.571428571362</v>
      </c>
      <c r="U210" s="2">
        <f t="shared" si="19"/>
        <v>700000</v>
      </c>
      <c r="V210" s="2">
        <f t="shared" si="34"/>
        <v>51138503.041762188</v>
      </c>
      <c r="W210" s="2">
        <f t="shared" si="20"/>
        <v>691500.42857142538</v>
      </c>
      <c r="X210" s="2">
        <f t="shared" si="6"/>
        <v>8499.5714285746217</v>
      </c>
      <c r="Y210" s="2">
        <f t="shared" si="37"/>
        <v>59733036.289151981</v>
      </c>
      <c r="Z210" s="2" t="str">
        <f t="shared" si="8"/>
        <v>HERE</v>
      </c>
      <c r="AA210" s="2">
        <f>IF(Z210="HERE",Y210,AA209+Graph!$G$1*1000)</f>
        <v>59733036.289151981</v>
      </c>
      <c r="AB210" s="2">
        <f t="shared" si="21"/>
        <v>8499.5714285746217</v>
      </c>
      <c r="AC210" s="2">
        <f t="shared" si="38"/>
        <v>51138503.041762188</v>
      </c>
      <c r="AD210" s="3">
        <f t="shared" si="10"/>
        <v>52800000</v>
      </c>
      <c r="AE210" s="2">
        <f>IF(AE208&gt;=52800000,52800000,IF(AB189=Graph!G$1*1000,AE209+Graph!G$1*1000,AC210))</f>
        <v>51138503.041762188</v>
      </c>
      <c r="AF210" s="3">
        <f t="shared" si="11"/>
        <v>51138503.041762188</v>
      </c>
      <c r="AG210" s="3">
        <f t="shared" si="29"/>
        <v>49362327.341128729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142</v>
      </c>
      <c r="C211" s="7"/>
      <c r="D211" s="2" t="e">
        <f t="shared" si="12"/>
        <v>#N/A</v>
      </c>
      <c r="E211" s="2" t="e">
        <f t="shared" si="22"/>
        <v>#N/A</v>
      </c>
      <c r="F211" s="2">
        <v>1163745.5825693905</v>
      </c>
      <c r="G211" s="2">
        <f t="shared" si="41"/>
        <v>691500.42857142852</v>
      </c>
      <c r="H211" s="2">
        <f t="shared" si="39"/>
        <v>109916039.4703338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1796530.1428571397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1174771.4183855355</v>
      </c>
      <c r="Q211" s="2">
        <f t="shared" si="42"/>
        <v>700000</v>
      </c>
      <c r="R211" s="2">
        <f t="shared" si="40"/>
        <v>111571539.33091417</v>
      </c>
      <c r="S211" s="2">
        <f t="shared" si="17"/>
        <v>691500.42857143283</v>
      </c>
      <c r="T211" s="2">
        <f t="shared" si="18"/>
        <v>8499.571428571362</v>
      </c>
      <c r="U211" s="2">
        <f t="shared" si="19"/>
        <v>700000</v>
      </c>
      <c r="V211" s="2">
        <f t="shared" si="34"/>
        <v>51830003.470333613</v>
      </c>
      <c r="W211" s="2">
        <f t="shared" si="20"/>
        <v>691500.42857142538</v>
      </c>
      <c r="X211" s="2">
        <f t="shared" si="6"/>
        <v>8499.5714285746217</v>
      </c>
      <c r="Y211" s="2">
        <f t="shared" si="37"/>
        <v>59741535.860580556</v>
      </c>
      <c r="Z211" s="2" t="str">
        <f t="shared" si="8"/>
        <v>HERE</v>
      </c>
      <c r="AA211" s="2">
        <f>IF(Z211="HERE",Y211,AA210+Graph!$G$1*1000)</f>
        <v>59741535.860580556</v>
      </c>
      <c r="AB211" s="2">
        <f t="shared" si="21"/>
        <v>8499.5714285746217</v>
      </c>
      <c r="AC211" s="2">
        <f t="shared" si="38"/>
        <v>51830003.470333613</v>
      </c>
      <c r="AD211" s="3">
        <f t="shared" si="10"/>
        <v>52800000</v>
      </c>
      <c r="AE211" s="2">
        <f>IF(AE209&gt;=52800000,52800000,IF(AB190=Graph!G$1*1000,AE210+Graph!G$1*1000,AC211))</f>
        <v>51830003.470333613</v>
      </c>
      <c r="AF211" s="3">
        <f t="shared" si="11"/>
        <v>51830003.470333613</v>
      </c>
      <c r="AG211" s="3">
        <f t="shared" si="29"/>
        <v>49394626.156854793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143</v>
      </c>
      <c r="C212" s="7"/>
      <c r="D212" s="2" t="e">
        <f t="shared" si="12"/>
        <v>#N/A</v>
      </c>
      <c r="E212" s="2" t="e">
        <f t="shared" si="22"/>
        <v>#N/A</v>
      </c>
      <c r="F212" s="2">
        <v>1168676.7184555531</v>
      </c>
      <c r="G212" s="2">
        <f t="shared" si="41"/>
        <v>691500.42857142852</v>
      </c>
      <c r="H212" s="2">
        <f t="shared" si="39"/>
        <v>110607539.89890523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1805029.7142857111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1179749.0505474806</v>
      </c>
      <c r="Q212" s="2">
        <f t="shared" si="42"/>
        <v>700000</v>
      </c>
      <c r="R212" s="2">
        <f t="shared" si="40"/>
        <v>112271539.33091417</v>
      </c>
      <c r="S212" s="2">
        <f t="shared" si="17"/>
        <v>691500.42857143283</v>
      </c>
      <c r="T212" s="2">
        <f t="shared" si="18"/>
        <v>8499.571428571362</v>
      </c>
      <c r="U212" s="2">
        <f t="shared" si="19"/>
        <v>700000</v>
      </c>
      <c r="V212" s="2">
        <f t="shared" si="34"/>
        <v>52521503.898905039</v>
      </c>
      <c r="W212" s="2">
        <f t="shared" si="20"/>
        <v>691500.42857142538</v>
      </c>
      <c r="X212" s="2">
        <f t="shared" si="6"/>
        <v>8499.5714285746217</v>
      </c>
      <c r="Y212" s="2">
        <f t="shared" si="37"/>
        <v>59750035.432009131</v>
      </c>
      <c r="Z212" s="2" t="str">
        <f t="shared" si="8"/>
        <v>HERE</v>
      </c>
      <c r="AA212" s="2">
        <f>IF(Z212="HERE",Y212,AA211+Graph!$G$1*1000)</f>
        <v>59750035.432009131</v>
      </c>
      <c r="AB212" s="2">
        <f t="shared" si="21"/>
        <v>8499.5714285746217</v>
      </c>
      <c r="AC212" s="2">
        <f t="shared" si="38"/>
        <v>52521503.898905039</v>
      </c>
      <c r="AD212" s="3">
        <f t="shared" si="10"/>
        <v>52800000</v>
      </c>
      <c r="AE212" s="2">
        <f>IF(AE210&gt;=52800000,52800000,IF(AB191=Graph!G$1*1000,AE211+Graph!G$1*1000,AC212))</f>
        <v>52521503.898905039</v>
      </c>
      <c r="AF212" s="3">
        <f t="shared" si="11"/>
        <v>52521503.898905039</v>
      </c>
      <c r="AG212" s="3">
        <f t="shared" si="29"/>
        <v>49427171.529375166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144</v>
      </c>
      <c r="C213" s="7"/>
      <c r="D213" s="2" t="e">
        <f t="shared" si="12"/>
        <v>#N/A</v>
      </c>
      <c r="E213" s="2" t="e">
        <f t="shared" si="22"/>
        <v>#N/A</v>
      </c>
      <c r="F213" s="2">
        <v>1173607.8543417454</v>
      </c>
      <c r="G213" s="2">
        <f t="shared" si="41"/>
        <v>691500.42857142852</v>
      </c>
      <c r="H213" s="2">
        <f t="shared" si="39"/>
        <v>111299040.32747667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1813529.2857142824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1184726.6827094555</v>
      </c>
      <c r="Q213" s="2">
        <f t="shared" si="42"/>
        <v>700000</v>
      </c>
      <c r="R213" s="2">
        <f t="shared" si="40"/>
        <v>112971539.33091417</v>
      </c>
      <c r="S213" s="2">
        <f t="shared" si="17"/>
        <v>691500.42857143283</v>
      </c>
      <c r="T213" s="2">
        <f t="shared" si="18"/>
        <v>8499.571428571362</v>
      </c>
      <c r="U213" s="2">
        <f t="shared" si="19"/>
        <v>700000</v>
      </c>
      <c r="V213" s="2">
        <f t="shared" si="34"/>
        <v>53213004.327476464</v>
      </c>
      <c r="W213" s="2">
        <f t="shared" si="20"/>
        <v>691500.42857142538</v>
      </c>
      <c r="X213" s="2">
        <f t="shared" si="6"/>
        <v>8499.5714285746217</v>
      </c>
      <c r="Y213" s="2">
        <f t="shared" si="37"/>
        <v>59758535.003437705</v>
      </c>
      <c r="Z213" s="2" t="str">
        <f t="shared" si="8"/>
        <v>HERE</v>
      </c>
      <c r="AA213" s="2">
        <f>IF(Z213="HERE",Y213,AA212+Graph!$G$1*1000)</f>
        <v>59758535.003437705</v>
      </c>
      <c r="AB213" s="2">
        <f t="shared" si="21"/>
        <v>8499.5714285746217</v>
      </c>
      <c r="AC213" s="2">
        <f t="shared" si="38"/>
        <v>53213004.327476464</v>
      </c>
      <c r="AD213" s="3">
        <f t="shared" si="10"/>
        <v>52800000</v>
      </c>
      <c r="AE213" s="2">
        <f>IF(AE211&gt;=52800000,52800000,IF(AB192=Graph!G$1*1000,AE212+Graph!G$1*1000,AC213))</f>
        <v>53213004.327476464</v>
      </c>
      <c r="AF213" s="3">
        <f t="shared" si="11"/>
        <v>52800000</v>
      </c>
      <c r="AG213" s="3">
        <f t="shared" si="29"/>
        <v>49459963.458689846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145</v>
      </c>
      <c r="C214" s="7"/>
      <c r="D214" s="2" t="e">
        <f t="shared" si="12"/>
        <v>#N/A</v>
      </c>
      <c r="E214" s="2" t="e">
        <f t="shared" si="22"/>
        <v>#N/A</v>
      </c>
      <c r="F214" s="2">
        <v>1178538.9902279079</v>
      </c>
      <c r="G214" s="2">
        <f t="shared" si="41"/>
        <v>691500.42857142852</v>
      </c>
      <c r="H214" s="2">
        <f t="shared" si="39"/>
        <v>111990540.7560481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1822028.8571428538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1189704.3148714006</v>
      </c>
      <c r="Q214" s="2">
        <f t="shared" si="42"/>
        <v>700000</v>
      </c>
      <c r="R214" s="2">
        <f t="shared" si="40"/>
        <v>113671539.33091417</v>
      </c>
      <c r="S214" s="2">
        <f t="shared" si="17"/>
        <v>691500.42857143283</v>
      </c>
      <c r="T214" s="2">
        <f t="shared" si="18"/>
        <v>8499.571428571362</v>
      </c>
      <c r="U214" s="2">
        <f t="shared" si="19"/>
        <v>700000</v>
      </c>
      <c r="V214" s="2">
        <f t="shared" si="34"/>
        <v>53904504.75604789</v>
      </c>
      <c r="W214" s="2">
        <f t="shared" si="20"/>
        <v>691500.42857142538</v>
      </c>
      <c r="X214" s="2">
        <f t="shared" si="6"/>
        <v>8499.5714285746217</v>
      </c>
      <c r="Y214" s="2">
        <f t="shared" si="37"/>
        <v>59767034.57486628</v>
      </c>
      <c r="Z214" s="2" t="str">
        <f t="shared" si="8"/>
        <v>HERE</v>
      </c>
      <c r="AA214" s="2">
        <f>IF(Z214="HERE",Y214,AA213+Graph!$G$1*1000)</f>
        <v>59767034.57486628</v>
      </c>
      <c r="AB214" s="2">
        <f t="shared" si="21"/>
        <v>8499.5714285746217</v>
      </c>
      <c r="AC214" s="2">
        <f t="shared" si="38"/>
        <v>53904504.75604789</v>
      </c>
      <c r="AD214" s="3">
        <f t="shared" si="10"/>
        <v>52800000</v>
      </c>
      <c r="AE214" s="2">
        <f>IF(AE212&gt;=52800000,52800000,IF(AB193=Graph!G$1*1000,AE213+Graph!G$1*1000,AC214))</f>
        <v>53904504.75604789</v>
      </c>
      <c r="AF214" s="3">
        <f t="shared" si="11"/>
        <v>52800000</v>
      </c>
      <c r="AG214" s="3">
        <f t="shared" si="29"/>
        <v>49493001.944798835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146</v>
      </c>
      <c r="C215" s="7"/>
      <c r="D215" s="2" t="e">
        <f t="shared" si="12"/>
        <v>#N/A</v>
      </c>
      <c r="E215" s="2" t="e">
        <f t="shared" si="22"/>
        <v>#N/A</v>
      </c>
      <c r="F215" s="2">
        <v>1183470.1261140704</v>
      </c>
      <c r="G215" s="2">
        <f t="shared" si="41"/>
        <v>691500.42857142852</v>
      </c>
      <c r="H215" s="2">
        <f t="shared" si="39"/>
        <v>112682041.18461953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1830528.4285714251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1194681.9470333457</v>
      </c>
      <c r="Q215" s="2">
        <f t="shared" si="42"/>
        <v>700000</v>
      </c>
      <c r="R215" s="2">
        <f t="shared" si="40"/>
        <v>114371539.33091417</v>
      </c>
      <c r="S215" s="2">
        <f t="shared" si="17"/>
        <v>691500.42857143283</v>
      </c>
      <c r="T215" s="2">
        <f t="shared" si="18"/>
        <v>8499.571428571362</v>
      </c>
      <c r="U215" s="2">
        <f t="shared" si="19"/>
        <v>700000</v>
      </c>
      <c r="V215" s="2">
        <f t="shared" si="34"/>
        <v>54596005.184619315</v>
      </c>
      <c r="W215" s="2">
        <f t="shared" si="20"/>
        <v>691500.42857142538</v>
      </c>
      <c r="X215" s="2">
        <f t="shared" si="6"/>
        <v>8499.5714285746217</v>
      </c>
      <c r="Y215" s="2">
        <f t="shared" si="37"/>
        <v>59775534.146294855</v>
      </c>
      <c r="Z215" s="2" t="str">
        <f t="shared" si="8"/>
        <v>HERE</v>
      </c>
      <c r="AA215" s="2">
        <f>IF(Z215="HERE",Y215,AA214+Graph!$G$1*1000)</f>
        <v>59775534.146294855</v>
      </c>
      <c r="AB215" s="2">
        <f t="shared" si="21"/>
        <v>8499.5714285746217</v>
      </c>
      <c r="AC215" s="2">
        <f t="shared" si="38"/>
        <v>54596005.184619315</v>
      </c>
      <c r="AD215" s="3">
        <f t="shared" si="10"/>
        <v>52800000</v>
      </c>
      <c r="AE215" s="2">
        <f>IF(AE213&gt;=52800000,52800000,IF(AB194=Graph!G$1*1000,AE214+Graph!G$1*1000,AC215))</f>
        <v>52800000</v>
      </c>
      <c r="AF215" s="3">
        <f t="shared" si="11"/>
        <v>52800000</v>
      </c>
      <c r="AG215" s="3">
        <f t="shared" si="29"/>
        <v>49526286.987702131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147</v>
      </c>
      <c r="C216" s="7"/>
      <c r="D216" s="2" t="e">
        <f t="shared" si="12"/>
        <v>#N/A</v>
      </c>
      <c r="E216" s="2" t="e">
        <f t="shared" si="22"/>
        <v>#N/A</v>
      </c>
      <c r="F216" s="2">
        <v>1188401.2620002627</v>
      </c>
      <c r="G216" s="2">
        <f t="shared" si="41"/>
        <v>691500.42857142852</v>
      </c>
      <c r="H216" s="2">
        <f t="shared" si="39"/>
        <v>113373541.61319096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1839027.9999999965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1199659.5791953206</v>
      </c>
      <c r="Q216" s="2">
        <f t="shared" si="42"/>
        <v>700000</v>
      </c>
      <c r="R216" s="2">
        <f t="shared" si="40"/>
        <v>115071539.33091417</v>
      </c>
      <c r="S216" s="2">
        <f t="shared" si="17"/>
        <v>691500.42857143283</v>
      </c>
      <c r="T216" s="2">
        <f t="shared" si="18"/>
        <v>8499.571428571362</v>
      </c>
      <c r="U216" s="2">
        <f t="shared" si="19"/>
        <v>700000</v>
      </c>
      <c r="V216" s="2">
        <f t="shared" si="34"/>
        <v>55287505.61319074</v>
      </c>
      <c r="W216" s="2">
        <f t="shared" si="20"/>
        <v>691500.42857142538</v>
      </c>
      <c r="X216" s="2">
        <f t="shared" si="6"/>
        <v>8499.5714285746217</v>
      </c>
      <c r="Y216" s="2">
        <f t="shared" si="37"/>
        <v>59784033.717723429</v>
      </c>
      <c r="Z216" s="2" t="str">
        <f t="shared" si="8"/>
        <v>HERE</v>
      </c>
      <c r="AA216" s="2">
        <f>IF(Z216="HERE",Y216,AA215+Graph!$G$1*1000)</f>
        <v>59784033.717723429</v>
      </c>
      <c r="AB216" s="2">
        <f t="shared" si="21"/>
        <v>8499.5714285746217</v>
      </c>
      <c r="AC216" s="2">
        <f t="shared" si="38"/>
        <v>55287505.61319074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11"/>
        <v>52800000</v>
      </c>
      <c r="AG216" s="3">
        <f t="shared" si="29"/>
        <v>49559818.587399736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148</v>
      </c>
      <c r="C217" s="7"/>
      <c r="D217" s="2" t="e">
        <f t="shared" si="12"/>
        <v>#N/A</v>
      </c>
      <c r="E217" s="2" t="e">
        <f t="shared" si="22"/>
        <v>#N/A</v>
      </c>
      <c r="F217" s="2">
        <v>1193332.3978864253</v>
      </c>
      <c r="G217" s="2">
        <f t="shared" si="41"/>
        <v>691500.42857142852</v>
      </c>
      <c r="H217" s="2">
        <f t="shared" si="39"/>
        <v>114065042.0417624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1847527.5714285679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1204637.2113572657</v>
      </c>
      <c r="Q217" s="2">
        <f t="shared" si="42"/>
        <v>700000</v>
      </c>
      <c r="R217" s="2">
        <f t="shared" si="40"/>
        <v>115771539.33091417</v>
      </c>
      <c r="S217" s="2">
        <f t="shared" si="17"/>
        <v>691500.42857143283</v>
      </c>
      <c r="T217" s="2">
        <f t="shared" si="18"/>
        <v>8499.571428571362</v>
      </c>
      <c r="U217" s="2">
        <f t="shared" si="19"/>
        <v>700000</v>
      </c>
      <c r="V217" s="2">
        <f t="shared" si="34"/>
        <v>55979006.041762166</v>
      </c>
      <c r="W217" s="2">
        <f t="shared" si="20"/>
        <v>691500.42857142538</v>
      </c>
      <c r="X217" s="2">
        <f t="shared" si="6"/>
        <v>8499.5714285746217</v>
      </c>
      <c r="Y217" s="2">
        <f t="shared" si="37"/>
        <v>59792533.289152004</v>
      </c>
      <c r="Z217" s="2" t="str">
        <f t="shared" si="8"/>
        <v>HERE</v>
      </c>
      <c r="AA217" s="2">
        <f>IF(Z217="HERE",Y217,AA216+Graph!$G$1*1000)</f>
        <v>59792533.289152004</v>
      </c>
      <c r="AB217" s="2">
        <f t="shared" si="21"/>
        <v>8499.5714285746217</v>
      </c>
      <c r="AC217" s="2">
        <f t="shared" si="38"/>
        <v>55979006.041762166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11"/>
        <v>52800000</v>
      </c>
      <c r="AG217" s="3">
        <f t="shared" si="29"/>
        <v>49593596.743891649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149</v>
      </c>
      <c r="C218" s="7"/>
      <c r="D218" s="2" t="e">
        <f t="shared" si="12"/>
        <v>#N/A</v>
      </c>
      <c r="E218" s="2" t="e">
        <f t="shared" si="22"/>
        <v>#N/A</v>
      </c>
      <c r="F218" s="2">
        <v>1198263.5337725878</v>
      </c>
      <c r="G218" s="2">
        <f t="shared" si="41"/>
        <v>691500.42857142852</v>
      </c>
      <c r="H218" s="2">
        <f t="shared" si="39"/>
        <v>114756542.47033383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1856027.1428571392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1209614.8435192108</v>
      </c>
      <c r="Q218" s="2">
        <f t="shared" si="42"/>
        <v>700000</v>
      </c>
      <c r="R218" s="2">
        <f t="shared" si="40"/>
        <v>116471539.33091417</v>
      </c>
      <c r="S218" s="2">
        <f t="shared" si="17"/>
        <v>691500.42857143283</v>
      </c>
      <c r="T218" s="2">
        <f t="shared" si="18"/>
        <v>8499.571428571362</v>
      </c>
      <c r="U218" s="2">
        <f t="shared" si="19"/>
        <v>700000</v>
      </c>
      <c r="V218" s="2">
        <f t="shared" si="34"/>
        <v>56670506.470333591</v>
      </c>
      <c r="W218" s="2">
        <f t="shared" si="20"/>
        <v>691500.42857142538</v>
      </c>
      <c r="X218" s="2">
        <f t="shared" si="6"/>
        <v>8499.5714285746217</v>
      </c>
      <c r="Y218" s="2">
        <f t="shared" si="37"/>
        <v>59801032.860580578</v>
      </c>
      <c r="Z218" s="2" t="str">
        <f t="shared" si="8"/>
        <v>HERE</v>
      </c>
      <c r="AA218" s="2">
        <f>IF(Z218="HERE",Y218,AA217+Graph!$G$1*1000)</f>
        <v>59801032.860580578</v>
      </c>
      <c r="AB218" s="2">
        <f t="shared" si="21"/>
        <v>8499.5714285746217</v>
      </c>
      <c r="AC218" s="2">
        <f t="shared" si="38"/>
        <v>56670506.470333591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11"/>
        <v>52800000</v>
      </c>
      <c r="AG218" s="3">
        <f t="shared" si="29"/>
        <v>49627621.457177877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150</v>
      </c>
      <c r="C219" s="7"/>
      <c r="D219" s="2" t="e">
        <f t="shared" si="12"/>
        <v>#N/A</v>
      </c>
      <c r="E219" s="2" t="e">
        <f t="shared" si="22"/>
        <v>#N/A</v>
      </c>
      <c r="F219" s="2">
        <v>1203194.6696587801</v>
      </c>
      <c r="G219" s="2">
        <f t="shared" si="41"/>
        <v>691500.42857142852</v>
      </c>
      <c r="H219" s="2">
        <f t="shared" si="39"/>
        <v>115448042.89890526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1864526.7142857106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1214592.4756811857</v>
      </c>
      <c r="Q219" s="2">
        <f t="shared" si="42"/>
        <v>700000</v>
      </c>
      <c r="R219" s="2">
        <f t="shared" si="40"/>
        <v>117171539.33091417</v>
      </c>
      <c r="S219" s="2">
        <f t="shared" si="17"/>
        <v>691500.42857143283</v>
      </c>
      <c r="T219" s="2">
        <f t="shared" si="18"/>
        <v>8499.571428571362</v>
      </c>
      <c r="U219" s="2">
        <f t="shared" si="19"/>
        <v>700000</v>
      </c>
      <c r="V219" s="2">
        <f t="shared" si="34"/>
        <v>57362006.898905016</v>
      </c>
      <c r="W219" s="2">
        <f t="shared" si="20"/>
        <v>691500.42857142538</v>
      </c>
      <c r="X219" s="2">
        <f t="shared" si="6"/>
        <v>8499.5714285746217</v>
      </c>
      <c r="Y219" s="2">
        <f t="shared" si="37"/>
        <v>59809532.432009153</v>
      </c>
      <c r="Z219" s="2" t="str">
        <f t="shared" si="8"/>
        <v>HERE</v>
      </c>
      <c r="AA219" s="2">
        <f>IF(Z219="HERE",Y219,AA218+Graph!$G$1*1000)</f>
        <v>59809532.432009153</v>
      </c>
      <c r="AB219" s="2">
        <f t="shared" si="21"/>
        <v>8499.5714285746217</v>
      </c>
      <c r="AC219" s="2">
        <f t="shared" si="38"/>
        <v>57362006.898905016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9"/>
        <v>49661892.727258407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151</v>
      </c>
      <c r="C220" s="7"/>
      <c r="D220" s="2" t="e">
        <f t="shared" si="12"/>
        <v>#N/A</v>
      </c>
      <c r="E220" s="2" t="e">
        <f t="shared" si="22"/>
        <v>#N/A</v>
      </c>
      <c r="F220" s="2">
        <v>1208125.8055449426</v>
      </c>
      <c r="G220" s="2">
        <f t="shared" si="41"/>
        <v>691500.42857142852</v>
      </c>
      <c r="H220" s="2">
        <f t="shared" si="39"/>
        <v>116139543.3274767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1873026.285714282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1219570.1078431308</v>
      </c>
      <c r="Q220" s="2">
        <f t="shared" si="42"/>
        <v>700000</v>
      </c>
      <c r="R220" s="2">
        <f t="shared" si="40"/>
        <v>117871539.33091417</v>
      </c>
      <c r="S220" s="2">
        <f t="shared" si="17"/>
        <v>691500.42857143283</v>
      </c>
      <c r="T220" s="2">
        <f t="shared" si="18"/>
        <v>8499.571428571362</v>
      </c>
      <c r="U220" s="2">
        <f t="shared" si="19"/>
        <v>700000</v>
      </c>
      <c r="V220" s="2">
        <f t="shared" si="34"/>
        <v>58053507.327476442</v>
      </c>
      <c r="W220" s="2">
        <f t="shared" si="20"/>
        <v>691500.42857142538</v>
      </c>
      <c r="X220" s="2">
        <f t="shared" si="6"/>
        <v>8499.5714285746217</v>
      </c>
      <c r="Y220" s="2">
        <f t="shared" si="37"/>
        <v>59818032.003437728</v>
      </c>
      <c r="Z220" s="2" t="str">
        <f t="shared" si="8"/>
        <v>HERE</v>
      </c>
      <c r="AA220" s="2">
        <f>IF(Z220="HERE",Y220,AA219+Graph!$G$1*1000)</f>
        <v>59818032.003437728</v>
      </c>
      <c r="AB220" s="2">
        <f t="shared" si="21"/>
        <v>8499.5714285746217</v>
      </c>
      <c r="AC220" s="2">
        <f t="shared" si="38"/>
        <v>58053507.327476442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9"/>
        <v>49696410.554133244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152</v>
      </c>
      <c r="C221" s="7"/>
      <c r="D221" s="2" t="e">
        <f t="shared" si="12"/>
        <v>#N/A</v>
      </c>
      <c r="E221" s="2" t="e">
        <f t="shared" si="22"/>
        <v>#N/A</v>
      </c>
      <c r="F221" s="2">
        <v>1213056.9414311051</v>
      </c>
      <c r="G221" s="2">
        <f t="shared" si="41"/>
        <v>691500.42857142852</v>
      </c>
      <c r="H221" s="2">
        <f t="shared" si="39"/>
        <v>116831043.75604813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1881525.8571428533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1224547.7400051057</v>
      </c>
      <c r="Q221" s="2">
        <f t="shared" si="42"/>
        <v>700000</v>
      </c>
      <c r="R221" s="2">
        <f t="shared" si="40"/>
        <v>118571539.33091417</v>
      </c>
      <c r="S221" s="2">
        <f t="shared" si="17"/>
        <v>691500.42857143283</v>
      </c>
      <c r="T221" s="2">
        <f t="shared" si="18"/>
        <v>8499.571428571362</v>
      </c>
      <c r="U221" s="2">
        <f t="shared" si="19"/>
        <v>700000</v>
      </c>
      <c r="V221" s="2">
        <f t="shared" si="34"/>
        <v>58745007.756047867</v>
      </c>
      <c r="W221" s="2">
        <f t="shared" si="20"/>
        <v>691500.42857142538</v>
      </c>
      <c r="X221" s="2">
        <f t="shared" si="6"/>
        <v>8499.5714285746217</v>
      </c>
      <c r="Y221" s="2">
        <f t="shared" si="37"/>
        <v>59826531.574866302</v>
      </c>
      <c r="Z221" s="2" t="str">
        <f t="shared" si="8"/>
        <v>HERE</v>
      </c>
      <c r="AA221" s="2">
        <f>IF(Z221="HERE",Y221,AA220+Graph!$G$1*1000)</f>
        <v>59826531.574866302</v>
      </c>
      <c r="AB221" s="2">
        <f t="shared" si="21"/>
        <v>8499.5714285746217</v>
      </c>
      <c r="AC221" s="2">
        <f t="shared" si="38"/>
        <v>58745007.756047867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9"/>
        <v>49731174.937802397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153</v>
      </c>
      <c r="C222" s="7"/>
      <c r="D222" s="2" t="e">
        <f t="shared" si="12"/>
        <v>#N/A</v>
      </c>
      <c r="E222" s="2" t="e">
        <f t="shared" si="22"/>
        <v>#N/A</v>
      </c>
      <c r="F222" s="2">
        <v>1217988.0773172975</v>
      </c>
      <c r="G222" s="2">
        <f t="shared" si="41"/>
        <v>691500.42857142852</v>
      </c>
      <c r="H222" s="2">
        <f t="shared" si="39"/>
        <v>117522544.18461956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1890025.4285714247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1229525.3721670508</v>
      </c>
      <c r="Q222" s="2">
        <f t="shared" si="42"/>
        <v>700000</v>
      </c>
      <c r="R222" s="2">
        <f t="shared" si="40"/>
        <v>119271539.33091417</v>
      </c>
      <c r="S222" s="2">
        <f t="shared" si="17"/>
        <v>691500.42857143283</v>
      </c>
      <c r="T222" s="2">
        <f t="shared" si="18"/>
        <v>8499.571428571362</v>
      </c>
      <c r="U222" s="2">
        <f t="shared" si="19"/>
        <v>700000</v>
      </c>
      <c r="V222" s="2">
        <f t="shared" si="34"/>
        <v>59436508.184619293</v>
      </c>
      <c r="W222" s="2">
        <f t="shared" si="20"/>
        <v>691500.42857142538</v>
      </c>
      <c r="X222" s="2">
        <f t="shared" si="6"/>
        <v>8499.5714285746217</v>
      </c>
      <c r="Y222" s="2">
        <f t="shared" si="37"/>
        <v>59835031.146294877</v>
      </c>
      <c r="Z222" s="2" t="str">
        <f t="shared" si="8"/>
        <v>HERE</v>
      </c>
      <c r="AA222" s="2">
        <f>IF(Z222="HERE",Y222,AA221+Graph!$G$1*1000)</f>
        <v>59835031.146294877</v>
      </c>
      <c r="AB222" s="2">
        <f t="shared" si="21"/>
        <v>8499.5714285746217</v>
      </c>
      <c r="AC222" s="2">
        <f t="shared" si="38"/>
        <v>58745007.756047867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9"/>
        <v>49765749.959230967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154</v>
      </c>
      <c r="C223" s="7"/>
      <c r="D223" s="2" t="e">
        <f t="shared" si="12"/>
        <v>#N/A</v>
      </c>
      <c r="E223" s="2" t="e">
        <f t="shared" si="22"/>
        <v>#N/A</v>
      </c>
      <c r="F223" s="2">
        <v>1222919.21320346</v>
      </c>
      <c r="G223" s="2">
        <f t="shared" si="41"/>
        <v>691500.42857142852</v>
      </c>
      <c r="H223" s="2">
        <f t="shared" si="39"/>
        <v>118214044.61319099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1898524.999999996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1234503.0043289959</v>
      </c>
      <c r="Q223" s="2">
        <f t="shared" si="42"/>
        <v>700000</v>
      </c>
      <c r="R223" s="2">
        <f t="shared" si="40"/>
        <v>119971539.33091417</v>
      </c>
      <c r="S223" s="2">
        <f t="shared" si="17"/>
        <v>691500.42857143283</v>
      </c>
      <c r="T223" s="2">
        <f t="shared" si="18"/>
        <v>8499.571428571362</v>
      </c>
      <c r="U223" s="2">
        <f t="shared" si="19"/>
        <v>700000</v>
      </c>
      <c r="V223" s="2">
        <f t="shared" si="34"/>
        <v>60128008.613190718</v>
      </c>
      <c r="W223" s="2">
        <f t="shared" si="20"/>
        <v>691500.42857142538</v>
      </c>
      <c r="X223" s="2">
        <f t="shared" si="6"/>
        <v>8499.5714285746217</v>
      </c>
      <c r="Y223" s="2">
        <f t="shared" ref="Y223:Y286" si="43">IF(COUNT($C224)=0,IF(COUNT($C223)=1,C223,SUM(Y222+X223)),C223)</f>
        <v>59843530.717723452</v>
      </c>
      <c r="Z223" s="2" t="str">
        <f t="shared" si="8"/>
        <v>MEEP</v>
      </c>
      <c r="AA223" s="2">
        <f>IF(Z223="HERE",Y223,AA222+Graph!$G$1*1000)</f>
        <v>60485031.146294877</v>
      </c>
      <c r="AB223" s="2">
        <f t="shared" si="21"/>
        <v>650000</v>
      </c>
      <c r="AC223" s="2">
        <f t="shared" ref="AC223:AC286" si="44">IF(Z224="HERE",V223,AC222)</f>
        <v>58745007.756047867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9"/>
        <v>49800324.980659537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155</v>
      </c>
      <c r="C224" s="7"/>
      <c r="D224" s="2" t="e">
        <f t="shared" si="12"/>
        <v>#N/A</v>
      </c>
      <c r="E224" s="2" t="e">
        <f t="shared" si="22"/>
        <v>#N/A</v>
      </c>
      <c r="F224" s="2">
        <v>1227850.3490896225</v>
      </c>
      <c r="G224" s="2">
        <f t="shared" si="41"/>
        <v>691500.42857142852</v>
      </c>
      <c r="H224" s="2">
        <f t="shared" ref="H224:H287" si="45">IF(COUNT($C225)=0,IF(COUNT($C224)=1,C224,SUM(H223+G224)),C224)</f>
        <v>118905545.04176243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1907024.5714285674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1239480.6364909708</v>
      </c>
      <c r="Q224" s="2">
        <f t="shared" si="42"/>
        <v>700000</v>
      </c>
      <c r="R224" s="2">
        <f t="shared" ref="R224:R287" si="46">IF(COUNT($C225)=0,IF(COUNT($C224)=1,M224,SUM(R223+Q224)),M224)</f>
        <v>120671539.33091417</v>
      </c>
      <c r="S224" s="2">
        <f t="shared" si="17"/>
        <v>691500.42857143283</v>
      </c>
      <c r="T224" s="2">
        <f t="shared" si="18"/>
        <v>8499.571428571362</v>
      </c>
      <c r="U224" s="2">
        <f t="shared" si="19"/>
        <v>700000</v>
      </c>
      <c r="V224" s="2">
        <f t="shared" si="34"/>
        <v>60819509.041762143</v>
      </c>
      <c r="W224" s="2">
        <f t="shared" si="20"/>
        <v>691500.42857142538</v>
      </c>
      <c r="X224" s="2">
        <f t="shared" si="6"/>
        <v>8499.5714285746217</v>
      </c>
      <c r="Y224" s="2">
        <f t="shared" si="43"/>
        <v>59852030.289152026</v>
      </c>
      <c r="Z224" s="2" t="str">
        <f t="shared" si="8"/>
        <v>MEEP</v>
      </c>
      <c r="AA224" s="2">
        <f>IF(Z224="HERE",Y224,AA223+Graph!$G$1*1000)</f>
        <v>61135031.146294877</v>
      </c>
      <c r="AB224" s="2">
        <f t="shared" si="21"/>
        <v>650000</v>
      </c>
      <c r="AC224" s="2">
        <f t="shared" si="44"/>
        <v>58745007.756047867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9"/>
        <v>49834900.002088107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156</v>
      </c>
      <c r="C225" s="7"/>
      <c r="D225" s="2" t="e">
        <f t="shared" si="12"/>
        <v>#N/A</v>
      </c>
      <c r="E225" s="2" t="e">
        <f t="shared" si="22"/>
        <v>#N/A</v>
      </c>
      <c r="F225" s="2">
        <v>1232781.4849758148</v>
      </c>
      <c r="G225" s="2">
        <f t="shared" si="41"/>
        <v>691500.42857142852</v>
      </c>
      <c r="H225" s="2">
        <f t="shared" si="45"/>
        <v>119597045.47033386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1915524.1428571388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1244458.268652916</v>
      </c>
      <c r="Q225" s="2">
        <f t="shared" si="42"/>
        <v>700000</v>
      </c>
      <c r="R225" s="2">
        <f t="shared" si="46"/>
        <v>121371539.33091417</v>
      </c>
      <c r="S225" s="2">
        <f t="shared" si="17"/>
        <v>691500.42857143283</v>
      </c>
      <c r="T225" s="2">
        <f t="shared" si="18"/>
        <v>8499.571428571362</v>
      </c>
      <c r="U225" s="2">
        <f t="shared" si="19"/>
        <v>700000</v>
      </c>
      <c r="V225" s="2">
        <f t="shared" si="34"/>
        <v>61511009.470333569</v>
      </c>
      <c r="W225" s="2">
        <f t="shared" si="20"/>
        <v>691500.42857142538</v>
      </c>
      <c r="X225" s="2">
        <f t="shared" si="6"/>
        <v>8499.5714285746217</v>
      </c>
      <c r="Y225" s="2">
        <f t="shared" si="43"/>
        <v>59860529.860580601</v>
      </c>
      <c r="Z225" s="2" t="str">
        <f t="shared" si="8"/>
        <v>MEEP</v>
      </c>
      <c r="AA225" s="2">
        <f>IF(Z225="HERE",Y225,AA224+Graph!$G$1*1000)</f>
        <v>61785031.146294877</v>
      </c>
      <c r="AB225" s="2">
        <f t="shared" si="21"/>
        <v>650000</v>
      </c>
      <c r="AC225" s="2">
        <f t="shared" si="44"/>
        <v>58745007.756047867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49869475.023516685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157</v>
      </c>
      <c r="C226" s="7"/>
      <c r="D226" s="2" t="e">
        <f t="shared" si="12"/>
        <v>#N/A</v>
      </c>
      <c r="E226" s="2" t="e">
        <f t="shared" si="22"/>
        <v>#N/A</v>
      </c>
      <c r="F226" s="2">
        <v>1237712.6208619773</v>
      </c>
      <c r="G226" s="2">
        <f t="shared" si="41"/>
        <v>691500.42857142852</v>
      </c>
      <c r="H226" s="2">
        <f t="shared" si="45"/>
        <v>120288545.89890529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1924023.7142857101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1249435.9008148611</v>
      </c>
      <c r="Q226" s="2">
        <f t="shared" si="42"/>
        <v>700000</v>
      </c>
      <c r="R226" s="2">
        <f t="shared" si="46"/>
        <v>122071539.33091417</v>
      </c>
      <c r="S226" s="2">
        <f t="shared" si="17"/>
        <v>691500.42857143283</v>
      </c>
      <c r="T226" s="2">
        <f t="shared" si="18"/>
        <v>8499.571428571362</v>
      </c>
      <c r="U226" s="2">
        <f t="shared" si="19"/>
        <v>700000</v>
      </c>
      <c r="V226" s="2">
        <f t="shared" si="34"/>
        <v>62202509.898904994</v>
      </c>
      <c r="W226" s="2">
        <f t="shared" si="20"/>
        <v>691500.42857142538</v>
      </c>
      <c r="X226" s="2">
        <f t="shared" si="6"/>
        <v>8499.5714285746217</v>
      </c>
      <c r="Y226" s="2">
        <f t="shared" si="43"/>
        <v>59869029.432009175</v>
      </c>
      <c r="Z226" s="2" t="str">
        <f t="shared" si="8"/>
        <v>MEEP</v>
      </c>
      <c r="AA226" s="2">
        <f>IF(Z226="HERE",Y226,AA225+Graph!$G$1*1000)</f>
        <v>62435031.146294877</v>
      </c>
      <c r="AB226" s="2">
        <f t="shared" si="21"/>
        <v>650000</v>
      </c>
      <c r="AC226" s="2">
        <f t="shared" si="44"/>
        <v>58745007.756047867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49904050.044945255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158</v>
      </c>
      <c r="C227" s="7"/>
      <c r="D227" s="2" t="e">
        <f t="shared" si="12"/>
        <v>#N/A</v>
      </c>
      <c r="E227" s="2" t="e">
        <f t="shared" si="22"/>
        <v>#N/A</v>
      </c>
      <c r="F227" s="2">
        <v>1242643.7567481697</v>
      </c>
      <c r="G227" s="2">
        <f t="shared" si="41"/>
        <v>691500.42857142852</v>
      </c>
      <c r="H227" s="2">
        <f t="shared" si="45"/>
        <v>120980046.32747672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1932523.2857142815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1254413.532976836</v>
      </c>
      <c r="Q227" s="2">
        <f t="shared" si="42"/>
        <v>700000</v>
      </c>
      <c r="R227" s="2">
        <f t="shared" si="46"/>
        <v>122771539.33091417</v>
      </c>
      <c r="S227" s="2">
        <f t="shared" si="17"/>
        <v>691500.42857143283</v>
      </c>
      <c r="T227" s="2">
        <f t="shared" si="18"/>
        <v>8499.571428571362</v>
      </c>
      <c r="U227" s="2">
        <f t="shared" si="19"/>
        <v>700000</v>
      </c>
      <c r="V227" s="2">
        <f t="shared" si="34"/>
        <v>62894010.32747642</v>
      </c>
      <c r="W227" s="2">
        <f t="shared" si="20"/>
        <v>691500.42857142538</v>
      </c>
      <c r="X227" s="2">
        <f t="shared" si="6"/>
        <v>8499.5714285746217</v>
      </c>
      <c r="Y227" s="2">
        <f t="shared" si="43"/>
        <v>59877529.00343775</v>
      </c>
      <c r="Z227" s="2" t="str">
        <f t="shared" si="8"/>
        <v>MEEP</v>
      </c>
      <c r="AA227" s="2">
        <f>IF(Z227="HERE",Y227,AA226+Graph!$G$1*1000)</f>
        <v>63085031.146294877</v>
      </c>
      <c r="AB227" s="2">
        <f t="shared" si="21"/>
        <v>650000</v>
      </c>
      <c r="AC227" s="2">
        <f t="shared" si="44"/>
        <v>58745007.756047867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49938625.066373825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159</v>
      </c>
      <c r="C228" s="7"/>
      <c r="D228" s="2" t="e">
        <f t="shared" si="12"/>
        <v>#N/A</v>
      </c>
      <c r="E228" s="2" t="e">
        <f t="shared" si="22"/>
        <v>#N/A</v>
      </c>
      <c r="F228" s="2">
        <v>1247574.8926343322</v>
      </c>
      <c r="G228" s="2">
        <f t="shared" si="41"/>
        <v>691500.42857142852</v>
      </c>
      <c r="H228" s="2">
        <f t="shared" si="45"/>
        <v>121671546.75604816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1941022.8571428529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1259391.1651387811</v>
      </c>
      <c r="Q228" s="2">
        <f t="shared" si="42"/>
        <v>700000</v>
      </c>
      <c r="R228" s="2">
        <f t="shared" si="46"/>
        <v>123471539.33091417</v>
      </c>
      <c r="S228" s="2">
        <f t="shared" si="17"/>
        <v>691500.42857143283</v>
      </c>
      <c r="T228" s="2">
        <f t="shared" si="18"/>
        <v>8499.571428571362</v>
      </c>
      <c r="U228" s="2">
        <f t="shared" si="19"/>
        <v>700000</v>
      </c>
      <c r="V228" s="2">
        <f t="shared" si="34"/>
        <v>63585510.756047845</v>
      </c>
      <c r="W228" s="2">
        <f t="shared" si="20"/>
        <v>691500.42857142538</v>
      </c>
      <c r="X228" s="2">
        <f t="shared" si="6"/>
        <v>8499.5714285746217</v>
      </c>
      <c r="Y228" s="2">
        <f t="shared" si="43"/>
        <v>59886028.574866325</v>
      </c>
      <c r="Z228" s="2" t="str">
        <f t="shared" si="8"/>
        <v>MEEP</v>
      </c>
      <c r="AA228" s="2">
        <f>IF(Z228="HERE",Y228,AA227+Graph!$G$1*1000)</f>
        <v>63735031.146294877</v>
      </c>
      <c r="AB228" s="2">
        <f t="shared" si="21"/>
        <v>650000</v>
      </c>
      <c r="AC228" s="2">
        <f t="shared" si="44"/>
        <v>58745007.756047867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49973200.087802395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160</v>
      </c>
      <c r="C229" s="7"/>
      <c r="D229" s="2" t="e">
        <f t="shared" si="12"/>
        <v>#N/A</v>
      </c>
      <c r="E229" s="2" t="e">
        <f t="shared" si="22"/>
        <v>#N/A</v>
      </c>
      <c r="F229" s="2">
        <v>1252506.0285204947</v>
      </c>
      <c r="G229" s="2">
        <f t="shared" si="41"/>
        <v>691500.42857142852</v>
      </c>
      <c r="H229" s="2">
        <f t="shared" si="45"/>
        <v>122363047.18461959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1949522.4285714242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1264368.7973007262</v>
      </c>
      <c r="Q229" s="2">
        <f t="shared" si="42"/>
        <v>700000</v>
      </c>
      <c r="R229" s="2">
        <f t="shared" si="46"/>
        <v>124171539.33091417</v>
      </c>
      <c r="S229" s="2">
        <f t="shared" si="17"/>
        <v>691500.42857143283</v>
      </c>
      <c r="T229" s="2">
        <f t="shared" si="18"/>
        <v>8499.571428571362</v>
      </c>
      <c r="U229" s="2">
        <f t="shared" si="19"/>
        <v>700000</v>
      </c>
      <c r="V229" s="2">
        <f t="shared" si="34"/>
        <v>64277011.18461927</v>
      </c>
      <c r="W229" s="2">
        <f t="shared" si="20"/>
        <v>691500.42857142538</v>
      </c>
      <c r="X229" s="2">
        <f t="shared" si="6"/>
        <v>8499.5714285746217</v>
      </c>
      <c r="Y229" s="2">
        <f t="shared" si="43"/>
        <v>59894528.146294899</v>
      </c>
      <c r="Z229" s="2" t="str">
        <f t="shared" si="8"/>
        <v>MEEP</v>
      </c>
      <c r="AA229" s="2">
        <f>IF(Z229="HERE",Y229,AA228+Graph!$G$1*1000)</f>
        <v>64385031.146294877</v>
      </c>
      <c r="AB229" s="2">
        <f t="shared" si="21"/>
        <v>650000</v>
      </c>
      <c r="AC229" s="2">
        <f t="shared" si="44"/>
        <v>58745007.756047867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50007775.109230965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161</v>
      </c>
      <c r="C230" s="7"/>
      <c r="D230" s="2" t="e">
        <f t="shared" si="12"/>
        <v>#N/A</v>
      </c>
      <c r="E230" s="2" t="e">
        <f t="shared" si="22"/>
        <v>#N/A</v>
      </c>
      <c r="F230" s="2">
        <v>1257437.164406687</v>
      </c>
      <c r="G230" s="2">
        <f t="shared" ref="G230:G293" si="47">IF(F230&gt;700000,$AK$31*1000,F230)</f>
        <v>691500.42857142852</v>
      </c>
      <c r="H230" s="2">
        <f t="shared" si="45"/>
        <v>123054547.61319102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1958021.9999999956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1269346.4294627011</v>
      </c>
      <c r="Q230" s="2">
        <f t="shared" ref="Q230:Q293" si="48">IF(P230&gt;700000,700000,P230)</f>
        <v>700000</v>
      </c>
      <c r="R230" s="2">
        <f t="shared" si="46"/>
        <v>124871539.33091417</v>
      </c>
      <c r="S230" s="2">
        <f t="shared" si="17"/>
        <v>691500.42857143283</v>
      </c>
      <c r="T230" s="2">
        <f t="shared" si="18"/>
        <v>8499.571428571362</v>
      </c>
      <c r="U230" s="2">
        <f t="shared" si="19"/>
        <v>700000</v>
      </c>
      <c r="V230" s="2">
        <f t="shared" si="34"/>
        <v>64968511.613190696</v>
      </c>
      <c r="W230" s="2">
        <f t="shared" si="20"/>
        <v>691500.42857142538</v>
      </c>
      <c r="X230" s="2">
        <f t="shared" si="6"/>
        <v>8499.5714285746217</v>
      </c>
      <c r="Y230" s="2">
        <f t="shared" si="43"/>
        <v>59903027.717723474</v>
      </c>
      <c r="Z230" s="2" t="str">
        <f t="shared" si="8"/>
        <v>MEEP</v>
      </c>
      <c r="AA230" s="2">
        <f>IF(Z230="HERE",Y230,AA229+Graph!$G$1*1000)</f>
        <v>65035031.146294877</v>
      </c>
      <c r="AB230" s="2">
        <f t="shared" si="21"/>
        <v>650000</v>
      </c>
      <c r="AC230" s="2">
        <f t="shared" si="44"/>
        <v>58745007.756047867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50042350.130659536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162</v>
      </c>
      <c r="C231" s="7"/>
      <c r="D231" s="2" t="e">
        <f t="shared" si="12"/>
        <v>#N/A</v>
      </c>
      <c r="E231" s="2" t="e">
        <f t="shared" si="22"/>
        <v>#N/A</v>
      </c>
      <c r="F231" s="2">
        <v>1262368.3002928495</v>
      </c>
      <c r="G231" s="2">
        <f t="shared" si="47"/>
        <v>691500.42857142852</v>
      </c>
      <c r="H231" s="2">
        <f t="shared" si="45"/>
        <v>123746048.04176246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1966521.5714285669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1274324.0616246462</v>
      </c>
      <c r="Q231" s="2">
        <f t="shared" si="48"/>
        <v>700000</v>
      </c>
      <c r="R231" s="2">
        <f t="shared" si="46"/>
        <v>125571539.33091417</v>
      </c>
      <c r="S231" s="2">
        <f t="shared" si="17"/>
        <v>691500.42857143283</v>
      </c>
      <c r="T231" s="2">
        <f t="shared" si="18"/>
        <v>8499.571428571362</v>
      </c>
      <c r="U231" s="2">
        <f t="shared" si="19"/>
        <v>700000</v>
      </c>
      <c r="V231" s="2">
        <f t="shared" si="34"/>
        <v>65660012.041762121</v>
      </c>
      <c r="W231" s="2">
        <f t="shared" si="20"/>
        <v>691500.42857142538</v>
      </c>
      <c r="X231" s="2">
        <f t="shared" si="6"/>
        <v>8499.5714285746217</v>
      </c>
      <c r="Y231" s="2">
        <f t="shared" si="43"/>
        <v>59911527.289152049</v>
      </c>
      <c r="Z231" s="2" t="str">
        <f t="shared" si="8"/>
        <v>MEEP</v>
      </c>
      <c r="AA231" s="2">
        <f>IF(Z231="HERE",Y231,AA230+Graph!$G$1*1000)</f>
        <v>65685031.146294877</v>
      </c>
      <c r="AB231" s="2">
        <f t="shared" si="21"/>
        <v>650000</v>
      </c>
      <c r="AC231" s="2">
        <f t="shared" si="44"/>
        <v>58745007.756047867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50076925.152088106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163</v>
      </c>
      <c r="C232" s="7"/>
      <c r="D232" s="2" t="e">
        <f t="shared" si="12"/>
        <v>#N/A</v>
      </c>
      <c r="E232" s="2" t="e">
        <f t="shared" si="22"/>
        <v>#N/A</v>
      </c>
      <c r="F232" s="2">
        <v>1267299.4361790121</v>
      </c>
      <c r="G232" s="2">
        <f t="shared" si="47"/>
        <v>691500.42857142852</v>
      </c>
      <c r="H232" s="2">
        <f t="shared" si="45"/>
        <v>124437548.47033389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1975021.1428571383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1279301.6937865913</v>
      </c>
      <c r="Q232" s="2">
        <f t="shared" si="48"/>
        <v>700000</v>
      </c>
      <c r="R232" s="2">
        <f t="shared" si="46"/>
        <v>126271539.33091417</v>
      </c>
      <c r="S232" s="2">
        <f t="shared" si="17"/>
        <v>691500.42857143283</v>
      </c>
      <c r="T232" s="2">
        <f t="shared" si="18"/>
        <v>8499.571428571362</v>
      </c>
      <c r="U232" s="2">
        <f t="shared" si="19"/>
        <v>700000</v>
      </c>
      <c r="V232" s="2">
        <f t="shared" si="34"/>
        <v>66351512.470333546</v>
      </c>
      <c r="W232" s="2">
        <f t="shared" si="20"/>
        <v>691500.42857142538</v>
      </c>
      <c r="X232" s="2">
        <f t="shared" si="6"/>
        <v>8499.5714285746217</v>
      </c>
      <c r="Y232" s="2">
        <f t="shared" si="43"/>
        <v>59920026.860580623</v>
      </c>
      <c r="Z232" s="2" t="str">
        <f t="shared" si="8"/>
        <v>MEEP</v>
      </c>
      <c r="AA232" s="2">
        <f>IF(Z232="HERE",Y232,AA231+Graph!$G$1*1000)</f>
        <v>66335031.146294877</v>
      </c>
      <c r="AB232" s="2">
        <f t="shared" si="21"/>
        <v>650000</v>
      </c>
      <c r="AC232" s="2">
        <f t="shared" si="44"/>
        <v>58745007.756047867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50111500.173516683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164</v>
      </c>
      <c r="C233" s="7"/>
      <c r="D233" s="2" t="e">
        <f t="shared" si="12"/>
        <v>#N/A</v>
      </c>
      <c r="E233" s="2" t="e">
        <f t="shared" si="22"/>
        <v>#N/A</v>
      </c>
      <c r="F233" s="2">
        <v>1272230.5720652044</v>
      </c>
      <c r="G233" s="2">
        <f t="shared" si="47"/>
        <v>691500.42857142852</v>
      </c>
      <c r="H233" s="2">
        <f t="shared" si="45"/>
        <v>125129048.89890532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1983520.7142857097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1284279.3259485662</v>
      </c>
      <c r="Q233" s="2">
        <f t="shared" si="48"/>
        <v>700000</v>
      </c>
      <c r="R233" s="2">
        <f t="shared" si="46"/>
        <v>126971539.33091417</v>
      </c>
      <c r="S233" s="2">
        <f t="shared" si="17"/>
        <v>691500.42857143283</v>
      </c>
      <c r="T233" s="2">
        <f t="shared" si="18"/>
        <v>8499.571428571362</v>
      </c>
      <c r="U233" s="2">
        <f t="shared" si="19"/>
        <v>700000</v>
      </c>
      <c r="V233" s="2">
        <f t="shared" si="34"/>
        <v>67043012.898904972</v>
      </c>
      <c r="W233" s="2">
        <f t="shared" si="20"/>
        <v>691500.42857142538</v>
      </c>
      <c r="X233" s="2">
        <f t="shared" si="6"/>
        <v>8499.5714285746217</v>
      </c>
      <c r="Y233" s="2">
        <f t="shared" si="43"/>
        <v>59928526.432009198</v>
      </c>
      <c r="Z233" s="2" t="str">
        <f t="shared" si="8"/>
        <v>MEEP</v>
      </c>
      <c r="AA233" s="2">
        <f>IF(Z233="HERE",Y233,AA232+Graph!$G$1*1000)</f>
        <v>66985031.146294877</v>
      </c>
      <c r="AB233" s="2">
        <f t="shared" si="21"/>
        <v>650000</v>
      </c>
      <c r="AC233" s="2">
        <f t="shared" si="44"/>
        <v>58745007.756047867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50146075.194945253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165</v>
      </c>
      <c r="C234" s="7"/>
      <c r="D234" s="2" t="e">
        <f t="shared" si="12"/>
        <v>#N/A</v>
      </c>
      <c r="E234" s="2" t="e">
        <f t="shared" si="22"/>
        <v>#N/A</v>
      </c>
      <c r="F234" s="2">
        <v>1277161.7079513669</v>
      </c>
      <c r="G234" s="2">
        <f t="shared" si="47"/>
        <v>691500.42857142852</v>
      </c>
      <c r="H234" s="2">
        <f t="shared" si="45"/>
        <v>125820549.32747675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1992020.285714281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1289256.9581105113</v>
      </c>
      <c r="Q234" s="2">
        <f t="shared" si="48"/>
        <v>700000</v>
      </c>
      <c r="R234" s="2">
        <f t="shared" si="46"/>
        <v>127671539.33091417</v>
      </c>
      <c r="S234" s="2">
        <f t="shared" si="17"/>
        <v>691500.42857143283</v>
      </c>
      <c r="T234" s="2">
        <f t="shared" si="18"/>
        <v>8499.571428571362</v>
      </c>
      <c r="U234" s="2">
        <f t="shared" si="19"/>
        <v>700000</v>
      </c>
      <c r="V234" s="2">
        <f t="shared" si="34"/>
        <v>67734513.327476397</v>
      </c>
      <c r="W234" s="2">
        <f t="shared" si="20"/>
        <v>691500.42857142538</v>
      </c>
      <c r="X234" s="2">
        <f t="shared" si="6"/>
        <v>8499.5714285746217</v>
      </c>
      <c r="Y234" s="2">
        <f t="shared" si="43"/>
        <v>59937026.003437772</v>
      </c>
      <c r="Z234" s="2" t="str">
        <f t="shared" si="8"/>
        <v>MEEP</v>
      </c>
      <c r="AA234" s="2">
        <f>IF(Z234="HERE",Y234,AA233+Graph!$G$1*1000)</f>
        <v>67635031.146294877</v>
      </c>
      <c r="AB234" s="2">
        <f t="shared" si="21"/>
        <v>650000</v>
      </c>
      <c r="AC234" s="2">
        <f t="shared" si="44"/>
        <v>58745007.756047867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50160000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166</v>
      </c>
      <c r="C235" s="7"/>
      <c r="D235" s="2" t="e">
        <f t="shared" si="12"/>
        <v>#N/A</v>
      </c>
      <c r="E235" s="2" t="e">
        <f t="shared" si="22"/>
        <v>#N/A</v>
      </c>
      <c r="F235" s="2">
        <v>1282092.8438375294</v>
      </c>
      <c r="G235" s="2">
        <f t="shared" si="47"/>
        <v>691500.42857142852</v>
      </c>
      <c r="H235" s="2">
        <f t="shared" si="45"/>
        <v>126512049.75604819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2000519.8571428524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1294234.5902724862</v>
      </c>
      <c r="Q235" s="2">
        <f t="shared" si="48"/>
        <v>700000</v>
      </c>
      <c r="R235" s="2">
        <f t="shared" si="46"/>
        <v>128371539.33091417</v>
      </c>
      <c r="S235" s="2">
        <f t="shared" si="17"/>
        <v>691500.42857143283</v>
      </c>
      <c r="T235" s="2">
        <f t="shared" si="18"/>
        <v>8499.571428571362</v>
      </c>
      <c r="U235" s="2">
        <f t="shared" si="19"/>
        <v>700000</v>
      </c>
      <c r="V235" s="2">
        <f t="shared" si="34"/>
        <v>68426013.75604783</v>
      </c>
      <c r="W235" s="2">
        <f t="shared" si="20"/>
        <v>691500.42857143283</v>
      </c>
      <c r="X235" s="2">
        <f t="shared" si="6"/>
        <v>8499.5714285671711</v>
      </c>
      <c r="Y235" s="2">
        <f t="shared" si="43"/>
        <v>59945525.57486634</v>
      </c>
      <c r="Z235" s="2" t="str">
        <f t="shared" si="8"/>
        <v>MEEP</v>
      </c>
      <c r="AA235" s="2">
        <f>IF(Z235="HERE",Y235,AA234+Graph!$G$1*1000)</f>
        <v>68285031.146294877</v>
      </c>
      <c r="AB235" s="2">
        <f t="shared" si="21"/>
        <v>650000</v>
      </c>
      <c r="AC235" s="2">
        <f t="shared" si="44"/>
        <v>58745007.756047867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50160000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167</v>
      </c>
      <c r="C236" s="7"/>
      <c r="D236" s="2" t="e">
        <f t="shared" si="12"/>
        <v>#N/A</v>
      </c>
      <c r="E236" s="2" t="e">
        <f t="shared" si="22"/>
        <v>#N/A</v>
      </c>
      <c r="F236" s="2">
        <v>1287023.9797237217</v>
      </c>
      <c r="G236" s="2">
        <f t="shared" si="47"/>
        <v>691500.42857142852</v>
      </c>
      <c r="H236" s="2">
        <f t="shared" si="45"/>
        <v>127203550.18461962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2009019.4285714237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1299212.2224344313</v>
      </c>
      <c r="Q236" s="2">
        <f t="shared" si="48"/>
        <v>700000</v>
      </c>
      <c r="R236" s="2">
        <f t="shared" si="46"/>
        <v>129071539.33091417</v>
      </c>
      <c r="S236" s="2">
        <f t="shared" si="17"/>
        <v>691500.42857143283</v>
      </c>
      <c r="T236" s="2">
        <f t="shared" si="18"/>
        <v>8499.571428571362</v>
      </c>
      <c r="U236" s="2">
        <f t="shared" si="19"/>
        <v>700000</v>
      </c>
      <c r="V236" s="2">
        <f t="shared" si="34"/>
        <v>69117514.184619263</v>
      </c>
      <c r="W236" s="2">
        <f t="shared" si="20"/>
        <v>691500.42857143283</v>
      </c>
      <c r="X236" s="2">
        <f t="shared" si="6"/>
        <v>8499.5714285671711</v>
      </c>
      <c r="Y236" s="2">
        <f t="shared" si="43"/>
        <v>59954025.146294907</v>
      </c>
      <c r="Z236" s="2" t="str">
        <f t="shared" si="8"/>
        <v>MEEP</v>
      </c>
      <c r="AA236" s="2">
        <f>IF(Z236="HERE",Y236,AA235+Graph!$G$1*1000)</f>
        <v>68935031.146294877</v>
      </c>
      <c r="AB236" s="2">
        <f t="shared" si="21"/>
        <v>650000</v>
      </c>
      <c r="AC236" s="2">
        <f t="shared" si="44"/>
        <v>58745007.756047867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50160000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168</v>
      </c>
      <c r="C237" s="7"/>
      <c r="D237" s="2" t="e">
        <f t="shared" si="12"/>
        <v>#N/A</v>
      </c>
      <c r="E237" s="2" t="e">
        <f t="shared" si="22"/>
        <v>#N/A</v>
      </c>
      <c r="F237" s="2">
        <v>1291955.1156098843</v>
      </c>
      <c r="G237" s="2">
        <f t="shared" si="47"/>
        <v>691500.42857142852</v>
      </c>
      <c r="H237" s="2">
        <f t="shared" si="45"/>
        <v>127895050.61319105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2017518.9999999951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1304189.8545963764</v>
      </c>
      <c r="Q237" s="2">
        <f t="shared" si="48"/>
        <v>700000</v>
      </c>
      <c r="R237" s="2">
        <f t="shared" si="46"/>
        <v>129771539.33091417</v>
      </c>
      <c r="S237" s="2">
        <f t="shared" si="17"/>
        <v>691500.42857143283</v>
      </c>
      <c r="T237" s="2">
        <f t="shared" si="18"/>
        <v>8499.571428571362</v>
      </c>
      <c r="U237" s="2">
        <f t="shared" si="19"/>
        <v>700000</v>
      </c>
      <c r="V237" s="2">
        <f t="shared" si="34"/>
        <v>69809014.613190696</v>
      </c>
      <c r="W237" s="2">
        <f t="shared" si="20"/>
        <v>691500.42857143283</v>
      </c>
      <c r="X237" s="2">
        <f t="shared" si="6"/>
        <v>8499.5714285671711</v>
      </c>
      <c r="Y237" s="2">
        <f t="shared" si="43"/>
        <v>59962524.717723474</v>
      </c>
      <c r="Z237" s="2" t="str">
        <f t="shared" si="8"/>
        <v>MEEP</v>
      </c>
      <c r="AA237" s="2">
        <f>IF(Z237="HERE",Y237,AA236+Graph!$G$1*1000)</f>
        <v>69585031.146294877</v>
      </c>
      <c r="AB237" s="2">
        <f t="shared" si="21"/>
        <v>650000</v>
      </c>
      <c r="AC237" s="2">
        <f t="shared" si="44"/>
        <v>58745007.756047867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169</v>
      </c>
      <c r="C238" s="7"/>
      <c r="D238" s="2" t="e">
        <f t="shared" si="12"/>
        <v>#N/A</v>
      </c>
      <c r="E238" s="2" t="e">
        <f t="shared" si="22"/>
        <v>#N/A</v>
      </c>
      <c r="F238" s="2">
        <v>1296886.2514960468</v>
      </c>
      <c r="G238" s="2">
        <f t="shared" si="47"/>
        <v>691500.42857142852</v>
      </c>
      <c r="H238" s="2">
        <f t="shared" si="45"/>
        <v>128586551.04176249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2026018.5714285665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1309167.4867583513</v>
      </c>
      <c r="Q238" s="2">
        <f t="shared" si="48"/>
        <v>700000</v>
      </c>
      <c r="R238" s="2">
        <f t="shared" si="46"/>
        <v>130471539.33091417</v>
      </c>
      <c r="S238" s="2">
        <f t="shared" si="17"/>
        <v>691500.42857143283</v>
      </c>
      <c r="T238" s="2">
        <f t="shared" si="18"/>
        <v>8499.571428571362</v>
      </c>
      <c r="U238" s="2">
        <f t="shared" si="19"/>
        <v>700000</v>
      </c>
      <c r="V238" s="2">
        <f t="shared" si="34"/>
        <v>70500515.041762128</v>
      </c>
      <c r="W238" s="2">
        <f t="shared" si="20"/>
        <v>691500.42857143283</v>
      </c>
      <c r="X238" s="2">
        <f t="shared" si="6"/>
        <v>8499.5714285671711</v>
      </c>
      <c r="Y238" s="2">
        <f t="shared" si="43"/>
        <v>59971024.289152041</v>
      </c>
      <c r="Z238" s="2" t="str">
        <f t="shared" si="8"/>
        <v>MEEP</v>
      </c>
      <c r="AA238" s="2">
        <f>IF(Z238="HERE",Y238,AA237+Graph!$G$1*1000)</f>
        <v>70235031.146294877</v>
      </c>
      <c r="AB238" s="2">
        <f t="shared" si="21"/>
        <v>650000</v>
      </c>
      <c r="AC238" s="2">
        <f t="shared" si="44"/>
        <v>58745007.756047867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170</v>
      </c>
      <c r="C239" s="7"/>
      <c r="D239" s="2" t="e">
        <f t="shared" si="12"/>
        <v>#N/A</v>
      </c>
      <c r="E239" s="2" t="e">
        <f t="shared" si="22"/>
        <v>#N/A</v>
      </c>
      <c r="F239" s="2">
        <v>1301817.3873822391</v>
      </c>
      <c r="G239" s="2">
        <f t="shared" si="47"/>
        <v>691500.42857142852</v>
      </c>
      <c r="H239" s="2">
        <f t="shared" si="45"/>
        <v>129278051.47033392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2034518.1428571378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1314145.1189202964</v>
      </c>
      <c r="Q239" s="2">
        <f t="shared" si="48"/>
        <v>700000</v>
      </c>
      <c r="R239" s="2">
        <f t="shared" si="46"/>
        <v>131171539.33091417</v>
      </c>
      <c r="S239" s="2">
        <f t="shared" si="17"/>
        <v>691500.42857143283</v>
      </c>
      <c r="T239" s="2">
        <f t="shared" si="18"/>
        <v>8499.571428571362</v>
      </c>
      <c r="U239" s="2">
        <f t="shared" si="19"/>
        <v>700000</v>
      </c>
      <c r="V239" s="2">
        <f t="shared" si="34"/>
        <v>71192015.470333561</v>
      </c>
      <c r="W239" s="2">
        <f t="shared" si="20"/>
        <v>691500.42857143283</v>
      </c>
      <c r="X239" s="2">
        <f t="shared" si="6"/>
        <v>8499.5714285671711</v>
      </c>
      <c r="Y239" s="2">
        <f t="shared" si="43"/>
        <v>59979523.860580608</v>
      </c>
      <c r="Z239" s="2" t="str">
        <f t="shared" si="8"/>
        <v>MEEP</v>
      </c>
      <c r="AA239" s="2">
        <f>IF(Z239="HERE",Y239,AA238+Graph!$G$1*1000)</f>
        <v>70885031.146294877</v>
      </c>
      <c r="AB239" s="2">
        <f t="shared" si="21"/>
        <v>650000</v>
      </c>
      <c r="AC239" s="2">
        <f t="shared" si="44"/>
        <v>58745007.756047867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171</v>
      </c>
      <c r="C240" s="7"/>
      <c r="D240" s="2" t="e">
        <f t="shared" si="12"/>
        <v>#N/A</v>
      </c>
      <c r="E240" s="2" t="e">
        <f t="shared" si="22"/>
        <v>#N/A</v>
      </c>
      <c r="F240" s="2">
        <v>1306748.5232684016</v>
      </c>
      <c r="G240" s="2">
        <f t="shared" si="47"/>
        <v>691500.42857142852</v>
      </c>
      <c r="H240" s="2">
        <f t="shared" si="45"/>
        <v>129969551.89890535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2043017.7142857092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1319122.7510822415</v>
      </c>
      <c r="Q240" s="2">
        <f t="shared" si="48"/>
        <v>700000</v>
      </c>
      <c r="R240" s="2">
        <f t="shared" si="46"/>
        <v>131871539.33091417</v>
      </c>
      <c r="S240" s="2">
        <f t="shared" si="17"/>
        <v>691500.42857143283</v>
      </c>
      <c r="T240" s="2">
        <f t="shared" si="18"/>
        <v>8499.571428571362</v>
      </c>
      <c r="U240" s="2">
        <f t="shared" si="19"/>
        <v>700000</v>
      </c>
      <c r="V240" s="2">
        <f t="shared" si="34"/>
        <v>71883515.898904994</v>
      </c>
      <c r="W240" s="2">
        <f t="shared" si="20"/>
        <v>691500.42857143283</v>
      </c>
      <c r="X240" s="2">
        <f t="shared" si="6"/>
        <v>8499.5714285671711</v>
      </c>
      <c r="Y240" s="2">
        <f t="shared" si="43"/>
        <v>59988023.432009175</v>
      </c>
      <c r="Z240" s="2" t="str">
        <f t="shared" si="8"/>
        <v>MEEP</v>
      </c>
      <c r="AA240" s="2">
        <f>IF(Z240="HERE",Y240,AA239+Graph!$G$1*1000)</f>
        <v>71535031.146294877</v>
      </c>
      <c r="AB240" s="2">
        <f t="shared" si="21"/>
        <v>650000</v>
      </c>
      <c r="AC240" s="2">
        <f t="shared" si="44"/>
        <v>58745007.756047867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172</v>
      </c>
      <c r="C241" s="7"/>
      <c r="D241" s="2" t="e">
        <f t="shared" si="12"/>
        <v>#N/A</v>
      </c>
      <c r="E241" s="2" t="e">
        <f t="shared" si="22"/>
        <v>#N/A</v>
      </c>
      <c r="F241" s="2">
        <v>1311679.6591545641</v>
      </c>
      <c r="G241" s="2">
        <f t="shared" si="47"/>
        <v>691500.42857142852</v>
      </c>
      <c r="H241" s="2">
        <f t="shared" si="45"/>
        <v>130661052.32747678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2051517.2857142806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1324100.3832442164</v>
      </c>
      <c r="Q241" s="2">
        <f t="shared" si="48"/>
        <v>700000</v>
      </c>
      <c r="R241" s="2">
        <f t="shared" si="46"/>
        <v>132571539.33091417</v>
      </c>
      <c r="S241" s="2">
        <f t="shared" si="17"/>
        <v>691500.42857143283</v>
      </c>
      <c r="T241" s="2">
        <f t="shared" si="18"/>
        <v>8499.571428571362</v>
      </c>
      <c r="U241" s="2">
        <f t="shared" si="19"/>
        <v>700000</v>
      </c>
      <c r="V241" s="2">
        <f t="shared" si="34"/>
        <v>72575016.327476427</v>
      </c>
      <c r="W241" s="2">
        <f t="shared" si="20"/>
        <v>691500.42857143283</v>
      </c>
      <c r="X241" s="2">
        <f t="shared" si="6"/>
        <v>8499.5714285671711</v>
      </c>
      <c r="Y241" s="2">
        <f t="shared" si="43"/>
        <v>59996523.003437743</v>
      </c>
      <c r="Z241" s="2" t="str">
        <f t="shared" si="8"/>
        <v>MEEP</v>
      </c>
      <c r="AA241" s="2">
        <f>IF(Z241="HERE",Y241,AA240+Graph!$G$1*1000)</f>
        <v>72185031.146294877</v>
      </c>
      <c r="AB241" s="2">
        <f t="shared" si="21"/>
        <v>650000</v>
      </c>
      <c r="AC241" s="2">
        <f t="shared" si="44"/>
        <v>58745007.756047867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173</v>
      </c>
      <c r="C242" s="7"/>
      <c r="D242" s="2" t="e">
        <f t="shared" si="12"/>
        <v>#N/A</v>
      </c>
      <c r="E242" s="2" t="e">
        <f t="shared" si="22"/>
        <v>#N/A</v>
      </c>
      <c r="F242" s="2">
        <v>1316610.7950407565</v>
      </c>
      <c r="G242" s="2">
        <f t="shared" si="47"/>
        <v>691500.42857142852</v>
      </c>
      <c r="H242" s="2">
        <f t="shared" si="45"/>
        <v>131352552.75604822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2060016.8571428519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1329078.0154061615</v>
      </c>
      <c r="Q242" s="2">
        <f t="shared" si="48"/>
        <v>700000</v>
      </c>
      <c r="R242" s="2">
        <f t="shared" si="46"/>
        <v>133271539.33091417</v>
      </c>
      <c r="S242" s="2">
        <f t="shared" si="17"/>
        <v>691500.42857143283</v>
      </c>
      <c r="T242" s="2">
        <f t="shared" si="18"/>
        <v>8499.571428571362</v>
      </c>
      <c r="U242" s="2">
        <f t="shared" si="19"/>
        <v>700000</v>
      </c>
      <c r="V242" s="2">
        <f t="shared" si="34"/>
        <v>73266516.75604786</v>
      </c>
      <c r="W242" s="2">
        <f t="shared" si="20"/>
        <v>691500.42857143283</v>
      </c>
      <c r="X242" s="2">
        <f t="shared" si="6"/>
        <v>8499.5714285671711</v>
      </c>
      <c r="Y242" s="2">
        <f t="shared" si="43"/>
        <v>60005022.57486631</v>
      </c>
      <c r="Z242" s="2" t="str">
        <f t="shared" si="8"/>
        <v>MEEP</v>
      </c>
      <c r="AA242" s="2">
        <f>IF(Z242="HERE",Y242,AA241+Graph!$G$1*1000)</f>
        <v>72835031.146294877</v>
      </c>
      <c r="AB242" s="2">
        <f t="shared" si="21"/>
        <v>650000</v>
      </c>
      <c r="AC242" s="2">
        <f t="shared" si="44"/>
        <v>58745007.756047867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174</v>
      </c>
      <c r="C243" s="7"/>
      <c r="D243" s="2" t="e">
        <f t="shared" si="12"/>
        <v>#N/A</v>
      </c>
      <c r="E243" s="2" t="e">
        <f t="shared" si="22"/>
        <v>#N/A</v>
      </c>
      <c r="F243" s="2">
        <v>1321541.930926919</v>
      </c>
      <c r="G243" s="2">
        <f t="shared" si="47"/>
        <v>691500.42857142852</v>
      </c>
      <c r="H243" s="2">
        <f t="shared" si="45"/>
        <v>132044053.18461965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2068516.4285714233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1334055.6475681067</v>
      </c>
      <c r="Q243" s="2">
        <f t="shared" si="48"/>
        <v>700000</v>
      </c>
      <c r="R243" s="2">
        <f t="shared" si="46"/>
        <v>133971539.33091417</v>
      </c>
      <c r="S243" s="2">
        <f t="shared" si="17"/>
        <v>691500.42857143283</v>
      </c>
      <c r="T243" s="2">
        <f t="shared" si="18"/>
        <v>8499.571428571362</v>
      </c>
      <c r="U243" s="2">
        <f t="shared" si="19"/>
        <v>700000</v>
      </c>
      <c r="V243" s="2">
        <f t="shared" si="34"/>
        <v>73958017.184619293</v>
      </c>
      <c r="W243" s="2">
        <f t="shared" si="20"/>
        <v>691500.42857143283</v>
      </c>
      <c r="X243" s="2">
        <f t="shared" si="6"/>
        <v>8499.5714285671711</v>
      </c>
      <c r="Y243" s="2">
        <f t="shared" si="43"/>
        <v>60013522.146294877</v>
      </c>
      <c r="Z243" s="2" t="str">
        <f t="shared" si="8"/>
        <v>MEEP</v>
      </c>
      <c r="AA243" s="2">
        <f>IF(Z243="HERE",Y243,AA242+Graph!$G$1*1000)</f>
        <v>73485031.146294877</v>
      </c>
      <c r="AB243" s="2">
        <f t="shared" si="21"/>
        <v>650000</v>
      </c>
      <c r="AC243" s="2">
        <f t="shared" si="44"/>
        <v>58745007.756047867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175</v>
      </c>
      <c r="C244" s="7"/>
      <c r="D244" s="2" t="e">
        <f t="shared" si="12"/>
        <v>#N/A</v>
      </c>
      <c r="E244" s="2" t="e">
        <f t="shared" si="22"/>
        <v>#N/A</v>
      </c>
      <c r="F244" s="2">
        <v>1326473.0668130815</v>
      </c>
      <c r="G244" s="2">
        <f t="shared" si="47"/>
        <v>691500.42857142852</v>
      </c>
      <c r="H244" s="2">
        <f t="shared" si="45"/>
        <v>132735553.61319108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2077015.9999999946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1339033.2797300816</v>
      </c>
      <c r="Q244" s="2">
        <f t="shared" si="48"/>
        <v>700000</v>
      </c>
      <c r="R244" s="2">
        <f t="shared" si="46"/>
        <v>134671539.33091417</v>
      </c>
      <c r="S244" s="2">
        <f t="shared" si="17"/>
        <v>691500.42857143283</v>
      </c>
      <c r="T244" s="2">
        <f t="shared" si="18"/>
        <v>8499.571428571362</v>
      </c>
      <c r="U244" s="2">
        <f t="shared" si="19"/>
        <v>700000</v>
      </c>
      <c r="V244" s="2">
        <f t="shared" si="34"/>
        <v>74649517.613190725</v>
      </c>
      <c r="W244" s="2">
        <f t="shared" si="20"/>
        <v>691500.42857143283</v>
      </c>
      <c r="X244" s="2">
        <f t="shared" si="6"/>
        <v>8499.5714285671711</v>
      </c>
      <c r="Y244" s="2">
        <f t="shared" si="43"/>
        <v>60022021.717723444</v>
      </c>
      <c r="Z244" s="2" t="str">
        <f t="shared" si="8"/>
        <v>MEEP</v>
      </c>
      <c r="AA244" s="2">
        <f>IF(Z244="HERE",Y244,AA243+Graph!$G$1*1000)</f>
        <v>74135031.146294877</v>
      </c>
      <c r="AB244" s="2">
        <f t="shared" si="21"/>
        <v>650000</v>
      </c>
      <c r="AC244" s="2">
        <f t="shared" si="44"/>
        <v>58745007.756047867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176</v>
      </c>
      <c r="C245" s="7"/>
      <c r="D245" s="2" t="e">
        <f t="shared" si="12"/>
        <v>#N/A</v>
      </c>
      <c r="E245" s="2" t="e">
        <f t="shared" si="22"/>
        <v>#N/A</v>
      </c>
      <c r="F245" s="2">
        <v>1331404.2026992738</v>
      </c>
      <c r="G245" s="2">
        <f t="shared" si="47"/>
        <v>691500.42857142852</v>
      </c>
      <c r="H245" s="2">
        <f t="shared" si="45"/>
        <v>133427054.04176252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2085515.571428566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1344010.9118920267</v>
      </c>
      <c r="Q245" s="2">
        <f t="shared" si="48"/>
        <v>700000</v>
      </c>
      <c r="R245" s="2">
        <f t="shared" si="46"/>
        <v>135371539.33091417</v>
      </c>
      <c r="S245" s="2">
        <f t="shared" si="17"/>
        <v>691500.42857143283</v>
      </c>
      <c r="T245" s="2">
        <f t="shared" si="18"/>
        <v>8499.571428571362</v>
      </c>
      <c r="U245" s="2">
        <f t="shared" si="19"/>
        <v>700000</v>
      </c>
      <c r="V245" s="2">
        <f t="shared" si="34"/>
        <v>75341018.041762158</v>
      </c>
      <c r="W245" s="2">
        <f t="shared" si="20"/>
        <v>691500.42857143283</v>
      </c>
      <c r="X245" s="2">
        <f t="shared" si="6"/>
        <v>8499.5714285671711</v>
      </c>
      <c r="Y245" s="2">
        <f t="shared" si="43"/>
        <v>60030521.289152011</v>
      </c>
      <c r="Z245" s="2" t="str">
        <f t="shared" si="8"/>
        <v>MEEP</v>
      </c>
      <c r="AA245" s="2">
        <f>IF(Z245="HERE",Y245,AA244+Graph!$G$1*1000)</f>
        <v>74785031.146294877</v>
      </c>
      <c r="AB245" s="2">
        <f t="shared" si="21"/>
        <v>650000</v>
      </c>
      <c r="AC245" s="2">
        <f t="shared" si="44"/>
        <v>58745007.756047867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177</v>
      </c>
      <c r="C246" s="7"/>
      <c r="D246" s="2" t="e">
        <f t="shared" si="12"/>
        <v>#N/A</v>
      </c>
      <c r="E246" s="2" t="e">
        <f t="shared" si="22"/>
        <v>#N/A</v>
      </c>
      <c r="F246" s="2">
        <v>1336335.3385854363</v>
      </c>
      <c r="G246" s="2">
        <f t="shared" si="47"/>
        <v>691500.42857142852</v>
      </c>
      <c r="H246" s="2">
        <f t="shared" si="45"/>
        <v>134118554.47033395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2094015.1428571374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1348988.5440539718</v>
      </c>
      <c r="Q246" s="2">
        <f t="shared" si="48"/>
        <v>700000</v>
      </c>
      <c r="R246" s="2">
        <f t="shared" si="46"/>
        <v>136071539.33091417</v>
      </c>
      <c r="S246" s="2">
        <f t="shared" si="17"/>
        <v>691500.42857143283</v>
      </c>
      <c r="T246" s="2">
        <f t="shared" si="18"/>
        <v>8499.571428571362</v>
      </c>
      <c r="U246" s="2">
        <f t="shared" si="19"/>
        <v>700000</v>
      </c>
      <c r="V246" s="2">
        <f t="shared" si="34"/>
        <v>76032518.470333591</v>
      </c>
      <c r="W246" s="2">
        <f t="shared" si="20"/>
        <v>691500.42857143283</v>
      </c>
      <c r="X246" s="2">
        <f t="shared" si="6"/>
        <v>8499.5714285671711</v>
      </c>
      <c r="Y246" s="2">
        <f t="shared" si="43"/>
        <v>60039020.860580578</v>
      </c>
      <c r="Z246" s="2" t="str">
        <f t="shared" si="8"/>
        <v>MEEP</v>
      </c>
      <c r="AA246" s="2">
        <f>IF(Z246="HERE",Y246,AA245+Graph!$G$1*1000)</f>
        <v>75435031.146294877</v>
      </c>
      <c r="AB246" s="2">
        <f t="shared" si="21"/>
        <v>650000</v>
      </c>
      <c r="AC246" s="2">
        <f t="shared" si="44"/>
        <v>58745007.756047867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178</v>
      </c>
      <c r="C247" s="7"/>
      <c r="D247" s="2" t="e">
        <f t="shared" si="12"/>
        <v>#N/A</v>
      </c>
      <c r="E247" s="2" t="e">
        <f t="shared" si="22"/>
        <v>#N/A</v>
      </c>
      <c r="F247" s="2">
        <v>1341266.4744715989</v>
      </c>
      <c r="G247" s="2">
        <f t="shared" si="47"/>
        <v>691500.42857142852</v>
      </c>
      <c r="H247" s="2">
        <f t="shared" si="45"/>
        <v>134810054.89890537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2102514.714285709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1353966.1762159467</v>
      </c>
      <c r="Q247" s="2">
        <f t="shared" si="48"/>
        <v>700000</v>
      </c>
      <c r="R247" s="2">
        <f t="shared" si="46"/>
        <v>136771539.33091417</v>
      </c>
      <c r="S247" s="2">
        <f t="shared" si="17"/>
        <v>691500.42857141793</v>
      </c>
      <c r="T247" s="2">
        <f t="shared" si="18"/>
        <v>8499.5714285715949</v>
      </c>
      <c r="U247" s="2">
        <f t="shared" si="19"/>
        <v>700000</v>
      </c>
      <c r="V247" s="2">
        <f t="shared" si="34"/>
        <v>76724018.898905024</v>
      </c>
      <c r="W247" s="2">
        <f t="shared" si="20"/>
        <v>691500.42857143283</v>
      </c>
      <c r="X247" s="2">
        <f t="shared" si="6"/>
        <v>8499.5714285671711</v>
      </c>
      <c r="Y247" s="2">
        <f t="shared" si="43"/>
        <v>60047520.432009146</v>
      </c>
      <c r="Z247" s="2" t="str">
        <f t="shared" si="8"/>
        <v>MEEP</v>
      </c>
      <c r="AA247" s="2">
        <f>IF(Z247="HERE",Y247,AA246+Graph!$G$1*1000)</f>
        <v>76085031.146294877</v>
      </c>
      <c r="AB247" s="2">
        <f t="shared" si="21"/>
        <v>650000</v>
      </c>
      <c r="AC247" s="2">
        <f t="shared" si="44"/>
        <v>58745007.756047867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179</v>
      </c>
      <c r="C248" s="7"/>
      <c r="D248" s="2" t="e">
        <f t="shared" si="12"/>
        <v>#N/A</v>
      </c>
      <c r="E248" s="2" t="e">
        <f t="shared" si="22"/>
        <v>#N/A</v>
      </c>
      <c r="F248" s="2">
        <v>1346197.6103577912</v>
      </c>
      <c r="G248" s="2">
        <f t="shared" si="47"/>
        <v>691500.42857142852</v>
      </c>
      <c r="H248" s="2">
        <f t="shared" si="45"/>
        <v>135501555.3274768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2111014.2857142803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1358943.8083778918</v>
      </c>
      <c r="Q248" s="2">
        <f t="shared" si="48"/>
        <v>700000</v>
      </c>
      <c r="R248" s="2">
        <f t="shared" si="46"/>
        <v>137471539.33091417</v>
      </c>
      <c r="S248" s="2">
        <f t="shared" si="17"/>
        <v>691500.42857143283</v>
      </c>
      <c r="T248" s="2">
        <f t="shared" si="18"/>
        <v>8499.571428571362</v>
      </c>
      <c r="U248" s="2">
        <f t="shared" si="19"/>
        <v>700000</v>
      </c>
      <c r="V248" s="2">
        <f t="shared" si="34"/>
        <v>77415519.327476457</v>
      </c>
      <c r="W248" s="2">
        <f t="shared" si="20"/>
        <v>691500.42857143283</v>
      </c>
      <c r="X248" s="2">
        <f t="shared" si="6"/>
        <v>8499.5714285671711</v>
      </c>
      <c r="Y248" s="2">
        <f t="shared" si="43"/>
        <v>60056020.003437713</v>
      </c>
      <c r="Z248" s="2" t="str">
        <f t="shared" si="8"/>
        <v>MEEP</v>
      </c>
      <c r="AA248" s="2">
        <f>IF(Z248="HERE",Y248,AA247+Graph!$G$1*1000)</f>
        <v>76735031.146294877</v>
      </c>
      <c r="AB248" s="2">
        <f t="shared" si="21"/>
        <v>650000</v>
      </c>
      <c r="AC248" s="2">
        <f t="shared" si="44"/>
        <v>58745007.756047867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180</v>
      </c>
      <c r="C249" s="7"/>
      <c r="D249" s="2" t="e">
        <f t="shared" si="12"/>
        <v>#N/A</v>
      </c>
      <c r="E249" s="2" t="e">
        <f t="shared" si="22"/>
        <v>#N/A</v>
      </c>
      <c r="F249" s="2">
        <v>1351128.7462439537</v>
      </c>
      <c r="G249" s="2">
        <f t="shared" si="47"/>
        <v>691500.42857142852</v>
      </c>
      <c r="H249" s="2">
        <f t="shared" si="45"/>
        <v>136193055.75604823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2119513.8571428517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1363921.4405398369</v>
      </c>
      <c r="Q249" s="2">
        <f t="shared" si="48"/>
        <v>700000</v>
      </c>
      <c r="R249" s="2">
        <f t="shared" si="46"/>
        <v>138171539.33091417</v>
      </c>
      <c r="S249" s="2">
        <f t="shared" si="17"/>
        <v>691500.42857143283</v>
      </c>
      <c r="T249" s="2">
        <f t="shared" si="18"/>
        <v>8499.571428571362</v>
      </c>
      <c r="U249" s="2">
        <f t="shared" si="19"/>
        <v>700000</v>
      </c>
      <c r="V249" s="2">
        <f t="shared" si="34"/>
        <v>78107019.75604789</v>
      </c>
      <c r="W249" s="2">
        <f t="shared" si="20"/>
        <v>691500.42857143283</v>
      </c>
      <c r="X249" s="2">
        <f t="shared" si="6"/>
        <v>8499.5714285671711</v>
      </c>
      <c r="Y249" s="2">
        <f t="shared" si="43"/>
        <v>60064519.57486628</v>
      </c>
      <c r="Z249" s="2" t="str">
        <f t="shared" si="8"/>
        <v>MEEP</v>
      </c>
      <c r="AA249" s="2">
        <f>IF(Z249="HERE",Y249,AA248+Graph!$G$1*1000)</f>
        <v>77385031.146294877</v>
      </c>
      <c r="AB249" s="2">
        <f t="shared" si="21"/>
        <v>650000</v>
      </c>
      <c r="AC249" s="2">
        <f t="shared" si="44"/>
        <v>58745007.756047867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181</v>
      </c>
      <c r="C250" s="7"/>
      <c r="D250" s="2" t="e">
        <f t="shared" si="12"/>
        <v>#N/A</v>
      </c>
      <c r="E250" s="2" t="e">
        <f t="shared" si="22"/>
        <v>#N/A</v>
      </c>
      <c r="F250" s="2">
        <v>1356059.8821301162</v>
      </c>
      <c r="G250" s="2">
        <f t="shared" si="47"/>
        <v>691500.42857142852</v>
      </c>
      <c r="H250" s="2">
        <f t="shared" si="45"/>
        <v>136884556.18461967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2128013.4285714231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1368899.0727018118</v>
      </c>
      <c r="Q250" s="2">
        <f t="shared" si="48"/>
        <v>700000</v>
      </c>
      <c r="R250" s="2">
        <f t="shared" si="46"/>
        <v>138871539.33091417</v>
      </c>
      <c r="S250" s="2">
        <f t="shared" si="17"/>
        <v>691500.42857143283</v>
      </c>
      <c r="T250" s="2">
        <f t="shared" si="18"/>
        <v>8499.571428571362</v>
      </c>
      <c r="U250" s="2">
        <f t="shared" si="19"/>
        <v>700000</v>
      </c>
      <c r="V250" s="2">
        <f t="shared" si="34"/>
        <v>78798520.184619322</v>
      </c>
      <c r="W250" s="2">
        <f t="shared" si="20"/>
        <v>691500.42857143283</v>
      </c>
      <c r="X250" s="2">
        <f t="shared" si="6"/>
        <v>8499.5714285671711</v>
      </c>
      <c r="Y250" s="2">
        <f t="shared" si="43"/>
        <v>60073019.146294847</v>
      </c>
      <c r="Z250" s="2" t="str">
        <f t="shared" si="8"/>
        <v>MEEP</v>
      </c>
      <c r="AA250" s="2">
        <f>IF(Z250="HERE",Y250,AA249+Graph!$G$1*1000)</f>
        <v>78035031.146294877</v>
      </c>
      <c r="AB250" s="2">
        <f t="shared" si="21"/>
        <v>650000</v>
      </c>
      <c r="AC250" s="2">
        <f t="shared" si="44"/>
        <v>58745007.756047867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182</v>
      </c>
      <c r="C251" s="7"/>
      <c r="D251" s="2" t="e">
        <f t="shared" si="12"/>
        <v>#N/A</v>
      </c>
      <c r="E251" s="2" t="e">
        <f t="shared" si="22"/>
        <v>#N/A</v>
      </c>
      <c r="F251" s="2">
        <v>1360991.0180163085</v>
      </c>
      <c r="G251" s="2">
        <f t="shared" si="47"/>
        <v>691500.42857142852</v>
      </c>
      <c r="H251" s="2">
        <f t="shared" si="45"/>
        <v>137576056.6131911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2136512.9999999944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1373876.7048637569</v>
      </c>
      <c r="Q251" s="2">
        <f t="shared" si="48"/>
        <v>700000</v>
      </c>
      <c r="R251" s="2">
        <f t="shared" si="46"/>
        <v>139571539.33091417</v>
      </c>
      <c r="S251" s="2">
        <f t="shared" si="17"/>
        <v>691500.42857143283</v>
      </c>
      <c r="T251" s="2">
        <f t="shared" si="18"/>
        <v>8499.571428571362</v>
      </c>
      <c r="U251" s="2">
        <f t="shared" si="19"/>
        <v>700000</v>
      </c>
      <c r="V251" s="2">
        <f t="shared" si="34"/>
        <v>79490020.613190755</v>
      </c>
      <c r="W251" s="2">
        <f t="shared" si="20"/>
        <v>691500.42857143283</v>
      </c>
      <c r="X251" s="2">
        <f t="shared" si="6"/>
        <v>8499.5714285671711</v>
      </c>
      <c r="Y251" s="2">
        <f t="shared" si="43"/>
        <v>60081518.717723414</v>
      </c>
      <c r="Z251" s="2" t="str">
        <f t="shared" si="8"/>
        <v>MEEP</v>
      </c>
      <c r="AA251" s="2">
        <f>IF(Z251="HERE",Y251,AA250+Graph!$G$1*1000)</f>
        <v>78685031.146294877</v>
      </c>
      <c r="AB251" s="2">
        <f t="shared" si="21"/>
        <v>650000</v>
      </c>
      <c r="AC251" s="2">
        <f t="shared" si="44"/>
        <v>58745007.756047867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183</v>
      </c>
      <c r="C252" s="7"/>
      <c r="D252" s="2" t="e">
        <f t="shared" si="12"/>
        <v>#N/A</v>
      </c>
      <c r="E252" s="2" t="e">
        <f t="shared" si="22"/>
        <v>#N/A</v>
      </c>
      <c r="F252" s="2">
        <v>1365922.1539024711</v>
      </c>
      <c r="G252" s="2">
        <f t="shared" si="47"/>
        <v>691500.42857142852</v>
      </c>
      <c r="H252" s="2">
        <f t="shared" si="45"/>
        <v>138267557.04176253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2145012.5714285658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1378854.3370257318</v>
      </c>
      <c r="Q252" s="2">
        <f t="shared" si="48"/>
        <v>700000</v>
      </c>
      <c r="R252" s="2">
        <f t="shared" si="46"/>
        <v>140271539.33091417</v>
      </c>
      <c r="S252" s="2">
        <f t="shared" si="17"/>
        <v>691500.42857143283</v>
      </c>
      <c r="T252" s="2">
        <f t="shared" si="18"/>
        <v>8499.571428571362</v>
      </c>
      <c r="U252" s="2">
        <f t="shared" si="19"/>
        <v>700000</v>
      </c>
      <c r="V252" s="2">
        <f t="shared" si="34"/>
        <v>80181521.041762188</v>
      </c>
      <c r="W252" s="2">
        <f t="shared" si="20"/>
        <v>691500.42857143283</v>
      </c>
      <c r="X252" s="2">
        <f t="shared" si="6"/>
        <v>8499.5714285671711</v>
      </c>
      <c r="Y252" s="2">
        <f t="shared" si="43"/>
        <v>60090018.289151981</v>
      </c>
      <c r="Z252" s="2" t="str">
        <f t="shared" si="8"/>
        <v>MEEP</v>
      </c>
      <c r="AA252" s="2">
        <f>IF(Z252="HERE",Y252,AA251+Graph!$G$1*1000)</f>
        <v>79335031.146294877</v>
      </c>
      <c r="AB252" s="2">
        <f t="shared" si="21"/>
        <v>650000</v>
      </c>
      <c r="AC252" s="2">
        <f t="shared" si="44"/>
        <v>58745007.756047867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184</v>
      </c>
      <c r="C253" s="7"/>
      <c r="D253" s="2" t="e">
        <f t="shared" si="12"/>
        <v>#N/A</v>
      </c>
      <c r="E253" s="2" t="e">
        <f t="shared" si="22"/>
        <v>#N/A</v>
      </c>
      <c r="F253" s="2">
        <v>1370853.2897886336</v>
      </c>
      <c r="G253" s="2">
        <f t="shared" si="47"/>
        <v>691500.42857142852</v>
      </c>
      <c r="H253" s="2">
        <f t="shared" si="45"/>
        <v>138959057.47033396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2153512.1428571371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1383831.9691876769</v>
      </c>
      <c r="Q253" s="2">
        <f t="shared" si="48"/>
        <v>700000</v>
      </c>
      <c r="R253" s="2">
        <f t="shared" si="46"/>
        <v>140971539.33091417</v>
      </c>
      <c r="S253" s="2">
        <f t="shared" si="17"/>
        <v>691500.42857143283</v>
      </c>
      <c r="T253" s="2">
        <f t="shared" si="18"/>
        <v>8499.571428571362</v>
      </c>
      <c r="U253" s="2">
        <f t="shared" si="19"/>
        <v>700000</v>
      </c>
      <c r="V253" s="2">
        <f t="shared" si="34"/>
        <v>80873021.470333621</v>
      </c>
      <c r="W253" s="2">
        <f t="shared" si="20"/>
        <v>691500.42857143283</v>
      </c>
      <c r="X253" s="2">
        <f t="shared" si="6"/>
        <v>8499.5714285671711</v>
      </c>
      <c r="Y253" s="2">
        <f t="shared" si="43"/>
        <v>60098517.860580549</v>
      </c>
      <c r="Z253" s="2" t="str">
        <f t="shared" si="8"/>
        <v>MEEP</v>
      </c>
      <c r="AA253" s="2">
        <f>IF(Z253="HERE",Y253,AA252+Graph!$G$1*1000)</f>
        <v>79985031.146294877</v>
      </c>
      <c r="AB253" s="2">
        <f t="shared" si="21"/>
        <v>650000</v>
      </c>
      <c r="AC253" s="2">
        <f t="shared" si="44"/>
        <v>58745007.756047867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185</v>
      </c>
      <c r="C254" s="7"/>
      <c r="D254" s="2" t="e">
        <f t="shared" si="12"/>
        <v>#N/A</v>
      </c>
      <c r="E254" s="2" t="e">
        <f t="shared" si="22"/>
        <v>#N/A</v>
      </c>
      <c r="F254" s="2">
        <v>1375784.4256748259</v>
      </c>
      <c r="G254" s="2">
        <f t="shared" si="47"/>
        <v>691500.42857142852</v>
      </c>
      <c r="H254" s="2">
        <f t="shared" si="45"/>
        <v>139650557.8989054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2162011.7142857085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1388809.601349622</v>
      </c>
      <c r="Q254" s="2">
        <f t="shared" si="48"/>
        <v>700000</v>
      </c>
      <c r="R254" s="2">
        <f t="shared" si="46"/>
        <v>141671539.33091417</v>
      </c>
      <c r="S254" s="2">
        <f t="shared" si="17"/>
        <v>691500.42857143283</v>
      </c>
      <c r="T254" s="2">
        <f t="shared" si="18"/>
        <v>8499.571428571362</v>
      </c>
      <c r="U254" s="2">
        <f t="shared" si="19"/>
        <v>700000</v>
      </c>
      <c r="V254" s="2">
        <f t="shared" si="34"/>
        <v>81564521.898905054</v>
      </c>
      <c r="W254" s="2">
        <f t="shared" si="20"/>
        <v>691500.42857143283</v>
      </c>
      <c r="X254" s="2">
        <f t="shared" si="6"/>
        <v>8499.5714285671711</v>
      </c>
      <c r="Y254" s="2">
        <f t="shared" si="43"/>
        <v>60107017.432009116</v>
      </c>
      <c r="Z254" s="2" t="str">
        <f t="shared" si="8"/>
        <v>MEEP</v>
      </c>
      <c r="AA254" s="2">
        <f>IF(Z254="HERE",Y254,AA253+Graph!$G$1*1000)</f>
        <v>80635031.146294877</v>
      </c>
      <c r="AB254" s="2">
        <f t="shared" si="21"/>
        <v>650000</v>
      </c>
      <c r="AC254" s="2">
        <f t="shared" si="44"/>
        <v>58745007.756047867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186</v>
      </c>
      <c r="C255" s="7"/>
      <c r="D255" s="2" t="e">
        <f t="shared" si="12"/>
        <v>#N/A</v>
      </c>
      <c r="E255" s="2" t="e">
        <f t="shared" si="22"/>
        <v>#N/A</v>
      </c>
      <c r="F255" s="2">
        <v>1380715.5615609884</v>
      </c>
      <c r="G255" s="2">
        <f t="shared" si="47"/>
        <v>691500.42857142852</v>
      </c>
      <c r="H255" s="2">
        <f t="shared" si="45"/>
        <v>140342058.32747683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2170511.2857142799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1393787.2335115969</v>
      </c>
      <c r="Q255" s="2">
        <f t="shared" si="48"/>
        <v>700000</v>
      </c>
      <c r="R255" s="2">
        <f t="shared" si="46"/>
        <v>142371539.33091417</v>
      </c>
      <c r="S255" s="2">
        <f t="shared" si="17"/>
        <v>691500.42857143283</v>
      </c>
      <c r="T255" s="2">
        <f t="shared" si="18"/>
        <v>8499.571428571362</v>
      </c>
      <c r="U255" s="2">
        <f t="shared" si="19"/>
        <v>700000</v>
      </c>
      <c r="V255" s="2">
        <f t="shared" si="34"/>
        <v>82256022.327476487</v>
      </c>
      <c r="W255" s="2">
        <f t="shared" si="20"/>
        <v>691500.42857143283</v>
      </c>
      <c r="X255" s="2">
        <f t="shared" si="6"/>
        <v>8499.5714285671711</v>
      </c>
      <c r="Y255" s="2">
        <f t="shared" si="43"/>
        <v>60115517.003437683</v>
      </c>
      <c r="Z255" s="2" t="str">
        <f t="shared" si="8"/>
        <v>MEEP</v>
      </c>
      <c r="AA255" s="2">
        <f>IF(Z255="HERE",Y255,AA254+Graph!$G$1*1000)</f>
        <v>81285031.146294877</v>
      </c>
      <c r="AB255" s="2">
        <f t="shared" si="21"/>
        <v>650000</v>
      </c>
      <c r="AC255" s="2">
        <f t="shared" si="44"/>
        <v>58745007.756047867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187</v>
      </c>
      <c r="C256" s="7"/>
      <c r="D256" s="2" t="e">
        <f t="shared" si="12"/>
        <v>#N/A</v>
      </c>
      <c r="E256" s="2" t="e">
        <f t="shared" si="22"/>
        <v>#N/A</v>
      </c>
      <c r="F256" s="2">
        <v>1385646.6974471509</v>
      </c>
      <c r="G256" s="2">
        <f t="shared" si="47"/>
        <v>691500.42857142852</v>
      </c>
      <c r="H256" s="2">
        <f t="shared" si="45"/>
        <v>141033558.75604826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2179010.8571428512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1398764.865673542</v>
      </c>
      <c r="Q256" s="2">
        <f t="shared" si="48"/>
        <v>700000</v>
      </c>
      <c r="R256" s="2">
        <f t="shared" si="46"/>
        <v>143071539.33091417</v>
      </c>
      <c r="S256" s="2">
        <f t="shared" si="17"/>
        <v>691500.42857143283</v>
      </c>
      <c r="T256" s="2">
        <f t="shared" si="18"/>
        <v>8499.571428571362</v>
      </c>
      <c r="U256" s="2">
        <f t="shared" si="19"/>
        <v>700000</v>
      </c>
      <c r="V256" s="2">
        <f t="shared" si="34"/>
        <v>82947522.756047919</v>
      </c>
      <c r="W256" s="2">
        <f t="shared" si="20"/>
        <v>691500.42857143283</v>
      </c>
      <c r="X256" s="2">
        <f t="shared" si="6"/>
        <v>8499.5714285671711</v>
      </c>
      <c r="Y256" s="2">
        <f t="shared" si="43"/>
        <v>60124016.57486625</v>
      </c>
      <c r="Z256" s="2" t="str">
        <f t="shared" si="8"/>
        <v>MEEP</v>
      </c>
      <c r="AA256" s="2">
        <f>IF(Z256="HERE",Y256,AA255+Graph!$G$1*1000)</f>
        <v>81935031.146294877</v>
      </c>
      <c r="AB256" s="2">
        <f t="shared" si="21"/>
        <v>650000</v>
      </c>
      <c r="AC256" s="2">
        <f t="shared" si="44"/>
        <v>58745007.756047867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188</v>
      </c>
      <c r="C257" s="7"/>
      <c r="D257" s="2" t="e">
        <f t="shared" si="12"/>
        <v>#N/A</v>
      </c>
      <c r="E257" s="2" t="e">
        <f t="shared" si="22"/>
        <v>#N/A</v>
      </c>
      <c r="F257" s="2">
        <v>1390577.8333333433</v>
      </c>
      <c r="G257" s="2">
        <f t="shared" si="47"/>
        <v>691500.42857142852</v>
      </c>
      <c r="H257" s="2">
        <f t="shared" si="45"/>
        <v>141725059.18461969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2187510.4285714226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1403742.4978354871</v>
      </c>
      <c r="Q257" s="2">
        <f t="shared" si="48"/>
        <v>700000</v>
      </c>
      <c r="R257" s="2">
        <f t="shared" si="46"/>
        <v>143771539.33091417</v>
      </c>
      <c r="S257" s="2">
        <f t="shared" si="17"/>
        <v>691500.42857143283</v>
      </c>
      <c r="T257" s="2">
        <f t="shared" si="18"/>
        <v>8499.571428571362</v>
      </c>
      <c r="U257" s="2">
        <f t="shared" si="19"/>
        <v>700000</v>
      </c>
      <c r="V257" s="2">
        <f t="shared" si="34"/>
        <v>83639023.184619352</v>
      </c>
      <c r="W257" s="2">
        <f t="shared" si="20"/>
        <v>691500.42857143283</v>
      </c>
      <c r="X257" s="2">
        <f t="shared" si="6"/>
        <v>8499.5714285671711</v>
      </c>
      <c r="Y257" s="2">
        <f t="shared" si="43"/>
        <v>60132516.146294817</v>
      </c>
      <c r="Z257" s="2" t="str">
        <f t="shared" si="8"/>
        <v>MEEP</v>
      </c>
      <c r="AA257" s="2">
        <f>IF(Z257="HERE",Y257,AA256+Graph!$G$1*1000)</f>
        <v>82585031.146294877</v>
      </c>
      <c r="AB257" s="2">
        <f t="shared" si="21"/>
        <v>650000</v>
      </c>
      <c r="AC257" s="2">
        <f t="shared" si="44"/>
        <v>58745007.756047867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189</v>
      </c>
      <c r="C258" s="7"/>
      <c r="D258" s="2" t="e">
        <f t="shared" si="12"/>
        <v>#N/A</v>
      </c>
      <c r="E258" s="2" t="e">
        <f t="shared" si="22"/>
        <v>#N/A</v>
      </c>
      <c r="F258" s="2">
        <v>1395508.9692195058</v>
      </c>
      <c r="G258" s="2">
        <f t="shared" si="47"/>
        <v>691500.42857142852</v>
      </c>
      <c r="H258" s="2">
        <f t="shared" si="45"/>
        <v>142416559.61319113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2196009.9999999939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1408720.129997462</v>
      </c>
      <c r="Q258" s="2">
        <f t="shared" si="48"/>
        <v>700000</v>
      </c>
      <c r="R258" s="2">
        <f t="shared" si="46"/>
        <v>144471539.33091417</v>
      </c>
      <c r="S258" s="2">
        <f t="shared" si="17"/>
        <v>691500.42857143283</v>
      </c>
      <c r="T258" s="2">
        <f t="shared" si="18"/>
        <v>8499.571428571362</v>
      </c>
      <c r="U258" s="2">
        <f t="shared" si="19"/>
        <v>700000</v>
      </c>
      <c r="V258" s="2">
        <f t="shared" si="34"/>
        <v>84330523.613190785</v>
      </c>
      <c r="W258" s="2">
        <f t="shared" si="20"/>
        <v>691500.42857143283</v>
      </c>
      <c r="X258" s="2">
        <f t="shared" si="6"/>
        <v>8499.5714285671711</v>
      </c>
      <c r="Y258" s="2">
        <f t="shared" si="43"/>
        <v>60141015.717723384</v>
      </c>
      <c r="Z258" s="2" t="str">
        <f t="shared" si="8"/>
        <v>MEEP</v>
      </c>
      <c r="AA258" s="2">
        <f>IF(Z258="HERE",Y258,AA257+Graph!$G$1*1000)</f>
        <v>83235031.146294877</v>
      </c>
      <c r="AB258" s="2">
        <f t="shared" si="21"/>
        <v>650000</v>
      </c>
      <c r="AC258" s="2">
        <f t="shared" si="44"/>
        <v>58745007.756047867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190</v>
      </c>
      <c r="C259" s="7"/>
      <c r="D259" s="2" t="e">
        <f t="shared" si="12"/>
        <v>#N/A</v>
      </c>
      <c r="E259" s="2" t="e">
        <f t="shared" si="22"/>
        <v>#N/A</v>
      </c>
      <c r="F259" s="2">
        <v>1400440.1051056683</v>
      </c>
      <c r="G259" s="2">
        <f t="shared" si="47"/>
        <v>691500.42857142852</v>
      </c>
      <c r="H259" s="2">
        <f t="shared" si="45"/>
        <v>143108060.04176256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2204509.5714285653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1413697.7621594071</v>
      </c>
      <c r="Q259" s="2">
        <f t="shared" si="48"/>
        <v>700000</v>
      </c>
      <c r="R259" s="2">
        <f t="shared" si="46"/>
        <v>145171539.33091417</v>
      </c>
      <c r="S259" s="2">
        <f t="shared" si="17"/>
        <v>691500.42857143283</v>
      </c>
      <c r="T259" s="2">
        <f t="shared" si="18"/>
        <v>8499.571428571362</v>
      </c>
      <c r="U259" s="2">
        <f t="shared" si="19"/>
        <v>700000</v>
      </c>
      <c r="V259" s="2">
        <f t="shared" si="34"/>
        <v>85022024.041762218</v>
      </c>
      <c r="W259" s="2">
        <f t="shared" si="20"/>
        <v>691500.42857143283</v>
      </c>
      <c r="X259" s="2">
        <f t="shared" si="6"/>
        <v>8499.5714285671711</v>
      </c>
      <c r="Y259" s="2">
        <f t="shared" si="43"/>
        <v>60149515.289151952</v>
      </c>
      <c r="Z259" s="2" t="str">
        <f t="shared" si="8"/>
        <v>MEEP</v>
      </c>
      <c r="AA259" s="2">
        <f>IF(Z259="HERE",Y259,AA258+Graph!$G$1*1000)</f>
        <v>83885031.146294877</v>
      </c>
      <c r="AB259" s="2">
        <f t="shared" si="21"/>
        <v>650000</v>
      </c>
      <c r="AC259" s="2">
        <f t="shared" si="44"/>
        <v>58745007.756047867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191</v>
      </c>
      <c r="C260" s="7"/>
      <c r="D260" s="2" t="e">
        <f t="shared" si="12"/>
        <v>#N/A</v>
      </c>
      <c r="E260" s="2" t="e">
        <f t="shared" si="22"/>
        <v>#N/A</v>
      </c>
      <c r="F260" s="2">
        <v>1405371.2409918606</v>
      </c>
      <c r="G260" s="2">
        <f t="shared" si="47"/>
        <v>691500.42857142852</v>
      </c>
      <c r="H260" s="2">
        <f t="shared" si="45"/>
        <v>143799560.47033399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2213009.1428571367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1418675.3943213522</v>
      </c>
      <c r="Q260" s="2">
        <f t="shared" si="48"/>
        <v>700000</v>
      </c>
      <c r="R260" s="2">
        <f t="shared" si="46"/>
        <v>145871539.33091417</v>
      </c>
      <c r="S260" s="2">
        <f t="shared" si="17"/>
        <v>691500.42857143283</v>
      </c>
      <c r="T260" s="2">
        <f t="shared" si="18"/>
        <v>8499.571428571362</v>
      </c>
      <c r="U260" s="2">
        <f t="shared" si="19"/>
        <v>700000</v>
      </c>
      <c r="V260" s="2">
        <f t="shared" si="34"/>
        <v>85713524.470333651</v>
      </c>
      <c r="W260" s="2">
        <f t="shared" si="20"/>
        <v>691500.42857143283</v>
      </c>
      <c r="X260" s="2">
        <f t="shared" si="6"/>
        <v>8499.5714285671711</v>
      </c>
      <c r="Y260" s="2">
        <f t="shared" si="43"/>
        <v>60158014.860580519</v>
      </c>
      <c r="Z260" s="2" t="str">
        <f t="shared" si="8"/>
        <v>MEEP</v>
      </c>
      <c r="AA260" s="2">
        <f>IF(Z260="HERE",Y260,AA259+Graph!$G$1*1000)</f>
        <v>84535031.146294877</v>
      </c>
      <c r="AB260" s="2">
        <f t="shared" si="21"/>
        <v>650000</v>
      </c>
      <c r="AC260" s="2">
        <f t="shared" si="44"/>
        <v>58745007.756047867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192</v>
      </c>
      <c r="C261" s="7"/>
      <c r="D261" s="2" t="e">
        <f t="shared" si="12"/>
        <v>#N/A</v>
      </c>
      <c r="E261" s="2" t="e">
        <f t="shared" si="22"/>
        <v>#N/A</v>
      </c>
      <c r="F261" s="2">
        <v>1410302.3768780231</v>
      </c>
      <c r="G261" s="2">
        <f t="shared" si="47"/>
        <v>691500.42857142852</v>
      </c>
      <c r="H261" s="2">
        <f t="shared" si="45"/>
        <v>144491060.89890543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2221508.714285708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1423653.0264833272</v>
      </c>
      <c r="Q261" s="2">
        <f t="shared" si="48"/>
        <v>700000</v>
      </c>
      <c r="R261" s="2">
        <f t="shared" si="46"/>
        <v>146571539.33091417</v>
      </c>
      <c r="S261" s="2">
        <f t="shared" si="17"/>
        <v>691500.42857143283</v>
      </c>
      <c r="T261" s="2">
        <f t="shared" si="18"/>
        <v>8499.571428571362</v>
      </c>
      <c r="U261" s="2">
        <f t="shared" si="19"/>
        <v>700000</v>
      </c>
      <c r="V261" s="2">
        <f t="shared" si="34"/>
        <v>86405024.898905084</v>
      </c>
      <c r="W261" s="2">
        <f t="shared" si="20"/>
        <v>691500.42857143283</v>
      </c>
      <c r="X261" s="2">
        <f t="shared" si="6"/>
        <v>8499.5714285671711</v>
      </c>
      <c r="Y261" s="2">
        <f t="shared" si="43"/>
        <v>60166514.432009086</v>
      </c>
      <c r="Z261" s="2" t="str">
        <f t="shared" si="8"/>
        <v>MEEP</v>
      </c>
      <c r="AA261" s="2">
        <f>IF(Z261="HERE",Y261,AA260+Graph!$G$1*1000)</f>
        <v>85185031.146294877</v>
      </c>
      <c r="AB261" s="2">
        <f t="shared" si="21"/>
        <v>650000</v>
      </c>
      <c r="AC261" s="2">
        <f t="shared" si="44"/>
        <v>58745007.756047867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193</v>
      </c>
      <c r="C262" s="7"/>
      <c r="D262" s="2" t="e">
        <f t="shared" si="12"/>
        <v>#N/A</v>
      </c>
      <c r="E262" s="2" t="e">
        <f t="shared" si="22"/>
        <v>#N/A</v>
      </c>
      <c r="F262" s="2">
        <v>1415233.5127641857</v>
      </c>
      <c r="G262" s="2">
        <f t="shared" si="47"/>
        <v>691500.42857142852</v>
      </c>
      <c r="H262" s="2">
        <f t="shared" si="45"/>
        <v>145182561.32747686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2230008.2857142794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1428630.6586452723</v>
      </c>
      <c r="Q262" s="2">
        <f t="shared" si="48"/>
        <v>700000</v>
      </c>
      <c r="R262" s="2">
        <f t="shared" si="46"/>
        <v>147271539.33091417</v>
      </c>
      <c r="S262" s="2">
        <f t="shared" si="17"/>
        <v>691500.42857143283</v>
      </c>
      <c r="T262" s="2">
        <f t="shared" si="18"/>
        <v>8499.571428571362</v>
      </c>
      <c r="U262" s="2">
        <f t="shared" si="19"/>
        <v>700000</v>
      </c>
      <c r="V262" s="2">
        <f t="shared" si="34"/>
        <v>87096525.327476516</v>
      </c>
      <c r="W262" s="2">
        <f t="shared" si="20"/>
        <v>691500.42857143283</v>
      </c>
      <c r="X262" s="2">
        <f t="shared" si="6"/>
        <v>8499.5714285671711</v>
      </c>
      <c r="Y262" s="2">
        <f t="shared" si="43"/>
        <v>60175014.003437653</v>
      </c>
      <c r="Z262" s="2" t="str">
        <f t="shared" si="8"/>
        <v>MEEP</v>
      </c>
      <c r="AA262" s="2">
        <f>IF(Z262="HERE",Y262,AA261+Graph!$G$1*1000)</f>
        <v>85835031.146294877</v>
      </c>
      <c r="AB262" s="2">
        <f t="shared" si="21"/>
        <v>650000</v>
      </c>
      <c r="AC262" s="2">
        <f t="shared" si="44"/>
        <v>58745007.756047867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194</v>
      </c>
      <c r="C263" s="7"/>
      <c r="D263" s="2" t="e">
        <f t="shared" si="12"/>
        <v>#N/A</v>
      </c>
      <c r="E263" s="2" t="e">
        <f t="shared" si="22"/>
        <v>#N/A</v>
      </c>
      <c r="F263" s="2">
        <v>1420164.648650378</v>
      </c>
      <c r="G263" s="2">
        <f t="shared" si="47"/>
        <v>691500.42857142852</v>
      </c>
      <c r="H263" s="2">
        <f t="shared" si="45"/>
        <v>145874061.75604829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2238507.8571428508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1433608.2908072174</v>
      </c>
      <c r="Q263" s="2">
        <f t="shared" si="48"/>
        <v>700000</v>
      </c>
      <c r="R263" s="2">
        <f t="shared" si="46"/>
        <v>147971539.33091417</v>
      </c>
      <c r="S263" s="2">
        <f t="shared" si="17"/>
        <v>691500.42857143283</v>
      </c>
      <c r="T263" s="2">
        <f t="shared" si="18"/>
        <v>8499.571428571362</v>
      </c>
      <c r="U263" s="2">
        <f t="shared" si="19"/>
        <v>700000</v>
      </c>
      <c r="V263" s="2">
        <f t="shared" si="34"/>
        <v>87788025.756047949</v>
      </c>
      <c r="W263" s="2">
        <f t="shared" si="20"/>
        <v>691500.42857143283</v>
      </c>
      <c r="X263" s="2">
        <f t="shared" si="6"/>
        <v>8499.5714285671711</v>
      </c>
      <c r="Y263" s="2">
        <f t="shared" si="43"/>
        <v>60183513.57486622</v>
      </c>
      <c r="Z263" s="2" t="str">
        <f t="shared" si="8"/>
        <v>MEEP</v>
      </c>
      <c r="AA263" s="2">
        <f>IF(Z263="HERE",Y263,AA262+Graph!$G$1*1000)</f>
        <v>86485031.146294877</v>
      </c>
      <c r="AB263" s="2">
        <f t="shared" si="21"/>
        <v>650000</v>
      </c>
      <c r="AC263" s="2">
        <f t="shared" si="44"/>
        <v>58745007.756047867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195</v>
      </c>
      <c r="C264" s="7"/>
      <c r="D264" s="2" t="e">
        <f t="shared" si="12"/>
        <v>#N/A</v>
      </c>
      <c r="E264" s="2" t="e">
        <f t="shared" si="22"/>
        <v>#N/A</v>
      </c>
      <c r="F264" s="2">
        <v>1425095.7845365405</v>
      </c>
      <c r="G264" s="2">
        <f t="shared" si="47"/>
        <v>691500.42857142852</v>
      </c>
      <c r="H264" s="2">
        <f t="shared" si="45"/>
        <v>146565562.18461972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2247007.4285714221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1438585.9229691923</v>
      </c>
      <c r="Q264" s="2">
        <f t="shared" si="48"/>
        <v>700000</v>
      </c>
      <c r="R264" s="2">
        <f t="shared" si="46"/>
        <v>148671539.33091417</v>
      </c>
      <c r="S264" s="2">
        <f t="shared" si="17"/>
        <v>691500.42857143283</v>
      </c>
      <c r="T264" s="2">
        <f t="shared" si="18"/>
        <v>8499.571428571362</v>
      </c>
      <c r="U264" s="2">
        <f t="shared" si="19"/>
        <v>700000</v>
      </c>
      <c r="V264" s="2">
        <f t="shared" si="34"/>
        <v>88479526.184619382</v>
      </c>
      <c r="W264" s="2">
        <f t="shared" si="20"/>
        <v>691500.42857143283</v>
      </c>
      <c r="X264" s="2">
        <f t="shared" si="6"/>
        <v>8499.5714285671711</v>
      </c>
      <c r="Y264" s="2">
        <f t="shared" si="43"/>
        <v>60192013.146294788</v>
      </c>
      <c r="Z264" s="2" t="str">
        <f t="shared" si="8"/>
        <v>MEEP</v>
      </c>
      <c r="AA264" s="2">
        <f>IF(Z264="HERE",Y264,AA263+Graph!$G$1*1000)</f>
        <v>87135031.146294877</v>
      </c>
      <c r="AB264" s="2">
        <f t="shared" si="21"/>
        <v>650000</v>
      </c>
      <c r="AC264" s="2">
        <f t="shared" si="44"/>
        <v>58745007.756047867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196</v>
      </c>
      <c r="C265" s="7"/>
      <c r="D265" s="2" t="e">
        <f t="shared" si="12"/>
        <v>#N/A</v>
      </c>
      <c r="E265" s="2" t="e">
        <f t="shared" si="22"/>
        <v>#N/A</v>
      </c>
      <c r="F265" s="2">
        <v>1430026.920422703</v>
      </c>
      <c r="G265" s="2">
        <f t="shared" si="47"/>
        <v>691500.42857142852</v>
      </c>
      <c r="H265" s="2">
        <f t="shared" si="45"/>
        <v>147257062.61319116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2255506.9999999935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1443563.5551311374</v>
      </c>
      <c r="Q265" s="2">
        <f t="shared" si="48"/>
        <v>700000</v>
      </c>
      <c r="R265" s="2">
        <f t="shared" si="46"/>
        <v>149371539.33091417</v>
      </c>
      <c r="S265" s="2">
        <f t="shared" si="17"/>
        <v>691500.42857143283</v>
      </c>
      <c r="T265" s="2">
        <f t="shared" si="18"/>
        <v>8499.571428571362</v>
      </c>
      <c r="U265" s="2">
        <f t="shared" si="19"/>
        <v>700000</v>
      </c>
      <c r="V265" s="2">
        <f t="shared" si="34"/>
        <v>89171026.613190815</v>
      </c>
      <c r="W265" s="2">
        <f t="shared" si="20"/>
        <v>691500.42857143283</v>
      </c>
      <c r="X265" s="2">
        <f t="shared" si="6"/>
        <v>8499.5714285671711</v>
      </c>
      <c r="Y265" s="2">
        <f t="shared" si="43"/>
        <v>60200512.717723355</v>
      </c>
      <c r="Z265" s="2" t="str">
        <f t="shared" si="8"/>
        <v>MEEP</v>
      </c>
      <c r="AA265" s="2">
        <f>IF(Z265="HERE",Y265,AA264+Graph!$G$1*1000)</f>
        <v>87785031.146294877</v>
      </c>
      <c r="AB265" s="2">
        <f t="shared" si="21"/>
        <v>650000</v>
      </c>
      <c r="AC265" s="2">
        <f t="shared" si="44"/>
        <v>58745007.756047867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197</v>
      </c>
      <c r="C266" s="7"/>
      <c r="D266" s="2" t="e">
        <f t="shared" si="12"/>
        <v>#N/A</v>
      </c>
      <c r="E266" s="2" t="e">
        <f t="shared" si="22"/>
        <v>#N/A</v>
      </c>
      <c r="F266" s="2">
        <v>1434958.0563088953</v>
      </c>
      <c r="G266" s="2">
        <f t="shared" si="47"/>
        <v>691500.42857142852</v>
      </c>
      <c r="H266" s="2">
        <f t="shared" si="45"/>
        <v>147948563.04176259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2264006.5714285648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1448541.1872931123</v>
      </c>
      <c r="Q266" s="2">
        <f t="shared" si="48"/>
        <v>700000</v>
      </c>
      <c r="R266" s="2">
        <f t="shared" si="46"/>
        <v>150071539.33091417</v>
      </c>
      <c r="S266" s="2">
        <f t="shared" si="17"/>
        <v>691500.42857143283</v>
      </c>
      <c r="T266" s="2">
        <f t="shared" si="18"/>
        <v>8499.571428571362</v>
      </c>
      <c r="U266" s="2">
        <f t="shared" si="19"/>
        <v>700000</v>
      </c>
      <c r="V266" s="2">
        <f t="shared" si="34"/>
        <v>89862527.041762248</v>
      </c>
      <c r="W266" s="2">
        <f t="shared" si="20"/>
        <v>691500.42857143283</v>
      </c>
      <c r="X266" s="2">
        <f t="shared" si="6"/>
        <v>8499.5714285671711</v>
      </c>
      <c r="Y266" s="2">
        <f t="shared" si="43"/>
        <v>60209012.289151922</v>
      </c>
      <c r="Z266" s="2" t="str">
        <f t="shared" si="8"/>
        <v>MEEP</v>
      </c>
      <c r="AA266" s="2">
        <f>IF(Z266="HERE",Y266,AA265+Graph!$G$1*1000)</f>
        <v>88435031.146294877</v>
      </c>
      <c r="AB266" s="2">
        <f t="shared" si="21"/>
        <v>650000</v>
      </c>
      <c r="AC266" s="2">
        <f t="shared" si="44"/>
        <v>58745007.756047867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198</v>
      </c>
      <c r="C267" s="7"/>
      <c r="D267" s="2" t="e">
        <f t="shared" si="12"/>
        <v>#N/A</v>
      </c>
      <c r="E267" s="2" t="e">
        <f t="shared" si="22"/>
        <v>#N/A</v>
      </c>
      <c r="F267" s="2">
        <v>1439889.1921950579</v>
      </c>
      <c r="G267" s="2">
        <f t="shared" si="47"/>
        <v>691500.42857142852</v>
      </c>
      <c r="H267" s="2">
        <f t="shared" si="45"/>
        <v>148640063.47033402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2272506.1428571362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1453518.8194550574</v>
      </c>
      <c r="Q267" s="2">
        <f t="shared" si="48"/>
        <v>700000</v>
      </c>
      <c r="R267" s="2">
        <f t="shared" si="46"/>
        <v>150771539.33091417</v>
      </c>
      <c r="S267" s="2">
        <f t="shared" si="17"/>
        <v>691500.42857143283</v>
      </c>
      <c r="T267" s="2">
        <f t="shared" si="18"/>
        <v>8499.571428571362</v>
      </c>
      <c r="U267" s="2">
        <f t="shared" si="19"/>
        <v>700000</v>
      </c>
      <c r="V267" s="2">
        <f t="shared" si="34"/>
        <v>90554027.470333681</v>
      </c>
      <c r="W267" s="2">
        <f t="shared" si="20"/>
        <v>691500.42857143283</v>
      </c>
      <c r="X267" s="2">
        <f t="shared" si="6"/>
        <v>8499.5714285671711</v>
      </c>
      <c r="Y267" s="2">
        <f t="shared" si="43"/>
        <v>60217511.860580489</v>
      </c>
      <c r="Z267" s="2" t="str">
        <f t="shared" si="8"/>
        <v>MEEP</v>
      </c>
      <c r="AA267" s="2">
        <f>IF(Z267="HERE",Y267,AA266+Graph!$G$1*1000)</f>
        <v>89085031.146294877</v>
      </c>
      <c r="AB267" s="2">
        <f t="shared" si="21"/>
        <v>650000</v>
      </c>
      <c r="AC267" s="2">
        <f t="shared" si="44"/>
        <v>58745007.756047867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199</v>
      </c>
      <c r="C268" s="7"/>
      <c r="D268" s="2" t="e">
        <f t="shared" si="12"/>
        <v>#N/A</v>
      </c>
      <c r="E268" s="2" t="e">
        <f t="shared" si="22"/>
        <v>#N/A</v>
      </c>
      <c r="F268" s="2">
        <v>1444820.3280812204</v>
      </c>
      <c r="G268" s="2">
        <f t="shared" si="47"/>
        <v>691500.42857142852</v>
      </c>
      <c r="H268" s="2">
        <f t="shared" si="45"/>
        <v>149331563.89890546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2281005.7142857076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1458496.4516170025</v>
      </c>
      <c r="Q268" s="2">
        <f t="shared" si="48"/>
        <v>700000</v>
      </c>
      <c r="R268" s="2">
        <f t="shared" si="46"/>
        <v>151471539.33091417</v>
      </c>
      <c r="S268" s="2">
        <f t="shared" si="17"/>
        <v>691500.42857143283</v>
      </c>
      <c r="T268" s="2">
        <f t="shared" si="18"/>
        <v>8499.571428571362</v>
      </c>
      <c r="U268" s="2">
        <f t="shared" si="19"/>
        <v>700000</v>
      </c>
      <c r="V268" s="2">
        <f t="shared" si="34"/>
        <v>91245527.898905113</v>
      </c>
      <c r="W268" s="2">
        <f t="shared" si="20"/>
        <v>691500.42857143283</v>
      </c>
      <c r="X268" s="2">
        <f t="shared" si="6"/>
        <v>8499.5714285671711</v>
      </c>
      <c r="Y268" s="2">
        <f t="shared" si="43"/>
        <v>60226011.432009056</v>
      </c>
      <c r="Z268" s="2" t="str">
        <f t="shared" si="8"/>
        <v>MEEP</v>
      </c>
      <c r="AA268" s="2">
        <f>IF(Z268="HERE",Y268,AA267+Graph!$G$1*1000)</f>
        <v>89735031.146294877</v>
      </c>
      <c r="AB268" s="2">
        <f t="shared" si="21"/>
        <v>650000</v>
      </c>
      <c r="AC268" s="2">
        <f t="shared" si="44"/>
        <v>58745007.756047867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200</v>
      </c>
      <c r="C269" s="7"/>
      <c r="D269" s="2" t="e">
        <f t="shared" si="12"/>
        <v>#N/A</v>
      </c>
      <c r="E269" s="2" t="e">
        <f t="shared" si="22"/>
        <v>#N/A</v>
      </c>
      <c r="F269" s="2">
        <v>1449751.4639674127</v>
      </c>
      <c r="G269" s="2">
        <f t="shared" si="47"/>
        <v>691500.42857142852</v>
      </c>
      <c r="H269" s="2">
        <f t="shared" si="45"/>
        <v>150023064.32747689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2289505.2857142789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1463474.0837789774</v>
      </c>
      <c r="Q269" s="2">
        <f t="shared" si="48"/>
        <v>700000</v>
      </c>
      <c r="R269" s="2">
        <f t="shared" si="46"/>
        <v>152171539.33091417</v>
      </c>
      <c r="S269" s="2">
        <f t="shared" si="17"/>
        <v>691500.42857143283</v>
      </c>
      <c r="T269" s="2">
        <f t="shared" si="18"/>
        <v>8499.571428571362</v>
      </c>
      <c r="U269" s="2">
        <f t="shared" si="19"/>
        <v>700000</v>
      </c>
      <c r="V269" s="2">
        <f t="shared" si="34"/>
        <v>91937028.327476546</v>
      </c>
      <c r="W269" s="2">
        <f t="shared" si="20"/>
        <v>691500.42857143283</v>
      </c>
      <c r="X269" s="2">
        <f t="shared" si="6"/>
        <v>8499.5714285671711</v>
      </c>
      <c r="Y269" s="2">
        <f t="shared" si="43"/>
        <v>60234511.003437623</v>
      </c>
      <c r="Z269" s="2" t="str">
        <f t="shared" si="8"/>
        <v>MEEP</v>
      </c>
      <c r="AA269" s="2">
        <f>IF(Z269="HERE",Y269,AA268+Graph!$G$1*1000)</f>
        <v>90385031.146294877</v>
      </c>
      <c r="AB269" s="2">
        <f t="shared" si="21"/>
        <v>650000</v>
      </c>
      <c r="AC269" s="2">
        <f t="shared" si="44"/>
        <v>58745007.756047867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201</v>
      </c>
      <c r="C270" s="7"/>
      <c r="D270" s="2" t="e">
        <f t="shared" si="12"/>
        <v>#N/A</v>
      </c>
      <c r="E270" s="2" t="e">
        <f t="shared" si="22"/>
        <v>#N/A</v>
      </c>
      <c r="F270" s="2">
        <v>1454682.5998535752</v>
      </c>
      <c r="G270" s="2">
        <f t="shared" si="47"/>
        <v>691500.42857142852</v>
      </c>
      <c r="H270" s="2">
        <f t="shared" si="45"/>
        <v>150714564.75604832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2298004.8571428503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1468451.7159409225</v>
      </c>
      <c r="Q270" s="2">
        <f t="shared" si="48"/>
        <v>700000</v>
      </c>
      <c r="R270" s="2">
        <f t="shared" si="46"/>
        <v>152871539.33091417</v>
      </c>
      <c r="S270" s="2">
        <f t="shared" si="17"/>
        <v>691500.42857143283</v>
      </c>
      <c r="T270" s="2">
        <f t="shared" si="18"/>
        <v>8499.571428571362</v>
      </c>
      <c r="U270" s="2">
        <f t="shared" si="19"/>
        <v>700000</v>
      </c>
      <c r="V270" s="2">
        <f t="shared" si="34"/>
        <v>92628528.756047979</v>
      </c>
      <c r="W270" s="2">
        <f t="shared" si="20"/>
        <v>691500.42857143283</v>
      </c>
      <c r="X270" s="2">
        <f t="shared" si="6"/>
        <v>8499.5714285671711</v>
      </c>
      <c r="Y270" s="2">
        <f t="shared" si="43"/>
        <v>60243010.574866191</v>
      </c>
      <c r="Z270" s="2" t="str">
        <f t="shared" si="8"/>
        <v>MEEP</v>
      </c>
      <c r="AA270" s="2">
        <f>IF(Z270="HERE",Y270,AA269+Graph!$G$1*1000)</f>
        <v>91035031.146294877</v>
      </c>
      <c r="AB270" s="2">
        <f t="shared" si="21"/>
        <v>650000</v>
      </c>
      <c r="AC270" s="2">
        <f t="shared" si="44"/>
        <v>58745007.756047867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202</v>
      </c>
      <c r="C271" s="7"/>
      <c r="D271" s="2" t="e">
        <f t="shared" si="12"/>
        <v>#N/A</v>
      </c>
      <c r="E271" s="2" t="e">
        <f t="shared" si="22"/>
        <v>#N/A</v>
      </c>
      <c r="F271" s="2">
        <v>1459613.7357397377</v>
      </c>
      <c r="G271" s="2">
        <f t="shared" si="47"/>
        <v>691500.42857142852</v>
      </c>
      <c r="H271" s="2">
        <f t="shared" si="45"/>
        <v>151406065.18461975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2306504.4285714217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1473429.3481028676</v>
      </c>
      <c r="Q271" s="2">
        <f t="shared" si="48"/>
        <v>700000</v>
      </c>
      <c r="R271" s="2">
        <f t="shared" si="46"/>
        <v>153571539.33091417</v>
      </c>
      <c r="S271" s="2">
        <f t="shared" si="17"/>
        <v>691500.42857143283</v>
      </c>
      <c r="T271" s="2">
        <f t="shared" si="18"/>
        <v>8499.571428571362</v>
      </c>
      <c r="U271" s="2">
        <f t="shared" si="19"/>
        <v>700000</v>
      </c>
      <c r="V271" s="2">
        <f t="shared" si="34"/>
        <v>93320029.184619412</v>
      </c>
      <c r="W271" s="2">
        <f t="shared" si="20"/>
        <v>691500.42857143283</v>
      </c>
      <c r="X271" s="2">
        <f t="shared" si="6"/>
        <v>8499.5714285671711</v>
      </c>
      <c r="Y271" s="2">
        <f t="shared" si="43"/>
        <v>60251510.146294758</v>
      </c>
      <c r="Z271" s="2" t="str">
        <f t="shared" si="8"/>
        <v>MEEP</v>
      </c>
      <c r="AA271" s="2">
        <f>IF(Z271="HERE",Y271,AA270+Graph!$G$1*1000)</f>
        <v>91685031.146294877</v>
      </c>
      <c r="AB271" s="2">
        <f t="shared" si="21"/>
        <v>650000</v>
      </c>
      <c r="AC271" s="2">
        <f t="shared" si="44"/>
        <v>58745007.756047867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203</v>
      </c>
      <c r="C272" s="7"/>
      <c r="D272" s="2" t="e">
        <f t="shared" si="12"/>
        <v>#N/A</v>
      </c>
      <c r="E272" s="2" t="e">
        <f t="shared" si="22"/>
        <v>#N/A</v>
      </c>
      <c r="F272" s="2">
        <v>1464544.8716259301</v>
      </c>
      <c r="G272" s="2">
        <f t="shared" si="47"/>
        <v>691500.42857142852</v>
      </c>
      <c r="H272" s="2">
        <f t="shared" si="45"/>
        <v>152097565.61319119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2315003.999999993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1478406.9802648425</v>
      </c>
      <c r="Q272" s="2">
        <f t="shared" si="48"/>
        <v>700000</v>
      </c>
      <c r="R272" s="2">
        <f t="shared" si="46"/>
        <v>154271539.33091417</v>
      </c>
      <c r="S272" s="2">
        <f t="shared" si="17"/>
        <v>691500.42857143283</v>
      </c>
      <c r="T272" s="2">
        <f t="shared" si="18"/>
        <v>8499.571428571362</v>
      </c>
      <c r="U272" s="2">
        <f t="shared" si="19"/>
        <v>700000</v>
      </c>
      <c r="V272" s="2">
        <f t="shared" si="34"/>
        <v>94011529.613190845</v>
      </c>
      <c r="W272" s="2">
        <f t="shared" si="20"/>
        <v>691500.42857143283</v>
      </c>
      <c r="X272" s="2">
        <f t="shared" si="6"/>
        <v>8499.5714285671711</v>
      </c>
      <c r="Y272" s="2">
        <f t="shared" si="43"/>
        <v>60260009.717723325</v>
      </c>
      <c r="Z272" s="2" t="str">
        <f t="shared" si="8"/>
        <v>MEEP</v>
      </c>
      <c r="AA272" s="2">
        <f>IF(Z272="HERE",Y272,AA271+Graph!$G$1*1000)</f>
        <v>92335031.146294877</v>
      </c>
      <c r="AB272" s="2">
        <f t="shared" si="21"/>
        <v>650000</v>
      </c>
      <c r="AC272" s="2">
        <f t="shared" si="44"/>
        <v>58745007.756047867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204</v>
      </c>
      <c r="C273" s="7"/>
      <c r="D273" s="2" t="e">
        <f t="shared" si="12"/>
        <v>#N/A</v>
      </c>
      <c r="E273" s="2" t="e">
        <f t="shared" si="22"/>
        <v>#N/A</v>
      </c>
      <c r="F273" s="2">
        <v>1469476.0075120926</v>
      </c>
      <c r="G273" s="2">
        <f t="shared" si="47"/>
        <v>691500.42857142852</v>
      </c>
      <c r="H273" s="2">
        <f t="shared" si="45"/>
        <v>152789066.04176262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2323503.5714285644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1483384.6124267876</v>
      </c>
      <c r="Q273" s="2">
        <f t="shared" si="48"/>
        <v>700000</v>
      </c>
      <c r="R273" s="2">
        <f t="shared" si="46"/>
        <v>154971539.33091417</v>
      </c>
      <c r="S273" s="2">
        <f t="shared" si="17"/>
        <v>691500.42857143283</v>
      </c>
      <c r="T273" s="2">
        <f t="shared" si="18"/>
        <v>8499.571428571362</v>
      </c>
      <c r="U273" s="2">
        <f t="shared" si="19"/>
        <v>700000</v>
      </c>
      <c r="V273" s="2">
        <f t="shared" si="34"/>
        <v>94703030.041762277</v>
      </c>
      <c r="W273" s="2">
        <f t="shared" si="20"/>
        <v>691500.42857143283</v>
      </c>
      <c r="X273" s="2">
        <f t="shared" si="6"/>
        <v>8499.5714285671711</v>
      </c>
      <c r="Y273" s="2">
        <f t="shared" si="43"/>
        <v>60268509.289151892</v>
      </c>
      <c r="Z273" s="2" t="str">
        <f t="shared" si="8"/>
        <v>MEEP</v>
      </c>
      <c r="AA273" s="2">
        <f>IF(Z273="HERE",Y273,AA272+Graph!$G$1*1000)</f>
        <v>92985031.146294877</v>
      </c>
      <c r="AB273" s="2">
        <f t="shared" si="21"/>
        <v>650000</v>
      </c>
      <c r="AC273" s="2">
        <f t="shared" si="44"/>
        <v>58745007.756047867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205</v>
      </c>
      <c r="C274" s="7"/>
      <c r="D274" s="2" t="e">
        <f t="shared" si="12"/>
        <v>#N/A</v>
      </c>
      <c r="E274" s="2" t="e">
        <f t="shared" si="22"/>
        <v>#N/A</v>
      </c>
      <c r="F274" s="2">
        <v>1474407.1433982551</v>
      </c>
      <c r="G274" s="2">
        <f t="shared" si="47"/>
        <v>691500.42857142852</v>
      </c>
      <c r="H274" s="2">
        <f t="shared" si="45"/>
        <v>153480566.47033405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2332003.1428571357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1488362.2445887327</v>
      </c>
      <c r="Q274" s="2">
        <f t="shared" si="48"/>
        <v>700000</v>
      </c>
      <c r="R274" s="2">
        <f t="shared" si="46"/>
        <v>155671539.33091417</v>
      </c>
      <c r="S274" s="2">
        <f t="shared" si="17"/>
        <v>691500.42857143283</v>
      </c>
      <c r="T274" s="2">
        <f t="shared" si="18"/>
        <v>8499.571428571362</v>
      </c>
      <c r="U274" s="2">
        <f t="shared" si="19"/>
        <v>700000</v>
      </c>
      <c r="V274" s="2">
        <f t="shared" si="34"/>
        <v>95394530.47033371</v>
      </c>
      <c r="W274" s="2">
        <f t="shared" si="20"/>
        <v>691500.42857143283</v>
      </c>
      <c r="X274" s="2">
        <f t="shared" si="6"/>
        <v>8499.5714285671711</v>
      </c>
      <c r="Y274" s="2">
        <f t="shared" si="43"/>
        <v>60277008.860580459</v>
      </c>
      <c r="Z274" s="2" t="str">
        <f t="shared" si="8"/>
        <v>MEEP</v>
      </c>
      <c r="AA274" s="2">
        <f>IF(Z274="HERE",Y274,AA273+Graph!$G$1*1000)</f>
        <v>93635031.146294877</v>
      </c>
      <c r="AB274" s="2">
        <f t="shared" si="21"/>
        <v>650000</v>
      </c>
      <c r="AC274" s="2">
        <f t="shared" si="44"/>
        <v>58745007.756047867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206</v>
      </c>
      <c r="C275" s="7"/>
      <c r="D275" s="2" t="e">
        <f t="shared" si="12"/>
        <v>#N/A</v>
      </c>
      <c r="E275" s="2" t="e">
        <f t="shared" si="22"/>
        <v>#N/A</v>
      </c>
      <c r="F275" s="2">
        <v>1479338.2792844474</v>
      </c>
      <c r="G275" s="2">
        <f t="shared" si="47"/>
        <v>691500.42857142852</v>
      </c>
      <c r="H275" s="2">
        <f t="shared" si="45"/>
        <v>154172066.89890549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2340502.7142857071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1493339.8767507076</v>
      </c>
      <c r="Q275" s="2">
        <f t="shared" si="48"/>
        <v>700000</v>
      </c>
      <c r="R275" s="2">
        <f t="shared" si="46"/>
        <v>156371539.33091417</v>
      </c>
      <c r="S275" s="2">
        <f t="shared" si="17"/>
        <v>691500.42857143283</v>
      </c>
      <c r="T275" s="2">
        <f t="shared" si="18"/>
        <v>8499.571428571362</v>
      </c>
      <c r="U275" s="2">
        <f t="shared" si="19"/>
        <v>700000</v>
      </c>
      <c r="V275" s="2">
        <f t="shared" si="34"/>
        <v>96086030.898905143</v>
      </c>
      <c r="W275" s="2">
        <f t="shared" si="20"/>
        <v>691500.42857143283</v>
      </c>
      <c r="X275" s="2">
        <f t="shared" si="6"/>
        <v>8499.5714285671711</v>
      </c>
      <c r="Y275" s="2">
        <f t="shared" si="43"/>
        <v>60285508.432009026</v>
      </c>
      <c r="Z275" s="2" t="str">
        <f t="shared" si="8"/>
        <v>MEEP</v>
      </c>
      <c r="AA275" s="2">
        <f>IF(Z275="HERE",Y275,AA274+Graph!$G$1*1000)</f>
        <v>94285031.146294877</v>
      </c>
      <c r="AB275" s="2">
        <f t="shared" si="21"/>
        <v>650000</v>
      </c>
      <c r="AC275" s="2">
        <f t="shared" si="44"/>
        <v>58745007.756047867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207</v>
      </c>
      <c r="C276" s="7"/>
      <c r="D276" s="2" t="e">
        <f t="shared" si="12"/>
        <v>#N/A</v>
      </c>
      <c r="E276" s="2" t="e">
        <f t="shared" si="22"/>
        <v>#N/A</v>
      </c>
      <c r="F276" s="2">
        <v>1484269.41517061</v>
      </c>
      <c r="G276" s="2">
        <f t="shared" si="47"/>
        <v>691500.42857142852</v>
      </c>
      <c r="H276" s="2">
        <f t="shared" si="45"/>
        <v>154863567.32747692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2349002.2857142785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1498317.5089126527</v>
      </c>
      <c r="Q276" s="2">
        <f t="shared" si="48"/>
        <v>700000</v>
      </c>
      <c r="R276" s="2">
        <f t="shared" si="46"/>
        <v>157071539.33091417</v>
      </c>
      <c r="S276" s="2">
        <f t="shared" si="17"/>
        <v>691500.42857143283</v>
      </c>
      <c r="T276" s="2">
        <f t="shared" si="18"/>
        <v>8499.571428571362</v>
      </c>
      <c r="U276" s="2">
        <f t="shared" si="19"/>
        <v>700000</v>
      </c>
      <c r="V276" s="2">
        <f t="shared" si="34"/>
        <v>96777531.327476576</v>
      </c>
      <c r="W276" s="2">
        <f t="shared" si="20"/>
        <v>691500.42857143283</v>
      </c>
      <c r="X276" s="2">
        <f t="shared" si="6"/>
        <v>8499.5714285671711</v>
      </c>
      <c r="Y276" s="2">
        <f t="shared" si="43"/>
        <v>60294008.003437594</v>
      </c>
      <c r="Z276" s="2" t="str">
        <f t="shared" si="8"/>
        <v>MEEP</v>
      </c>
      <c r="AA276" s="2">
        <f>IF(Z276="HERE",Y276,AA275+Graph!$G$1*1000)</f>
        <v>94935031.146294877</v>
      </c>
      <c r="AB276" s="2">
        <f t="shared" si="21"/>
        <v>650000</v>
      </c>
      <c r="AC276" s="2">
        <f t="shared" si="44"/>
        <v>58745007.756047867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208</v>
      </c>
      <c r="C277" s="7"/>
      <c r="D277" s="2" t="e">
        <f t="shared" si="12"/>
        <v>#N/A</v>
      </c>
      <c r="E277" s="2" t="e">
        <f t="shared" si="22"/>
        <v>#N/A</v>
      </c>
      <c r="F277" s="2">
        <v>1489200.5510568023</v>
      </c>
      <c r="G277" s="2">
        <f t="shared" si="47"/>
        <v>691500.42857142852</v>
      </c>
      <c r="H277" s="2">
        <f t="shared" si="45"/>
        <v>155555067.75604835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2357501.8571428498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1503295.1410745978</v>
      </c>
      <c r="Q277" s="2">
        <f t="shared" si="48"/>
        <v>700000</v>
      </c>
      <c r="R277" s="2">
        <f t="shared" si="46"/>
        <v>157771539.33091417</v>
      </c>
      <c r="S277" s="2">
        <f t="shared" si="17"/>
        <v>691500.42857143283</v>
      </c>
      <c r="T277" s="2">
        <f t="shared" si="18"/>
        <v>8499.571428571362</v>
      </c>
      <c r="U277" s="2">
        <f t="shared" si="19"/>
        <v>700000</v>
      </c>
      <c r="V277" s="2">
        <f t="shared" si="34"/>
        <v>97469031.756048009</v>
      </c>
      <c r="W277" s="2">
        <f t="shared" si="20"/>
        <v>691500.42857143283</v>
      </c>
      <c r="X277" s="2">
        <f t="shared" si="6"/>
        <v>8499.5714285671711</v>
      </c>
      <c r="Y277" s="2">
        <f t="shared" si="43"/>
        <v>60302507.574866161</v>
      </c>
      <c r="Z277" s="2" t="str">
        <f t="shared" si="8"/>
        <v>MEEP</v>
      </c>
      <c r="AA277" s="2">
        <f>IF(Z277="HERE",Y277,AA276+Graph!$G$1*1000)</f>
        <v>95585031.146294877</v>
      </c>
      <c r="AB277" s="2">
        <f t="shared" si="21"/>
        <v>650000</v>
      </c>
      <c r="AC277" s="2">
        <f t="shared" si="44"/>
        <v>58745007.756047867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209</v>
      </c>
      <c r="C278" s="7"/>
      <c r="D278" s="2" t="e">
        <f t="shared" si="12"/>
        <v>#N/A</v>
      </c>
      <c r="E278" s="2" t="e">
        <f t="shared" si="22"/>
        <v>#N/A</v>
      </c>
      <c r="F278" s="2">
        <v>1494131.6869429648</v>
      </c>
      <c r="G278" s="2">
        <f t="shared" si="47"/>
        <v>691500.42857142852</v>
      </c>
      <c r="H278" s="2">
        <f t="shared" si="45"/>
        <v>156246568.18461978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2366001.4285714212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1508272.7732365727</v>
      </c>
      <c r="Q278" s="2">
        <f t="shared" si="48"/>
        <v>700000</v>
      </c>
      <c r="R278" s="2">
        <f t="shared" si="46"/>
        <v>158471539.33091417</v>
      </c>
      <c r="S278" s="2">
        <f t="shared" si="17"/>
        <v>691500.42857143283</v>
      </c>
      <c r="T278" s="2">
        <f t="shared" si="18"/>
        <v>8499.571428571362</v>
      </c>
      <c r="U278" s="2">
        <f t="shared" si="19"/>
        <v>700000</v>
      </c>
      <c r="V278" s="2">
        <f t="shared" si="34"/>
        <v>98160532.184619442</v>
      </c>
      <c r="W278" s="2">
        <f t="shared" si="20"/>
        <v>691500.42857143283</v>
      </c>
      <c r="X278" s="2">
        <f t="shared" si="6"/>
        <v>8499.5714285671711</v>
      </c>
      <c r="Y278" s="2">
        <f t="shared" si="43"/>
        <v>60311007.146294728</v>
      </c>
      <c r="Z278" s="2" t="str">
        <f t="shared" si="8"/>
        <v>MEEP</v>
      </c>
      <c r="AA278" s="2">
        <f>IF(Z278="HERE",Y278,AA277+Graph!$G$1*1000)</f>
        <v>96235031.146294877</v>
      </c>
      <c r="AB278" s="2">
        <f t="shared" si="21"/>
        <v>650000</v>
      </c>
      <c r="AC278" s="2">
        <f t="shared" si="44"/>
        <v>58745007.756047867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210</v>
      </c>
      <c r="C279" s="7"/>
      <c r="D279" s="2" t="e">
        <f t="shared" si="12"/>
        <v>#N/A</v>
      </c>
      <c r="E279" s="2" t="e">
        <f t="shared" si="22"/>
        <v>#N/A</v>
      </c>
      <c r="F279" s="2">
        <v>1499062.8228291273</v>
      </c>
      <c r="G279" s="2">
        <f t="shared" si="47"/>
        <v>691500.42857142852</v>
      </c>
      <c r="H279" s="2">
        <f t="shared" si="45"/>
        <v>156938068.61319122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2374500.9999999925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1513250.4053985178</v>
      </c>
      <c r="Q279" s="2">
        <f t="shared" si="48"/>
        <v>700000</v>
      </c>
      <c r="R279" s="2">
        <f t="shared" si="46"/>
        <v>159171539.33091417</v>
      </c>
      <c r="S279" s="2">
        <f t="shared" si="17"/>
        <v>691500.42857143283</v>
      </c>
      <c r="T279" s="2">
        <f t="shared" si="18"/>
        <v>8499.571428571362</v>
      </c>
      <c r="U279" s="2">
        <f t="shared" si="19"/>
        <v>700000</v>
      </c>
      <c r="V279" s="2">
        <f t="shared" si="34"/>
        <v>98852032.613190874</v>
      </c>
      <c r="W279" s="2">
        <f t="shared" si="20"/>
        <v>691500.42857143283</v>
      </c>
      <c r="X279" s="2">
        <f t="shared" si="6"/>
        <v>8499.5714285671711</v>
      </c>
      <c r="Y279" s="2">
        <f t="shared" si="43"/>
        <v>60319506.717723295</v>
      </c>
      <c r="Z279" s="2" t="str">
        <f t="shared" si="8"/>
        <v>MEEP</v>
      </c>
      <c r="AA279" s="2">
        <f>IF(Z279="HERE",Y279,AA278+Graph!$G$1*1000)</f>
        <v>96885031.146294877</v>
      </c>
      <c r="AB279" s="2">
        <f t="shared" si="21"/>
        <v>650000</v>
      </c>
      <c r="AC279" s="2">
        <f t="shared" si="44"/>
        <v>58745007.756047867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211</v>
      </c>
      <c r="C280" s="7"/>
      <c r="D280" s="2" t="e">
        <f t="shared" si="12"/>
        <v>#N/A</v>
      </c>
      <c r="E280" s="2" t="e">
        <f t="shared" si="22"/>
        <v>#N/A</v>
      </c>
      <c r="F280" s="2">
        <v>1503993.9587153196</v>
      </c>
      <c r="G280" s="2">
        <f t="shared" si="47"/>
        <v>691500.42857142852</v>
      </c>
      <c r="H280" s="2">
        <f t="shared" si="45"/>
        <v>157629569.04176265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2383000.5714285639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1518228.0375604928</v>
      </c>
      <c r="Q280" s="2">
        <f t="shared" si="48"/>
        <v>700000</v>
      </c>
      <c r="R280" s="2">
        <f t="shared" si="46"/>
        <v>159871539.33091417</v>
      </c>
      <c r="S280" s="2">
        <f t="shared" si="17"/>
        <v>691500.42857143283</v>
      </c>
      <c r="T280" s="2">
        <f t="shared" si="18"/>
        <v>8499.571428571362</v>
      </c>
      <c r="U280" s="2">
        <f t="shared" si="19"/>
        <v>700000</v>
      </c>
      <c r="V280" s="2">
        <f t="shared" si="34"/>
        <v>99543533.041762307</v>
      </c>
      <c r="W280" s="2">
        <f t="shared" si="20"/>
        <v>691500.42857143283</v>
      </c>
      <c r="X280" s="2">
        <f t="shared" si="6"/>
        <v>8499.5714285671711</v>
      </c>
      <c r="Y280" s="2">
        <f t="shared" si="43"/>
        <v>60328006.289151862</v>
      </c>
      <c r="Z280" s="2" t="str">
        <f t="shared" si="8"/>
        <v>MEEP</v>
      </c>
      <c r="AA280" s="2">
        <f>IF(Z280="HERE",Y280,AA279+Graph!$G$1*1000)</f>
        <v>97535031.146294877</v>
      </c>
      <c r="AB280" s="2">
        <f t="shared" si="21"/>
        <v>650000</v>
      </c>
      <c r="AC280" s="2">
        <f t="shared" si="44"/>
        <v>58745007.756047867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212</v>
      </c>
      <c r="C281" s="7"/>
      <c r="D281" s="2" t="e">
        <f t="shared" si="12"/>
        <v>#N/A</v>
      </c>
      <c r="E281" s="2" t="e">
        <f t="shared" si="22"/>
        <v>#N/A</v>
      </c>
      <c r="F281" s="2">
        <v>1508925.0946014822</v>
      </c>
      <c r="G281" s="2">
        <f t="shared" si="47"/>
        <v>691500.42857142852</v>
      </c>
      <c r="H281" s="2">
        <f t="shared" si="45"/>
        <v>158321069.47033408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2391500.1428571353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1523205.6697224379</v>
      </c>
      <c r="Q281" s="2">
        <f t="shared" si="48"/>
        <v>700000</v>
      </c>
      <c r="R281" s="2">
        <f t="shared" si="46"/>
        <v>160571539.33091417</v>
      </c>
      <c r="S281" s="2">
        <f t="shared" si="17"/>
        <v>691500.42857143283</v>
      </c>
      <c r="T281" s="2">
        <f t="shared" si="18"/>
        <v>8499.571428571362</v>
      </c>
      <c r="U281" s="2">
        <f t="shared" si="19"/>
        <v>700000</v>
      </c>
      <c r="V281" s="2">
        <f t="shared" si="34"/>
        <v>100235033.47033374</v>
      </c>
      <c r="W281" s="2">
        <f t="shared" si="20"/>
        <v>691500.42857143283</v>
      </c>
      <c r="X281" s="2">
        <f t="shared" si="6"/>
        <v>8499.5714285671711</v>
      </c>
      <c r="Y281" s="2">
        <f t="shared" si="43"/>
        <v>60336505.860580429</v>
      </c>
      <c r="Z281" s="2" t="str">
        <f t="shared" si="8"/>
        <v>MEEP</v>
      </c>
      <c r="AA281" s="2">
        <f>IF(Z281="HERE",Y281,AA280+Graph!$G$1*1000)</f>
        <v>98185031.146294877</v>
      </c>
      <c r="AB281" s="2">
        <f t="shared" si="21"/>
        <v>650000</v>
      </c>
      <c r="AC281" s="2">
        <f t="shared" si="44"/>
        <v>58745007.756047867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213</v>
      </c>
      <c r="C282" s="7"/>
      <c r="D282" s="2" t="e">
        <f t="shared" si="12"/>
        <v>#N/A</v>
      </c>
      <c r="E282" s="2" t="e">
        <f t="shared" si="22"/>
        <v>#N/A</v>
      </c>
      <c r="F282" s="2">
        <v>1513856.2304876447</v>
      </c>
      <c r="G282" s="2">
        <f t="shared" si="47"/>
        <v>691500.42857142852</v>
      </c>
      <c r="H282" s="2">
        <f t="shared" si="45"/>
        <v>159012569.89890552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2399999.7142857066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1528183.301884383</v>
      </c>
      <c r="Q282" s="2">
        <f t="shared" si="48"/>
        <v>700000</v>
      </c>
      <c r="R282" s="2">
        <f t="shared" si="46"/>
        <v>161271539.33091417</v>
      </c>
      <c r="S282" s="2">
        <f t="shared" si="17"/>
        <v>691500.42857143283</v>
      </c>
      <c r="T282" s="2">
        <f t="shared" si="18"/>
        <v>8499.571428571362</v>
      </c>
      <c r="U282" s="2">
        <f t="shared" si="19"/>
        <v>700000</v>
      </c>
      <c r="V282" s="2">
        <f t="shared" si="34"/>
        <v>100926533.89890517</v>
      </c>
      <c r="W282" s="2">
        <f t="shared" si="20"/>
        <v>691500.42857143283</v>
      </c>
      <c r="X282" s="2">
        <f t="shared" si="6"/>
        <v>8499.5714285671711</v>
      </c>
      <c r="Y282" s="2">
        <f t="shared" si="43"/>
        <v>60345005.432008997</v>
      </c>
      <c r="Z282" s="2" t="str">
        <f t="shared" si="8"/>
        <v>MEEP</v>
      </c>
      <c r="AA282" s="2">
        <f>IF(Z282="HERE",Y282,AA281+Graph!$G$1*1000)</f>
        <v>98835031.146294877</v>
      </c>
      <c r="AB282" s="2">
        <f t="shared" si="21"/>
        <v>650000</v>
      </c>
      <c r="AC282" s="2">
        <f t="shared" si="44"/>
        <v>58745007.756047867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214</v>
      </c>
      <c r="C283" s="7"/>
      <c r="D283" s="2" t="e">
        <f t="shared" si="12"/>
        <v>#N/A</v>
      </c>
      <c r="E283" s="2" t="e">
        <f t="shared" si="22"/>
        <v>#N/A</v>
      </c>
      <c r="F283" s="2">
        <v>1518787.366373837</v>
      </c>
      <c r="G283" s="2">
        <f t="shared" si="47"/>
        <v>691500.42857142852</v>
      </c>
      <c r="H283" s="2">
        <f t="shared" si="45"/>
        <v>159704070.32747695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2408499.285714278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1533160.9340463579</v>
      </c>
      <c r="Q283" s="2">
        <f t="shared" si="48"/>
        <v>700000</v>
      </c>
      <c r="R283" s="2">
        <f t="shared" si="46"/>
        <v>161971539.33091417</v>
      </c>
      <c r="S283" s="2">
        <f t="shared" si="17"/>
        <v>691500.42857143283</v>
      </c>
      <c r="T283" s="2">
        <f t="shared" si="18"/>
        <v>8499.571428571362</v>
      </c>
      <c r="U283" s="2">
        <f t="shared" si="19"/>
        <v>700000</v>
      </c>
      <c r="V283" s="2">
        <f t="shared" si="34"/>
        <v>101618034.32747661</v>
      </c>
      <c r="W283" s="2">
        <f t="shared" si="20"/>
        <v>691500.42857143283</v>
      </c>
      <c r="X283" s="2">
        <f t="shared" si="6"/>
        <v>8499.5714285671711</v>
      </c>
      <c r="Y283" s="2">
        <f t="shared" si="43"/>
        <v>60353505.003437564</v>
      </c>
      <c r="Z283" s="2" t="str">
        <f t="shared" si="8"/>
        <v>MEEP</v>
      </c>
      <c r="AA283" s="2">
        <f>IF(Z283="HERE",Y283,AA282+Graph!$G$1*1000)</f>
        <v>99485031.146294877</v>
      </c>
      <c r="AB283" s="2">
        <f t="shared" si="21"/>
        <v>650000</v>
      </c>
      <c r="AC283" s="2">
        <f t="shared" si="44"/>
        <v>58745007.756047867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215</v>
      </c>
      <c r="C284" s="7"/>
      <c r="D284" s="2" t="e">
        <f t="shared" si="12"/>
        <v>#N/A</v>
      </c>
      <c r="E284" s="2" t="e">
        <f t="shared" si="22"/>
        <v>#N/A</v>
      </c>
      <c r="F284" s="2">
        <v>1523718.5022599995</v>
      </c>
      <c r="G284" s="2">
        <f t="shared" si="47"/>
        <v>691500.42857142852</v>
      </c>
      <c r="H284" s="2">
        <f t="shared" si="45"/>
        <v>160395570.75604838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2416998.8571428494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1538138.566208303</v>
      </c>
      <c r="Q284" s="2">
        <f t="shared" si="48"/>
        <v>700000</v>
      </c>
      <c r="R284" s="2">
        <f t="shared" si="46"/>
        <v>162671539.33091417</v>
      </c>
      <c r="S284" s="2">
        <f t="shared" si="17"/>
        <v>691500.42857143283</v>
      </c>
      <c r="T284" s="2">
        <f t="shared" si="18"/>
        <v>8499.571428571362</v>
      </c>
      <c r="U284" s="2">
        <f t="shared" si="19"/>
        <v>700000</v>
      </c>
      <c r="V284" s="2">
        <f t="shared" si="34"/>
        <v>102309534.75604804</v>
      </c>
      <c r="W284" s="2">
        <f t="shared" si="20"/>
        <v>691500.42857143283</v>
      </c>
      <c r="X284" s="2">
        <f t="shared" si="6"/>
        <v>8499.5714285671711</v>
      </c>
      <c r="Y284" s="2">
        <f t="shared" si="43"/>
        <v>60362004.574866131</v>
      </c>
      <c r="Z284" s="2" t="str">
        <f t="shared" si="8"/>
        <v>MEEP</v>
      </c>
      <c r="AA284" s="2">
        <f>IF(Z284="HERE",Y284,AA283+Graph!$G$1*1000)</f>
        <v>100135031.14629488</v>
      </c>
      <c r="AB284" s="2">
        <f t="shared" si="21"/>
        <v>650000</v>
      </c>
      <c r="AC284" s="2">
        <f t="shared" si="44"/>
        <v>58745007.756047867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216</v>
      </c>
      <c r="C285" s="7"/>
      <c r="D285" s="2" t="e">
        <f t="shared" si="12"/>
        <v>#N/A</v>
      </c>
      <c r="E285" s="2" t="e">
        <f t="shared" si="22"/>
        <v>#N/A</v>
      </c>
      <c r="F285" s="2">
        <v>1528649.638146162</v>
      </c>
      <c r="G285" s="2">
        <f t="shared" si="47"/>
        <v>691500.42857142852</v>
      </c>
      <c r="H285" s="2">
        <f t="shared" si="45"/>
        <v>161087071.18461981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2425498.4285714207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1543116.1983702481</v>
      </c>
      <c r="Q285" s="2">
        <f t="shared" si="48"/>
        <v>700000</v>
      </c>
      <c r="R285" s="2">
        <f t="shared" si="46"/>
        <v>163371539.33091417</v>
      </c>
      <c r="S285" s="2">
        <f t="shared" si="17"/>
        <v>691500.42857143283</v>
      </c>
      <c r="T285" s="2">
        <f t="shared" si="18"/>
        <v>8499.571428571362</v>
      </c>
      <c r="U285" s="2">
        <f t="shared" si="19"/>
        <v>700000</v>
      </c>
      <c r="V285" s="2">
        <f t="shared" si="34"/>
        <v>103001035.18461947</v>
      </c>
      <c r="W285" s="2">
        <f t="shared" si="20"/>
        <v>691500.42857143283</v>
      </c>
      <c r="X285" s="2">
        <f t="shared" si="6"/>
        <v>8499.5714285671711</v>
      </c>
      <c r="Y285" s="2">
        <f t="shared" si="43"/>
        <v>60370504.146294698</v>
      </c>
      <c r="Z285" s="2" t="str">
        <f t="shared" si="8"/>
        <v>MEEP</v>
      </c>
      <c r="AA285" s="2">
        <f>IF(Z285="HERE",Y285,AA284+Graph!$G$1*1000)</f>
        <v>100785031.14629488</v>
      </c>
      <c r="AB285" s="2">
        <f t="shared" si="21"/>
        <v>650000</v>
      </c>
      <c r="AC285" s="2">
        <f t="shared" si="44"/>
        <v>58745007.756047867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217</v>
      </c>
      <c r="C286" s="7"/>
      <c r="D286" s="2" t="e">
        <f t="shared" si="12"/>
        <v>#N/A</v>
      </c>
      <c r="E286" s="2" t="e">
        <f t="shared" si="22"/>
        <v>#N/A</v>
      </c>
      <c r="F286" s="2">
        <v>1533580.7740323544</v>
      </c>
      <c r="G286" s="2">
        <f t="shared" si="47"/>
        <v>691500.42857142852</v>
      </c>
      <c r="H286" s="2">
        <f t="shared" si="45"/>
        <v>161778571.61319125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2433997.9999999921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1548093.830532223</v>
      </c>
      <c r="Q286" s="2">
        <f t="shared" si="48"/>
        <v>700000</v>
      </c>
      <c r="R286" s="2">
        <f t="shared" si="46"/>
        <v>164071539.33091417</v>
      </c>
      <c r="S286" s="2">
        <f t="shared" si="17"/>
        <v>691500.42857143283</v>
      </c>
      <c r="T286" s="2">
        <f t="shared" si="18"/>
        <v>8499.571428571362</v>
      </c>
      <c r="U286" s="2">
        <f t="shared" si="19"/>
        <v>700000</v>
      </c>
      <c r="V286" s="2">
        <f t="shared" si="34"/>
        <v>103692535.6131909</v>
      </c>
      <c r="W286" s="2">
        <f t="shared" si="20"/>
        <v>691500.42857143283</v>
      </c>
      <c r="X286" s="2">
        <f t="shared" ref="X286:X385" si="51">SUM(U286-W286)</f>
        <v>8499.5714285671711</v>
      </c>
      <c r="Y286" s="2">
        <f t="shared" si="43"/>
        <v>60379003.717723265</v>
      </c>
      <c r="Z286" s="2" t="str">
        <f t="shared" ref="Z286:Z385" si="52">IF(V286&lt;Y286,"HERE","MEEP")</f>
        <v>MEEP</v>
      </c>
      <c r="AA286" s="2">
        <f>IF(Z286="HERE",Y286,AA285+Graph!$G$1*1000)</f>
        <v>101435031.14629488</v>
      </c>
      <c r="AB286" s="2">
        <f t="shared" si="21"/>
        <v>650000</v>
      </c>
      <c r="AC286" s="2">
        <f t="shared" si="44"/>
        <v>58745007.756047867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218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1538511.9099185169</v>
      </c>
      <c r="G287" s="2">
        <f t="shared" si="47"/>
        <v>691500.42857142852</v>
      </c>
      <c r="H287" s="2">
        <f t="shared" si="45"/>
        <v>162470072.04176268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2442497.5714285634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1553071.4626941681</v>
      </c>
      <c r="Q287" s="2">
        <f t="shared" si="48"/>
        <v>700000</v>
      </c>
      <c r="R287" s="2">
        <f t="shared" si="46"/>
        <v>164771539.33091417</v>
      </c>
      <c r="S287" s="2">
        <f t="shared" ref="S287:S385" si="58">SUM(H287-H286)</f>
        <v>691500.42857143283</v>
      </c>
      <c r="T287" s="2">
        <f t="shared" ref="T287:T385" si="59">SUM(L287-L286)</f>
        <v>8499.571428571362</v>
      </c>
      <c r="U287" s="2">
        <f t="shared" ref="U287:U385" si="60">SUM(R287-R286)</f>
        <v>700000</v>
      </c>
      <c r="V287" s="2">
        <f t="shared" si="34"/>
        <v>104384036.04176234</v>
      </c>
      <c r="W287" s="2">
        <f t="shared" ref="W287:W385" si="61">SUM(V287-V286)</f>
        <v>691500.42857143283</v>
      </c>
      <c r="X287" s="2">
        <f t="shared" si="51"/>
        <v>8499.5714285671711</v>
      </c>
      <c r="Y287" s="2">
        <f t="shared" ref="Y287:Y350" si="62">IF(COUNT($C288)=0,IF(COUNT($C287)=1,C287,SUM(Y286+X287)),C287)</f>
        <v>60387503.289151832</v>
      </c>
      <c r="Z287" s="2" t="str">
        <f t="shared" si="52"/>
        <v>MEEP</v>
      </c>
      <c r="AA287" s="2">
        <f>IF(Z287="HERE",Y287,AA286+Graph!$G$1*1000)</f>
        <v>102085031.14629488</v>
      </c>
      <c r="AB287" s="2">
        <f t="shared" ref="AB287:AB385" si="63">SUM(AA287-AA286)</f>
        <v>650000</v>
      </c>
      <c r="AC287" s="2">
        <f t="shared" ref="AC287:AC350" si="64">IF(Z288="HERE",V287,AC286)</f>
        <v>58745007.756047867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219</v>
      </c>
      <c r="C288" s="7"/>
      <c r="D288" s="2" t="e">
        <f t="shared" si="55"/>
        <v>#N/A</v>
      </c>
      <c r="E288" s="2" t="e">
        <f t="shared" si="22"/>
        <v>#N/A</v>
      </c>
      <c r="F288" s="2">
        <v>1543443.0458046794</v>
      </c>
      <c r="G288" s="2">
        <f t="shared" si="47"/>
        <v>691500.42857142852</v>
      </c>
      <c r="H288" s="2">
        <f t="shared" ref="H288:H351" si="65">IF(COUNT($C289)=0,IF(COUNT($C288)=1,C288,SUM(H287+G288)),C288)</f>
        <v>163161572.47033411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2450997.1428571348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1558049.0948561132</v>
      </c>
      <c r="Q288" s="2">
        <f t="shared" si="48"/>
        <v>700000</v>
      </c>
      <c r="R288" s="2">
        <f t="shared" ref="R288:R351" si="66">IF(COUNT($C289)=0,IF(COUNT($C288)=1,M288,SUM(R287+Q288)),M288)</f>
        <v>165471539.33091417</v>
      </c>
      <c r="S288" s="2">
        <f t="shared" si="58"/>
        <v>691500.42857143283</v>
      </c>
      <c r="T288" s="2">
        <f t="shared" si="59"/>
        <v>8499.571428571362</v>
      </c>
      <c r="U288" s="2">
        <f t="shared" si="60"/>
        <v>700000</v>
      </c>
      <c r="V288" s="2">
        <f t="shared" si="34"/>
        <v>105075536.47033377</v>
      </c>
      <c r="W288" s="2">
        <f t="shared" si="61"/>
        <v>691500.42857143283</v>
      </c>
      <c r="X288" s="2">
        <f t="shared" si="51"/>
        <v>8499.5714285671711</v>
      </c>
      <c r="Y288" s="2">
        <f t="shared" si="62"/>
        <v>60396002.8605804</v>
      </c>
      <c r="Z288" s="2" t="str">
        <f t="shared" si="52"/>
        <v>MEEP</v>
      </c>
      <c r="AA288" s="2">
        <f>IF(Z288="HERE",Y288,AA287+Graph!$G$1*1000)</f>
        <v>102735031.14629488</v>
      </c>
      <c r="AB288" s="2">
        <f t="shared" si="63"/>
        <v>650000</v>
      </c>
      <c r="AC288" s="2">
        <f t="shared" si="64"/>
        <v>58745007.756047867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220</v>
      </c>
      <c r="C289" s="7"/>
      <c r="D289" s="2" t="e">
        <f t="shared" si="55"/>
        <v>#N/A</v>
      </c>
      <c r="E289" s="2" t="e">
        <f t="shared" si="22"/>
        <v>#N/A</v>
      </c>
      <c r="F289" s="2">
        <v>1548374.1816908717</v>
      </c>
      <c r="G289" s="2">
        <f t="shared" si="47"/>
        <v>691500.42857142852</v>
      </c>
      <c r="H289" s="2">
        <f t="shared" si="65"/>
        <v>163853072.89890555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2459496.7142857062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1563026.7270180881</v>
      </c>
      <c r="Q289" s="2">
        <f t="shared" si="48"/>
        <v>700000</v>
      </c>
      <c r="R289" s="2">
        <f t="shared" si="66"/>
        <v>166171539.33091417</v>
      </c>
      <c r="S289" s="2">
        <f t="shared" si="58"/>
        <v>691500.42857143283</v>
      </c>
      <c r="T289" s="2">
        <f t="shared" si="59"/>
        <v>8499.571428571362</v>
      </c>
      <c r="U289" s="2">
        <f t="shared" si="60"/>
        <v>700000</v>
      </c>
      <c r="V289" s="2">
        <f t="shared" si="34"/>
        <v>105767036.8989052</v>
      </c>
      <c r="W289" s="2">
        <f t="shared" si="61"/>
        <v>691500.42857143283</v>
      </c>
      <c r="X289" s="2">
        <f t="shared" si="51"/>
        <v>8499.5714285671711</v>
      </c>
      <c r="Y289" s="2">
        <f t="shared" si="62"/>
        <v>60404502.432008967</v>
      </c>
      <c r="Z289" s="2" t="str">
        <f t="shared" si="52"/>
        <v>MEEP</v>
      </c>
      <c r="AA289" s="2">
        <f>IF(Z289="HERE",Y289,AA288+Graph!$G$1*1000)</f>
        <v>103385031.14629488</v>
      </c>
      <c r="AB289" s="2">
        <f t="shared" si="63"/>
        <v>650000</v>
      </c>
      <c r="AC289" s="2">
        <f t="shared" si="64"/>
        <v>58745007.756047867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221</v>
      </c>
      <c r="C290" s="7"/>
      <c r="D290" s="2" t="e">
        <f t="shared" si="55"/>
        <v>#N/A</v>
      </c>
      <c r="E290" s="2" t="e">
        <f t="shared" si="22"/>
        <v>#N/A</v>
      </c>
      <c r="F290" s="2">
        <v>1553305.3175770342</v>
      </c>
      <c r="G290" s="2">
        <f t="shared" si="47"/>
        <v>691500.42857142852</v>
      </c>
      <c r="H290" s="2">
        <f t="shared" si="65"/>
        <v>164544573.32747698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2467996.2857142775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1568004.3591800332</v>
      </c>
      <c r="Q290" s="2">
        <f t="shared" si="48"/>
        <v>700000</v>
      </c>
      <c r="R290" s="2">
        <f t="shared" si="66"/>
        <v>166871539.33091417</v>
      </c>
      <c r="S290" s="2">
        <f t="shared" si="58"/>
        <v>691500.42857143283</v>
      </c>
      <c r="T290" s="2">
        <f t="shared" si="59"/>
        <v>8499.571428571362</v>
      </c>
      <c r="U290" s="2">
        <f t="shared" si="60"/>
        <v>700000</v>
      </c>
      <c r="V290" s="2">
        <f t="shared" si="34"/>
        <v>106458537.32747664</v>
      </c>
      <c r="W290" s="2">
        <f t="shared" si="61"/>
        <v>691500.42857143283</v>
      </c>
      <c r="X290" s="2">
        <f t="shared" si="51"/>
        <v>8499.5714285671711</v>
      </c>
      <c r="Y290" s="2">
        <f t="shared" si="62"/>
        <v>60413002.003437534</v>
      </c>
      <c r="Z290" s="2" t="str">
        <f t="shared" si="52"/>
        <v>MEEP</v>
      </c>
      <c r="AA290" s="2">
        <f>IF(Z290="HERE",Y290,AA289+Graph!$G$1*1000)</f>
        <v>104035031.14629488</v>
      </c>
      <c r="AB290" s="2">
        <f t="shared" si="63"/>
        <v>650000</v>
      </c>
      <c r="AC290" s="2">
        <f t="shared" si="64"/>
        <v>58745007.756047867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222</v>
      </c>
      <c r="C291" s="7"/>
      <c r="D291" s="2" t="e">
        <f t="shared" si="55"/>
        <v>#N/A</v>
      </c>
      <c r="E291" s="2" t="e">
        <f t="shared" si="22"/>
        <v>#N/A</v>
      </c>
      <c r="F291" s="2">
        <v>1558236.4534631968</v>
      </c>
      <c r="G291" s="2">
        <f t="shared" si="47"/>
        <v>691500.42857142852</v>
      </c>
      <c r="H291" s="2">
        <f t="shared" si="65"/>
        <v>165236073.75604841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2476495.8571428489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1572981.9913419783</v>
      </c>
      <c r="Q291" s="2">
        <f t="shared" si="48"/>
        <v>700000</v>
      </c>
      <c r="R291" s="2">
        <f t="shared" si="66"/>
        <v>167571539.33091417</v>
      </c>
      <c r="S291" s="2">
        <f t="shared" si="58"/>
        <v>691500.42857143283</v>
      </c>
      <c r="T291" s="2">
        <f t="shared" si="59"/>
        <v>8499.571428571362</v>
      </c>
      <c r="U291" s="2">
        <f t="shared" si="60"/>
        <v>700000</v>
      </c>
      <c r="V291" s="2">
        <f t="shared" si="34"/>
        <v>107150037.75604807</v>
      </c>
      <c r="W291" s="2">
        <f t="shared" si="61"/>
        <v>691500.42857143283</v>
      </c>
      <c r="X291" s="2">
        <f t="shared" si="51"/>
        <v>8499.5714285671711</v>
      </c>
      <c r="Y291" s="2">
        <f t="shared" si="62"/>
        <v>60421501.574866101</v>
      </c>
      <c r="Z291" s="2" t="str">
        <f t="shared" si="52"/>
        <v>MEEP</v>
      </c>
      <c r="AA291" s="2">
        <f>IF(Z291="HERE",Y291,AA290+Graph!$G$1*1000)</f>
        <v>104685031.14629488</v>
      </c>
      <c r="AB291" s="2">
        <f t="shared" si="63"/>
        <v>650000</v>
      </c>
      <c r="AC291" s="2">
        <f t="shared" si="64"/>
        <v>58745007.756047867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223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1563167.5893493891</v>
      </c>
      <c r="G292" s="2">
        <f t="shared" si="47"/>
        <v>691500.42857142852</v>
      </c>
      <c r="H292" s="2">
        <f t="shared" si="65"/>
        <v>165927574.18461984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2484995.4285714203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1577959.6235039532</v>
      </c>
      <c r="Q292" s="2">
        <f t="shared" si="48"/>
        <v>700000</v>
      </c>
      <c r="R292" s="2">
        <f t="shared" si="66"/>
        <v>168271539.33091417</v>
      </c>
      <c r="S292" s="2">
        <f t="shared" si="58"/>
        <v>691500.42857143283</v>
      </c>
      <c r="T292" s="2">
        <f t="shared" si="59"/>
        <v>8499.571428571362</v>
      </c>
      <c r="U292" s="2">
        <f t="shared" si="60"/>
        <v>700000</v>
      </c>
      <c r="V292" s="2">
        <f t="shared" si="34"/>
        <v>107841538.1846195</v>
      </c>
      <c r="W292" s="2">
        <f t="shared" si="61"/>
        <v>691500.42857143283</v>
      </c>
      <c r="X292" s="2">
        <f t="shared" si="51"/>
        <v>8499.5714285671711</v>
      </c>
      <c r="Y292" s="2">
        <f t="shared" si="62"/>
        <v>60430001.146294668</v>
      </c>
      <c r="Z292" s="2" t="str">
        <f t="shared" si="52"/>
        <v>MEEP</v>
      </c>
      <c r="AA292" s="2">
        <f>IF(Z292="HERE",Y292,AA291+Graph!$G$1*1000)</f>
        <v>105335031.14629488</v>
      </c>
      <c r="AB292" s="2">
        <f t="shared" si="63"/>
        <v>650000</v>
      </c>
      <c r="AC292" s="2">
        <f t="shared" si="64"/>
        <v>58745007.756047867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224</v>
      </c>
      <c r="C293" s="7"/>
      <c r="D293" s="2" t="e">
        <f t="shared" si="55"/>
        <v>#N/A</v>
      </c>
      <c r="E293" s="2" t="e">
        <f t="shared" si="67"/>
        <v>#N/A</v>
      </c>
      <c r="F293" s="2">
        <v>1568098.7252355516</v>
      </c>
      <c r="G293" s="2">
        <f t="shared" si="47"/>
        <v>691500.42857142852</v>
      </c>
      <c r="H293" s="2">
        <f t="shared" si="65"/>
        <v>166619074.61319128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2493494.9999999916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1582937.2556658983</v>
      </c>
      <c r="Q293" s="2">
        <f t="shared" si="48"/>
        <v>700000</v>
      </c>
      <c r="R293" s="2">
        <f t="shared" si="66"/>
        <v>168971539.33091417</v>
      </c>
      <c r="S293" s="2">
        <f t="shared" si="58"/>
        <v>691500.42857143283</v>
      </c>
      <c r="T293" s="2">
        <f t="shared" si="59"/>
        <v>8499.571428571362</v>
      </c>
      <c r="U293" s="2">
        <f t="shared" si="60"/>
        <v>700000</v>
      </c>
      <c r="V293" s="2">
        <f t="shared" si="34"/>
        <v>108533038.61319093</v>
      </c>
      <c r="W293" s="2">
        <f t="shared" si="61"/>
        <v>691500.42857143283</v>
      </c>
      <c r="X293" s="2">
        <f t="shared" si="51"/>
        <v>8499.5714285671711</v>
      </c>
      <c r="Y293" s="2">
        <f t="shared" si="62"/>
        <v>60438500.717723235</v>
      </c>
      <c r="Z293" s="2" t="str">
        <f t="shared" si="52"/>
        <v>MEEP</v>
      </c>
      <c r="AA293" s="2">
        <f>IF(Z293="HERE",Y293,AA292+Graph!$G$1*1000)</f>
        <v>105985031.14629488</v>
      </c>
      <c r="AB293" s="2">
        <f t="shared" si="63"/>
        <v>650000</v>
      </c>
      <c r="AC293" s="2">
        <f t="shared" si="64"/>
        <v>58745007.756047867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225</v>
      </c>
      <c r="C294" s="7"/>
      <c r="D294" s="2" t="e">
        <f t="shared" si="55"/>
        <v>#N/A</v>
      </c>
      <c r="E294" s="2" t="e">
        <f t="shared" si="67"/>
        <v>#N/A</v>
      </c>
      <c r="F294" s="2">
        <v>1573029.8611217141</v>
      </c>
      <c r="G294" s="2">
        <f t="shared" ref="G294:G357" si="70">IF(F294&gt;700000,$AK$31*1000,F294)</f>
        <v>691500.42857142852</v>
      </c>
      <c r="H294" s="2">
        <f t="shared" si="65"/>
        <v>167310575.04176271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2501994.571428563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1587914.8878278434</v>
      </c>
      <c r="Q294" s="2">
        <f t="shared" ref="Q294:Q357" si="71">IF(P294&gt;700000,700000,P294)</f>
        <v>700000</v>
      </c>
      <c r="R294" s="2">
        <f t="shared" si="66"/>
        <v>169671539.33091417</v>
      </c>
      <c r="S294" s="2">
        <f t="shared" si="58"/>
        <v>691500.42857143283</v>
      </c>
      <c r="T294" s="2">
        <f t="shared" si="59"/>
        <v>8499.571428571362</v>
      </c>
      <c r="U294" s="2">
        <f t="shared" si="60"/>
        <v>700000</v>
      </c>
      <c r="V294" s="2">
        <f t="shared" si="34"/>
        <v>109224539.04176237</v>
      </c>
      <c r="W294" s="2">
        <f t="shared" si="61"/>
        <v>691500.42857143283</v>
      </c>
      <c r="X294" s="2">
        <f t="shared" si="51"/>
        <v>8499.5714285671711</v>
      </c>
      <c r="Y294" s="2">
        <f t="shared" si="62"/>
        <v>60447000.289151803</v>
      </c>
      <c r="Z294" s="2" t="str">
        <f t="shared" si="52"/>
        <v>MEEP</v>
      </c>
      <c r="AA294" s="2">
        <f>IF(Z294="HERE",Y294,AA293+Graph!$G$1*1000)</f>
        <v>106635031.14629488</v>
      </c>
      <c r="AB294" s="2">
        <f t="shared" si="63"/>
        <v>650000</v>
      </c>
      <c r="AC294" s="2">
        <f t="shared" si="64"/>
        <v>58745007.756047867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226</v>
      </c>
      <c r="C295" s="7"/>
      <c r="D295" s="2" t="e">
        <f t="shared" si="55"/>
        <v>#N/A</v>
      </c>
      <c r="E295" s="2" t="e">
        <f t="shared" si="67"/>
        <v>#N/A</v>
      </c>
      <c r="F295" s="2">
        <v>1577960.9970079064</v>
      </c>
      <c r="G295" s="2">
        <f t="shared" si="70"/>
        <v>691500.42857142852</v>
      </c>
      <c r="H295" s="2">
        <f t="shared" si="65"/>
        <v>168002075.47033414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2510494.1428571343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1592892.5199898183</v>
      </c>
      <c r="Q295" s="2">
        <f t="shared" si="71"/>
        <v>700000</v>
      </c>
      <c r="R295" s="2">
        <f t="shared" si="66"/>
        <v>170371539.33091417</v>
      </c>
      <c r="S295" s="2">
        <f t="shared" si="58"/>
        <v>691500.42857143283</v>
      </c>
      <c r="T295" s="2">
        <f t="shared" si="59"/>
        <v>8499.571428571362</v>
      </c>
      <c r="U295" s="2">
        <f t="shared" si="60"/>
        <v>700000</v>
      </c>
      <c r="V295" s="2">
        <f t="shared" si="34"/>
        <v>109916039.4703338</v>
      </c>
      <c r="W295" s="2">
        <f t="shared" si="61"/>
        <v>691500.42857143283</v>
      </c>
      <c r="X295" s="2">
        <f t="shared" si="51"/>
        <v>8499.5714285671711</v>
      </c>
      <c r="Y295" s="2">
        <f t="shared" si="62"/>
        <v>60455499.86058037</v>
      </c>
      <c r="Z295" s="2" t="str">
        <f t="shared" si="52"/>
        <v>MEEP</v>
      </c>
      <c r="AA295" s="2">
        <f>IF(Z295="HERE",Y295,AA294+Graph!$G$1*1000)</f>
        <v>107285031.14629488</v>
      </c>
      <c r="AB295" s="2">
        <f t="shared" si="63"/>
        <v>650000</v>
      </c>
      <c r="AC295" s="2">
        <f t="shared" si="64"/>
        <v>58745007.756047867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227</v>
      </c>
      <c r="C296" s="7"/>
      <c r="D296" s="2" t="e">
        <f t="shared" si="55"/>
        <v>#N/A</v>
      </c>
      <c r="E296" s="2" t="e">
        <f t="shared" si="67"/>
        <v>#N/A</v>
      </c>
      <c r="F296" s="2">
        <v>1582892.132894069</v>
      </c>
      <c r="G296" s="2">
        <f t="shared" si="70"/>
        <v>691500.42857142852</v>
      </c>
      <c r="H296" s="2">
        <f t="shared" si="65"/>
        <v>168693575.89890558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2518993.7142857057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1597870.1521517634</v>
      </c>
      <c r="Q296" s="2">
        <f t="shared" si="71"/>
        <v>700000</v>
      </c>
      <c r="R296" s="2">
        <f t="shared" si="66"/>
        <v>171071539.33091417</v>
      </c>
      <c r="S296" s="2">
        <f t="shared" si="58"/>
        <v>691500.42857143283</v>
      </c>
      <c r="T296" s="2">
        <f t="shared" si="59"/>
        <v>8499.571428571362</v>
      </c>
      <c r="U296" s="2">
        <f t="shared" si="60"/>
        <v>700000</v>
      </c>
      <c r="V296" s="2">
        <f t="shared" si="34"/>
        <v>110607539.89890523</v>
      </c>
      <c r="W296" s="2">
        <f t="shared" si="61"/>
        <v>691500.42857143283</v>
      </c>
      <c r="X296" s="2">
        <f t="shared" si="51"/>
        <v>8499.5714285671711</v>
      </c>
      <c r="Y296" s="2">
        <f t="shared" si="62"/>
        <v>60463999.432008937</v>
      </c>
      <c r="Z296" s="2" t="str">
        <f t="shared" si="52"/>
        <v>MEEP</v>
      </c>
      <c r="AA296" s="2">
        <f>IF(Z296="HERE",Y296,AA295+Graph!$G$1*1000)</f>
        <v>107935031.14629488</v>
      </c>
      <c r="AB296" s="2">
        <f t="shared" si="63"/>
        <v>650000</v>
      </c>
      <c r="AC296" s="2">
        <f t="shared" si="64"/>
        <v>58745007.756047867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228</v>
      </c>
      <c r="C297" s="7"/>
      <c r="D297" s="2" t="e">
        <f t="shared" si="55"/>
        <v>#N/A</v>
      </c>
      <c r="E297" s="2" t="e">
        <f t="shared" si="67"/>
        <v>#N/A</v>
      </c>
      <c r="F297" s="2">
        <v>1587823.2687802315</v>
      </c>
      <c r="G297" s="2">
        <f t="shared" si="70"/>
        <v>691500.42857142852</v>
      </c>
      <c r="H297" s="2">
        <f t="shared" si="65"/>
        <v>169385076.32747701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2527493.2857142771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1602847.7843137383</v>
      </c>
      <c r="Q297" s="2">
        <f t="shared" si="71"/>
        <v>700000</v>
      </c>
      <c r="R297" s="2">
        <f t="shared" si="66"/>
        <v>171771539.33091417</v>
      </c>
      <c r="S297" s="2">
        <f t="shared" si="58"/>
        <v>691500.42857143283</v>
      </c>
      <c r="T297" s="2">
        <f t="shared" si="59"/>
        <v>8499.571428571362</v>
      </c>
      <c r="U297" s="2">
        <f t="shared" si="60"/>
        <v>700000</v>
      </c>
      <c r="V297" s="2">
        <f t="shared" si="34"/>
        <v>111299040.32747667</v>
      </c>
      <c r="W297" s="2">
        <f t="shared" si="61"/>
        <v>691500.42857143283</v>
      </c>
      <c r="X297" s="2">
        <f t="shared" si="51"/>
        <v>8499.5714285671711</v>
      </c>
      <c r="Y297" s="2">
        <f t="shared" si="62"/>
        <v>60472499.003437504</v>
      </c>
      <c r="Z297" s="2" t="str">
        <f t="shared" si="52"/>
        <v>MEEP</v>
      </c>
      <c r="AA297" s="2">
        <f>IF(Z297="HERE",Y297,AA296+Graph!$G$1*1000)</f>
        <v>108585031.14629488</v>
      </c>
      <c r="AB297" s="2">
        <f t="shared" si="63"/>
        <v>650000</v>
      </c>
      <c r="AC297" s="2">
        <f t="shared" si="64"/>
        <v>58745007.756047867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229</v>
      </c>
      <c r="C298" s="7"/>
      <c r="D298" s="2" t="e">
        <f t="shared" si="55"/>
        <v>#N/A</v>
      </c>
      <c r="E298" s="2" t="e">
        <f t="shared" si="67"/>
        <v>#N/A</v>
      </c>
      <c r="F298" s="2">
        <v>1592754.4046664238</v>
      </c>
      <c r="G298" s="2">
        <f t="shared" si="70"/>
        <v>691500.42857142852</v>
      </c>
      <c r="H298" s="2">
        <f t="shared" si="65"/>
        <v>170076576.75604844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2535992.8571428484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1607825.4164756835</v>
      </c>
      <c r="Q298" s="2">
        <f t="shared" si="71"/>
        <v>700000</v>
      </c>
      <c r="R298" s="2">
        <f t="shared" si="66"/>
        <v>172471539.33091417</v>
      </c>
      <c r="S298" s="2">
        <f t="shared" si="58"/>
        <v>691500.42857143283</v>
      </c>
      <c r="T298" s="2">
        <f t="shared" si="59"/>
        <v>8499.571428571362</v>
      </c>
      <c r="U298" s="2">
        <f t="shared" si="60"/>
        <v>700000</v>
      </c>
      <c r="V298" s="2">
        <f t="shared" si="34"/>
        <v>111990540.7560481</v>
      </c>
      <c r="W298" s="2">
        <f t="shared" si="61"/>
        <v>691500.42857143283</v>
      </c>
      <c r="X298" s="2">
        <f t="shared" si="51"/>
        <v>8499.5714285671711</v>
      </c>
      <c r="Y298" s="2">
        <f t="shared" si="62"/>
        <v>60480998.574866071</v>
      </c>
      <c r="Z298" s="2" t="str">
        <f t="shared" si="52"/>
        <v>MEEP</v>
      </c>
      <c r="AA298" s="2">
        <f>IF(Z298="HERE",Y298,AA297+Graph!$G$1*1000)</f>
        <v>109235031.14629488</v>
      </c>
      <c r="AB298" s="2">
        <f t="shared" si="63"/>
        <v>650000</v>
      </c>
      <c r="AC298" s="2">
        <f t="shared" si="64"/>
        <v>58745007.756047867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230</v>
      </c>
      <c r="C299" s="7"/>
      <c r="D299" s="2" t="e">
        <f t="shared" si="55"/>
        <v>#N/A</v>
      </c>
      <c r="E299" s="2" t="e">
        <f t="shared" si="67"/>
        <v>#N/A</v>
      </c>
      <c r="F299" s="2">
        <v>1597685.5405525863</v>
      </c>
      <c r="G299" s="2">
        <f t="shared" si="70"/>
        <v>691500.42857142852</v>
      </c>
      <c r="H299" s="2">
        <f t="shared" si="65"/>
        <v>170768077.18461987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2544492.4285714198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1612803.0486376286</v>
      </c>
      <c r="Q299" s="2">
        <f t="shared" si="71"/>
        <v>700000</v>
      </c>
      <c r="R299" s="2">
        <f t="shared" si="66"/>
        <v>173171539.33091417</v>
      </c>
      <c r="S299" s="2">
        <f t="shared" si="58"/>
        <v>691500.42857143283</v>
      </c>
      <c r="T299" s="2">
        <f t="shared" si="59"/>
        <v>8499.571428571362</v>
      </c>
      <c r="U299" s="2">
        <f t="shared" si="60"/>
        <v>700000</v>
      </c>
      <c r="V299" s="2">
        <f t="shared" si="34"/>
        <v>112682041.18461953</v>
      </c>
      <c r="W299" s="2">
        <f t="shared" si="61"/>
        <v>691500.42857143283</v>
      </c>
      <c r="X299" s="2">
        <f t="shared" si="51"/>
        <v>8499.5714285671711</v>
      </c>
      <c r="Y299" s="2">
        <f t="shared" si="62"/>
        <v>60489498.146294639</v>
      </c>
      <c r="Z299" s="2" t="str">
        <f t="shared" si="52"/>
        <v>MEEP</v>
      </c>
      <c r="AA299" s="2">
        <f>IF(Z299="HERE",Y299,AA298+Graph!$G$1*1000)</f>
        <v>109885031.14629488</v>
      </c>
      <c r="AB299" s="2">
        <f t="shared" si="63"/>
        <v>650000</v>
      </c>
      <c r="AC299" s="2">
        <f t="shared" si="64"/>
        <v>58745007.756047867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231</v>
      </c>
      <c r="C300" s="7"/>
      <c r="D300" s="2" t="e">
        <f t="shared" si="55"/>
        <v>#N/A</v>
      </c>
      <c r="E300" s="2" t="e">
        <f t="shared" si="67"/>
        <v>#N/A</v>
      </c>
      <c r="F300" s="2">
        <v>1602616.6764387488</v>
      </c>
      <c r="G300" s="2">
        <f t="shared" si="70"/>
        <v>691500.42857142852</v>
      </c>
      <c r="H300" s="2">
        <f t="shared" si="65"/>
        <v>171459577.61319131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2552991.9999999912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1617780.6807996035</v>
      </c>
      <c r="Q300" s="2">
        <f t="shared" si="71"/>
        <v>700000</v>
      </c>
      <c r="R300" s="2">
        <f t="shared" si="66"/>
        <v>173871539.33091417</v>
      </c>
      <c r="S300" s="2">
        <f t="shared" si="58"/>
        <v>691500.42857143283</v>
      </c>
      <c r="T300" s="2">
        <f t="shared" si="59"/>
        <v>8499.571428571362</v>
      </c>
      <c r="U300" s="2">
        <f t="shared" si="60"/>
        <v>700000</v>
      </c>
      <c r="V300" s="2">
        <f t="shared" si="34"/>
        <v>113373541.61319096</v>
      </c>
      <c r="W300" s="2">
        <f t="shared" si="61"/>
        <v>691500.42857143283</v>
      </c>
      <c r="X300" s="2">
        <f t="shared" si="51"/>
        <v>8499.5714285671711</v>
      </c>
      <c r="Y300" s="2">
        <f t="shared" si="62"/>
        <v>60497997.717723206</v>
      </c>
      <c r="Z300" s="2" t="str">
        <f t="shared" si="52"/>
        <v>MEEP</v>
      </c>
      <c r="AA300" s="2">
        <f>IF(Z300="HERE",Y300,AA299+Graph!$G$1*1000)</f>
        <v>110535031.14629488</v>
      </c>
      <c r="AB300" s="2">
        <f t="shared" si="63"/>
        <v>650000</v>
      </c>
      <c r="AC300" s="2">
        <f t="shared" si="64"/>
        <v>58745007.756047867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232</v>
      </c>
      <c r="C301" s="7"/>
      <c r="D301" s="2" t="e">
        <f t="shared" si="55"/>
        <v>#N/A</v>
      </c>
      <c r="E301" s="2" t="e">
        <f t="shared" si="67"/>
        <v>#N/A</v>
      </c>
      <c r="F301" s="2">
        <v>1607547.8123249412</v>
      </c>
      <c r="G301" s="2">
        <f t="shared" si="70"/>
        <v>691500.42857142852</v>
      </c>
      <c r="H301" s="2">
        <f t="shared" si="65"/>
        <v>172151078.04176274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2561491.5714285625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1622758.3129615486</v>
      </c>
      <c r="Q301" s="2">
        <f t="shared" si="71"/>
        <v>700000</v>
      </c>
      <c r="R301" s="2">
        <f t="shared" si="66"/>
        <v>174571539.33091417</v>
      </c>
      <c r="S301" s="2">
        <f t="shared" si="58"/>
        <v>691500.42857143283</v>
      </c>
      <c r="T301" s="2">
        <f t="shared" si="59"/>
        <v>8499.571428571362</v>
      </c>
      <c r="U301" s="2">
        <f t="shared" si="60"/>
        <v>700000</v>
      </c>
      <c r="V301" s="2">
        <f t="shared" si="34"/>
        <v>114065042.0417624</v>
      </c>
      <c r="W301" s="2">
        <f t="shared" si="61"/>
        <v>691500.42857143283</v>
      </c>
      <c r="X301" s="2">
        <f t="shared" si="51"/>
        <v>8499.5714285671711</v>
      </c>
      <c r="Y301" s="2">
        <f t="shared" si="62"/>
        <v>60506497.289151773</v>
      </c>
      <c r="Z301" s="2" t="str">
        <f t="shared" si="52"/>
        <v>MEEP</v>
      </c>
      <c r="AA301" s="2">
        <f>IF(Z301="HERE",Y301,AA300+Graph!$G$1*1000)</f>
        <v>111185031.14629488</v>
      </c>
      <c r="AB301" s="2">
        <f t="shared" si="63"/>
        <v>650000</v>
      </c>
      <c r="AC301" s="2">
        <f t="shared" si="64"/>
        <v>58745007.756047867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233</v>
      </c>
      <c r="C302" s="7"/>
      <c r="D302" s="2" t="e">
        <f t="shared" si="55"/>
        <v>#N/A</v>
      </c>
      <c r="E302" s="2" t="e">
        <f t="shared" si="67"/>
        <v>#N/A</v>
      </c>
      <c r="F302" s="2">
        <v>1612478.9482111037</v>
      </c>
      <c r="G302" s="2">
        <f t="shared" si="70"/>
        <v>691500.42857142852</v>
      </c>
      <c r="H302" s="2">
        <f t="shared" si="65"/>
        <v>172842578.47033417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2569991.1428571339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1627735.9451234937</v>
      </c>
      <c r="Q302" s="2">
        <f t="shared" si="71"/>
        <v>700000</v>
      </c>
      <c r="R302" s="2">
        <f t="shared" si="66"/>
        <v>175271539.33091417</v>
      </c>
      <c r="S302" s="2">
        <f t="shared" si="58"/>
        <v>691500.42857143283</v>
      </c>
      <c r="T302" s="2">
        <f t="shared" si="59"/>
        <v>8499.571428571362</v>
      </c>
      <c r="U302" s="2">
        <f t="shared" si="60"/>
        <v>700000</v>
      </c>
      <c r="V302" s="2">
        <f t="shared" si="34"/>
        <v>114756542.47033383</v>
      </c>
      <c r="W302" s="2">
        <f t="shared" si="61"/>
        <v>691500.42857143283</v>
      </c>
      <c r="X302" s="2">
        <f t="shared" si="51"/>
        <v>8499.5714285671711</v>
      </c>
      <c r="Y302" s="2">
        <f t="shared" si="62"/>
        <v>60514996.86058034</v>
      </c>
      <c r="Z302" s="2" t="str">
        <f t="shared" si="52"/>
        <v>MEEP</v>
      </c>
      <c r="AA302" s="2">
        <f>IF(Z302="HERE",Y302,AA301+Graph!$G$1*1000)</f>
        <v>111835031.14629488</v>
      </c>
      <c r="AB302" s="2">
        <f t="shared" si="63"/>
        <v>650000</v>
      </c>
      <c r="AC302" s="2">
        <f t="shared" si="64"/>
        <v>58745007.756047867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234</v>
      </c>
      <c r="C303" s="7"/>
      <c r="D303" s="2" t="e">
        <f t="shared" si="55"/>
        <v>#N/A</v>
      </c>
      <c r="E303" s="2" t="e">
        <f t="shared" si="67"/>
        <v>#N/A</v>
      </c>
      <c r="F303" s="2">
        <v>1617410.0840972662</v>
      </c>
      <c r="G303" s="2">
        <f t="shared" si="70"/>
        <v>691500.42857142852</v>
      </c>
      <c r="H303" s="2">
        <f t="shared" si="65"/>
        <v>173534078.89890561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2578490.7142857052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1632713.5772854686</v>
      </c>
      <c r="Q303" s="2">
        <f t="shared" si="71"/>
        <v>700000</v>
      </c>
      <c r="R303" s="2">
        <f t="shared" si="66"/>
        <v>175971539.33091417</v>
      </c>
      <c r="S303" s="2">
        <f t="shared" si="58"/>
        <v>691500.42857143283</v>
      </c>
      <c r="T303" s="2">
        <f t="shared" si="59"/>
        <v>8499.571428571362</v>
      </c>
      <c r="U303" s="2">
        <f t="shared" si="60"/>
        <v>700000</v>
      </c>
      <c r="V303" s="2">
        <f t="shared" si="34"/>
        <v>115448042.89890526</v>
      </c>
      <c r="W303" s="2">
        <f t="shared" si="61"/>
        <v>691500.42857143283</v>
      </c>
      <c r="X303" s="2">
        <f t="shared" si="51"/>
        <v>8499.5714285671711</v>
      </c>
      <c r="Y303" s="2">
        <f t="shared" si="62"/>
        <v>60523496.432008907</v>
      </c>
      <c r="Z303" s="2" t="str">
        <f t="shared" si="52"/>
        <v>MEEP</v>
      </c>
      <c r="AA303" s="2">
        <f>IF(Z303="HERE",Y303,AA302+Graph!$G$1*1000)</f>
        <v>112485031.14629488</v>
      </c>
      <c r="AB303" s="2">
        <f t="shared" si="63"/>
        <v>650000</v>
      </c>
      <c r="AC303" s="2">
        <f t="shared" si="64"/>
        <v>58745007.756047867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235</v>
      </c>
      <c r="C304" s="7"/>
      <c r="D304" s="2" t="e">
        <f t="shared" si="55"/>
        <v>#N/A</v>
      </c>
      <c r="E304" s="2" t="e">
        <f t="shared" si="67"/>
        <v>#N/A</v>
      </c>
      <c r="F304" s="2">
        <v>1622341.2199834585</v>
      </c>
      <c r="G304" s="2">
        <f t="shared" si="70"/>
        <v>691500.42857142852</v>
      </c>
      <c r="H304" s="2">
        <f t="shared" si="65"/>
        <v>174225579.32747704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2586990.2857142766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1637691.2094474137</v>
      </c>
      <c r="Q304" s="2">
        <f t="shared" si="71"/>
        <v>700000</v>
      </c>
      <c r="R304" s="2">
        <f t="shared" si="66"/>
        <v>176671539.33091417</v>
      </c>
      <c r="S304" s="2">
        <f t="shared" si="58"/>
        <v>691500.42857143283</v>
      </c>
      <c r="T304" s="2">
        <f t="shared" si="59"/>
        <v>8499.571428571362</v>
      </c>
      <c r="U304" s="2">
        <f t="shared" si="60"/>
        <v>700000</v>
      </c>
      <c r="V304" s="2">
        <f t="shared" si="34"/>
        <v>116139543.3274767</v>
      </c>
      <c r="W304" s="2">
        <f t="shared" si="61"/>
        <v>691500.42857143283</v>
      </c>
      <c r="X304" s="2">
        <f t="shared" si="51"/>
        <v>8499.5714285671711</v>
      </c>
      <c r="Y304" s="2">
        <f t="shared" si="62"/>
        <v>60531996.003437474</v>
      </c>
      <c r="Z304" s="2" t="str">
        <f t="shared" si="52"/>
        <v>MEEP</v>
      </c>
      <c r="AA304" s="2">
        <f>IF(Z304="HERE",Y304,AA303+Graph!$G$1*1000)</f>
        <v>113135031.14629488</v>
      </c>
      <c r="AB304" s="2">
        <f t="shared" si="63"/>
        <v>650000</v>
      </c>
      <c r="AC304" s="2">
        <f t="shared" si="64"/>
        <v>58745007.756047867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236</v>
      </c>
      <c r="C305" s="7"/>
      <c r="D305" s="2" t="e">
        <f t="shared" si="55"/>
        <v>#N/A</v>
      </c>
      <c r="E305" s="2" t="e">
        <f t="shared" si="67"/>
        <v>#N/A</v>
      </c>
      <c r="F305" s="2">
        <v>1627272.355869621</v>
      </c>
      <c r="G305" s="2">
        <f t="shared" si="70"/>
        <v>691500.42857142852</v>
      </c>
      <c r="H305" s="2">
        <f t="shared" si="65"/>
        <v>174917079.75604847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2595489.857142848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1642668.8416093588</v>
      </c>
      <c r="Q305" s="2">
        <f t="shared" si="71"/>
        <v>700000</v>
      </c>
      <c r="R305" s="2">
        <f t="shared" si="66"/>
        <v>177371539.33091417</v>
      </c>
      <c r="S305" s="2">
        <f t="shared" si="58"/>
        <v>691500.42857143283</v>
      </c>
      <c r="T305" s="2">
        <f t="shared" si="59"/>
        <v>8499.571428571362</v>
      </c>
      <c r="U305" s="2">
        <f t="shared" si="60"/>
        <v>700000</v>
      </c>
      <c r="V305" s="2">
        <f t="shared" si="34"/>
        <v>116831043.75604813</v>
      </c>
      <c r="W305" s="2">
        <f t="shared" si="61"/>
        <v>691500.42857143283</v>
      </c>
      <c r="X305" s="2">
        <f t="shared" si="51"/>
        <v>8499.5714285671711</v>
      </c>
      <c r="Y305" s="2">
        <f t="shared" si="62"/>
        <v>60540495.574866042</v>
      </c>
      <c r="Z305" s="2" t="str">
        <f t="shared" si="52"/>
        <v>MEEP</v>
      </c>
      <c r="AA305" s="2">
        <f>IF(Z305="HERE",Y305,AA304+Graph!$G$1*1000)</f>
        <v>113785031.14629488</v>
      </c>
      <c r="AB305" s="2">
        <f t="shared" si="63"/>
        <v>650000</v>
      </c>
      <c r="AC305" s="2">
        <f t="shared" si="64"/>
        <v>58745007.756047867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237</v>
      </c>
      <c r="C306" s="7"/>
      <c r="D306" s="2" t="e">
        <f t="shared" si="55"/>
        <v>#N/A</v>
      </c>
      <c r="E306" s="2" t="e">
        <f t="shared" si="67"/>
        <v>#N/A</v>
      </c>
      <c r="F306" s="2">
        <v>1632203.4917557836</v>
      </c>
      <c r="G306" s="2">
        <f t="shared" si="70"/>
        <v>691500.42857142852</v>
      </c>
      <c r="H306" s="2">
        <f t="shared" si="65"/>
        <v>175608580.1846199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2603989.4285714193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1647646.4737713337</v>
      </c>
      <c r="Q306" s="2">
        <f t="shared" si="71"/>
        <v>700000</v>
      </c>
      <c r="R306" s="2">
        <f t="shared" si="66"/>
        <v>178071539.33091417</v>
      </c>
      <c r="S306" s="2">
        <f t="shared" si="58"/>
        <v>691500.42857143283</v>
      </c>
      <c r="T306" s="2">
        <f t="shared" si="59"/>
        <v>8499.571428571362</v>
      </c>
      <c r="U306" s="2">
        <f t="shared" si="60"/>
        <v>700000</v>
      </c>
      <c r="V306" s="2">
        <f t="shared" si="34"/>
        <v>117522544.18461956</v>
      </c>
      <c r="W306" s="2">
        <f t="shared" si="61"/>
        <v>691500.42857143283</v>
      </c>
      <c r="X306" s="2">
        <f t="shared" si="51"/>
        <v>8499.5714285671711</v>
      </c>
      <c r="Y306" s="2">
        <f t="shared" si="62"/>
        <v>60548995.146294609</v>
      </c>
      <c r="Z306" s="2" t="str">
        <f t="shared" si="52"/>
        <v>MEEP</v>
      </c>
      <c r="AA306" s="2">
        <f>IF(Z306="HERE",Y306,AA305+Graph!$G$1*1000)</f>
        <v>114435031.14629488</v>
      </c>
      <c r="AB306" s="2">
        <f t="shared" si="63"/>
        <v>650000</v>
      </c>
      <c r="AC306" s="2">
        <f t="shared" si="64"/>
        <v>58745007.756047867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238</v>
      </c>
      <c r="C307" s="7"/>
      <c r="D307" s="2" t="e">
        <f t="shared" si="55"/>
        <v>#N/A</v>
      </c>
      <c r="E307" s="2" t="e">
        <f t="shared" si="67"/>
        <v>#N/A</v>
      </c>
      <c r="F307" s="2">
        <v>1637134.6276419759</v>
      </c>
      <c r="G307" s="2">
        <f t="shared" si="70"/>
        <v>691500.42857142852</v>
      </c>
      <c r="H307" s="2">
        <f t="shared" si="65"/>
        <v>176300080.61319134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2612488.9999999907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1652624.1059332788</v>
      </c>
      <c r="Q307" s="2">
        <f t="shared" si="71"/>
        <v>700000</v>
      </c>
      <c r="R307" s="2">
        <f t="shared" si="66"/>
        <v>178771539.33091417</v>
      </c>
      <c r="S307" s="2">
        <f t="shared" si="58"/>
        <v>691500.42857143283</v>
      </c>
      <c r="T307" s="2">
        <f t="shared" si="59"/>
        <v>8499.571428571362</v>
      </c>
      <c r="U307" s="2">
        <f t="shared" si="60"/>
        <v>700000</v>
      </c>
      <c r="V307" s="2">
        <f t="shared" si="34"/>
        <v>118214044.61319099</v>
      </c>
      <c r="W307" s="2">
        <f t="shared" si="61"/>
        <v>691500.42857143283</v>
      </c>
      <c r="X307" s="2">
        <f t="shared" si="51"/>
        <v>8499.5714285671711</v>
      </c>
      <c r="Y307" s="2">
        <f t="shared" si="62"/>
        <v>60557494.717723176</v>
      </c>
      <c r="Z307" s="2" t="str">
        <f t="shared" si="52"/>
        <v>MEEP</v>
      </c>
      <c r="AA307" s="2">
        <f>IF(Z307="HERE",Y307,AA306+Graph!$G$1*1000)</f>
        <v>115085031.14629488</v>
      </c>
      <c r="AB307" s="2">
        <f t="shared" si="63"/>
        <v>650000</v>
      </c>
      <c r="AC307" s="2">
        <f t="shared" si="64"/>
        <v>58745007.756047867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239</v>
      </c>
      <c r="C308" s="7"/>
      <c r="D308" s="2" t="e">
        <f t="shared" si="55"/>
        <v>#N/A</v>
      </c>
      <c r="E308" s="2" t="e">
        <f t="shared" si="67"/>
        <v>#N/A</v>
      </c>
      <c r="F308" s="2">
        <v>1642065.7635281384</v>
      </c>
      <c r="G308" s="2">
        <f t="shared" si="70"/>
        <v>691500.42857142852</v>
      </c>
      <c r="H308" s="2">
        <f t="shared" si="65"/>
        <v>176991581.04176277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2620988.571428562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1657601.7380952239</v>
      </c>
      <c r="Q308" s="2">
        <f t="shared" si="71"/>
        <v>700000</v>
      </c>
      <c r="R308" s="2">
        <f t="shared" si="66"/>
        <v>179471539.33091417</v>
      </c>
      <c r="S308" s="2">
        <f t="shared" si="58"/>
        <v>691500.42857143283</v>
      </c>
      <c r="T308" s="2">
        <f t="shared" si="59"/>
        <v>8499.571428571362</v>
      </c>
      <c r="U308" s="2">
        <f t="shared" si="60"/>
        <v>700000</v>
      </c>
      <c r="V308" s="2">
        <f t="shared" si="34"/>
        <v>118905545.04176243</v>
      </c>
      <c r="W308" s="2">
        <f t="shared" si="61"/>
        <v>691500.42857143283</v>
      </c>
      <c r="X308" s="2">
        <f t="shared" si="51"/>
        <v>8499.5714285671711</v>
      </c>
      <c r="Y308" s="2">
        <f t="shared" si="62"/>
        <v>60565994.289151743</v>
      </c>
      <c r="Z308" s="2" t="str">
        <f t="shared" si="52"/>
        <v>MEEP</v>
      </c>
      <c r="AA308" s="2">
        <f>IF(Z308="HERE",Y308,AA307+Graph!$G$1*1000)</f>
        <v>115735031.14629488</v>
      </c>
      <c r="AB308" s="2">
        <f t="shared" si="63"/>
        <v>650000</v>
      </c>
      <c r="AC308" s="2">
        <f t="shared" si="64"/>
        <v>58745007.756047867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240</v>
      </c>
      <c r="C309" s="7"/>
      <c r="D309" s="2" t="e">
        <f t="shared" si="55"/>
        <v>#N/A</v>
      </c>
      <c r="E309" s="2" t="e">
        <f t="shared" si="67"/>
        <v>#N/A</v>
      </c>
      <c r="F309" s="2">
        <v>1646996.8994143009</v>
      </c>
      <c r="G309" s="2">
        <f t="shared" si="70"/>
        <v>691500.42857142852</v>
      </c>
      <c r="H309" s="2">
        <f t="shared" si="65"/>
        <v>177683081.4703342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2629488.1428571334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1662579.3702571988</v>
      </c>
      <c r="Q309" s="2">
        <f t="shared" si="71"/>
        <v>700000</v>
      </c>
      <c r="R309" s="2">
        <f t="shared" si="66"/>
        <v>180171539.33091417</v>
      </c>
      <c r="S309" s="2">
        <f t="shared" si="58"/>
        <v>691500.42857143283</v>
      </c>
      <c r="T309" s="2">
        <f t="shared" si="59"/>
        <v>8499.571428571362</v>
      </c>
      <c r="U309" s="2">
        <f t="shared" si="60"/>
        <v>700000</v>
      </c>
      <c r="V309" s="2">
        <f t="shared" si="34"/>
        <v>119597045.47033386</v>
      </c>
      <c r="W309" s="2">
        <f t="shared" si="61"/>
        <v>691500.42857143283</v>
      </c>
      <c r="X309" s="2">
        <f t="shared" si="51"/>
        <v>8499.5714285671711</v>
      </c>
      <c r="Y309" s="2">
        <f t="shared" si="62"/>
        <v>60574493.86058031</v>
      </c>
      <c r="Z309" s="2" t="str">
        <f t="shared" si="52"/>
        <v>MEEP</v>
      </c>
      <c r="AA309" s="2">
        <f>IF(Z309="HERE",Y309,AA308+Graph!$G$1*1000)</f>
        <v>116385031.14629488</v>
      </c>
      <c r="AB309" s="2">
        <f t="shared" si="63"/>
        <v>650000</v>
      </c>
      <c r="AC309" s="2">
        <f t="shared" si="64"/>
        <v>58745007.756047867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241</v>
      </c>
      <c r="C310" s="7"/>
      <c r="D310" s="2" t="e">
        <f t="shared" si="55"/>
        <v>#N/A</v>
      </c>
      <c r="E310" s="2" t="e">
        <f t="shared" si="67"/>
        <v>#N/A</v>
      </c>
      <c r="F310" s="2">
        <v>1651928.0353004932</v>
      </c>
      <c r="G310" s="2">
        <f t="shared" si="70"/>
        <v>691500.42857142852</v>
      </c>
      <c r="H310" s="2">
        <f t="shared" si="65"/>
        <v>178374581.89890563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2637987.7142857048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1667557.0024191439</v>
      </c>
      <c r="Q310" s="2">
        <f t="shared" si="71"/>
        <v>700000</v>
      </c>
      <c r="R310" s="2">
        <f t="shared" si="66"/>
        <v>180871539.33091417</v>
      </c>
      <c r="S310" s="2">
        <f t="shared" si="58"/>
        <v>691500.42857143283</v>
      </c>
      <c r="T310" s="2">
        <f t="shared" si="59"/>
        <v>8499.571428571362</v>
      </c>
      <c r="U310" s="2">
        <f t="shared" si="60"/>
        <v>700000</v>
      </c>
      <c r="V310" s="2">
        <f t="shared" si="34"/>
        <v>120288545.89890529</v>
      </c>
      <c r="W310" s="2">
        <f t="shared" si="61"/>
        <v>691500.42857143283</v>
      </c>
      <c r="X310" s="2">
        <f t="shared" si="51"/>
        <v>8499.5714285671711</v>
      </c>
      <c r="Y310" s="2">
        <f t="shared" si="62"/>
        <v>60582993.432008877</v>
      </c>
      <c r="Z310" s="2" t="str">
        <f t="shared" si="52"/>
        <v>MEEP</v>
      </c>
      <c r="AA310" s="2">
        <f>IF(Z310="HERE",Y310,AA309+Graph!$G$1*1000)</f>
        <v>117035031.14629488</v>
      </c>
      <c r="AB310" s="2">
        <f t="shared" si="63"/>
        <v>650000</v>
      </c>
      <c r="AC310" s="2">
        <f t="shared" si="64"/>
        <v>58745007.756047867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242</v>
      </c>
      <c r="C311" s="7"/>
      <c r="D311" s="2" t="e">
        <f t="shared" si="55"/>
        <v>#N/A</v>
      </c>
      <c r="E311" s="2" t="e">
        <f t="shared" si="67"/>
        <v>#N/A</v>
      </c>
      <c r="F311" s="2">
        <v>1656859.1711866558</v>
      </c>
      <c r="G311" s="2">
        <f t="shared" si="70"/>
        <v>691500.42857142852</v>
      </c>
      <c r="H311" s="2">
        <f t="shared" si="65"/>
        <v>179066082.32747707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2646487.2857142761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1672534.6345811188</v>
      </c>
      <c r="Q311" s="2">
        <f t="shared" si="71"/>
        <v>700000</v>
      </c>
      <c r="R311" s="2">
        <f t="shared" si="66"/>
        <v>181571539.33091417</v>
      </c>
      <c r="S311" s="2">
        <f t="shared" si="58"/>
        <v>691500.42857143283</v>
      </c>
      <c r="T311" s="2">
        <f t="shared" si="59"/>
        <v>8499.571428571362</v>
      </c>
      <c r="U311" s="2">
        <f t="shared" si="60"/>
        <v>700000</v>
      </c>
      <c r="V311" s="2">
        <f t="shared" si="34"/>
        <v>120980046.32747672</v>
      </c>
      <c r="W311" s="2">
        <f t="shared" si="61"/>
        <v>691500.42857143283</v>
      </c>
      <c r="X311" s="2">
        <f t="shared" si="51"/>
        <v>8499.5714285671711</v>
      </c>
      <c r="Y311" s="2">
        <f t="shared" si="62"/>
        <v>60591493.003437445</v>
      </c>
      <c r="Z311" s="2" t="str">
        <f t="shared" si="52"/>
        <v>MEEP</v>
      </c>
      <c r="AA311" s="2">
        <f>IF(Z311="HERE",Y311,AA310+Graph!$G$1*1000)</f>
        <v>117685031.14629488</v>
      </c>
      <c r="AB311" s="2">
        <f t="shared" si="63"/>
        <v>650000</v>
      </c>
      <c r="AC311" s="2">
        <f t="shared" si="64"/>
        <v>58745007.756047867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243</v>
      </c>
      <c r="C312" s="7"/>
      <c r="D312" s="2" t="e">
        <f t="shared" si="55"/>
        <v>#N/A</v>
      </c>
      <c r="E312" s="2" t="e">
        <f t="shared" si="67"/>
        <v>#N/A</v>
      </c>
      <c r="F312" s="2">
        <v>1661790.3070728183</v>
      </c>
      <c r="G312" s="2">
        <f t="shared" si="70"/>
        <v>691500.42857142852</v>
      </c>
      <c r="H312" s="2">
        <f t="shared" si="65"/>
        <v>179757582.7560485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2654986.8571428475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1677512.2667430639</v>
      </c>
      <c r="Q312" s="2">
        <f t="shared" si="71"/>
        <v>700000</v>
      </c>
      <c r="R312" s="2">
        <f t="shared" si="66"/>
        <v>182271539.33091417</v>
      </c>
      <c r="S312" s="2">
        <f t="shared" si="58"/>
        <v>691500.42857143283</v>
      </c>
      <c r="T312" s="2">
        <f t="shared" si="59"/>
        <v>8499.571428571362</v>
      </c>
      <c r="U312" s="2">
        <f t="shared" si="60"/>
        <v>700000</v>
      </c>
      <c r="V312" s="2">
        <f t="shared" si="34"/>
        <v>121671546.75604816</v>
      </c>
      <c r="W312" s="2">
        <f t="shared" si="61"/>
        <v>691500.42857143283</v>
      </c>
      <c r="X312" s="2">
        <f t="shared" si="51"/>
        <v>8499.5714285671711</v>
      </c>
      <c r="Y312" s="2">
        <f t="shared" si="62"/>
        <v>60599992.574866012</v>
      </c>
      <c r="Z312" s="2" t="str">
        <f t="shared" si="52"/>
        <v>MEEP</v>
      </c>
      <c r="AA312" s="2">
        <f>IF(Z312="HERE",Y312,AA311+Graph!$G$1*1000)</f>
        <v>118335031.14629488</v>
      </c>
      <c r="AB312" s="2">
        <f t="shared" si="63"/>
        <v>650000</v>
      </c>
      <c r="AC312" s="2">
        <f t="shared" si="64"/>
        <v>58745007.756047867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244</v>
      </c>
      <c r="C313" s="7"/>
      <c r="D313" s="2" t="e">
        <f t="shared" si="55"/>
        <v>#N/A</v>
      </c>
      <c r="E313" s="2" t="e">
        <f t="shared" si="67"/>
        <v>#N/A</v>
      </c>
      <c r="F313" s="2">
        <v>1666721.4429590106</v>
      </c>
      <c r="G313" s="2">
        <f t="shared" si="70"/>
        <v>691500.42857142852</v>
      </c>
      <c r="H313" s="2">
        <f t="shared" si="65"/>
        <v>180449083.18461993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2663486.4285714189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1682489.898905009</v>
      </c>
      <c r="Q313" s="2">
        <f t="shared" si="71"/>
        <v>700000</v>
      </c>
      <c r="R313" s="2">
        <f t="shared" si="66"/>
        <v>182971539.33091417</v>
      </c>
      <c r="S313" s="2">
        <f t="shared" si="58"/>
        <v>691500.42857143283</v>
      </c>
      <c r="T313" s="2">
        <f t="shared" si="59"/>
        <v>8499.571428571362</v>
      </c>
      <c r="U313" s="2">
        <f t="shared" si="60"/>
        <v>700000</v>
      </c>
      <c r="V313" s="2">
        <f t="shared" si="34"/>
        <v>122363047.18461959</v>
      </c>
      <c r="W313" s="2">
        <f t="shared" si="61"/>
        <v>691500.42857143283</v>
      </c>
      <c r="X313" s="2">
        <f t="shared" si="51"/>
        <v>8499.5714285671711</v>
      </c>
      <c r="Y313" s="2">
        <f t="shared" si="62"/>
        <v>60608492.146294579</v>
      </c>
      <c r="Z313" s="2" t="str">
        <f t="shared" si="52"/>
        <v>MEEP</v>
      </c>
      <c r="AA313" s="2">
        <f>IF(Z313="HERE",Y313,AA312+Graph!$G$1*1000)</f>
        <v>118985031.14629488</v>
      </c>
      <c r="AB313" s="2">
        <f t="shared" si="63"/>
        <v>650000</v>
      </c>
      <c r="AC313" s="2">
        <f t="shared" si="64"/>
        <v>58745007.756047867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245</v>
      </c>
      <c r="C314" s="7"/>
      <c r="D314" s="2" t="e">
        <f t="shared" si="55"/>
        <v>#N/A</v>
      </c>
      <c r="E314" s="2" t="e">
        <f t="shared" si="67"/>
        <v>#N/A</v>
      </c>
      <c r="F314" s="2">
        <v>1671652.5788451731</v>
      </c>
      <c r="G314" s="2">
        <f t="shared" si="70"/>
        <v>691500.42857142852</v>
      </c>
      <c r="H314" s="2">
        <f t="shared" si="65"/>
        <v>181140583.61319137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2671985.9999999902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1687467.5310669839</v>
      </c>
      <c r="Q314" s="2">
        <f t="shared" si="71"/>
        <v>700000</v>
      </c>
      <c r="R314" s="2">
        <f t="shared" si="66"/>
        <v>183671539.33091417</v>
      </c>
      <c r="S314" s="2">
        <f t="shared" si="58"/>
        <v>691500.42857143283</v>
      </c>
      <c r="T314" s="2">
        <f t="shared" si="59"/>
        <v>8499.571428571362</v>
      </c>
      <c r="U314" s="2">
        <f t="shared" si="60"/>
        <v>700000</v>
      </c>
      <c r="V314" s="2">
        <f t="shared" si="34"/>
        <v>123054547.61319102</v>
      </c>
      <c r="W314" s="2">
        <f t="shared" si="61"/>
        <v>691500.42857143283</v>
      </c>
      <c r="X314" s="2">
        <f t="shared" si="51"/>
        <v>8499.5714285671711</v>
      </c>
      <c r="Y314" s="2">
        <f t="shared" si="62"/>
        <v>60616991.717723146</v>
      </c>
      <c r="Z314" s="2" t="str">
        <f t="shared" si="52"/>
        <v>MEEP</v>
      </c>
      <c r="AA314" s="2">
        <f>IF(Z314="HERE",Y314,AA313+Graph!$G$1*1000)</f>
        <v>119635031.14629488</v>
      </c>
      <c r="AB314" s="2">
        <f t="shared" si="63"/>
        <v>650000</v>
      </c>
      <c r="AC314" s="2">
        <f t="shared" si="64"/>
        <v>58745007.756047867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246</v>
      </c>
      <c r="C315" s="7"/>
      <c r="D315" s="2" t="e">
        <f t="shared" si="55"/>
        <v>#N/A</v>
      </c>
      <c r="E315" s="2" t="e">
        <f t="shared" si="67"/>
        <v>#N/A</v>
      </c>
      <c r="F315" s="2">
        <v>1676583.7147313356</v>
      </c>
      <c r="G315" s="2">
        <f t="shared" si="70"/>
        <v>691500.42857142852</v>
      </c>
      <c r="H315" s="2">
        <f t="shared" si="65"/>
        <v>181832084.0417628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2680485.5714285616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1692445.163228929</v>
      </c>
      <c r="Q315" s="2">
        <f t="shared" si="71"/>
        <v>700000</v>
      </c>
      <c r="R315" s="2">
        <f t="shared" si="66"/>
        <v>184371539.33091417</v>
      </c>
      <c r="S315" s="2">
        <f t="shared" si="58"/>
        <v>691500.42857143283</v>
      </c>
      <c r="T315" s="2">
        <f t="shared" si="59"/>
        <v>8499.571428571362</v>
      </c>
      <c r="U315" s="2">
        <f t="shared" si="60"/>
        <v>700000</v>
      </c>
      <c r="V315" s="2">
        <f t="shared" si="34"/>
        <v>123746048.04176246</v>
      </c>
      <c r="W315" s="2">
        <f t="shared" si="61"/>
        <v>691500.42857143283</v>
      </c>
      <c r="X315" s="2">
        <f t="shared" si="51"/>
        <v>8499.5714285671711</v>
      </c>
      <c r="Y315" s="2">
        <f t="shared" si="62"/>
        <v>60625491.289151713</v>
      </c>
      <c r="Z315" s="2" t="str">
        <f t="shared" si="52"/>
        <v>MEEP</v>
      </c>
      <c r="AA315" s="2">
        <f>IF(Z315="HERE",Y315,AA314+Graph!$G$1*1000)</f>
        <v>120285031.14629488</v>
      </c>
      <c r="AB315" s="2">
        <f t="shared" si="63"/>
        <v>650000</v>
      </c>
      <c r="AC315" s="2">
        <f t="shared" si="64"/>
        <v>58745007.756047867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247</v>
      </c>
      <c r="C316" s="7"/>
      <c r="D316" s="2" t="e">
        <f t="shared" si="55"/>
        <v>#N/A</v>
      </c>
      <c r="E316" s="2" t="e">
        <f t="shared" si="67"/>
        <v>#N/A</v>
      </c>
      <c r="F316" s="2">
        <v>1681514.850617528</v>
      </c>
      <c r="G316" s="2">
        <f t="shared" si="70"/>
        <v>691500.42857142852</v>
      </c>
      <c r="H316" s="2">
        <f t="shared" si="65"/>
        <v>182523584.47033423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2688985.1428571329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1697422.7953908741</v>
      </c>
      <c r="Q316" s="2">
        <f t="shared" si="71"/>
        <v>700000</v>
      </c>
      <c r="R316" s="2">
        <f t="shared" si="66"/>
        <v>185071539.33091417</v>
      </c>
      <c r="S316" s="2">
        <f t="shared" si="58"/>
        <v>691500.42857143283</v>
      </c>
      <c r="T316" s="2">
        <f t="shared" si="59"/>
        <v>8499.571428571362</v>
      </c>
      <c r="U316" s="2">
        <f t="shared" si="60"/>
        <v>700000</v>
      </c>
      <c r="V316" s="2">
        <f t="shared" si="34"/>
        <v>124437548.47033389</v>
      </c>
      <c r="W316" s="2">
        <f t="shared" si="61"/>
        <v>691500.42857143283</v>
      </c>
      <c r="X316" s="2">
        <f t="shared" si="51"/>
        <v>8499.5714285671711</v>
      </c>
      <c r="Y316" s="2">
        <f t="shared" si="62"/>
        <v>60633990.86058028</v>
      </c>
      <c r="Z316" s="2" t="str">
        <f t="shared" si="52"/>
        <v>MEEP</v>
      </c>
      <c r="AA316" s="2">
        <f>IF(Z316="HERE",Y316,AA315+Graph!$G$1*1000)</f>
        <v>120935031.14629488</v>
      </c>
      <c r="AB316" s="2">
        <f t="shared" si="63"/>
        <v>650000</v>
      </c>
      <c r="AC316" s="2">
        <f t="shared" si="64"/>
        <v>58745007.756047867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248</v>
      </c>
      <c r="C317" s="7"/>
      <c r="D317" s="2" t="e">
        <f t="shared" si="55"/>
        <v>#N/A</v>
      </c>
      <c r="E317" s="2" t="e">
        <f t="shared" si="67"/>
        <v>#N/A</v>
      </c>
      <c r="F317" s="2">
        <v>1686445.9865036905</v>
      </c>
      <c r="G317" s="2">
        <f t="shared" si="70"/>
        <v>691500.42857142852</v>
      </c>
      <c r="H317" s="2">
        <f t="shared" si="65"/>
        <v>183215084.89890566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2697484.7142857043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1702400.4275528491</v>
      </c>
      <c r="Q317" s="2">
        <f t="shared" si="71"/>
        <v>700000</v>
      </c>
      <c r="R317" s="2">
        <f t="shared" si="66"/>
        <v>185771539.33091417</v>
      </c>
      <c r="S317" s="2">
        <f t="shared" si="58"/>
        <v>691500.42857143283</v>
      </c>
      <c r="T317" s="2">
        <f t="shared" si="59"/>
        <v>8499.571428571362</v>
      </c>
      <c r="U317" s="2">
        <f t="shared" si="60"/>
        <v>700000</v>
      </c>
      <c r="V317" s="2">
        <f t="shared" si="34"/>
        <v>125129048.89890532</v>
      </c>
      <c r="W317" s="2">
        <f t="shared" si="61"/>
        <v>691500.42857143283</v>
      </c>
      <c r="X317" s="2">
        <f t="shared" si="51"/>
        <v>8499.5714285671711</v>
      </c>
      <c r="Y317" s="2">
        <f t="shared" si="62"/>
        <v>60642490.432008848</v>
      </c>
      <c r="Z317" s="2" t="str">
        <f t="shared" si="52"/>
        <v>MEEP</v>
      </c>
      <c r="AA317" s="2">
        <f>IF(Z317="HERE",Y317,AA316+Graph!$G$1*1000)</f>
        <v>121585031.14629488</v>
      </c>
      <c r="AB317" s="2">
        <f t="shared" si="63"/>
        <v>650000</v>
      </c>
      <c r="AC317" s="2">
        <f t="shared" si="64"/>
        <v>58745007.756047867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249</v>
      </c>
      <c r="C318" s="7"/>
      <c r="D318" s="2" t="e">
        <f t="shared" si="55"/>
        <v>#N/A</v>
      </c>
      <c r="E318" s="2" t="e">
        <f t="shared" si="67"/>
        <v>#N/A</v>
      </c>
      <c r="F318" s="2">
        <v>1691377.122389853</v>
      </c>
      <c r="G318" s="2">
        <f t="shared" si="70"/>
        <v>691500.42857142852</v>
      </c>
      <c r="H318" s="2">
        <f t="shared" si="65"/>
        <v>183906585.3274771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2705984.2857142757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1707378.0597147942</v>
      </c>
      <c r="Q318" s="2">
        <f t="shared" si="71"/>
        <v>700000</v>
      </c>
      <c r="R318" s="2">
        <f t="shared" si="66"/>
        <v>186471539.33091417</v>
      </c>
      <c r="S318" s="2">
        <f t="shared" si="58"/>
        <v>691500.42857143283</v>
      </c>
      <c r="T318" s="2">
        <f t="shared" si="59"/>
        <v>8499.571428571362</v>
      </c>
      <c r="U318" s="2">
        <f t="shared" si="60"/>
        <v>700000</v>
      </c>
      <c r="V318" s="2">
        <f t="shared" si="34"/>
        <v>125820549.32747675</v>
      </c>
      <c r="W318" s="2">
        <f t="shared" si="61"/>
        <v>691500.42857143283</v>
      </c>
      <c r="X318" s="2">
        <f t="shared" si="51"/>
        <v>8499.5714285671711</v>
      </c>
      <c r="Y318" s="2">
        <f t="shared" si="62"/>
        <v>60650990.003437415</v>
      </c>
      <c r="Z318" s="2" t="str">
        <f t="shared" si="52"/>
        <v>MEEP</v>
      </c>
      <c r="AA318" s="2">
        <f>IF(Z318="HERE",Y318,AA317+Graph!$G$1*1000)</f>
        <v>122235031.14629488</v>
      </c>
      <c r="AB318" s="2">
        <f t="shared" si="63"/>
        <v>650000</v>
      </c>
      <c r="AC318" s="2">
        <f t="shared" si="64"/>
        <v>58745007.756047867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250</v>
      </c>
      <c r="C319" s="7"/>
      <c r="D319" s="2" t="e">
        <f t="shared" si="55"/>
        <v>#N/A</v>
      </c>
      <c r="E319" s="2" t="e">
        <f t="shared" si="67"/>
        <v>#N/A</v>
      </c>
      <c r="F319" s="2">
        <v>1696308.2582760453</v>
      </c>
      <c r="G319" s="2">
        <f t="shared" si="70"/>
        <v>691500.42857142852</v>
      </c>
      <c r="H319" s="2">
        <f t="shared" si="65"/>
        <v>184598085.75604853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2714483.857142847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1712355.6918767393</v>
      </c>
      <c r="Q319" s="2">
        <f t="shared" si="71"/>
        <v>700000</v>
      </c>
      <c r="R319" s="2">
        <f t="shared" si="66"/>
        <v>187171539.33091417</v>
      </c>
      <c r="S319" s="2">
        <f t="shared" si="58"/>
        <v>691500.42857143283</v>
      </c>
      <c r="T319" s="2">
        <f t="shared" si="59"/>
        <v>8499.571428571362</v>
      </c>
      <c r="U319" s="2">
        <f t="shared" si="60"/>
        <v>700000</v>
      </c>
      <c r="V319" s="2">
        <f t="shared" si="34"/>
        <v>126512049.75604819</v>
      </c>
      <c r="W319" s="2">
        <f t="shared" si="61"/>
        <v>691500.42857143283</v>
      </c>
      <c r="X319" s="2">
        <f t="shared" si="51"/>
        <v>8499.5714285671711</v>
      </c>
      <c r="Y319" s="2">
        <f t="shared" si="62"/>
        <v>60659489.574865982</v>
      </c>
      <c r="Z319" s="2" t="str">
        <f t="shared" si="52"/>
        <v>MEEP</v>
      </c>
      <c r="AA319" s="2">
        <f>IF(Z319="HERE",Y319,AA318+Graph!$G$1*1000)</f>
        <v>122885031.14629488</v>
      </c>
      <c r="AB319" s="2">
        <f t="shared" si="63"/>
        <v>650000</v>
      </c>
      <c r="AC319" s="2">
        <f t="shared" si="64"/>
        <v>58745007.756047867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251</v>
      </c>
      <c r="C320" s="7"/>
      <c r="D320" s="2" t="e">
        <f t="shared" si="55"/>
        <v>#N/A</v>
      </c>
      <c r="E320" s="2" t="e">
        <f t="shared" si="67"/>
        <v>#N/A</v>
      </c>
      <c r="F320" s="2">
        <v>1701239.3941622078</v>
      </c>
      <c r="G320" s="2">
        <f t="shared" si="70"/>
        <v>691500.42857142852</v>
      </c>
      <c r="H320" s="2">
        <f t="shared" si="65"/>
        <v>185289586.18461996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2722983.4285714184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1717333.3240387142</v>
      </c>
      <c r="Q320" s="2">
        <f t="shared" si="71"/>
        <v>700000</v>
      </c>
      <c r="R320" s="2">
        <f t="shared" si="66"/>
        <v>187871539.33091417</v>
      </c>
      <c r="S320" s="2">
        <f t="shared" si="58"/>
        <v>691500.42857143283</v>
      </c>
      <c r="T320" s="2">
        <f t="shared" si="59"/>
        <v>8499.571428571362</v>
      </c>
      <c r="U320" s="2">
        <f t="shared" si="60"/>
        <v>700000</v>
      </c>
      <c r="V320" s="2">
        <f t="shared" si="34"/>
        <v>127203550.18461962</v>
      </c>
      <c r="W320" s="2">
        <f t="shared" si="61"/>
        <v>691500.42857143283</v>
      </c>
      <c r="X320" s="2">
        <f t="shared" si="51"/>
        <v>8499.5714285671711</v>
      </c>
      <c r="Y320" s="2">
        <f t="shared" si="62"/>
        <v>60667989.146294549</v>
      </c>
      <c r="Z320" s="2" t="str">
        <f t="shared" si="52"/>
        <v>MEEP</v>
      </c>
      <c r="AA320" s="2">
        <f>IF(Z320="HERE",Y320,AA319+Graph!$G$1*1000)</f>
        <v>123535031.14629488</v>
      </c>
      <c r="AB320" s="2">
        <f t="shared" si="63"/>
        <v>650000</v>
      </c>
      <c r="AC320" s="2">
        <f t="shared" si="64"/>
        <v>58745007.756047867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252</v>
      </c>
      <c r="C321" s="7"/>
      <c r="D321" s="2" t="e">
        <f t="shared" si="55"/>
        <v>#N/A</v>
      </c>
      <c r="E321" s="2" t="e">
        <f t="shared" si="67"/>
        <v>#N/A</v>
      </c>
      <c r="F321" s="2">
        <v>1706170.5300483704</v>
      </c>
      <c r="G321" s="2">
        <f t="shared" si="70"/>
        <v>691500.42857142852</v>
      </c>
      <c r="H321" s="2">
        <f t="shared" si="65"/>
        <v>185981086.6131914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2731482.9999999898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1722310.9562006593</v>
      </c>
      <c r="Q321" s="2">
        <f t="shared" si="71"/>
        <v>700000</v>
      </c>
      <c r="R321" s="2">
        <f t="shared" si="66"/>
        <v>188571539.33091417</v>
      </c>
      <c r="S321" s="2">
        <f t="shared" si="58"/>
        <v>691500.42857143283</v>
      </c>
      <c r="T321" s="2">
        <f t="shared" si="59"/>
        <v>8499.571428571362</v>
      </c>
      <c r="U321" s="2">
        <f t="shared" si="60"/>
        <v>700000</v>
      </c>
      <c r="V321" s="2">
        <f t="shared" si="34"/>
        <v>127895050.61319105</v>
      </c>
      <c r="W321" s="2">
        <f t="shared" si="61"/>
        <v>691500.42857143283</v>
      </c>
      <c r="X321" s="2">
        <f t="shared" si="51"/>
        <v>8499.5714285671711</v>
      </c>
      <c r="Y321" s="2">
        <f t="shared" si="62"/>
        <v>60676488.717723116</v>
      </c>
      <c r="Z321" s="2" t="str">
        <f t="shared" si="52"/>
        <v>MEEP</v>
      </c>
      <c r="AA321" s="2">
        <f>IF(Z321="HERE",Y321,AA320+Graph!$G$1*1000)</f>
        <v>124185031.14629488</v>
      </c>
      <c r="AB321" s="2">
        <f t="shared" si="63"/>
        <v>650000</v>
      </c>
      <c r="AC321" s="2">
        <f t="shared" si="64"/>
        <v>58745007.756047867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253</v>
      </c>
      <c r="C322" s="7"/>
      <c r="D322" s="2" t="e">
        <f t="shared" si="55"/>
        <v>#N/A</v>
      </c>
      <c r="E322" s="2" t="e">
        <f t="shared" si="67"/>
        <v>#N/A</v>
      </c>
      <c r="F322" s="2">
        <v>1711101.6659345627</v>
      </c>
      <c r="G322" s="2">
        <f t="shared" si="70"/>
        <v>691500.42857142852</v>
      </c>
      <c r="H322" s="2">
        <f t="shared" si="65"/>
        <v>186672587.04176283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2739982.5714285611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1727288.5883626044</v>
      </c>
      <c r="Q322" s="2">
        <f t="shared" si="71"/>
        <v>700000</v>
      </c>
      <c r="R322" s="2">
        <f t="shared" si="66"/>
        <v>189271539.33091417</v>
      </c>
      <c r="S322" s="2">
        <f t="shared" si="58"/>
        <v>691500.42857143283</v>
      </c>
      <c r="T322" s="2">
        <f t="shared" si="59"/>
        <v>8499.571428571362</v>
      </c>
      <c r="U322" s="2">
        <f t="shared" si="60"/>
        <v>700000</v>
      </c>
      <c r="V322" s="2">
        <f t="shared" si="34"/>
        <v>128586551.04176249</v>
      </c>
      <c r="W322" s="2">
        <f t="shared" si="61"/>
        <v>691500.42857143283</v>
      </c>
      <c r="X322" s="2">
        <f t="shared" si="51"/>
        <v>8499.5714285671711</v>
      </c>
      <c r="Y322" s="2">
        <f t="shared" si="62"/>
        <v>60684988.289151683</v>
      </c>
      <c r="Z322" s="2" t="str">
        <f t="shared" si="52"/>
        <v>MEEP</v>
      </c>
      <c r="AA322" s="2">
        <f>IF(Z322="HERE",Y322,AA321+Graph!$G$1*1000)</f>
        <v>124835031.14629488</v>
      </c>
      <c r="AB322" s="2">
        <f t="shared" si="63"/>
        <v>650000</v>
      </c>
      <c r="AC322" s="2">
        <f t="shared" si="64"/>
        <v>58745007.756047867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254</v>
      </c>
      <c r="C323" s="7"/>
      <c r="D323" s="2" t="e">
        <f t="shared" si="55"/>
        <v>#N/A</v>
      </c>
      <c r="E323" s="2" t="e">
        <f t="shared" si="67"/>
        <v>#N/A</v>
      </c>
      <c r="F323" s="2">
        <v>1716032.8018207252</v>
      </c>
      <c r="G323" s="2">
        <f t="shared" si="70"/>
        <v>691500.42857142852</v>
      </c>
      <c r="H323" s="2">
        <f t="shared" si="65"/>
        <v>187364087.47033426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2748482.1428571325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1732266.2205245793</v>
      </c>
      <c r="Q323" s="2">
        <f t="shared" si="71"/>
        <v>700000</v>
      </c>
      <c r="R323" s="2">
        <f t="shared" si="66"/>
        <v>189971539.33091417</v>
      </c>
      <c r="S323" s="2">
        <f t="shared" si="58"/>
        <v>691500.42857143283</v>
      </c>
      <c r="T323" s="2">
        <f t="shared" si="59"/>
        <v>8499.571428571362</v>
      </c>
      <c r="U323" s="2">
        <f t="shared" si="60"/>
        <v>700000</v>
      </c>
      <c r="V323" s="2">
        <f t="shared" si="34"/>
        <v>129278051.47033392</v>
      </c>
      <c r="W323" s="2">
        <f t="shared" si="61"/>
        <v>691500.42857143283</v>
      </c>
      <c r="X323" s="2">
        <f t="shared" si="51"/>
        <v>8499.5714285671711</v>
      </c>
      <c r="Y323" s="2">
        <f t="shared" si="62"/>
        <v>60693487.860580251</v>
      </c>
      <c r="Z323" s="2" t="str">
        <f t="shared" si="52"/>
        <v>MEEP</v>
      </c>
      <c r="AA323" s="2">
        <f>IF(Z323="HERE",Y323,AA322+Graph!$G$1*1000)</f>
        <v>125485031.14629488</v>
      </c>
      <c r="AB323" s="2">
        <f t="shared" si="63"/>
        <v>650000</v>
      </c>
      <c r="AC323" s="2">
        <f t="shared" si="64"/>
        <v>58745007.756047867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255</v>
      </c>
      <c r="C324" s="7"/>
      <c r="D324" s="2" t="e">
        <f t="shared" si="55"/>
        <v>#N/A</v>
      </c>
      <c r="E324" s="2" t="e">
        <f t="shared" si="67"/>
        <v>#N/A</v>
      </c>
      <c r="F324" s="2">
        <v>1720963.9377068877</v>
      </c>
      <c r="G324" s="2">
        <f t="shared" si="70"/>
        <v>691500.42857142852</v>
      </c>
      <c r="H324" s="2">
        <f t="shared" si="65"/>
        <v>188055587.89890569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2756981.7142857038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1737243.8526865244</v>
      </c>
      <c r="Q324" s="2">
        <f t="shared" si="71"/>
        <v>700000</v>
      </c>
      <c r="R324" s="2">
        <f t="shared" si="66"/>
        <v>190671539.33091417</v>
      </c>
      <c r="S324" s="2">
        <f t="shared" si="58"/>
        <v>691500.42857143283</v>
      </c>
      <c r="T324" s="2">
        <f t="shared" si="59"/>
        <v>8499.571428571362</v>
      </c>
      <c r="U324" s="2">
        <f t="shared" si="60"/>
        <v>700000</v>
      </c>
      <c r="V324" s="2">
        <f t="shared" si="34"/>
        <v>129969551.89890535</v>
      </c>
      <c r="W324" s="2">
        <f t="shared" si="61"/>
        <v>691500.42857143283</v>
      </c>
      <c r="X324" s="2">
        <f t="shared" si="51"/>
        <v>8499.5714285671711</v>
      </c>
      <c r="Y324" s="2">
        <f t="shared" si="62"/>
        <v>60701987.432008818</v>
      </c>
      <c r="Z324" s="2" t="str">
        <f t="shared" si="52"/>
        <v>MEEP</v>
      </c>
      <c r="AA324" s="2">
        <f>IF(Z324="HERE",Y324,AA323+Graph!$G$1*1000)</f>
        <v>126135031.14629488</v>
      </c>
      <c r="AB324" s="2">
        <f t="shared" si="63"/>
        <v>650000</v>
      </c>
      <c r="AC324" s="2">
        <f t="shared" si="64"/>
        <v>58745007.756047867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256</v>
      </c>
      <c r="C325" s="7"/>
      <c r="D325" s="2" t="e">
        <f t="shared" si="55"/>
        <v>#N/A</v>
      </c>
      <c r="E325" s="2" t="e">
        <f t="shared" si="67"/>
        <v>#N/A</v>
      </c>
      <c r="F325" s="2">
        <v>1725895.07359308</v>
      </c>
      <c r="G325" s="2">
        <f t="shared" si="70"/>
        <v>691500.42857142852</v>
      </c>
      <c r="H325" s="2">
        <f t="shared" si="65"/>
        <v>188747088.32747713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2765481.2857142752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1742221.4848484695</v>
      </c>
      <c r="Q325" s="2">
        <f t="shared" si="71"/>
        <v>700000</v>
      </c>
      <c r="R325" s="2">
        <f t="shared" si="66"/>
        <v>191371539.33091417</v>
      </c>
      <c r="S325" s="2">
        <f t="shared" si="58"/>
        <v>691500.42857143283</v>
      </c>
      <c r="T325" s="2">
        <f t="shared" si="59"/>
        <v>8499.571428571362</v>
      </c>
      <c r="U325" s="2">
        <f t="shared" si="60"/>
        <v>700000</v>
      </c>
      <c r="V325" s="2">
        <f t="shared" si="34"/>
        <v>130661052.32747678</v>
      </c>
      <c r="W325" s="2">
        <f t="shared" si="61"/>
        <v>691500.42857143283</v>
      </c>
      <c r="X325" s="2">
        <f t="shared" si="51"/>
        <v>8499.5714285671711</v>
      </c>
      <c r="Y325" s="2">
        <f t="shared" si="62"/>
        <v>60710487.003437385</v>
      </c>
      <c r="Z325" s="2" t="str">
        <f t="shared" si="52"/>
        <v>MEEP</v>
      </c>
      <c r="AA325" s="2">
        <f>IF(Z325="HERE",Y325,AA324+Graph!$G$1*1000)</f>
        <v>126785031.14629488</v>
      </c>
      <c r="AB325" s="2">
        <f t="shared" si="63"/>
        <v>650000</v>
      </c>
      <c r="AC325" s="2">
        <f t="shared" si="64"/>
        <v>58745007.756047867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257</v>
      </c>
      <c r="C326" s="7"/>
      <c r="D326" s="2" t="e">
        <f t="shared" si="55"/>
        <v>#N/A</v>
      </c>
      <c r="E326" s="2" t="e">
        <f t="shared" si="67"/>
        <v>#N/A</v>
      </c>
      <c r="F326" s="2">
        <v>1730826.2094792426</v>
      </c>
      <c r="G326" s="2">
        <f t="shared" si="70"/>
        <v>691500.42857142852</v>
      </c>
      <c r="H326" s="2">
        <f t="shared" si="65"/>
        <v>189438588.75604856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2773980.8571428466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1747199.1170104444</v>
      </c>
      <c r="Q326" s="2">
        <f t="shared" si="71"/>
        <v>700000</v>
      </c>
      <c r="R326" s="2">
        <f t="shared" si="66"/>
        <v>192071539.33091417</v>
      </c>
      <c r="S326" s="2">
        <f t="shared" si="58"/>
        <v>691500.42857143283</v>
      </c>
      <c r="T326" s="2">
        <f t="shared" si="59"/>
        <v>8499.571428571362</v>
      </c>
      <c r="U326" s="2">
        <f t="shared" si="60"/>
        <v>700000</v>
      </c>
      <c r="V326" s="2">
        <f t="shared" si="34"/>
        <v>131352552.75604822</v>
      </c>
      <c r="W326" s="2">
        <f t="shared" si="61"/>
        <v>691500.42857143283</v>
      </c>
      <c r="X326" s="2">
        <f t="shared" si="51"/>
        <v>8499.5714285671711</v>
      </c>
      <c r="Y326" s="2">
        <f t="shared" si="62"/>
        <v>60718986.574865952</v>
      </c>
      <c r="Z326" s="2" t="str">
        <f t="shared" si="52"/>
        <v>MEEP</v>
      </c>
      <c r="AA326" s="2">
        <f>IF(Z326="HERE",Y326,AA325+Graph!$G$1*1000)</f>
        <v>127435031.14629488</v>
      </c>
      <c r="AB326" s="2">
        <f t="shared" si="63"/>
        <v>650000</v>
      </c>
      <c r="AC326" s="2">
        <f t="shared" si="64"/>
        <v>58745007.756047867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258</v>
      </c>
      <c r="C327" s="7"/>
      <c r="D327" s="2" t="e">
        <f t="shared" si="55"/>
        <v>#N/A</v>
      </c>
      <c r="E327" s="2" t="e">
        <f t="shared" si="67"/>
        <v>#N/A</v>
      </c>
      <c r="F327" s="2">
        <v>1735757.3453654051</v>
      </c>
      <c r="G327" s="2">
        <f t="shared" si="70"/>
        <v>691500.42857142852</v>
      </c>
      <c r="H327" s="2">
        <f t="shared" si="65"/>
        <v>190130089.18461999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2782480.4285714179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1752176.7491723895</v>
      </c>
      <c r="Q327" s="2">
        <f t="shared" si="71"/>
        <v>700000</v>
      </c>
      <c r="R327" s="2">
        <f t="shared" si="66"/>
        <v>192771539.33091417</v>
      </c>
      <c r="S327" s="2">
        <f t="shared" si="58"/>
        <v>691500.42857143283</v>
      </c>
      <c r="T327" s="2">
        <f t="shared" si="59"/>
        <v>8499.571428571362</v>
      </c>
      <c r="U327" s="2">
        <f t="shared" si="60"/>
        <v>700000</v>
      </c>
      <c r="V327" s="2">
        <f t="shared" si="34"/>
        <v>132044053.18461965</v>
      </c>
      <c r="W327" s="2">
        <f t="shared" si="61"/>
        <v>691500.42857143283</v>
      </c>
      <c r="X327" s="2">
        <f t="shared" si="51"/>
        <v>8499.5714285671711</v>
      </c>
      <c r="Y327" s="2">
        <f t="shared" si="62"/>
        <v>60727486.146294519</v>
      </c>
      <c r="Z327" s="2" t="str">
        <f t="shared" si="52"/>
        <v>MEEP</v>
      </c>
      <c r="AA327" s="2">
        <f>IF(Z327="HERE",Y327,AA326+Graph!$G$1*1000)</f>
        <v>128085031.14629488</v>
      </c>
      <c r="AB327" s="2">
        <f t="shared" si="63"/>
        <v>650000</v>
      </c>
      <c r="AC327" s="2">
        <f t="shared" si="64"/>
        <v>58745007.756047867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259</v>
      </c>
      <c r="C328" s="7"/>
      <c r="D328" s="2" t="e">
        <f t="shared" si="55"/>
        <v>#N/A</v>
      </c>
      <c r="E328" s="2" t="e">
        <f t="shared" si="67"/>
        <v>#N/A</v>
      </c>
      <c r="F328" s="2">
        <v>1740688.4812515974</v>
      </c>
      <c r="G328" s="2">
        <f t="shared" si="70"/>
        <v>691500.42857142852</v>
      </c>
      <c r="H328" s="2">
        <f t="shared" si="65"/>
        <v>190821589.61319143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2790979.9999999893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1757154.3813343644</v>
      </c>
      <c r="Q328" s="2">
        <f t="shared" si="71"/>
        <v>700000</v>
      </c>
      <c r="R328" s="2">
        <f t="shared" si="66"/>
        <v>193471539.33091417</v>
      </c>
      <c r="S328" s="2">
        <f t="shared" si="58"/>
        <v>691500.42857143283</v>
      </c>
      <c r="T328" s="2">
        <f t="shared" si="59"/>
        <v>8499.571428571362</v>
      </c>
      <c r="U328" s="2">
        <f t="shared" si="60"/>
        <v>700000</v>
      </c>
      <c r="V328" s="2">
        <f t="shared" si="34"/>
        <v>132735553.61319108</v>
      </c>
      <c r="W328" s="2">
        <f t="shared" si="61"/>
        <v>691500.42857143283</v>
      </c>
      <c r="X328" s="2">
        <f t="shared" si="51"/>
        <v>8499.5714285671711</v>
      </c>
      <c r="Y328" s="2">
        <f t="shared" si="62"/>
        <v>60735985.717723086</v>
      </c>
      <c r="Z328" s="2" t="str">
        <f t="shared" si="52"/>
        <v>MEEP</v>
      </c>
      <c r="AA328" s="2">
        <f>IF(Z328="HERE",Y328,AA327+Graph!$G$1*1000)</f>
        <v>128735031.14629488</v>
      </c>
      <c r="AB328" s="2">
        <f t="shared" si="63"/>
        <v>650000</v>
      </c>
      <c r="AC328" s="2">
        <f t="shared" si="64"/>
        <v>58745007.756047867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260</v>
      </c>
      <c r="C329" s="7"/>
      <c r="D329" s="2" t="e">
        <f t="shared" si="55"/>
        <v>#N/A</v>
      </c>
      <c r="E329" s="2" t="e">
        <f t="shared" si="67"/>
        <v>#N/A</v>
      </c>
      <c r="F329" s="2">
        <v>1745619.6171377599</v>
      </c>
      <c r="G329" s="2">
        <f t="shared" si="70"/>
        <v>691500.42857142852</v>
      </c>
      <c r="H329" s="2">
        <f t="shared" si="65"/>
        <v>191513090.04176286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2799479.5714285607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1762132.0134963095</v>
      </c>
      <c r="Q329" s="2">
        <f t="shared" si="71"/>
        <v>700000</v>
      </c>
      <c r="R329" s="2">
        <f t="shared" si="66"/>
        <v>194171539.33091417</v>
      </c>
      <c r="S329" s="2">
        <f t="shared" si="58"/>
        <v>691500.42857143283</v>
      </c>
      <c r="T329" s="2">
        <f t="shared" si="59"/>
        <v>8499.571428571362</v>
      </c>
      <c r="U329" s="2">
        <f t="shared" si="60"/>
        <v>700000</v>
      </c>
      <c r="V329" s="2">
        <f t="shared" si="34"/>
        <v>133427054.04176252</v>
      </c>
      <c r="W329" s="2">
        <f t="shared" si="61"/>
        <v>691500.42857143283</v>
      </c>
      <c r="X329" s="2">
        <f t="shared" si="51"/>
        <v>8499.5714285671711</v>
      </c>
      <c r="Y329" s="2">
        <f t="shared" si="62"/>
        <v>60744485.289151654</v>
      </c>
      <c r="Z329" s="2" t="str">
        <f t="shared" si="52"/>
        <v>MEEP</v>
      </c>
      <c r="AA329" s="2">
        <f>IF(Z329="HERE",Y329,AA328+Graph!$G$1*1000)</f>
        <v>129385031.14629488</v>
      </c>
      <c r="AB329" s="2">
        <f t="shared" si="63"/>
        <v>650000</v>
      </c>
      <c r="AC329" s="2">
        <f t="shared" si="64"/>
        <v>58745007.756047867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261</v>
      </c>
      <c r="C330" s="7"/>
      <c r="D330" s="2" t="e">
        <f t="shared" si="55"/>
        <v>#N/A</v>
      </c>
      <c r="E330" s="2" t="e">
        <f t="shared" si="67"/>
        <v>#N/A</v>
      </c>
      <c r="F330" s="2">
        <v>1750550.7530239522</v>
      </c>
      <c r="G330" s="2">
        <f t="shared" si="70"/>
        <v>691500.42857142852</v>
      </c>
      <c r="H330" s="2">
        <f t="shared" si="65"/>
        <v>192204590.47033429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2807979.142857132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1767109.6456582546</v>
      </c>
      <c r="Q330" s="2">
        <f t="shared" si="71"/>
        <v>700000</v>
      </c>
      <c r="R330" s="2">
        <f t="shared" si="66"/>
        <v>194871539.33091417</v>
      </c>
      <c r="S330" s="2">
        <f t="shared" si="58"/>
        <v>691500.42857143283</v>
      </c>
      <c r="T330" s="2">
        <f t="shared" si="59"/>
        <v>8499.571428571362</v>
      </c>
      <c r="U330" s="2">
        <f t="shared" si="60"/>
        <v>700000</v>
      </c>
      <c r="V330" s="2">
        <f t="shared" si="34"/>
        <v>134118554.47033395</v>
      </c>
      <c r="W330" s="2">
        <f t="shared" si="61"/>
        <v>691500.42857143283</v>
      </c>
      <c r="X330" s="2">
        <f t="shared" si="51"/>
        <v>8499.5714285671711</v>
      </c>
      <c r="Y330" s="2">
        <f t="shared" si="62"/>
        <v>60752984.860580221</v>
      </c>
      <c r="Z330" s="2" t="str">
        <f t="shared" si="52"/>
        <v>MEEP</v>
      </c>
      <c r="AA330" s="2">
        <f>IF(Z330="HERE",Y330,AA329+Graph!$G$1*1000)</f>
        <v>130035031.14629488</v>
      </c>
      <c r="AB330" s="2">
        <f t="shared" si="63"/>
        <v>650000</v>
      </c>
      <c r="AC330" s="2">
        <f t="shared" si="64"/>
        <v>58745007.756047867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262</v>
      </c>
      <c r="C331" s="7"/>
      <c r="D331" s="2" t="e">
        <f t="shared" si="55"/>
        <v>#N/A</v>
      </c>
      <c r="E331" s="2" t="e">
        <f t="shared" si="67"/>
        <v>#N/A</v>
      </c>
      <c r="F331" s="2">
        <v>1755481.8889101148</v>
      </c>
      <c r="G331" s="2">
        <f t="shared" si="70"/>
        <v>691500.42857142852</v>
      </c>
      <c r="H331" s="2">
        <f t="shared" si="65"/>
        <v>192896090.89890572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2816478.7142857034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1772087.2778202295</v>
      </c>
      <c r="Q331" s="2">
        <f t="shared" si="71"/>
        <v>700000</v>
      </c>
      <c r="R331" s="2">
        <f t="shared" si="66"/>
        <v>195571539.33091417</v>
      </c>
      <c r="S331" s="2">
        <f t="shared" si="58"/>
        <v>691500.42857143283</v>
      </c>
      <c r="T331" s="2">
        <f t="shared" si="59"/>
        <v>8499.571428571362</v>
      </c>
      <c r="U331" s="2">
        <f t="shared" si="60"/>
        <v>700000</v>
      </c>
      <c r="V331" s="2">
        <f t="shared" si="34"/>
        <v>134810054.89890537</v>
      </c>
      <c r="W331" s="2">
        <f t="shared" si="61"/>
        <v>691500.42857141793</v>
      </c>
      <c r="X331" s="2">
        <f t="shared" si="51"/>
        <v>8499.5714285820723</v>
      </c>
      <c r="Y331" s="2">
        <f t="shared" si="62"/>
        <v>60761484.432008803</v>
      </c>
      <c r="Z331" s="2" t="str">
        <f t="shared" si="52"/>
        <v>MEEP</v>
      </c>
      <c r="AA331" s="2">
        <f>IF(Z331="HERE",Y331,AA330+Graph!$G$1*1000)</f>
        <v>130685031.14629488</v>
      </c>
      <c r="AB331" s="2">
        <f t="shared" si="63"/>
        <v>650000</v>
      </c>
      <c r="AC331" s="2">
        <f t="shared" si="64"/>
        <v>58745007.756047867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263</v>
      </c>
      <c r="C332" s="7"/>
      <c r="D332" s="2" t="e">
        <f t="shared" si="55"/>
        <v>#N/A</v>
      </c>
      <c r="E332" s="2" t="e">
        <f t="shared" si="67"/>
        <v>#N/A</v>
      </c>
      <c r="F332" s="2">
        <v>1760413.0247962773</v>
      </c>
      <c r="G332" s="2">
        <f t="shared" si="70"/>
        <v>691500.42857142852</v>
      </c>
      <c r="H332" s="2">
        <f t="shared" si="65"/>
        <v>193587591.32747716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2824978.2857142747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1777064.9099821746</v>
      </c>
      <c r="Q332" s="2">
        <f t="shared" si="71"/>
        <v>700000</v>
      </c>
      <c r="R332" s="2">
        <f t="shared" si="66"/>
        <v>196271539.33091417</v>
      </c>
      <c r="S332" s="2">
        <f t="shared" si="58"/>
        <v>691500.42857143283</v>
      </c>
      <c r="T332" s="2">
        <f t="shared" si="59"/>
        <v>8499.571428571362</v>
      </c>
      <c r="U332" s="2">
        <f t="shared" si="60"/>
        <v>700000</v>
      </c>
      <c r="V332" s="2">
        <f t="shared" si="34"/>
        <v>135501555.3274768</v>
      </c>
      <c r="W332" s="2">
        <f t="shared" si="61"/>
        <v>691500.42857143283</v>
      </c>
      <c r="X332" s="2">
        <f t="shared" si="51"/>
        <v>8499.5714285671711</v>
      </c>
      <c r="Y332" s="2">
        <f t="shared" si="62"/>
        <v>60769984.00343737</v>
      </c>
      <c r="Z332" s="2" t="str">
        <f t="shared" si="52"/>
        <v>MEEP</v>
      </c>
      <c r="AA332" s="2">
        <f>IF(Z332="HERE",Y332,AA331+Graph!$G$1*1000)</f>
        <v>131335031.14629488</v>
      </c>
      <c r="AB332" s="2">
        <f t="shared" si="63"/>
        <v>650000</v>
      </c>
      <c r="AC332" s="2">
        <f t="shared" si="64"/>
        <v>58745007.756047867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264</v>
      </c>
      <c r="C333" s="7"/>
      <c r="D333" s="2" t="e">
        <f t="shared" si="55"/>
        <v>#N/A</v>
      </c>
      <c r="E333" s="2" t="e">
        <f t="shared" si="67"/>
        <v>#N/A</v>
      </c>
      <c r="F333" s="2">
        <v>1765344.1606824696</v>
      </c>
      <c r="G333" s="2">
        <f t="shared" si="70"/>
        <v>691500.42857142852</v>
      </c>
      <c r="H333" s="2">
        <f t="shared" si="65"/>
        <v>194279091.75604859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2833477.8571428461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1782042.5421441197</v>
      </c>
      <c r="Q333" s="2">
        <f t="shared" si="71"/>
        <v>700000</v>
      </c>
      <c r="R333" s="2">
        <f t="shared" si="66"/>
        <v>196971539.33091417</v>
      </c>
      <c r="S333" s="2">
        <f t="shared" si="58"/>
        <v>691500.42857143283</v>
      </c>
      <c r="T333" s="2">
        <f t="shared" si="59"/>
        <v>8499.571428571362</v>
      </c>
      <c r="U333" s="2">
        <f t="shared" si="60"/>
        <v>700000</v>
      </c>
      <c r="V333" s="2">
        <f t="shared" si="34"/>
        <v>136193055.75604823</v>
      </c>
      <c r="W333" s="2">
        <f t="shared" si="61"/>
        <v>691500.42857143283</v>
      </c>
      <c r="X333" s="2">
        <f t="shared" si="51"/>
        <v>8499.5714285671711</v>
      </c>
      <c r="Y333" s="2">
        <f t="shared" si="62"/>
        <v>60778483.574865937</v>
      </c>
      <c r="Z333" s="2" t="str">
        <f t="shared" si="52"/>
        <v>MEEP</v>
      </c>
      <c r="AA333" s="2">
        <f>IF(Z333="HERE",Y333,AA332+Graph!$G$1*1000)</f>
        <v>131985031.14629488</v>
      </c>
      <c r="AB333" s="2">
        <f t="shared" si="63"/>
        <v>650000</v>
      </c>
      <c r="AC333" s="2">
        <f t="shared" si="64"/>
        <v>58745007.756047867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265</v>
      </c>
      <c r="C334" s="7"/>
      <c r="D334" s="2" t="e">
        <f t="shared" si="55"/>
        <v>#N/A</v>
      </c>
      <c r="E334" s="2" t="e">
        <f t="shared" si="67"/>
        <v>#N/A</v>
      </c>
      <c r="F334" s="2">
        <v>1770275.2965686321</v>
      </c>
      <c r="G334" s="2">
        <f t="shared" si="70"/>
        <v>691500.42857142852</v>
      </c>
      <c r="H334" s="2">
        <f t="shared" si="65"/>
        <v>194970592.18462002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2841977.4285714175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1787020.1743060946</v>
      </c>
      <c r="Q334" s="2">
        <f t="shared" si="71"/>
        <v>700000</v>
      </c>
      <c r="R334" s="2">
        <f t="shared" si="66"/>
        <v>197671539.33091417</v>
      </c>
      <c r="S334" s="2">
        <f t="shared" si="58"/>
        <v>691500.42857143283</v>
      </c>
      <c r="T334" s="2">
        <f t="shared" si="59"/>
        <v>8499.571428571362</v>
      </c>
      <c r="U334" s="2">
        <f t="shared" si="60"/>
        <v>700000</v>
      </c>
      <c r="V334" s="2">
        <f t="shared" si="34"/>
        <v>136884556.18461967</v>
      </c>
      <c r="W334" s="2">
        <f t="shared" si="61"/>
        <v>691500.42857143283</v>
      </c>
      <c r="X334" s="2">
        <f t="shared" si="51"/>
        <v>8499.5714285671711</v>
      </c>
      <c r="Y334" s="2">
        <f t="shared" si="62"/>
        <v>60786983.146294504</v>
      </c>
      <c r="Z334" s="2" t="str">
        <f t="shared" si="52"/>
        <v>MEEP</v>
      </c>
      <c r="AA334" s="2">
        <f>IF(Z334="HERE",Y334,AA333+Graph!$G$1*1000)</f>
        <v>132635031.14629488</v>
      </c>
      <c r="AB334" s="2">
        <f t="shared" si="63"/>
        <v>650000</v>
      </c>
      <c r="AC334" s="2">
        <f t="shared" si="64"/>
        <v>58745007.756047867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266</v>
      </c>
      <c r="C335" s="7"/>
      <c r="D335" s="2" t="e">
        <f t="shared" si="55"/>
        <v>#N/A</v>
      </c>
      <c r="E335" s="2" t="e">
        <f t="shared" si="67"/>
        <v>#N/A</v>
      </c>
      <c r="F335" s="2">
        <v>1775206.4324547946</v>
      </c>
      <c r="G335" s="2">
        <f t="shared" si="70"/>
        <v>691500.42857142852</v>
      </c>
      <c r="H335" s="2">
        <f t="shared" si="65"/>
        <v>195662092.61319146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2850476.9999999888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1791997.8064680398</v>
      </c>
      <c r="Q335" s="2">
        <f t="shared" si="71"/>
        <v>700000</v>
      </c>
      <c r="R335" s="2">
        <f t="shared" si="66"/>
        <v>198371539.33091417</v>
      </c>
      <c r="S335" s="2">
        <f t="shared" si="58"/>
        <v>691500.42857143283</v>
      </c>
      <c r="T335" s="2">
        <f t="shared" si="59"/>
        <v>8499.571428571362</v>
      </c>
      <c r="U335" s="2">
        <f t="shared" si="60"/>
        <v>700000</v>
      </c>
      <c r="V335" s="2">
        <f t="shared" si="34"/>
        <v>137576056.6131911</v>
      </c>
      <c r="W335" s="2">
        <f t="shared" si="61"/>
        <v>691500.42857143283</v>
      </c>
      <c r="X335" s="2">
        <f t="shared" si="51"/>
        <v>8499.5714285671711</v>
      </c>
      <c r="Y335" s="2">
        <f t="shared" si="62"/>
        <v>60795482.717723072</v>
      </c>
      <c r="Z335" s="2" t="str">
        <f t="shared" si="52"/>
        <v>MEEP</v>
      </c>
      <c r="AA335" s="2">
        <f>IF(Z335="HERE",Y335,AA334+Graph!$G$1*1000)</f>
        <v>133285031.14629488</v>
      </c>
      <c r="AB335" s="2">
        <f t="shared" si="63"/>
        <v>650000</v>
      </c>
      <c r="AC335" s="2">
        <f t="shared" si="64"/>
        <v>58745007.756047867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267</v>
      </c>
      <c r="C336" s="7"/>
      <c r="D336" s="2" t="e">
        <f t="shared" si="55"/>
        <v>#N/A</v>
      </c>
      <c r="E336" s="2" t="e">
        <f t="shared" si="67"/>
        <v>#N/A</v>
      </c>
      <c r="F336" s="2">
        <v>1780137.568340987</v>
      </c>
      <c r="G336" s="2">
        <f t="shared" si="70"/>
        <v>691500.42857142852</v>
      </c>
      <c r="H336" s="2">
        <f t="shared" si="65"/>
        <v>196353593.04176289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2858976.5714285602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1796975.4386299849</v>
      </c>
      <c r="Q336" s="2">
        <f t="shared" si="71"/>
        <v>700000</v>
      </c>
      <c r="R336" s="2">
        <f t="shared" si="66"/>
        <v>199071539.33091417</v>
      </c>
      <c r="S336" s="2">
        <f t="shared" si="58"/>
        <v>691500.42857143283</v>
      </c>
      <c r="T336" s="2">
        <f t="shared" si="59"/>
        <v>8499.571428571362</v>
      </c>
      <c r="U336" s="2">
        <f t="shared" si="60"/>
        <v>700000</v>
      </c>
      <c r="V336" s="2">
        <f t="shared" si="34"/>
        <v>138267557.04176253</v>
      </c>
      <c r="W336" s="2">
        <f t="shared" si="61"/>
        <v>691500.42857143283</v>
      </c>
      <c r="X336" s="2">
        <f t="shared" si="51"/>
        <v>8499.5714285671711</v>
      </c>
      <c r="Y336" s="2">
        <f t="shared" si="62"/>
        <v>60803982.289151639</v>
      </c>
      <c r="Z336" s="2" t="str">
        <f t="shared" si="52"/>
        <v>MEEP</v>
      </c>
      <c r="AA336" s="2">
        <f>IF(Z336="HERE",Y336,AA335+Graph!$G$1*1000)</f>
        <v>133935031.14629488</v>
      </c>
      <c r="AB336" s="2">
        <f t="shared" si="63"/>
        <v>650000</v>
      </c>
      <c r="AC336" s="2">
        <f t="shared" si="64"/>
        <v>58745007.756047867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268</v>
      </c>
      <c r="C337" s="7"/>
      <c r="D337" s="2" t="e">
        <f t="shared" si="55"/>
        <v>#N/A</v>
      </c>
      <c r="E337" s="2" t="e">
        <f t="shared" si="67"/>
        <v>#N/A</v>
      </c>
      <c r="F337" s="2">
        <v>1785068.7042271495</v>
      </c>
      <c r="G337" s="2">
        <f t="shared" si="70"/>
        <v>691500.42857142852</v>
      </c>
      <c r="H337" s="2">
        <f t="shared" si="65"/>
        <v>197045093.47033432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2867476.1428571315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1801953.0707919598</v>
      </c>
      <c r="Q337" s="2">
        <f t="shared" si="71"/>
        <v>700000</v>
      </c>
      <c r="R337" s="2">
        <f t="shared" si="66"/>
        <v>199771539.33091417</v>
      </c>
      <c r="S337" s="2">
        <f t="shared" si="58"/>
        <v>691500.42857143283</v>
      </c>
      <c r="T337" s="2">
        <f t="shared" si="59"/>
        <v>8499.571428571362</v>
      </c>
      <c r="U337" s="2">
        <f t="shared" si="60"/>
        <v>700000</v>
      </c>
      <c r="V337" s="2">
        <f t="shared" si="34"/>
        <v>138959057.47033396</v>
      </c>
      <c r="W337" s="2">
        <f t="shared" si="61"/>
        <v>691500.42857143283</v>
      </c>
      <c r="X337" s="2">
        <f t="shared" si="51"/>
        <v>8499.5714285671711</v>
      </c>
      <c r="Y337" s="2">
        <f t="shared" si="62"/>
        <v>60812481.860580206</v>
      </c>
      <c r="Z337" s="2" t="str">
        <f t="shared" si="52"/>
        <v>MEEP</v>
      </c>
      <c r="AA337" s="2">
        <f>IF(Z337="HERE",Y337,AA336+Graph!$G$1*1000)</f>
        <v>134585031.14629489</v>
      </c>
      <c r="AB337" s="2">
        <f t="shared" si="63"/>
        <v>650000.0000000149</v>
      </c>
      <c r="AC337" s="2">
        <f t="shared" si="64"/>
        <v>58745007.756047867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269</v>
      </c>
      <c r="C338" s="7"/>
      <c r="D338" s="2" t="e">
        <f t="shared" si="55"/>
        <v>#N/A</v>
      </c>
      <c r="E338" s="2" t="e">
        <f t="shared" si="67"/>
        <v>#N/A</v>
      </c>
      <c r="F338" s="2">
        <v>1789999.840113312</v>
      </c>
      <c r="G338" s="2">
        <f t="shared" si="70"/>
        <v>691500.42857142852</v>
      </c>
      <c r="H338" s="2">
        <f t="shared" si="65"/>
        <v>197736593.89890575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2875975.7142857029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1806930.7029539049</v>
      </c>
      <c r="Q338" s="2">
        <f t="shared" si="71"/>
        <v>700000</v>
      </c>
      <c r="R338" s="2">
        <f t="shared" si="66"/>
        <v>200471539.33091417</v>
      </c>
      <c r="S338" s="2">
        <f t="shared" si="58"/>
        <v>691500.42857143283</v>
      </c>
      <c r="T338" s="2">
        <f t="shared" si="59"/>
        <v>8499.571428571362</v>
      </c>
      <c r="U338" s="2">
        <f t="shared" si="60"/>
        <v>700000</v>
      </c>
      <c r="V338" s="2">
        <f t="shared" si="34"/>
        <v>139650557.8989054</v>
      </c>
      <c r="W338" s="2">
        <f t="shared" si="61"/>
        <v>691500.42857143283</v>
      </c>
      <c r="X338" s="2">
        <f t="shared" si="51"/>
        <v>8499.5714285671711</v>
      </c>
      <c r="Y338" s="2">
        <f t="shared" si="62"/>
        <v>60820981.432008773</v>
      </c>
      <c r="Z338" s="2" t="str">
        <f t="shared" si="52"/>
        <v>MEEP</v>
      </c>
      <c r="AA338" s="2">
        <f>IF(Z338="HERE",Y338,AA337+Graph!$G$1*1000)</f>
        <v>135235031.14629489</v>
      </c>
      <c r="AB338" s="2">
        <f t="shared" si="63"/>
        <v>650000</v>
      </c>
      <c r="AC338" s="2">
        <f t="shared" si="64"/>
        <v>58745007.756047867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270</v>
      </c>
      <c r="C339" s="7"/>
      <c r="D339" s="2" t="e">
        <f t="shared" si="55"/>
        <v>#N/A</v>
      </c>
      <c r="E339" s="2" t="e">
        <f t="shared" si="67"/>
        <v>#N/A</v>
      </c>
      <c r="F339" s="2">
        <v>1794930.9759995043</v>
      </c>
      <c r="G339" s="2">
        <f t="shared" si="70"/>
        <v>691500.42857142852</v>
      </c>
      <c r="H339" s="2">
        <f t="shared" si="65"/>
        <v>198428094.32747719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2884475.2857142743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1811908.33511585</v>
      </c>
      <c r="Q339" s="2">
        <f t="shared" si="71"/>
        <v>700000</v>
      </c>
      <c r="R339" s="2">
        <f t="shared" si="66"/>
        <v>201171539.33091417</v>
      </c>
      <c r="S339" s="2">
        <f t="shared" si="58"/>
        <v>691500.42857143283</v>
      </c>
      <c r="T339" s="2">
        <f t="shared" si="59"/>
        <v>8499.571428571362</v>
      </c>
      <c r="U339" s="2">
        <f t="shared" si="60"/>
        <v>700000</v>
      </c>
      <c r="V339" s="2">
        <f t="shared" si="34"/>
        <v>140342058.32747683</v>
      </c>
      <c r="W339" s="2">
        <f t="shared" si="61"/>
        <v>691500.42857143283</v>
      </c>
      <c r="X339" s="2">
        <f t="shared" si="51"/>
        <v>8499.5714285671711</v>
      </c>
      <c r="Y339" s="2">
        <f t="shared" si="62"/>
        <v>60829481.00343734</v>
      </c>
      <c r="Z339" s="2" t="str">
        <f t="shared" si="52"/>
        <v>MEEP</v>
      </c>
      <c r="AA339" s="2">
        <f>IF(Z339="HERE",Y339,AA338+Graph!$G$1*1000)</f>
        <v>135885031.14629489</v>
      </c>
      <c r="AB339" s="2">
        <f t="shared" si="63"/>
        <v>650000</v>
      </c>
      <c r="AC339" s="2">
        <f t="shared" si="64"/>
        <v>58745007.756047867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271</v>
      </c>
      <c r="C340" s="7"/>
      <c r="D340" s="2" t="e">
        <f t="shared" si="55"/>
        <v>#N/A</v>
      </c>
      <c r="E340" s="2" t="e">
        <f t="shared" si="67"/>
        <v>#N/A</v>
      </c>
      <c r="F340" s="2">
        <v>1799862.1118856668</v>
      </c>
      <c r="G340" s="2">
        <f t="shared" si="70"/>
        <v>691500.42857142852</v>
      </c>
      <c r="H340" s="2">
        <f t="shared" si="65"/>
        <v>199119594.75604862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2892974.8571428456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1816885.9672778249</v>
      </c>
      <c r="Q340" s="2">
        <f t="shared" si="71"/>
        <v>700000</v>
      </c>
      <c r="R340" s="2">
        <f t="shared" si="66"/>
        <v>201871539.33091417</v>
      </c>
      <c r="S340" s="2">
        <f t="shared" si="58"/>
        <v>691500.42857143283</v>
      </c>
      <c r="T340" s="2">
        <f t="shared" si="59"/>
        <v>8499.571428571362</v>
      </c>
      <c r="U340" s="2">
        <f t="shared" si="60"/>
        <v>700000</v>
      </c>
      <c r="V340" s="2">
        <f t="shared" si="34"/>
        <v>141033558.75604826</v>
      </c>
      <c r="W340" s="2">
        <f t="shared" si="61"/>
        <v>691500.42857143283</v>
      </c>
      <c r="X340" s="2">
        <f t="shared" si="51"/>
        <v>8499.5714285671711</v>
      </c>
      <c r="Y340" s="2">
        <f t="shared" si="62"/>
        <v>60837980.574865907</v>
      </c>
      <c r="Z340" s="2" t="str">
        <f t="shared" si="52"/>
        <v>MEEP</v>
      </c>
      <c r="AA340" s="2">
        <f>IF(Z340="HERE",Y340,AA339+Graph!$G$1*1000)</f>
        <v>136535031.14629489</v>
      </c>
      <c r="AB340" s="2">
        <f t="shared" si="63"/>
        <v>650000</v>
      </c>
      <c r="AC340" s="2">
        <f t="shared" si="64"/>
        <v>58745007.756047867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272</v>
      </c>
      <c r="C341" s="7"/>
      <c r="D341" s="2" t="e">
        <f t="shared" si="55"/>
        <v>#N/A</v>
      </c>
      <c r="E341" s="2" t="e">
        <f t="shared" si="67"/>
        <v>#N/A</v>
      </c>
      <c r="F341" s="2">
        <v>1804793.2477718294</v>
      </c>
      <c r="G341" s="2">
        <f t="shared" si="70"/>
        <v>691500.42857142852</v>
      </c>
      <c r="H341" s="2">
        <f t="shared" si="65"/>
        <v>199811095.18462005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2901474.428571417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1821863.59943977</v>
      </c>
      <c r="Q341" s="2">
        <f t="shared" si="71"/>
        <v>700000</v>
      </c>
      <c r="R341" s="2">
        <f t="shared" si="66"/>
        <v>202571539.33091417</v>
      </c>
      <c r="S341" s="2">
        <f t="shared" si="58"/>
        <v>691500.42857143283</v>
      </c>
      <c r="T341" s="2">
        <f t="shared" si="59"/>
        <v>8499.571428571362</v>
      </c>
      <c r="U341" s="2">
        <f t="shared" si="60"/>
        <v>700000</v>
      </c>
      <c r="V341" s="2">
        <f t="shared" si="34"/>
        <v>141725059.18461969</v>
      </c>
      <c r="W341" s="2">
        <f t="shared" si="61"/>
        <v>691500.42857143283</v>
      </c>
      <c r="X341" s="2">
        <f t="shared" si="51"/>
        <v>8499.5714285671711</v>
      </c>
      <c r="Y341" s="2">
        <f t="shared" si="62"/>
        <v>60846480.146294475</v>
      </c>
      <c r="Z341" s="2" t="str">
        <f t="shared" si="52"/>
        <v>MEEP</v>
      </c>
      <c r="AA341" s="2">
        <f>IF(Z341="HERE",Y341,AA340+Graph!$G$1*1000)</f>
        <v>137185031.14629489</v>
      </c>
      <c r="AB341" s="2">
        <f t="shared" si="63"/>
        <v>650000</v>
      </c>
      <c r="AC341" s="2">
        <f t="shared" si="64"/>
        <v>58745007.756047867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273</v>
      </c>
      <c r="C342" s="7"/>
      <c r="D342" s="2" t="e">
        <f t="shared" si="55"/>
        <v>#N/A</v>
      </c>
      <c r="E342" s="2" t="e">
        <f t="shared" si="67"/>
        <v>#N/A</v>
      </c>
      <c r="F342" s="2">
        <v>1809724.3836580217</v>
      </c>
      <c r="G342" s="2">
        <f t="shared" si="70"/>
        <v>691500.42857142852</v>
      </c>
      <c r="H342" s="2">
        <f t="shared" si="65"/>
        <v>200502595.61319149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2909973.9999999884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1826841.2316017449</v>
      </c>
      <c r="Q342" s="2">
        <f t="shared" si="71"/>
        <v>700000</v>
      </c>
      <c r="R342" s="2">
        <f t="shared" si="66"/>
        <v>203271539.33091417</v>
      </c>
      <c r="S342" s="2">
        <f t="shared" si="58"/>
        <v>691500.42857143283</v>
      </c>
      <c r="T342" s="2">
        <f t="shared" si="59"/>
        <v>8499.571428571362</v>
      </c>
      <c r="U342" s="2">
        <f t="shared" si="60"/>
        <v>700000</v>
      </c>
      <c r="V342" s="2">
        <f t="shared" si="34"/>
        <v>142416559.61319113</v>
      </c>
      <c r="W342" s="2">
        <f t="shared" si="61"/>
        <v>691500.42857143283</v>
      </c>
      <c r="X342" s="2">
        <f t="shared" si="51"/>
        <v>8499.5714285671711</v>
      </c>
      <c r="Y342" s="2">
        <f t="shared" si="62"/>
        <v>60854979.717723042</v>
      </c>
      <c r="Z342" s="2" t="str">
        <f t="shared" si="52"/>
        <v>MEEP</v>
      </c>
      <c r="AA342" s="2">
        <f>IF(Z342="HERE",Y342,AA341+Graph!$G$1*1000)</f>
        <v>137835031.14629489</v>
      </c>
      <c r="AB342" s="2">
        <f t="shared" si="63"/>
        <v>650000</v>
      </c>
      <c r="AC342" s="2">
        <f t="shared" si="64"/>
        <v>58745007.756047867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274</v>
      </c>
      <c r="C343" s="7"/>
      <c r="D343" s="2" t="e">
        <f t="shared" si="55"/>
        <v>#N/A</v>
      </c>
      <c r="E343" s="2" t="e">
        <f t="shared" si="67"/>
        <v>#N/A</v>
      </c>
      <c r="F343" s="2">
        <v>1814655.5195441842</v>
      </c>
      <c r="G343" s="2">
        <f t="shared" si="70"/>
        <v>691500.42857142852</v>
      </c>
      <c r="H343" s="2">
        <f t="shared" si="65"/>
        <v>201194096.04176292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2918473.5714285597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1831818.86376369</v>
      </c>
      <c r="Q343" s="2">
        <f t="shared" si="71"/>
        <v>700000</v>
      </c>
      <c r="R343" s="2">
        <f t="shared" si="66"/>
        <v>203971539.33091417</v>
      </c>
      <c r="S343" s="2">
        <f t="shared" si="58"/>
        <v>691500.42857143283</v>
      </c>
      <c r="T343" s="2">
        <f t="shared" si="59"/>
        <v>8499.571428571362</v>
      </c>
      <c r="U343" s="2">
        <f t="shared" si="60"/>
        <v>700000</v>
      </c>
      <c r="V343" s="2">
        <f t="shared" si="34"/>
        <v>143108060.04176256</v>
      </c>
      <c r="W343" s="2">
        <f t="shared" si="61"/>
        <v>691500.42857143283</v>
      </c>
      <c r="X343" s="2">
        <f t="shared" si="51"/>
        <v>8499.5714285671711</v>
      </c>
      <c r="Y343" s="2">
        <f t="shared" si="62"/>
        <v>60863479.289151609</v>
      </c>
      <c r="Z343" s="2" t="str">
        <f t="shared" si="52"/>
        <v>MEEP</v>
      </c>
      <c r="AA343" s="2">
        <f>IF(Z343="HERE",Y343,AA342+Graph!$G$1*1000)</f>
        <v>138485031.14629489</v>
      </c>
      <c r="AB343" s="2">
        <f t="shared" si="63"/>
        <v>650000</v>
      </c>
      <c r="AC343" s="2">
        <f t="shared" si="64"/>
        <v>58745007.756047867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275</v>
      </c>
      <c r="C344" s="7"/>
      <c r="D344" s="2" t="e">
        <f t="shared" si="55"/>
        <v>#N/A</v>
      </c>
      <c r="E344" s="2" t="e">
        <f t="shared" si="67"/>
        <v>#N/A</v>
      </c>
      <c r="F344" s="2">
        <v>1819586.6554303467</v>
      </c>
      <c r="G344" s="2">
        <f t="shared" si="70"/>
        <v>691500.42857142852</v>
      </c>
      <c r="H344" s="2">
        <f t="shared" si="65"/>
        <v>201885596.47033435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2926973.1428571311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1836796.4959256351</v>
      </c>
      <c r="Q344" s="2">
        <f t="shared" si="71"/>
        <v>700000</v>
      </c>
      <c r="R344" s="2">
        <f t="shared" si="66"/>
        <v>204671539.33091417</v>
      </c>
      <c r="S344" s="2">
        <f t="shared" si="58"/>
        <v>691500.42857143283</v>
      </c>
      <c r="T344" s="2">
        <f t="shared" si="59"/>
        <v>8499.571428571362</v>
      </c>
      <c r="U344" s="2">
        <f t="shared" si="60"/>
        <v>700000</v>
      </c>
      <c r="V344" s="2">
        <f t="shared" si="34"/>
        <v>143799560.47033399</v>
      </c>
      <c r="W344" s="2">
        <f t="shared" si="61"/>
        <v>691500.42857143283</v>
      </c>
      <c r="X344" s="2">
        <f t="shared" si="51"/>
        <v>8499.5714285671711</v>
      </c>
      <c r="Y344" s="2">
        <f t="shared" si="62"/>
        <v>60871978.860580176</v>
      </c>
      <c r="Z344" s="2" t="str">
        <f t="shared" si="52"/>
        <v>MEEP</v>
      </c>
      <c r="AA344" s="2">
        <f>IF(Z344="HERE",Y344,AA343+Graph!$G$1*1000)</f>
        <v>139135031.14629489</v>
      </c>
      <c r="AB344" s="2">
        <f t="shared" si="63"/>
        <v>650000</v>
      </c>
      <c r="AC344" s="2">
        <f t="shared" si="64"/>
        <v>58745007.756047867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276</v>
      </c>
      <c r="C345" s="7"/>
      <c r="D345" s="2" t="e">
        <f t="shared" si="55"/>
        <v>#N/A</v>
      </c>
      <c r="E345" s="2" t="e">
        <f t="shared" si="67"/>
        <v>#N/A</v>
      </c>
      <c r="F345" s="2">
        <v>1824517.791316539</v>
      </c>
      <c r="G345" s="2">
        <f t="shared" si="70"/>
        <v>691500.42857142852</v>
      </c>
      <c r="H345" s="2">
        <f t="shared" si="65"/>
        <v>202577096.89890578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2935472.7142857024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1841774.12808761</v>
      </c>
      <c r="Q345" s="2">
        <f t="shared" si="71"/>
        <v>700000</v>
      </c>
      <c r="R345" s="2">
        <f t="shared" si="66"/>
        <v>205371539.33091417</v>
      </c>
      <c r="S345" s="2">
        <f t="shared" si="58"/>
        <v>691500.42857143283</v>
      </c>
      <c r="T345" s="2">
        <f t="shared" si="59"/>
        <v>8499.571428571362</v>
      </c>
      <c r="U345" s="2">
        <f t="shared" si="60"/>
        <v>700000</v>
      </c>
      <c r="V345" s="2">
        <f t="shared" si="34"/>
        <v>144491060.89890543</v>
      </c>
      <c r="W345" s="2">
        <f t="shared" si="61"/>
        <v>691500.42857143283</v>
      </c>
      <c r="X345" s="2">
        <f t="shared" si="51"/>
        <v>8499.5714285671711</v>
      </c>
      <c r="Y345" s="2">
        <f t="shared" si="62"/>
        <v>60880478.432008743</v>
      </c>
      <c r="Z345" s="2" t="str">
        <f t="shared" si="52"/>
        <v>MEEP</v>
      </c>
      <c r="AA345" s="2">
        <f>IF(Z345="HERE",Y345,AA344+Graph!$G$1*1000)</f>
        <v>139785031.14629489</v>
      </c>
      <c r="AB345" s="2">
        <f t="shared" si="63"/>
        <v>650000</v>
      </c>
      <c r="AC345" s="2">
        <f t="shared" si="64"/>
        <v>58745007.756047867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277</v>
      </c>
      <c r="C346" s="7"/>
      <c r="D346" s="2" t="e">
        <f t="shared" si="55"/>
        <v>#N/A</v>
      </c>
      <c r="E346" s="2" t="e">
        <f t="shared" si="67"/>
        <v>#N/A</v>
      </c>
      <c r="F346" s="2">
        <v>1829448.9272027016</v>
      </c>
      <c r="G346" s="2">
        <f t="shared" si="70"/>
        <v>691500.42857142852</v>
      </c>
      <c r="H346" s="2">
        <f t="shared" si="65"/>
        <v>203268597.32747722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2943972.2857142738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1846751.7602495551</v>
      </c>
      <c r="Q346" s="2">
        <f t="shared" si="71"/>
        <v>700000</v>
      </c>
      <c r="R346" s="2">
        <f t="shared" si="66"/>
        <v>206071539.33091417</v>
      </c>
      <c r="S346" s="2">
        <f t="shared" si="58"/>
        <v>691500.42857143283</v>
      </c>
      <c r="T346" s="2">
        <f t="shared" si="59"/>
        <v>8499.571428571362</v>
      </c>
      <c r="U346" s="2">
        <f t="shared" si="60"/>
        <v>700000</v>
      </c>
      <c r="V346" s="2">
        <f t="shared" si="34"/>
        <v>145182561.32747686</v>
      </c>
      <c r="W346" s="2">
        <f t="shared" si="61"/>
        <v>691500.42857143283</v>
      </c>
      <c r="X346" s="2">
        <f t="shared" si="51"/>
        <v>8499.5714285671711</v>
      </c>
      <c r="Y346" s="2">
        <f t="shared" si="62"/>
        <v>60888978.00343731</v>
      </c>
      <c r="Z346" s="2" t="str">
        <f t="shared" si="52"/>
        <v>MEEP</v>
      </c>
      <c r="AA346" s="2">
        <f>IF(Z346="HERE",Y346,AA345+Graph!$G$1*1000)</f>
        <v>140435031.14629489</v>
      </c>
      <c r="AB346" s="2">
        <f t="shared" si="63"/>
        <v>650000</v>
      </c>
      <c r="AC346" s="2">
        <f t="shared" si="64"/>
        <v>58745007.756047867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278</v>
      </c>
      <c r="C347" s="7"/>
      <c r="D347" s="2" t="e">
        <f t="shared" si="55"/>
        <v>#N/A</v>
      </c>
      <c r="E347" s="2" t="e">
        <f t="shared" si="67"/>
        <v>#N/A</v>
      </c>
      <c r="F347" s="2">
        <v>1834380.0630888641</v>
      </c>
      <c r="G347" s="2">
        <f t="shared" si="70"/>
        <v>691500.42857142852</v>
      </c>
      <c r="H347" s="2">
        <f t="shared" si="65"/>
        <v>203960097.75604865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2952471.8571428452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1851729.3924115002</v>
      </c>
      <c r="Q347" s="2">
        <f t="shared" si="71"/>
        <v>700000</v>
      </c>
      <c r="R347" s="2">
        <f t="shared" si="66"/>
        <v>206771539.33091417</v>
      </c>
      <c r="S347" s="2">
        <f t="shared" si="58"/>
        <v>691500.42857143283</v>
      </c>
      <c r="T347" s="2">
        <f t="shared" si="59"/>
        <v>8499.571428571362</v>
      </c>
      <c r="U347" s="2">
        <f t="shared" si="60"/>
        <v>700000</v>
      </c>
      <c r="V347" s="2">
        <f t="shared" si="34"/>
        <v>145874061.75604829</v>
      </c>
      <c r="W347" s="2">
        <f t="shared" si="61"/>
        <v>691500.42857143283</v>
      </c>
      <c r="X347" s="2">
        <f t="shared" si="51"/>
        <v>8499.5714285671711</v>
      </c>
      <c r="Y347" s="2">
        <f t="shared" si="62"/>
        <v>60897477.574865878</v>
      </c>
      <c r="Z347" s="2" t="str">
        <f t="shared" si="52"/>
        <v>MEEP</v>
      </c>
      <c r="AA347" s="2">
        <f>IF(Z347="HERE",Y347,AA346+Graph!$G$1*1000)</f>
        <v>141085031.14629489</v>
      </c>
      <c r="AB347" s="2">
        <f t="shared" si="63"/>
        <v>650000</v>
      </c>
      <c r="AC347" s="2">
        <f t="shared" si="64"/>
        <v>58745007.756047867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279</v>
      </c>
      <c r="C348" s="7"/>
      <c r="D348" s="2" t="e">
        <f t="shared" si="55"/>
        <v>#N/A</v>
      </c>
      <c r="E348" s="2" t="e">
        <f t="shared" si="67"/>
        <v>#N/A</v>
      </c>
      <c r="F348" s="2">
        <v>1839311.1989750564</v>
      </c>
      <c r="G348" s="2">
        <f t="shared" si="70"/>
        <v>691500.42857142852</v>
      </c>
      <c r="H348" s="2">
        <f t="shared" si="65"/>
        <v>204651598.18462008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2960971.4285714165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1856707.0245734751</v>
      </c>
      <c r="Q348" s="2">
        <f t="shared" si="71"/>
        <v>700000</v>
      </c>
      <c r="R348" s="2">
        <f t="shared" si="66"/>
        <v>207471539.33091417</v>
      </c>
      <c r="S348" s="2">
        <f t="shared" si="58"/>
        <v>691500.42857143283</v>
      </c>
      <c r="T348" s="2">
        <f t="shared" si="59"/>
        <v>8499.571428571362</v>
      </c>
      <c r="U348" s="2">
        <f t="shared" si="60"/>
        <v>700000</v>
      </c>
      <c r="V348" s="2">
        <f t="shared" si="34"/>
        <v>146565562.18461972</v>
      </c>
      <c r="W348" s="2">
        <f t="shared" si="61"/>
        <v>691500.42857143283</v>
      </c>
      <c r="X348" s="2">
        <f t="shared" si="51"/>
        <v>8499.5714285671711</v>
      </c>
      <c r="Y348" s="2">
        <f t="shared" si="62"/>
        <v>60905977.146294445</v>
      </c>
      <c r="Z348" s="2" t="str">
        <f t="shared" si="52"/>
        <v>MEEP</v>
      </c>
      <c r="AA348" s="2">
        <f>IF(Z348="HERE",Y348,AA347+Graph!$G$1*1000)</f>
        <v>141735031.14629489</v>
      </c>
      <c r="AB348" s="2">
        <f t="shared" si="63"/>
        <v>650000</v>
      </c>
      <c r="AC348" s="2">
        <f t="shared" si="64"/>
        <v>58745007.756047867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280</v>
      </c>
      <c r="C349" s="7"/>
      <c r="D349" s="2" t="e">
        <f t="shared" si="55"/>
        <v>#N/A</v>
      </c>
      <c r="E349" s="2" t="e">
        <f t="shared" si="67"/>
        <v>#N/A</v>
      </c>
      <c r="F349" s="2">
        <v>1844242.3348612189</v>
      </c>
      <c r="G349" s="2">
        <f t="shared" si="70"/>
        <v>691500.42857142852</v>
      </c>
      <c r="H349" s="2">
        <f t="shared" si="65"/>
        <v>205343098.61319152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2969470.9999999879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1861684.6567354202</v>
      </c>
      <c r="Q349" s="2">
        <f t="shared" si="71"/>
        <v>700000</v>
      </c>
      <c r="R349" s="2">
        <f t="shared" si="66"/>
        <v>208171539.33091417</v>
      </c>
      <c r="S349" s="2">
        <f t="shared" si="58"/>
        <v>691500.42857143283</v>
      </c>
      <c r="T349" s="2">
        <f t="shared" si="59"/>
        <v>8499.571428571362</v>
      </c>
      <c r="U349" s="2">
        <f t="shared" si="60"/>
        <v>700000</v>
      </c>
      <c r="V349" s="2">
        <f t="shared" si="34"/>
        <v>147257062.61319116</v>
      </c>
      <c r="W349" s="2">
        <f t="shared" si="61"/>
        <v>691500.42857143283</v>
      </c>
      <c r="X349" s="2">
        <f t="shared" si="51"/>
        <v>8499.5714285671711</v>
      </c>
      <c r="Y349" s="2">
        <f t="shared" si="62"/>
        <v>60914476.717723012</v>
      </c>
      <c r="Z349" s="2" t="str">
        <f t="shared" si="52"/>
        <v>MEEP</v>
      </c>
      <c r="AA349" s="2">
        <f>IF(Z349="HERE",Y349,AA348+Graph!$G$1*1000)</f>
        <v>142385031.14629489</v>
      </c>
      <c r="AB349" s="2">
        <f t="shared" si="63"/>
        <v>650000</v>
      </c>
      <c r="AC349" s="2">
        <f t="shared" si="64"/>
        <v>58745007.756047867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281</v>
      </c>
      <c r="C350" s="7"/>
      <c r="D350" s="2" t="e">
        <f t="shared" si="55"/>
        <v>#N/A</v>
      </c>
      <c r="E350" s="2" t="e">
        <f t="shared" si="67"/>
        <v>#N/A</v>
      </c>
      <c r="F350" s="2">
        <v>1849173.4707473814</v>
      </c>
      <c r="G350" s="2">
        <f t="shared" si="70"/>
        <v>691500.42857142852</v>
      </c>
      <c r="H350" s="2">
        <f t="shared" si="65"/>
        <v>206034599.04176295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2977970.5714285593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1866662.2888973653</v>
      </c>
      <c r="Q350" s="2">
        <f t="shared" si="71"/>
        <v>700000</v>
      </c>
      <c r="R350" s="2">
        <f t="shared" si="66"/>
        <v>208871539.33091417</v>
      </c>
      <c r="S350" s="2">
        <f t="shared" si="58"/>
        <v>691500.42857143283</v>
      </c>
      <c r="T350" s="2">
        <f t="shared" si="59"/>
        <v>8499.571428571362</v>
      </c>
      <c r="U350" s="2">
        <f t="shared" si="60"/>
        <v>700000</v>
      </c>
      <c r="V350" s="2">
        <f t="shared" si="34"/>
        <v>147948563.04176259</v>
      </c>
      <c r="W350" s="2">
        <f t="shared" si="61"/>
        <v>691500.42857143283</v>
      </c>
      <c r="X350" s="2">
        <f t="shared" si="51"/>
        <v>8499.5714285671711</v>
      </c>
      <c r="Y350" s="2">
        <f t="shared" si="62"/>
        <v>60922976.289151579</v>
      </c>
      <c r="Z350" s="2" t="str">
        <f t="shared" si="52"/>
        <v>MEEP</v>
      </c>
      <c r="AA350" s="2">
        <f>IF(Z350="HERE",Y350,AA349+Graph!$G$1*1000)</f>
        <v>143035031.14629489</v>
      </c>
      <c r="AB350" s="2">
        <f t="shared" si="63"/>
        <v>650000</v>
      </c>
      <c r="AC350" s="2">
        <f t="shared" si="64"/>
        <v>58745007.756047867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282</v>
      </c>
      <c r="C351" s="7"/>
      <c r="D351" s="2" t="e">
        <f t="shared" si="55"/>
        <v>#N/A</v>
      </c>
      <c r="E351" s="2" t="e">
        <f t="shared" si="67"/>
        <v>#N/A</v>
      </c>
      <c r="F351" s="2">
        <v>1854104.6066335738</v>
      </c>
      <c r="G351" s="2">
        <f t="shared" si="70"/>
        <v>691500.42857142852</v>
      </c>
      <c r="H351" s="2">
        <f t="shared" si="65"/>
        <v>206726099.47033438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2986470.1428571306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1871639.9210593402</v>
      </c>
      <c r="Q351" s="2">
        <f t="shared" si="71"/>
        <v>700000</v>
      </c>
      <c r="R351" s="2">
        <f t="shared" si="66"/>
        <v>209571539.33091417</v>
      </c>
      <c r="S351" s="2">
        <f t="shared" si="58"/>
        <v>691500.42857143283</v>
      </c>
      <c r="T351" s="2">
        <f t="shared" si="59"/>
        <v>8499.571428571362</v>
      </c>
      <c r="U351" s="2">
        <f t="shared" si="60"/>
        <v>700000</v>
      </c>
      <c r="V351" s="2">
        <f t="shared" si="34"/>
        <v>148640063.47033402</v>
      </c>
      <c r="W351" s="2">
        <f t="shared" si="61"/>
        <v>691500.42857143283</v>
      </c>
      <c r="X351" s="2">
        <f t="shared" si="51"/>
        <v>8499.5714285671711</v>
      </c>
      <c r="Y351" s="2">
        <f t="shared" ref="Y351:Y385" si="74">IF(COUNT($C352)=0,IF(COUNT($C351)=1,C351,SUM(Y350+X351)),C351)</f>
        <v>60931475.860580146</v>
      </c>
      <c r="Z351" s="2" t="str">
        <f t="shared" si="52"/>
        <v>MEEP</v>
      </c>
      <c r="AA351" s="2">
        <f>IF(Z351="HERE",Y351,AA350+Graph!$G$1*1000)</f>
        <v>143685031.14629489</v>
      </c>
      <c r="AB351" s="2">
        <f t="shared" si="63"/>
        <v>650000</v>
      </c>
      <c r="AC351" s="2">
        <f t="shared" ref="AC351:AC385" si="75">IF(Z352="HERE",V351,AC350)</f>
        <v>58745007.756047867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283</v>
      </c>
      <c r="C352" s="7"/>
      <c r="D352" s="2" t="e">
        <f t="shared" si="55"/>
        <v>#N/A</v>
      </c>
      <c r="E352" s="2" t="e">
        <f t="shared" si="67"/>
        <v>#N/A</v>
      </c>
      <c r="F352" s="2">
        <v>1859035.7425197363</v>
      </c>
      <c r="G352" s="2">
        <f t="shared" si="70"/>
        <v>691500.42857142852</v>
      </c>
      <c r="H352" s="2">
        <f t="shared" ref="H352:H385" si="76">IF(COUNT($C353)=0,IF(COUNT($C352)=1,C352,SUM(H351+G352)),C352)</f>
        <v>207417599.89890581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2994969.714285702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1876617.5532212853</v>
      </c>
      <c r="Q352" s="2">
        <f t="shared" si="71"/>
        <v>700000</v>
      </c>
      <c r="R352" s="2">
        <f t="shared" ref="R352:R385" si="77">IF(COUNT($C353)=0,IF(COUNT($C352)=1,M352,SUM(R351+Q352)),M352)</f>
        <v>210271539.33091417</v>
      </c>
      <c r="S352" s="2">
        <f t="shared" si="58"/>
        <v>691500.42857143283</v>
      </c>
      <c r="T352" s="2">
        <f t="shared" si="59"/>
        <v>8499.571428571362</v>
      </c>
      <c r="U352" s="2">
        <f t="shared" si="60"/>
        <v>700000</v>
      </c>
      <c r="V352" s="2">
        <f t="shared" si="34"/>
        <v>149331563.89890546</v>
      </c>
      <c r="W352" s="2">
        <f t="shared" si="61"/>
        <v>691500.42857143283</v>
      </c>
      <c r="X352" s="2">
        <f t="shared" si="51"/>
        <v>8499.5714285671711</v>
      </c>
      <c r="Y352" s="2">
        <f t="shared" si="74"/>
        <v>60939975.432008713</v>
      </c>
      <c r="Z352" s="2" t="str">
        <f t="shared" si="52"/>
        <v>MEEP</v>
      </c>
      <c r="AA352" s="2">
        <f>IF(Z352="HERE",Y352,AA351+Graph!$G$1*1000)</f>
        <v>144335031.14629489</v>
      </c>
      <c r="AB352" s="2">
        <f t="shared" si="63"/>
        <v>650000</v>
      </c>
      <c r="AC352" s="2">
        <f t="shared" si="75"/>
        <v>58745007.756047867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284</v>
      </c>
      <c r="C353" s="7"/>
      <c r="D353" s="2" t="e">
        <f t="shared" si="55"/>
        <v>#N/A</v>
      </c>
      <c r="E353" s="2" t="e">
        <f t="shared" si="67"/>
        <v>#N/A</v>
      </c>
      <c r="F353" s="2">
        <v>1863966.8784058988</v>
      </c>
      <c r="G353" s="2">
        <f t="shared" si="70"/>
        <v>691500.42857142852</v>
      </c>
      <c r="H353" s="2">
        <f t="shared" si="76"/>
        <v>208109100.32747725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3003469.2857142733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1881595.1853832304</v>
      </c>
      <c r="Q353" s="2">
        <f t="shared" si="71"/>
        <v>700000</v>
      </c>
      <c r="R353" s="2">
        <f t="shared" si="77"/>
        <v>210971539.33091417</v>
      </c>
      <c r="S353" s="2">
        <f t="shared" si="58"/>
        <v>691500.42857143283</v>
      </c>
      <c r="T353" s="2">
        <f t="shared" si="59"/>
        <v>8499.571428571362</v>
      </c>
      <c r="U353" s="2">
        <f t="shared" si="60"/>
        <v>700000</v>
      </c>
      <c r="V353" s="2">
        <f t="shared" si="34"/>
        <v>150023064.32747689</v>
      </c>
      <c r="W353" s="2">
        <f t="shared" si="61"/>
        <v>691500.42857143283</v>
      </c>
      <c r="X353" s="2">
        <f t="shared" si="51"/>
        <v>8499.5714285671711</v>
      </c>
      <c r="Y353" s="2">
        <f t="shared" si="74"/>
        <v>60948475.003437281</v>
      </c>
      <c r="Z353" s="2" t="str">
        <f t="shared" si="52"/>
        <v>MEEP</v>
      </c>
      <c r="AA353" s="2">
        <f>IF(Z353="HERE",Y353,AA352+Graph!$G$1*1000)</f>
        <v>144985031.14629489</v>
      </c>
      <c r="AB353" s="2">
        <f t="shared" si="63"/>
        <v>650000</v>
      </c>
      <c r="AC353" s="2">
        <f t="shared" si="75"/>
        <v>58745007.756047867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285</v>
      </c>
      <c r="C354" s="7"/>
      <c r="D354" s="2" t="e">
        <f t="shared" si="55"/>
        <v>#N/A</v>
      </c>
      <c r="E354" s="2" t="e">
        <f t="shared" si="67"/>
        <v>#N/A</v>
      </c>
      <c r="F354" s="2">
        <v>1868898.0142920911</v>
      </c>
      <c r="G354" s="2">
        <f t="shared" si="70"/>
        <v>691500.42857142852</v>
      </c>
      <c r="H354" s="2">
        <f t="shared" si="76"/>
        <v>208800600.75604868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3011968.8571428447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1886572.8175452054</v>
      </c>
      <c r="Q354" s="2">
        <f t="shared" si="71"/>
        <v>700000</v>
      </c>
      <c r="R354" s="2">
        <f t="shared" si="77"/>
        <v>211671539.33091417</v>
      </c>
      <c r="S354" s="2">
        <f t="shared" si="58"/>
        <v>691500.42857143283</v>
      </c>
      <c r="T354" s="2">
        <f t="shared" si="59"/>
        <v>8499.571428571362</v>
      </c>
      <c r="U354" s="2">
        <f t="shared" si="60"/>
        <v>700000</v>
      </c>
      <c r="V354" s="2">
        <f t="shared" si="34"/>
        <v>150714564.75604832</v>
      </c>
      <c r="W354" s="2">
        <f t="shared" si="61"/>
        <v>691500.42857143283</v>
      </c>
      <c r="X354" s="2">
        <f t="shared" si="51"/>
        <v>8499.5714285671711</v>
      </c>
      <c r="Y354" s="2">
        <f t="shared" si="74"/>
        <v>60956974.574865848</v>
      </c>
      <c r="Z354" s="2" t="str">
        <f t="shared" si="52"/>
        <v>MEEP</v>
      </c>
      <c r="AA354" s="2">
        <f>IF(Z354="HERE",Y354,AA353+Graph!$G$1*1000)</f>
        <v>145635031.14629489</v>
      </c>
      <c r="AB354" s="2">
        <f t="shared" si="63"/>
        <v>650000</v>
      </c>
      <c r="AC354" s="2">
        <f t="shared" si="75"/>
        <v>58745007.756047867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286</v>
      </c>
      <c r="C355" s="7"/>
      <c r="D355" s="2" t="e">
        <f t="shared" si="55"/>
        <v>#N/A</v>
      </c>
      <c r="E355" s="2" t="e">
        <f t="shared" si="67"/>
        <v>#N/A</v>
      </c>
      <c r="F355" s="2">
        <v>1873829.1501782537</v>
      </c>
      <c r="G355" s="2">
        <f t="shared" si="70"/>
        <v>691500.42857142852</v>
      </c>
      <c r="H355" s="2">
        <f t="shared" si="76"/>
        <v>209492101.18462011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3020468.4285714161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1891550.4497071505</v>
      </c>
      <c r="Q355" s="2">
        <f t="shared" si="71"/>
        <v>700000</v>
      </c>
      <c r="R355" s="2">
        <f t="shared" si="77"/>
        <v>212371539.33091417</v>
      </c>
      <c r="S355" s="2">
        <f t="shared" si="58"/>
        <v>691500.42857143283</v>
      </c>
      <c r="T355" s="2">
        <f t="shared" si="59"/>
        <v>8499.571428571362</v>
      </c>
      <c r="U355" s="2">
        <f t="shared" si="60"/>
        <v>700000</v>
      </c>
      <c r="V355" s="2">
        <f t="shared" si="34"/>
        <v>151406065.18461975</v>
      </c>
      <c r="W355" s="2">
        <f t="shared" si="61"/>
        <v>691500.42857143283</v>
      </c>
      <c r="X355" s="2">
        <f t="shared" si="51"/>
        <v>8499.5714285671711</v>
      </c>
      <c r="Y355" s="2">
        <f t="shared" si="74"/>
        <v>60965474.146294415</v>
      </c>
      <c r="Z355" s="2" t="str">
        <f t="shared" si="52"/>
        <v>MEEP</v>
      </c>
      <c r="AA355" s="2">
        <f>IF(Z355="HERE",Y355,AA354+Graph!$G$1*1000)</f>
        <v>146285031.14629489</v>
      </c>
      <c r="AB355" s="2">
        <f t="shared" si="63"/>
        <v>650000</v>
      </c>
      <c r="AC355" s="2">
        <f t="shared" si="75"/>
        <v>58745007.756047867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287</v>
      </c>
      <c r="C356" s="7"/>
      <c r="D356" s="2" t="e">
        <f t="shared" si="55"/>
        <v>#N/A</v>
      </c>
      <c r="E356" s="2" t="e">
        <f t="shared" si="67"/>
        <v>#N/A</v>
      </c>
      <c r="F356" s="2">
        <v>1878760.2860644162</v>
      </c>
      <c r="G356" s="2">
        <f t="shared" si="70"/>
        <v>691500.42857142852</v>
      </c>
      <c r="H356" s="2">
        <f t="shared" si="76"/>
        <v>210183601.61319155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3028967.9999999874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1896528.0818691254</v>
      </c>
      <c r="Q356" s="2">
        <f t="shared" si="71"/>
        <v>700000</v>
      </c>
      <c r="R356" s="2">
        <f t="shared" si="77"/>
        <v>213071539.33091417</v>
      </c>
      <c r="S356" s="2">
        <f t="shared" si="58"/>
        <v>691500.42857143283</v>
      </c>
      <c r="T356" s="2">
        <f t="shared" si="59"/>
        <v>8499.571428571362</v>
      </c>
      <c r="U356" s="2">
        <f t="shared" si="60"/>
        <v>700000</v>
      </c>
      <c r="V356" s="2">
        <f t="shared" ref="V356:V385" si="78">H272</f>
        <v>152097565.61319119</v>
      </c>
      <c r="W356" s="2">
        <f t="shared" si="61"/>
        <v>691500.42857143283</v>
      </c>
      <c r="X356" s="2">
        <f t="shared" si="51"/>
        <v>8499.5714285671711</v>
      </c>
      <c r="Y356" s="2">
        <f t="shared" si="74"/>
        <v>60973973.717722982</v>
      </c>
      <c r="Z356" s="2" t="str">
        <f t="shared" si="52"/>
        <v>MEEP</v>
      </c>
      <c r="AA356" s="2">
        <f>IF(Z356="HERE",Y356,AA355+Graph!$G$1*1000)</f>
        <v>146935031.14629489</v>
      </c>
      <c r="AB356" s="2">
        <f t="shared" si="63"/>
        <v>650000</v>
      </c>
      <c r="AC356" s="2">
        <f t="shared" si="75"/>
        <v>58745007.756047867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288</v>
      </c>
      <c r="C357" s="7"/>
      <c r="D357" s="2" t="e">
        <f t="shared" si="55"/>
        <v>#N/A</v>
      </c>
      <c r="E357" s="2" t="e">
        <f t="shared" si="67"/>
        <v>#N/A</v>
      </c>
      <c r="F357" s="2">
        <v>1883691.4219506085</v>
      </c>
      <c r="G357" s="2">
        <f t="shared" si="70"/>
        <v>691500.42857142852</v>
      </c>
      <c r="H357" s="2">
        <f t="shared" si="76"/>
        <v>210875102.04176298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3037467.5714285588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1901505.7140310705</v>
      </c>
      <c r="Q357" s="2">
        <f t="shared" si="71"/>
        <v>700000</v>
      </c>
      <c r="R357" s="2">
        <f t="shared" si="77"/>
        <v>213771539.33091417</v>
      </c>
      <c r="S357" s="2">
        <f t="shared" si="58"/>
        <v>691500.42857143283</v>
      </c>
      <c r="T357" s="2">
        <f t="shared" si="59"/>
        <v>8499.571428571362</v>
      </c>
      <c r="U357" s="2">
        <f t="shared" si="60"/>
        <v>700000</v>
      </c>
      <c r="V357" s="2">
        <f t="shared" si="78"/>
        <v>152789066.04176262</v>
      </c>
      <c r="W357" s="2">
        <f t="shared" si="61"/>
        <v>691500.42857143283</v>
      </c>
      <c r="X357" s="2">
        <f t="shared" si="51"/>
        <v>8499.5714285671711</v>
      </c>
      <c r="Y357" s="2">
        <f t="shared" si="74"/>
        <v>60982473.289151549</v>
      </c>
      <c r="Z357" s="2" t="str">
        <f t="shared" si="52"/>
        <v>MEEP</v>
      </c>
      <c r="AA357" s="2">
        <f>IF(Z357="HERE",Y357,AA356+Graph!$G$1*1000)</f>
        <v>147585031.14629489</v>
      </c>
      <c r="AB357" s="2">
        <f t="shared" si="63"/>
        <v>650000</v>
      </c>
      <c r="AC357" s="2">
        <f t="shared" si="75"/>
        <v>58745007.756047867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289</v>
      </c>
      <c r="C358" s="7"/>
      <c r="D358" s="2" t="e">
        <f t="shared" si="55"/>
        <v>#N/A</v>
      </c>
      <c r="E358" s="2" t="e">
        <f t="shared" si="67"/>
        <v>#N/A</v>
      </c>
      <c r="F358" s="2">
        <v>1888622.557836771</v>
      </c>
      <c r="G358" s="2">
        <f t="shared" ref="G358:G385" si="79">IF(F358&gt;700000,$AK$31*1000,F358)</f>
        <v>691500.42857142852</v>
      </c>
      <c r="H358" s="2">
        <f t="shared" si="76"/>
        <v>211566602.47033441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3045967.1428571302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1906483.3461930156</v>
      </c>
      <c r="Q358" s="2">
        <f t="shared" ref="Q358:Q385" si="80">IF(P358&gt;700000,700000,P358)</f>
        <v>700000</v>
      </c>
      <c r="R358" s="2">
        <f t="shared" si="77"/>
        <v>214471539.33091417</v>
      </c>
      <c r="S358" s="2">
        <f t="shared" si="58"/>
        <v>691500.42857143283</v>
      </c>
      <c r="T358" s="2">
        <f t="shared" si="59"/>
        <v>8499.571428571362</v>
      </c>
      <c r="U358" s="2">
        <f t="shared" si="60"/>
        <v>700000</v>
      </c>
      <c r="V358" s="2">
        <f t="shared" si="78"/>
        <v>153480566.47033405</v>
      </c>
      <c r="W358" s="2">
        <f t="shared" si="61"/>
        <v>691500.42857143283</v>
      </c>
      <c r="X358" s="2">
        <f t="shared" si="51"/>
        <v>8499.5714285671711</v>
      </c>
      <c r="Y358" s="2">
        <f t="shared" si="74"/>
        <v>60990972.860580117</v>
      </c>
      <c r="Z358" s="2" t="str">
        <f t="shared" si="52"/>
        <v>MEEP</v>
      </c>
      <c r="AA358" s="2">
        <f>IF(Z358="HERE",Y358,AA357+Graph!$G$1*1000)</f>
        <v>148235031.14629489</v>
      </c>
      <c r="AB358" s="2">
        <f t="shared" si="63"/>
        <v>650000</v>
      </c>
      <c r="AC358" s="2">
        <f t="shared" si="75"/>
        <v>58745007.756047867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290</v>
      </c>
      <c r="C359" s="7"/>
      <c r="D359" s="2" t="e">
        <f t="shared" si="55"/>
        <v>#N/A</v>
      </c>
      <c r="E359" s="2" t="e">
        <f t="shared" si="67"/>
        <v>#N/A</v>
      </c>
      <c r="F359" s="2">
        <v>1893553.6937229335</v>
      </c>
      <c r="G359" s="2">
        <f t="shared" si="79"/>
        <v>691500.42857142852</v>
      </c>
      <c r="H359" s="2">
        <f t="shared" si="76"/>
        <v>212258102.89890584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3054466.7142857015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1911460.9783549905</v>
      </c>
      <c r="Q359" s="2">
        <f t="shared" si="80"/>
        <v>700000</v>
      </c>
      <c r="R359" s="2">
        <f t="shared" si="77"/>
        <v>215171539.33091417</v>
      </c>
      <c r="S359" s="2">
        <f t="shared" si="58"/>
        <v>691500.42857143283</v>
      </c>
      <c r="T359" s="2">
        <f t="shared" si="59"/>
        <v>8499.571428571362</v>
      </c>
      <c r="U359" s="2">
        <f t="shared" si="60"/>
        <v>700000</v>
      </c>
      <c r="V359" s="2">
        <f t="shared" si="78"/>
        <v>154172066.89890549</v>
      </c>
      <c r="W359" s="2">
        <f t="shared" si="61"/>
        <v>691500.42857143283</v>
      </c>
      <c r="X359" s="2">
        <f t="shared" si="51"/>
        <v>8499.5714285671711</v>
      </c>
      <c r="Y359" s="2">
        <f t="shared" si="74"/>
        <v>60999472.432008684</v>
      </c>
      <c r="Z359" s="2" t="str">
        <f t="shared" si="52"/>
        <v>MEEP</v>
      </c>
      <c r="AA359" s="2">
        <f>IF(Z359="HERE",Y359,AA358+Graph!$G$1*1000)</f>
        <v>148885031.14629489</v>
      </c>
      <c r="AB359" s="2">
        <f t="shared" si="63"/>
        <v>650000</v>
      </c>
      <c r="AC359" s="2">
        <f t="shared" si="75"/>
        <v>58745007.756047867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291</v>
      </c>
      <c r="C360" s="7"/>
      <c r="D360" s="2" t="e">
        <f t="shared" si="55"/>
        <v>#N/A</v>
      </c>
      <c r="E360" s="2" t="e">
        <f t="shared" si="67"/>
        <v>#N/A</v>
      </c>
      <c r="F360" s="2">
        <v>1898484.8296091259</v>
      </c>
      <c r="G360" s="2">
        <f t="shared" si="79"/>
        <v>691500.42857142852</v>
      </c>
      <c r="H360" s="2">
        <f t="shared" si="76"/>
        <v>212949603.32747728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3062966.2857142729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1916438.6105169356</v>
      </c>
      <c r="Q360" s="2">
        <f t="shared" si="80"/>
        <v>700000</v>
      </c>
      <c r="R360" s="2">
        <f t="shared" si="77"/>
        <v>215871539.33091417</v>
      </c>
      <c r="S360" s="2">
        <f t="shared" si="58"/>
        <v>691500.42857143283</v>
      </c>
      <c r="T360" s="2">
        <f t="shared" si="59"/>
        <v>8499.571428571362</v>
      </c>
      <c r="U360" s="2">
        <f t="shared" si="60"/>
        <v>700000</v>
      </c>
      <c r="V360" s="2">
        <f t="shared" si="78"/>
        <v>154863567.32747692</v>
      </c>
      <c r="W360" s="2">
        <f t="shared" si="61"/>
        <v>691500.42857143283</v>
      </c>
      <c r="X360" s="2">
        <f t="shared" si="51"/>
        <v>8499.5714285671711</v>
      </c>
      <c r="Y360" s="2">
        <f t="shared" si="74"/>
        <v>61007972.003437251</v>
      </c>
      <c r="Z360" s="2" t="str">
        <f t="shared" si="52"/>
        <v>MEEP</v>
      </c>
      <c r="AA360" s="2">
        <f>IF(Z360="HERE",Y360,AA359+Graph!$G$1*1000)</f>
        <v>149535031.14629489</v>
      </c>
      <c r="AB360" s="2">
        <f t="shared" si="63"/>
        <v>650000</v>
      </c>
      <c r="AC360" s="2">
        <f t="shared" si="75"/>
        <v>58745007.756047867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292</v>
      </c>
      <c r="C361" s="7"/>
      <c r="D361" s="2" t="e">
        <f t="shared" si="55"/>
        <v>#N/A</v>
      </c>
      <c r="E361" s="2" t="e">
        <f t="shared" si="67"/>
        <v>#N/A</v>
      </c>
      <c r="F361" s="2">
        <v>1903415.9654952884</v>
      </c>
      <c r="G361" s="2">
        <f t="shared" si="79"/>
        <v>691500.42857142852</v>
      </c>
      <c r="H361" s="2">
        <f t="shared" si="76"/>
        <v>213641103.75604871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3071465.8571428442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1921416.2426788807</v>
      </c>
      <c r="Q361" s="2">
        <f t="shared" si="80"/>
        <v>700000</v>
      </c>
      <c r="R361" s="2">
        <f t="shared" si="77"/>
        <v>216571539.33091417</v>
      </c>
      <c r="S361" s="2">
        <f t="shared" si="58"/>
        <v>691500.42857143283</v>
      </c>
      <c r="T361" s="2">
        <f t="shared" si="59"/>
        <v>8499.571428571362</v>
      </c>
      <c r="U361" s="2">
        <f t="shared" si="60"/>
        <v>700000</v>
      </c>
      <c r="V361" s="2">
        <f t="shared" si="78"/>
        <v>155555067.75604835</v>
      </c>
      <c r="W361" s="2">
        <f t="shared" si="61"/>
        <v>691500.42857143283</v>
      </c>
      <c r="X361" s="2">
        <f t="shared" si="51"/>
        <v>8499.5714285671711</v>
      </c>
      <c r="Y361" s="2">
        <f t="shared" si="74"/>
        <v>61016471.574865818</v>
      </c>
      <c r="Z361" s="2" t="str">
        <f t="shared" si="52"/>
        <v>MEEP</v>
      </c>
      <c r="AA361" s="2">
        <f>IF(Z361="HERE",Y361,AA360+Graph!$G$1*1000)</f>
        <v>150185031.14629489</v>
      </c>
      <c r="AB361" s="2">
        <f t="shared" si="63"/>
        <v>650000</v>
      </c>
      <c r="AC361" s="2">
        <f t="shared" si="75"/>
        <v>58745007.756047867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293</v>
      </c>
      <c r="C362" s="7"/>
      <c r="D362" s="2" t="e">
        <f t="shared" si="55"/>
        <v>#N/A</v>
      </c>
      <c r="E362" s="2" t="e">
        <f t="shared" si="67"/>
        <v>#N/A</v>
      </c>
      <c r="F362" s="2">
        <v>1908347.1013814509</v>
      </c>
      <c r="G362" s="2">
        <f t="shared" si="79"/>
        <v>691500.42857142852</v>
      </c>
      <c r="H362" s="2">
        <f t="shared" si="76"/>
        <v>214332604.18462014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3079965.4285714156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1926393.8748408556</v>
      </c>
      <c r="Q362" s="2">
        <f t="shared" si="80"/>
        <v>700000</v>
      </c>
      <c r="R362" s="2">
        <f t="shared" si="77"/>
        <v>217271539.33091417</v>
      </c>
      <c r="S362" s="2">
        <f t="shared" si="58"/>
        <v>691500.42857143283</v>
      </c>
      <c r="T362" s="2">
        <f t="shared" si="59"/>
        <v>8499.571428571362</v>
      </c>
      <c r="U362" s="2">
        <f t="shared" si="60"/>
        <v>700000</v>
      </c>
      <c r="V362" s="2">
        <f t="shared" si="78"/>
        <v>156246568.18461978</v>
      </c>
      <c r="W362" s="2">
        <f t="shared" si="61"/>
        <v>691500.42857143283</v>
      </c>
      <c r="X362" s="2">
        <f t="shared" si="51"/>
        <v>8499.5714285671711</v>
      </c>
      <c r="Y362" s="2">
        <f t="shared" si="74"/>
        <v>61024971.146294385</v>
      </c>
      <c r="Z362" s="2" t="str">
        <f t="shared" si="52"/>
        <v>MEEP</v>
      </c>
      <c r="AA362" s="2">
        <f>IF(Z362="HERE",Y362,AA361+Graph!$G$1*1000)</f>
        <v>150835031.14629489</v>
      </c>
      <c r="AB362" s="2">
        <f t="shared" si="63"/>
        <v>650000</v>
      </c>
      <c r="AC362" s="2">
        <f t="shared" si="75"/>
        <v>58745007.756047867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294</v>
      </c>
      <c r="C363" s="7"/>
      <c r="D363" s="2" t="e">
        <f t="shared" si="55"/>
        <v>#N/A</v>
      </c>
      <c r="E363" s="2" t="e">
        <f t="shared" si="67"/>
        <v>#N/A</v>
      </c>
      <c r="F363" s="2">
        <v>1913278.2372676432</v>
      </c>
      <c r="G363" s="2">
        <f t="shared" si="79"/>
        <v>691500.42857142852</v>
      </c>
      <c r="H363" s="2">
        <f t="shared" si="76"/>
        <v>215024104.61319157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3088464.999999987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1931371.5070028007</v>
      </c>
      <c r="Q363" s="2">
        <f t="shared" si="80"/>
        <v>700000</v>
      </c>
      <c r="R363" s="2">
        <f t="shared" si="77"/>
        <v>217971539.33091417</v>
      </c>
      <c r="S363" s="2">
        <f t="shared" si="58"/>
        <v>691500.42857143283</v>
      </c>
      <c r="T363" s="2">
        <f t="shared" si="59"/>
        <v>8499.571428571362</v>
      </c>
      <c r="U363" s="2">
        <f t="shared" si="60"/>
        <v>700000</v>
      </c>
      <c r="V363" s="2">
        <f t="shared" si="78"/>
        <v>156938068.61319122</v>
      </c>
      <c r="W363" s="2">
        <f t="shared" si="61"/>
        <v>691500.42857143283</v>
      </c>
      <c r="X363" s="2">
        <f t="shared" si="51"/>
        <v>8499.5714285671711</v>
      </c>
      <c r="Y363" s="2">
        <f t="shared" si="74"/>
        <v>61033470.717722952</v>
      </c>
      <c r="Z363" s="2" t="str">
        <f t="shared" si="52"/>
        <v>MEEP</v>
      </c>
      <c r="AA363" s="2">
        <f>IF(Z363="HERE",Y363,AA362+Graph!$G$1*1000)</f>
        <v>151485031.14629489</v>
      </c>
      <c r="AB363" s="2">
        <f t="shared" si="63"/>
        <v>650000</v>
      </c>
      <c r="AC363" s="2">
        <f t="shared" si="75"/>
        <v>58745007.756047867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295</v>
      </c>
      <c r="C364" s="7"/>
      <c r="D364" s="2" t="e">
        <f t="shared" si="55"/>
        <v>#N/A</v>
      </c>
      <c r="E364" s="2" t="e">
        <f t="shared" si="67"/>
        <v>#N/A</v>
      </c>
      <c r="F364" s="2">
        <v>1918209.3731538057</v>
      </c>
      <c r="G364" s="2">
        <f t="shared" si="79"/>
        <v>691500.42857142852</v>
      </c>
      <c r="H364" s="2">
        <f t="shared" si="76"/>
        <v>215715605.04176301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3096964.5714285583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1936349.1391647458</v>
      </c>
      <c r="Q364" s="2">
        <f t="shared" si="80"/>
        <v>700000</v>
      </c>
      <c r="R364" s="2">
        <f t="shared" si="77"/>
        <v>218671539.33091417</v>
      </c>
      <c r="S364" s="2">
        <f t="shared" si="58"/>
        <v>691500.42857143283</v>
      </c>
      <c r="T364" s="2">
        <f t="shared" si="59"/>
        <v>8499.571428571362</v>
      </c>
      <c r="U364" s="2">
        <f t="shared" si="60"/>
        <v>700000</v>
      </c>
      <c r="V364" s="2">
        <f t="shared" si="78"/>
        <v>157629569.04176265</v>
      </c>
      <c r="W364" s="2">
        <f t="shared" si="61"/>
        <v>691500.42857143283</v>
      </c>
      <c r="X364" s="2">
        <f t="shared" si="51"/>
        <v>8499.5714285671711</v>
      </c>
      <c r="Y364" s="2">
        <f t="shared" si="74"/>
        <v>61041970.28915152</v>
      </c>
      <c r="Z364" s="2" t="str">
        <f t="shared" si="52"/>
        <v>MEEP</v>
      </c>
      <c r="AA364" s="2">
        <f>IF(Z364="HERE",Y364,AA363+Graph!$G$1*1000)</f>
        <v>152135031.14629489</v>
      </c>
      <c r="AB364" s="2">
        <f t="shared" si="63"/>
        <v>650000</v>
      </c>
      <c r="AC364" s="2">
        <f t="shared" si="75"/>
        <v>58745007.756047867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296</v>
      </c>
      <c r="C365" s="7"/>
      <c r="D365" s="2" t="e">
        <f t="shared" si="55"/>
        <v>#N/A</v>
      </c>
      <c r="E365" s="2" t="e">
        <f t="shared" si="67"/>
        <v>#N/A</v>
      </c>
      <c r="F365" s="2">
        <v>1923140.5090399683</v>
      </c>
      <c r="G365" s="2">
        <f t="shared" si="79"/>
        <v>691500.42857142852</v>
      </c>
      <c r="H365" s="2">
        <f t="shared" si="76"/>
        <v>216407105.47033444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3105464.1428571297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1941326.7713267207</v>
      </c>
      <c r="Q365" s="2">
        <f t="shared" si="80"/>
        <v>700000</v>
      </c>
      <c r="R365" s="2">
        <f t="shared" si="77"/>
        <v>219371539.33091417</v>
      </c>
      <c r="S365" s="2">
        <f t="shared" si="58"/>
        <v>691500.42857143283</v>
      </c>
      <c r="T365" s="2">
        <f t="shared" si="59"/>
        <v>8499.571428571362</v>
      </c>
      <c r="U365" s="2">
        <f t="shared" si="60"/>
        <v>700000</v>
      </c>
      <c r="V365" s="2">
        <f t="shared" si="78"/>
        <v>158321069.47033408</v>
      </c>
      <c r="W365" s="2">
        <f t="shared" si="61"/>
        <v>691500.42857143283</v>
      </c>
      <c r="X365" s="2">
        <f t="shared" si="51"/>
        <v>8499.5714285671711</v>
      </c>
      <c r="Y365" s="2">
        <f t="shared" si="74"/>
        <v>61050469.860580087</v>
      </c>
      <c r="Z365" s="2" t="str">
        <f t="shared" si="52"/>
        <v>MEEP</v>
      </c>
      <c r="AA365" s="2">
        <f>IF(Z365="HERE",Y365,AA364+Graph!$G$1*1000)</f>
        <v>152785031.14629489</v>
      </c>
      <c r="AB365" s="2">
        <f t="shared" si="63"/>
        <v>650000</v>
      </c>
      <c r="AC365" s="2">
        <f t="shared" si="75"/>
        <v>58745007.756047867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297</v>
      </c>
      <c r="C366" s="7"/>
      <c r="D366" s="2" t="e">
        <f t="shared" si="55"/>
        <v>#N/A</v>
      </c>
      <c r="E366" s="2" t="e">
        <f t="shared" si="67"/>
        <v>#N/A</v>
      </c>
      <c r="F366" s="2">
        <v>1928071.6449261606</v>
      </c>
      <c r="G366" s="2">
        <f t="shared" si="79"/>
        <v>691500.42857142852</v>
      </c>
      <c r="H366" s="2">
        <f t="shared" si="76"/>
        <v>217098605.89890587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3113963.714285701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1946304.4034886658</v>
      </c>
      <c r="Q366" s="2">
        <f t="shared" si="80"/>
        <v>700000</v>
      </c>
      <c r="R366" s="2">
        <f t="shared" si="77"/>
        <v>220071539.33091417</v>
      </c>
      <c r="S366" s="2">
        <f t="shared" si="58"/>
        <v>691500.42857143283</v>
      </c>
      <c r="T366" s="2">
        <f t="shared" si="59"/>
        <v>8499.571428571362</v>
      </c>
      <c r="U366" s="2">
        <f t="shared" si="60"/>
        <v>700000</v>
      </c>
      <c r="V366" s="2">
        <f t="shared" si="78"/>
        <v>159012569.89890552</v>
      </c>
      <c r="W366" s="2">
        <f t="shared" si="61"/>
        <v>691500.42857143283</v>
      </c>
      <c r="X366" s="2">
        <f t="shared" si="51"/>
        <v>8499.5714285671711</v>
      </c>
      <c r="Y366" s="2">
        <f t="shared" si="74"/>
        <v>61058969.432008654</v>
      </c>
      <c r="Z366" s="2" t="str">
        <f t="shared" si="52"/>
        <v>MEEP</v>
      </c>
      <c r="AA366" s="2">
        <f>IF(Z366="HERE",Y366,AA365+Graph!$G$1*1000)</f>
        <v>153435031.14629489</v>
      </c>
      <c r="AB366" s="2">
        <f t="shared" si="63"/>
        <v>650000</v>
      </c>
      <c r="AC366" s="2">
        <f t="shared" si="75"/>
        <v>58745007.756047867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298</v>
      </c>
      <c r="C367" s="7"/>
      <c r="D367" s="2" t="e">
        <f t="shared" si="55"/>
        <v>#N/A</v>
      </c>
      <c r="E367" s="2" t="e">
        <f t="shared" si="67"/>
        <v>#N/A</v>
      </c>
      <c r="F367" s="2">
        <v>1933002.7808123231</v>
      </c>
      <c r="G367" s="2">
        <f t="shared" si="79"/>
        <v>691500.42857142852</v>
      </c>
      <c r="H367" s="2">
        <f t="shared" si="76"/>
        <v>217790106.32747731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3122463.2857142724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1951282.0356506109</v>
      </c>
      <c r="Q367" s="2">
        <f t="shared" si="80"/>
        <v>700000</v>
      </c>
      <c r="R367" s="2">
        <f t="shared" si="77"/>
        <v>220771539.33091417</v>
      </c>
      <c r="S367" s="2">
        <f t="shared" si="58"/>
        <v>691500.42857143283</v>
      </c>
      <c r="T367" s="2">
        <f t="shared" si="59"/>
        <v>8499.571428571362</v>
      </c>
      <c r="U367" s="2">
        <f t="shared" si="60"/>
        <v>700000</v>
      </c>
      <c r="V367" s="2">
        <f t="shared" si="78"/>
        <v>159704070.32747695</v>
      </c>
      <c r="W367" s="2">
        <f t="shared" si="61"/>
        <v>691500.42857143283</v>
      </c>
      <c r="X367" s="2">
        <f t="shared" si="51"/>
        <v>8499.5714285671711</v>
      </c>
      <c r="Y367" s="2">
        <f t="shared" si="74"/>
        <v>61067469.003437221</v>
      </c>
      <c r="Z367" s="2" t="str">
        <f t="shared" si="52"/>
        <v>MEEP</v>
      </c>
      <c r="AA367" s="2">
        <f>IF(Z367="HERE",Y367,AA366+Graph!$G$1*1000)</f>
        <v>154085031.14629489</v>
      </c>
      <c r="AB367" s="2">
        <f t="shared" si="63"/>
        <v>650000</v>
      </c>
      <c r="AC367" s="2">
        <f t="shared" si="75"/>
        <v>58745007.756047867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299</v>
      </c>
      <c r="C368" s="7"/>
      <c r="D368" s="2" t="e">
        <f t="shared" si="55"/>
        <v>#N/A</v>
      </c>
      <c r="E368" s="2" t="e">
        <f t="shared" si="67"/>
        <v>#N/A</v>
      </c>
      <c r="F368" s="2">
        <v>1937933.9166984856</v>
      </c>
      <c r="G368" s="2">
        <f t="shared" si="79"/>
        <v>691500.42857142852</v>
      </c>
      <c r="H368" s="2">
        <f t="shared" si="76"/>
        <v>218481606.75604874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3130962.8571428438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1956259.6678125858</v>
      </c>
      <c r="Q368" s="2">
        <f t="shared" si="80"/>
        <v>700000</v>
      </c>
      <c r="R368" s="2">
        <f t="shared" si="77"/>
        <v>221471539.33091417</v>
      </c>
      <c r="S368" s="2">
        <f t="shared" si="58"/>
        <v>691500.42857143283</v>
      </c>
      <c r="T368" s="2">
        <f t="shared" si="59"/>
        <v>8499.571428571362</v>
      </c>
      <c r="U368" s="2">
        <f t="shared" si="60"/>
        <v>700000</v>
      </c>
      <c r="V368" s="2">
        <f t="shared" si="78"/>
        <v>160395570.75604838</v>
      </c>
      <c r="W368" s="2">
        <f t="shared" si="61"/>
        <v>691500.42857143283</v>
      </c>
      <c r="X368" s="2">
        <f t="shared" si="51"/>
        <v>8499.5714285671711</v>
      </c>
      <c r="Y368" s="2">
        <f t="shared" si="74"/>
        <v>61075968.574865788</v>
      </c>
      <c r="Z368" s="2" t="str">
        <f t="shared" si="52"/>
        <v>MEEP</v>
      </c>
      <c r="AA368" s="2">
        <f>IF(Z368="HERE",Y368,AA367+Graph!$G$1*1000)</f>
        <v>154735031.14629489</v>
      </c>
      <c r="AB368" s="2">
        <f t="shared" si="63"/>
        <v>650000</v>
      </c>
      <c r="AC368" s="2">
        <f t="shared" si="75"/>
        <v>58745007.756047867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300</v>
      </c>
      <c r="C369" s="7"/>
      <c r="D369" s="2" t="e">
        <f t="shared" si="55"/>
        <v>#N/A</v>
      </c>
      <c r="E369" s="2" t="e">
        <f t="shared" si="67"/>
        <v>#N/A</v>
      </c>
      <c r="F369" s="2">
        <v>1942865.0525846779</v>
      </c>
      <c r="G369" s="2">
        <f t="shared" si="79"/>
        <v>691500.42857142852</v>
      </c>
      <c r="H369" s="2">
        <f t="shared" si="76"/>
        <v>219173107.18462017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3139462.4285714151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1961237.2999745309</v>
      </c>
      <c r="Q369" s="2">
        <f t="shared" si="80"/>
        <v>700000</v>
      </c>
      <c r="R369" s="2">
        <f t="shared" si="77"/>
        <v>222171539.33091417</v>
      </c>
      <c r="S369" s="2">
        <f t="shared" si="58"/>
        <v>691500.42857143283</v>
      </c>
      <c r="T369" s="2">
        <f t="shared" si="59"/>
        <v>8499.571428571362</v>
      </c>
      <c r="U369" s="2">
        <f t="shared" si="60"/>
        <v>700000</v>
      </c>
      <c r="V369" s="2">
        <f t="shared" si="78"/>
        <v>161087071.18461981</v>
      </c>
      <c r="W369" s="2">
        <f t="shared" si="61"/>
        <v>691500.42857143283</v>
      </c>
      <c r="X369" s="2">
        <f t="shared" si="51"/>
        <v>8499.5714285671711</v>
      </c>
      <c r="Y369" s="2">
        <f t="shared" si="74"/>
        <v>61084468.146294355</v>
      </c>
      <c r="Z369" s="2" t="str">
        <f t="shared" si="52"/>
        <v>MEEP</v>
      </c>
      <c r="AA369" s="2">
        <f>IF(Z369="HERE",Y369,AA368+Graph!$G$1*1000)</f>
        <v>155385031.14629489</v>
      </c>
      <c r="AB369" s="2">
        <f t="shared" si="63"/>
        <v>650000</v>
      </c>
      <c r="AC369" s="2">
        <f t="shared" si="75"/>
        <v>58745007.756047867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301</v>
      </c>
      <c r="C370" s="7"/>
      <c r="D370" s="2" t="e">
        <f t="shared" si="55"/>
        <v>#N/A</v>
      </c>
      <c r="E370" s="2" t="e">
        <f t="shared" si="67"/>
        <v>#N/A</v>
      </c>
      <c r="F370" s="2">
        <v>1947796.1884708405</v>
      </c>
      <c r="G370" s="2">
        <f t="shared" si="79"/>
        <v>691500.42857142852</v>
      </c>
      <c r="H370" s="2">
        <f t="shared" si="76"/>
        <v>219864607.6131916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3147961.9999999865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1966214.932136476</v>
      </c>
      <c r="Q370" s="2">
        <f t="shared" si="80"/>
        <v>700000</v>
      </c>
      <c r="R370" s="2">
        <f t="shared" si="77"/>
        <v>222871539.33091417</v>
      </c>
      <c r="S370" s="2">
        <f t="shared" si="58"/>
        <v>691500.42857143283</v>
      </c>
      <c r="T370" s="2">
        <f t="shared" si="59"/>
        <v>8499.571428571362</v>
      </c>
      <c r="U370" s="2">
        <f t="shared" si="60"/>
        <v>700000</v>
      </c>
      <c r="V370" s="2">
        <f t="shared" si="78"/>
        <v>161778571.61319125</v>
      </c>
      <c r="W370" s="2">
        <f t="shared" si="61"/>
        <v>691500.42857143283</v>
      </c>
      <c r="X370" s="2">
        <f t="shared" si="51"/>
        <v>8499.5714285671711</v>
      </c>
      <c r="Y370" s="2">
        <f t="shared" si="74"/>
        <v>61092967.717722923</v>
      </c>
      <c r="Z370" s="2" t="str">
        <f t="shared" si="52"/>
        <v>MEEP</v>
      </c>
      <c r="AA370" s="2">
        <f>IF(Z370="HERE",Y370,AA369+Graph!$G$1*1000)</f>
        <v>156035031.14629489</v>
      </c>
      <c r="AB370" s="2">
        <f t="shared" si="63"/>
        <v>650000</v>
      </c>
      <c r="AC370" s="2">
        <f t="shared" si="75"/>
        <v>58745007.756047867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302</v>
      </c>
      <c r="C371" s="7"/>
      <c r="D371" s="2" t="e">
        <f t="shared" si="55"/>
        <v>#N/A</v>
      </c>
      <c r="E371" s="2" t="e">
        <f t="shared" si="67"/>
        <v>#N/A</v>
      </c>
      <c r="F371" s="2">
        <v>1952727.324357003</v>
      </c>
      <c r="G371" s="2">
        <f t="shared" si="79"/>
        <v>691500.42857142852</v>
      </c>
      <c r="H371" s="2">
        <f t="shared" si="76"/>
        <v>220556108.04176304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3156461.5714285579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1971192.5642984509</v>
      </c>
      <c r="Q371" s="2">
        <f t="shared" si="80"/>
        <v>700000</v>
      </c>
      <c r="R371" s="2">
        <f t="shared" si="77"/>
        <v>223571539.33091417</v>
      </c>
      <c r="S371" s="2">
        <f t="shared" si="58"/>
        <v>691500.42857143283</v>
      </c>
      <c r="T371" s="2">
        <f t="shared" si="59"/>
        <v>8499.571428571362</v>
      </c>
      <c r="U371" s="2">
        <f t="shared" si="60"/>
        <v>700000</v>
      </c>
      <c r="V371" s="2">
        <f t="shared" si="78"/>
        <v>162470072.04176268</v>
      </c>
      <c r="W371" s="2">
        <f t="shared" si="61"/>
        <v>691500.42857143283</v>
      </c>
      <c r="X371" s="2">
        <f t="shared" si="51"/>
        <v>8499.5714285671711</v>
      </c>
      <c r="Y371" s="2">
        <f t="shared" si="74"/>
        <v>61101467.28915149</v>
      </c>
      <c r="Z371" s="2" t="str">
        <f t="shared" si="52"/>
        <v>MEEP</v>
      </c>
      <c r="AA371" s="2">
        <f>IF(Z371="HERE",Y371,AA370+Graph!$G$1*1000)</f>
        <v>156685031.14629489</v>
      </c>
      <c r="AB371" s="2">
        <f t="shared" si="63"/>
        <v>650000</v>
      </c>
      <c r="AC371" s="2">
        <f t="shared" si="75"/>
        <v>58745007.756047867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303</v>
      </c>
      <c r="C372" s="7"/>
      <c r="D372" s="2" t="e">
        <f t="shared" si="55"/>
        <v>#N/A</v>
      </c>
      <c r="E372" s="2" t="e">
        <f t="shared" si="67"/>
        <v>#N/A</v>
      </c>
      <c r="F372" s="2">
        <v>1957658.4602431953</v>
      </c>
      <c r="G372" s="2">
        <f t="shared" si="79"/>
        <v>691500.42857142852</v>
      </c>
      <c r="H372" s="2">
        <f t="shared" si="76"/>
        <v>221247608.47033447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3164961.1428571292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1976170.1964603961</v>
      </c>
      <c r="Q372" s="2">
        <f t="shared" si="80"/>
        <v>700000</v>
      </c>
      <c r="R372" s="2">
        <f t="shared" si="77"/>
        <v>224271539.33091417</v>
      </c>
      <c r="S372" s="2">
        <f t="shared" si="58"/>
        <v>691500.42857143283</v>
      </c>
      <c r="T372" s="2">
        <f t="shared" si="59"/>
        <v>8499.571428571362</v>
      </c>
      <c r="U372" s="2">
        <f t="shared" si="60"/>
        <v>700000</v>
      </c>
      <c r="V372" s="2">
        <f t="shared" si="78"/>
        <v>163161572.47033411</v>
      </c>
      <c r="W372" s="2">
        <f t="shared" si="61"/>
        <v>691500.42857143283</v>
      </c>
      <c r="X372" s="2">
        <f t="shared" si="51"/>
        <v>8499.5714285671711</v>
      </c>
      <c r="Y372" s="2">
        <f t="shared" si="74"/>
        <v>61109966.860580057</v>
      </c>
      <c r="Z372" s="2" t="str">
        <f t="shared" si="52"/>
        <v>MEEP</v>
      </c>
      <c r="AA372" s="2">
        <f>IF(Z372="HERE",Y372,AA371+Graph!$G$1*1000)</f>
        <v>157335031.14629489</v>
      </c>
      <c r="AB372" s="2">
        <f t="shared" si="63"/>
        <v>650000</v>
      </c>
      <c r="AC372" s="2">
        <f t="shared" si="75"/>
        <v>58745007.756047867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304</v>
      </c>
      <c r="C373" s="7"/>
      <c r="D373" s="2" t="e">
        <f t="shared" si="55"/>
        <v>#N/A</v>
      </c>
      <c r="E373" s="2" t="e">
        <f t="shared" si="67"/>
        <v>#N/A</v>
      </c>
      <c r="F373" s="2">
        <v>1962589.5961293578</v>
      </c>
      <c r="G373" s="2">
        <f t="shared" si="79"/>
        <v>691500.42857142852</v>
      </c>
      <c r="H373" s="2">
        <f t="shared" si="76"/>
        <v>221939108.8989059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3173460.7142857006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1981147.828622371</v>
      </c>
      <c r="Q373" s="2">
        <f t="shared" si="80"/>
        <v>700000</v>
      </c>
      <c r="R373" s="2">
        <f t="shared" si="77"/>
        <v>224971539.33091417</v>
      </c>
      <c r="S373" s="2">
        <f t="shared" si="58"/>
        <v>691500.42857143283</v>
      </c>
      <c r="T373" s="2">
        <f t="shared" si="59"/>
        <v>8499.571428571362</v>
      </c>
      <c r="U373" s="2">
        <f t="shared" si="60"/>
        <v>700000</v>
      </c>
      <c r="V373" s="2">
        <f t="shared" si="78"/>
        <v>163853072.89890555</v>
      </c>
      <c r="W373" s="2">
        <f t="shared" si="61"/>
        <v>691500.42857143283</v>
      </c>
      <c r="X373" s="2">
        <f t="shared" si="51"/>
        <v>8499.5714285671711</v>
      </c>
      <c r="Y373" s="2">
        <f t="shared" si="74"/>
        <v>61118466.432008624</v>
      </c>
      <c r="Z373" s="2" t="str">
        <f t="shared" si="52"/>
        <v>MEEP</v>
      </c>
      <c r="AA373" s="2">
        <f>IF(Z373="HERE",Y373,AA372+Graph!$G$1*1000)</f>
        <v>157985031.14629489</v>
      </c>
      <c r="AB373" s="2">
        <f t="shared" si="63"/>
        <v>650000</v>
      </c>
      <c r="AC373" s="2">
        <f t="shared" si="75"/>
        <v>58745007.756047867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305</v>
      </c>
      <c r="C374" s="7"/>
      <c r="D374" s="2" t="e">
        <f t="shared" si="55"/>
        <v>#N/A</v>
      </c>
      <c r="E374" s="2" t="e">
        <f t="shared" si="67"/>
        <v>#N/A</v>
      </c>
      <c r="F374" s="2">
        <v>1967520.7320155203</v>
      </c>
      <c r="G374" s="2">
        <f t="shared" si="79"/>
        <v>691500.42857142852</v>
      </c>
      <c r="H374" s="2">
        <f t="shared" si="76"/>
        <v>222630609.32747734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3181960.2857142719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1986125.4607843161</v>
      </c>
      <c r="Q374" s="2">
        <f t="shared" si="80"/>
        <v>700000</v>
      </c>
      <c r="R374" s="2">
        <f t="shared" si="77"/>
        <v>225671539.33091417</v>
      </c>
      <c r="S374" s="2">
        <f t="shared" si="58"/>
        <v>691500.42857143283</v>
      </c>
      <c r="T374" s="2">
        <f t="shared" si="59"/>
        <v>8499.571428571362</v>
      </c>
      <c r="U374" s="2">
        <f t="shared" si="60"/>
        <v>700000</v>
      </c>
      <c r="V374" s="2">
        <f t="shared" si="78"/>
        <v>164544573.32747698</v>
      </c>
      <c r="W374" s="2">
        <f t="shared" si="61"/>
        <v>691500.42857143283</v>
      </c>
      <c r="X374" s="2">
        <f t="shared" si="51"/>
        <v>8499.5714285671711</v>
      </c>
      <c r="Y374" s="2">
        <f t="shared" si="74"/>
        <v>61126966.003437191</v>
      </c>
      <c r="Z374" s="2" t="str">
        <f t="shared" si="52"/>
        <v>MEEP</v>
      </c>
      <c r="AA374" s="2">
        <f>IF(Z374="HERE",Y374,AA373+Graph!$G$1*1000)</f>
        <v>158635031.14629489</v>
      </c>
      <c r="AB374" s="2">
        <f t="shared" si="63"/>
        <v>650000</v>
      </c>
      <c r="AC374" s="2">
        <f t="shared" si="75"/>
        <v>58745007.756047867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306</v>
      </c>
      <c r="C375" s="7"/>
      <c r="D375" s="2" t="e">
        <f t="shared" si="55"/>
        <v>#N/A</v>
      </c>
      <c r="E375" s="2" t="e">
        <f t="shared" si="67"/>
        <v>#N/A</v>
      </c>
      <c r="F375" s="2">
        <v>1972451.8679017127</v>
      </c>
      <c r="G375" s="2">
        <f t="shared" si="79"/>
        <v>691500.42857142852</v>
      </c>
      <c r="H375" s="2">
        <f t="shared" si="76"/>
        <v>223322109.75604877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3190459.8571428433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1991103.0929462612</v>
      </c>
      <c r="Q375" s="2">
        <f t="shared" si="80"/>
        <v>700000</v>
      </c>
      <c r="R375" s="2">
        <f t="shared" si="77"/>
        <v>226371539.33091417</v>
      </c>
      <c r="S375" s="2">
        <f t="shared" si="58"/>
        <v>691500.42857143283</v>
      </c>
      <c r="T375" s="2">
        <f t="shared" si="59"/>
        <v>8499.571428571362</v>
      </c>
      <c r="U375" s="2">
        <f t="shared" si="60"/>
        <v>700000</v>
      </c>
      <c r="V375" s="2">
        <f t="shared" si="78"/>
        <v>165236073.75604841</v>
      </c>
      <c r="W375" s="2">
        <f t="shared" si="61"/>
        <v>691500.42857143283</v>
      </c>
      <c r="X375" s="2">
        <f t="shared" si="51"/>
        <v>8499.5714285671711</v>
      </c>
      <c r="Y375" s="2">
        <f t="shared" si="74"/>
        <v>61135465.574865758</v>
      </c>
      <c r="Z375" s="2" t="str">
        <f t="shared" si="52"/>
        <v>MEEP</v>
      </c>
      <c r="AA375" s="2">
        <f>IF(Z375="HERE",Y375,AA374+Graph!$G$1*1000)</f>
        <v>159285031.14629489</v>
      </c>
      <c r="AB375" s="2">
        <f t="shared" si="63"/>
        <v>650000</v>
      </c>
      <c r="AC375" s="2">
        <f t="shared" si="75"/>
        <v>58745007.756047867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307</v>
      </c>
      <c r="C376" s="7"/>
      <c r="D376" s="2" t="e">
        <f t="shared" si="55"/>
        <v>#N/A</v>
      </c>
      <c r="E376" s="2" t="e">
        <f t="shared" si="67"/>
        <v>#N/A</v>
      </c>
      <c r="F376" s="2">
        <v>1977383.0037878752</v>
      </c>
      <c r="G376" s="2">
        <f t="shared" si="79"/>
        <v>691500.42857142852</v>
      </c>
      <c r="H376" s="2">
        <f t="shared" si="76"/>
        <v>224013610.1846202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3198959.4285714147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1996080.7251082361</v>
      </c>
      <c r="Q376" s="2">
        <f t="shared" si="80"/>
        <v>700000</v>
      </c>
      <c r="R376" s="2">
        <f t="shared" si="77"/>
        <v>227071539.33091417</v>
      </c>
      <c r="S376" s="2">
        <f t="shared" si="58"/>
        <v>691500.42857143283</v>
      </c>
      <c r="T376" s="2">
        <f t="shared" si="59"/>
        <v>8499.571428571362</v>
      </c>
      <c r="U376" s="2">
        <f t="shared" si="60"/>
        <v>700000</v>
      </c>
      <c r="V376" s="2">
        <f t="shared" si="78"/>
        <v>165927574.18461984</v>
      </c>
      <c r="W376" s="2">
        <f t="shared" si="61"/>
        <v>691500.42857143283</v>
      </c>
      <c r="X376" s="2">
        <f t="shared" si="51"/>
        <v>8499.5714285671711</v>
      </c>
      <c r="Y376" s="2">
        <f t="shared" si="74"/>
        <v>61143965.146294326</v>
      </c>
      <c r="Z376" s="2" t="str">
        <f t="shared" si="52"/>
        <v>MEEP</v>
      </c>
      <c r="AA376" s="2">
        <f>IF(Z376="HERE",Y376,AA375+Graph!$G$1*1000)</f>
        <v>159935031.14629489</v>
      </c>
      <c r="AB376" s="2">
        <f t="shared" si="63"/>
        <v>650000</v>
      </c>
      <c r="AC376" s="2">
        <f t="shared" si="75"/>
        <v>58745007.756047867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308</v>
      </c>
      <c r="C377" s="7"/>
      <c r="D377" s="2" t="e">
        <f t="shared" si="55"/>
        <v>#N/A</v>
      </c>
      <c r="E377" s="2" t="e">
        <f t="shared" si="67"/>
        <v>#N/A</v>
      </c>
      <c r="F377" s="2">
        <v>1982314.1396740377</v>
      </c>
      <c r="G377" s="2">
        <f t="shared" si="79"/>
        <v>691500.42857142852</v>
      </c>
      <c r="H377" s="2">
        <f t="shared" si="76"/>
        <v>224705110.61319163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3207458.999999986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2001058.3572701812</v>
      </c>
      <c r="Q377" s="2">
        <f t="shared" si="80"/>
        <v>700000</v>
      </c>
      <c r="R377" s="2">
        <f t="shared" si="77"/>
        <v>227771539.33091417</v>
      </c>
      <c r="S377" s="2">
        <f t="shared" si="58"/>
        <v>691500.42857143283</v>
      </c>
      <c r="T377" s="2">
        <f t="shared" si="59"/>
        <v>8499.571428571362</v>
      </c>
      <c r="U377" s="2">
        <f t="shared" si="60"/>
        <v>700000</v>
      </c>
      <c r="V377" s="2">
        <f t="shared" si="78"/>
        <v>166619074.61319128</v>
      </c>
      <c r="W377" s="2">
        <f t="shared" si="61"/>
        <v>691500.42857143283</v>
      </c>
      <c r="X377" s="2">
        <f t="shared" si="51"/>
        <v>8499.5714285671711</v>
      </c>
      <c r="Y377" s="2">
        <f t="shared" si="74"/>
        <v>61152464.717722893</v>
      </c>
      <c r="Z377" s="2" t="str">
        <f t="shared" si="52"/>
        <v>MEEP</v>
      </c>
      <c r="AA377" s="2">
        <f>IF(Z377="HERE",Y377,AA376+Graph!$G$1*1000)</f>
        <v>160585031.14629489</v>
      </c>
      <c r="AB377" s="2">
        <f t="shared" si="63"/>
        <v>650000</v>
      </c>
      <c r="AC377" s="2">
        <f t="shared" si="75"/>
        <v>58745007.756047867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309</v>
      </c>
      <c r="C378" s="7"/>
      <c r="D378" s="2" t="e">
        <f t="shared" si="55"/>
        <v>#N/A</v>
      </c>
      <c r="E378" s="2" t="e">
        <f t="shared" si="67"/>
        <v>#N/A</v>
      </c>
      <c r="F378" s="2">
        <v>1987245.27556023</v>
      </c>
      <c r="G378" s="2">
        <f t="shared" si="79"/>
        <v>691500.42857142852</v>
      </c>
      <c r="H378" s="2">
        <f t="shared" si="76"/>
        <v>225396611.04176307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3215958.5714285574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2006035.9894321263</v>
      </c>
      <c r="Q378" s="2">
        <f t="shared" si="80"/>
        <v>700000</v>
      </c>
      <c r="R378" s="2">
        <f t="shared" si="77"/>
        <v>228471539.33091417</v>
      </c>
      <c r="S378" s="2">
        <f t="shared" si="58"/>
        <v>691500.42857143283</v>
      </c>
      <c r="T378" s="2">
        <f t="shared" si="59"/>
        <v>8499.571428571362</v>
      </c>
      <c r="U378" s="2">
        <f t="shared" si="60"/>
        <v>700000</v>
      </c>
      <c r="V378" s="2">
        <f t="shared" si="78"/>
        <v>167310575.04176271</v>
      </c>
      <c r="W378" s="2">
        <f t="shared" si="61"/>
        <v>691500.42857143283</v>
      </c>
      <c r="X378" s="2">
        <f t="shared" si="51"/>
        <v>8499.5714285671711</v>
      </c>
      <c r="Y378" s="2">
        <f t="shared" si="74"/>
        <v>61160964.28915146</v>
      </c>
      <c r="Z378" s="2" t="str">
        <f t="shared" si="52"/>
        <v>MEEP</v>
      </c>
      <c r="AA378" s="2">
        <f>IF(Z378="HERE",Y378,AA377+Graph!$G$1*1000)</f>
        <v>161235031.14629489</v>
      </c>
      <c r="AB378" s="2">
        <f t="shared" si="63"/>
        <v>650000</v>
      </c>
      <c r="AC378" s="2">
        <f t="shared" si="75"/>
        <v>58745007.756047867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310</v>
      </c>
      <c r="C379" s="7"/>
      <c r="D379" s="2" t="e">
        <f t="shared" si="55"/>
        <v>#N/A</v>
      </c>
      <c r="E379" s="2" t="e">
        <f t="shared" si="67"/>
        <v>#N/A</v>
      </c>
      <c r="F379" s="2">
        <v>1992176.4114463925</v>
      </c>
      <c r="G379" s="2">
        <f t="shared" si="79"/>
        <v>691500.42857142852</v>
      </c>
      <c r="H379" s="2">
        <f t="shared" si="76"/>
        <v>226088111.4703345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3224458.1428571288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2011013.6215941012</v>
      </c>
      <c r="Q379" s="2">
        <f t="shared" si="80"/>
        <v>700000</v>
      </c>
      <c r="R379" s="2">
        <f t="shared" si="77"/>
        <v>229171539.33091417</v>
      </c>
      <c r="S379" s="2">
        <f t="shared" si="58"/>
        <v>691500.42857143283</v>
      </c>
      <c r="T379" s="2">
        <f t="shared" si="59"/>
        <v>8499.571428571362</v>
      </c>
      <c r="U379" s="2">
        <f t="shared" si="60"/>
        <v>700000</v>
      </c>
      <c r="V379" s="2">
        <f t="shared" si="78"/>
        <v>168002075.47033414</v>
      </c>
      <c r="W379" s="2">
        <f t="shared" si="61"/>
        <v>691500.42857143283</v>
      </c>
      <c r="X379" s="2">
        <f t="shared" si="51"/>
        <v>8499.5714285671711</v>
      </c>
      <c r="Y379" s="2">
        <f t="shared" si="74"/>
        <v>61169463.860580027</v>
      </c>
      <c r="Z379" s="2" t="str">
        <f t="shared" si="52"/>
        <v>MEEP</v>
      </c>
      <c r="AA379" s="2">
        <f>IF(Z379="HERE",Y379,AA378+Graph!$G$1*1000)</f>
        <v>161885031.14629489</v>
      </c>
      <c r="AB379" s="2">
        <f t="shared" si="63"/>
        <v>650000</v>
      </c>
      <c r="AC379" s="2">
        <f t="shared" si="75"/>
        <v>58745007.756047867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311</v>
      </c>
      <c r="C380" s="7"/>
      <c r="D380" s="2" t="e">
        <f t="shared" si="55"/>
        <v>#N/A</v>
      </c>
      <c r="E380" s="2" t="e">
        <f t="shared" si="67"/>
        <v>#N/A</v>
      </c>
      <c r="F380" s="2">
        <v>1997107.5473325849</v>
      </c>
      <c r="G380" s="2">
        <f t="shared" si="79"/>
        <v>691500.42857142852</v>
      </c>
      <c r="H380" s="2">
        <f t="shared" si="76"/>
        <v>226779611.89890593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3232957.7142857001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2015991.2537560463</v>
      </c>
      <c r="Q380" s="2">
        <f t="shared" si="80"/>
        <v>700000</v>
      </c>
      <c r="R380" s="2">
        <f t="shared" si="77"/>
        <v>229871539.33091417</v>
      </c>
      <c r="S380" s="2">
        <f t="shared" si="58"/>
        <v>691500.42857143283</v>
      </c>
      <c r="T380" s="2">
        <f t="shared" si="59"/>
        <v>8499.571428571362</v>
      </c>
      <c r="U380" s="2">
        <f t="shared" si="60"/>
        <v>700000</v>
      </c>
      <c r="V380" s="2">
        <f t="shared" si="78"/>
        <v>168693575.89890558</v>
      </c>
      <c r="W380" s="2">
        <f t="shared" si="61"/>
        <v>691500.42857143283</v>
      </c>
      <c r="X380" s="2">
        <f t="shared" si="51"/>
        <v>8499.5714285671711</v>
      </c>
      <c r="Y380" s="2">
        <f t="shared" si="74"/>
        <v>61177963.432008594</v>
      </c>
      <c r="Z380" s="2" t="str">
        <f t="shared" si="52"/>
        <v>MEEP</v>
      </c>
      <c r="AA380" s="2">
        <f>IF(Z380="HERE",Y380,AA379+Graph!$G$1*1000)</f>
        <v>162535031.14629489</v>
      </c>
      <c r="AB380" s="2">
        <f t="shared" si="63"/>
        <v>650000</v>
      </c>
      <c r="AC380" s="2">
        <f t="shared" si="75"/>
        <v>58745007.756047867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312</v>
      </c>
      <c r="C381" s="7"/>
      <c r="D381" s="2" t="e">
        <f t="shared" si="55"/>
        <v>#N/A</v>
      </c>
      <c r="E381" s="2" t="e">
        <f t="shared" si="67"/>
        <v>#N/A</v>
      </c>
      <c r="F381" s="2">
        <v>2002038.6832187474</v>
      </c>
      <c r="G381" s="2">
        <f t="shared" si="79"/>
        <v>691500.42857142852</v>
      </c>
      <c r="H381" s="2">
        <f t="shared" si="76"/>
        <v>227471112.32747737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3241457.2857142715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2020968.8859179914</v>
      </c>
      <c r="Q381" s="2">
        <f t="shared" si="80"/>
        <v>700000</v>
      </c>
      <c r="R381" s="2">
        <f t="shared" si="77"/>
        <v>230571539.33091417</v>
      </c>
      <c r="S381" s="2">
        <f t="shared" si="58"/>
        <v>691500.42857143283</v>
      </c>
      <c r="T381" s="2">
        <f t="shared" si="59"/>
        <v>8499.571428571362</v>
      </c>
      <c r="U381" s="2">
        <f t="shared" si="60"/>
        <v>700000</v>
      </c>
      <c r="V381" s="2">
        <f t="shared" si="78"/>
        <v>169385076.32747701</v>
      </c>
      <c r="W381" s="2">
        <f t="shared" si="61"/>
        <v>691500.42857143283</v>
      </c>
      <c r="X381" s="2">
        <f t="shared" si="51"/>
        <v>8499.5714285671711</v>
      </c>
      <c r="Y381" s="2">
        <f t="shared" si="74"/>
        <v>61186463.003437161</v>
      </c>
      <c r="Z381" s="2" t="str">
        <f t="shared" si="52"/>
        <v>MEEP</v>
      </c>
      <c r="AA381" s="2">
        <f>IF(Z381="HERE",Y381,AA380+Graph!$G$1*1000)</f>
        <v>163185031.14629489</v>
      </c>
      <c r="AB381" s="2">
        <f t="shared" si="63"/>
        <v>650000</v>
      </c>
      <c r="AC381" s="2">
        <f t="shared" si="75"/>
        <v>58745007.756047867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313</v>
      </c>
      <c r="C382" s="7"/>
      <c r="D382" s="2" t="e">
        <f t="shared" si="55"/>
        <v>#N/A</v>
      </c>
      <c r="E382" s="2" t="e">
        <f t="shared" si="67"/>
        <v>#N/A</v>
      </c>
      <c r="F382" s="2">
        <v>2006969.8191049099</v>
      </c>
      <c r="G382" s="2">
        <f t="shared" si="79"/>
        <v>691500.42857142852</v>
      </c>
      <c r="H382" s="2">
        <f t="shared" si="76"/>
        <v>228162612.7560488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3249956.8571428428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2025946.5180799663</v>
      </c>
      <c r="Q382" s="2">
        <f t="shared" si="80"/>
        <v>700000</v>
      </c>
      <c r="R382" s="2">
        <f t="shared" si="77"/>
        <v>231271539.33091417</v>
      </c>
      <c r="S382" s="2">
        <f t="shared" si="58"/>
        <v>691500.42857143283</v>
      </c>
      <c r="T382" s="2">
        <f t="shared" si="59"/>
        <v>8499.571428571362</v>
      </c>
      <c r="U382" s="2">
        <f t="shared" si="60"/>
        <v>700000</v>
      </c>
      <c r="V382" s="2">
        <f t="shared" si="78"/>
        <v>170076576.75604844</v>
      </c>
      <c r="W382" s="2">
        <f t="shared" si="61"/>
        <v>691500.42857143283</v>
      </c>
      <c r="X382" s="2">
        <f t="shared" si="51"/>
        <v>8499.5714285671711</v>
      </c>
      <c r="Y382" s="2">
        <f t="shared" si="74"/>
        <v>61194962.574865729</v>
      </c>
      <c r="Z382" s="2" t="str">
        <f t="shared" si="52"/>
        <v>MEEP</v>
      </c>
      <c r="AA382" s="2">
        <f>IF(Z382="HERE",Y382,AA381+Graph!$G$1*1000)</f>
        <v>163835031.14629489</v>
      </c>
      <c r="AB382" s="2">
        <f t="shared" si="63"/>
        <v>650000</v>
      </c>
      <c r="AC382" s="2">
        <f t="shared" si="75"/>
        <v>58745007.756047867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314</v>
      </c>
      <c r="C383" s="7"/>
      <c r="D383" s="2" t="e">
        <f t="shared" si="55"/>
        <v>#N/A</v>
      </c>
      <c r="E383" s="2" t="e">
        <f t="shared" si="67"/>
        <v>#N/A</v>
      </c>
      <c r="F383" s="2">
        <v>2011900.9549911022</v>
      </c>
      <c r="G383" s="2">
        <f t="shared" si="79"/>
        <v>691500.42857142852</v>
      </c>
      <c r="H383" s="2">
        <f t="shared" si="76"/>
        <v>228854113.18462023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3258456.4285714142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2030924.1502419114</v>
      </c>
      <c r="Q383" s="2">
        <f t="shared" si="80"/>
        <v>700000</v>
      </c>
      <c r="R383" s="2">
        <f t="shared" si="77"/>
        <v>231971539.33091417</v>
      </c>
      <c r="S383" s="2">
        <f t="shared" si="58"/>
        <v>691500.42857143283</v>
      </c>
      <c r="T383" s="2">
        <f t="shared" si="59"/>
        <v>8499.571428571362</v>
      </c>
      <c r="U383" s="2">
        <f t="shared" si="60"/>
        <v>700000</v>
      </c>
      <c r="V383" s="2">
        <f t="shared" si="78"/>
        <v>170768077.18461987</v>
      </c>
      <c r="W383" s="2">
        <f t="shared" si="61"/>
        <v>691500.42857143283</v>
      </c>
      <c r="X383" s="2">
        <f t="shared" si="51"/>
        <v>8499.5714285671711</v>
      </c>
      <c r="Y383" s="2">
        <f t="shared" si="74"/>
        <v>61203462.146294296</v>
      </c>
      <c r="Z383" s="2" t="str">
        <f t="shared" si="52"/>
        <v>MEEP</v>
      </c>
      <c r="AA383" s="2">
        <f>IF(Z383="HERE",Y383,AA382+Graph!$G$1*1000)</f>
        <v>164485031.14629489</v>
      </c>
      <c r="AB383" s="2">
        <f t="shared" si="63"/>
        <v>650000</v>
      </c>
      <c r="AC383" s="2">
        <f t="shared" si="75"/>
        <v>58745007.756047867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315</v>
      </c>
      <c r="C384" s="7"/>
      <c r="D384" s="2" t="e">
        <f t="shared" si="55"/>
        <v>#N/A</v>
      </c>
      <c r="E384" s="2" t="e">
        <f t="shared" si="67"/>
        <v>#N/A</v>
      </c>
      <c r="F384" s="2">
        <v>2016832.0908772647</v>
      </c>
      <c r="G384" s="2">
        <f t="shared" si="79"/>
        <v>691500.42857142852</v>
      </c>
      <c r="H384" s="2">
        <f t="shared" si="76"/>
        <v>229545613.61319166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3266955.9999999856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2035901.7824038565</v>
      </c>
      <c r="Q384" s="2">
        <f t="shared" si="80"/>
        <v>700000</v>
      </c>
      <c r="R384" s="2">
        <f t="shared" si="77"/>
        <v>232671539.33091417</v>
      </c>
      <c r="S384" s="2">
        <f t="shared" si="58"/>
        <v>691500.42857143283</v>
      </c>
      <c r="T384" s="2">
        <f t="shared" si="59"/>
        <v>8499.571428571362</v>
      </c>
      <c r="U384" s="2">
        <f t="shared" si="60"/>
        <v>700000</v>
      </c>
      <c r="V384" s="2">
        <f t="shared" si="78"/>
        <v>171459577.61319131</v>
      </c>
      <c r="W384" s="2">
        <f t="shared" si="61"/>
        <v>691500.42857143283</v>
      </c>
      <c r="X384" s="2">
        <f t="shared" si="51"/>
        <v>8499.5714285671711</v>
      </c>
      <c r="Y384" s="2">
        <f t="shared" si="74"/>
        <v>61211961.717722863</v>
      </c>
      <c r="Z384" s="2" t="str">
        <f t="shared" si="52"/>
        <v>MEEP</v>
      </c>
      <c r="AA384" s="2">
        <f>IF(Z384="HERE",Y384,AA383+Graph!$G$1*1000)</f>
        <v>165135031.14629489</v>
      </c>
      <c r="AB384" s="2">
        <f t="shared" si="63"/>
        <v>650000</v>
      </c>
      <c r="AC384" s="2">
        <f t="shared" si="75"/>
        <v>58745007.756047867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316</v>
      </c>
      <c r="C385" s="7"/>
      <c r="D385" s="2" t="e">
        <f t="shared" si="55"/>
        <v>#N/A</v>
      </c>
      <c r="E385" s="2" t="e">
        <f t="shared" si="67"/>
        <v>#N/A</v>
      </c>
      <c r="F385" s="2">
        <v>2021763.2267634273</v>
      </c>
      <c r="G385" s="2">
        <f t="shared" si="79"/>
        <v>691500.42857142852</v>
      </c>
      <c r="H385" s="2">
        <f t="shared" si="76"/>
        <v>230237114.0417631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3275455.5714285569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2040879.4145658314</v>
      </c>
      <c r="Q385" s="2">
        <f t="shared" si="80"/>
        <v>700000</v>
      </c>
      <c r="R385" s="2">
        <f t="shared" si="77"/>
        <v>233371539.33091417</v>
      </c>
      <c r="S385" s="2">
        <f t="shared" si="58"/>
        <v>691500.42857143283</v>
      </c>
      <c r="T385" s="2">
        <f t="shared" si="59"/>
        <v>8499.571428571362</v>
      </c>
      <c r="U385" s="2">
        <f t="shared" si="60"/>
        <v>700000</v>
      </c>
      <c r="V385" s="2">
        <f t="shared" si="78"/>
        <v>172151078.04176274</v>
      </c>
      <c r="W385" s="2">
        <f t="shared" si="61"/>
        <v>691500.42857143283</v>
      </c>
      <c r="X385" s="2">
        <f t="shared" si="51"/>
        <v>8499.5714285671711</v>
      </c>
      <c r="Y385" s="2">
        <f t="shared" si="74"/>
        <v>61220461.28915143</v>
      </c>
      <c r="Z385" s="2" t="str">
        <f t="shared" si="52"/>
        <v>MEEP</v>
      </c>
      <c r="AA385" s="2">
        <f>IF(Z385="HERE",Y385,AA384+Graph!$G$1*1000)</f>
        <v>165785031.14629489</v>
      </c>
      <c r="AB385" s="2">
        <f t="shared" si="63"/>
        <v>650000</v>
      </c>
      <c r="AC385" s="2">
        <f t="shared" si="75"/>
        <v>58745007.756047867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0:I385">
    <cfRule type="cellIs" dxfId="51" priority="16" operator="greaterThan">
      <formula>0</formula>
    </cfRule>
  </conditionalFormatting>
  <conditionalFormatting sqref="C31:C64 C117:C385 C70:C114">
    <cfRule type="cellIs" dxfId="50" priority="17" operator="greaterThan">
      <formula>0</formula>
    </cfRule>
  </conditionalFormatting>
  <conditionalFormatting sqref="C31:C64 C117:C385 C70:C114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49" priority="19" operator="greaterThan">
      <formula>0</formula>
    </cfRule>
  </conditionalFormatting>
  <conditionalFormatting sqref="C115">
    <cfRule type="cellIs" dxfId="48" priority="20" operator="greaterThan">
      <formula>0</formula>
    </cfRule>
  </conditionalFormatting>
  <conditionalFormatting sqref="C65">
    <cfRule type="cellIs" dxfId="47" priority="14" operator="greaterThan">
      <formula>0</formula>
    </cfRule>
  </conditionalFormatting>
  <conditionalFormatting sqref="C65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46" priority="13" operator="greaterThan">
      <formula>0</formula>
    </cfRule>
  </conditionalFormatting>
  <conditionalFormatting sqref="C66">
    <cfRule type="cellIs" dxfId="45" priority="11" operator="greaterThan">
      <formula>0</formula>
    </cfRule>
  </conditionalFormatting>
  <conditionalFormatting sqref="C6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44" priority="10" operator="greaterThan">
      <formula>0</formula>
    </cfRule>
  </conditionalFormatting>
  <conditionalFormatting sqref="C67">
    <cfRule type="cellIs" dxfId="43" priority="8" operator="greaterThan">
      <formula>0</formula>
    </cfRule>
  </conditionalFormatting>
  <conditionalFormatting sqref="C6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42" priority="7" operator="greaterThan">
      <formula>0</formula>
    </cfRule>
  </conditionalFormatting>
  <conditionalFormatting sqref="C68">
    <cfRule type="cellIs" dxfId="41" priority="5" operator="greaterThan">
      <formula>0</formula>
    </cfRule>
  </conditionalFormatting>
  <conditionalFormatting sqref="C6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40" priority="4" operator="greaterThan">
      <formula>0</formula>
    </cfRule>
  </conditionalFormatting>
  <conditionalFormatting sqref="C69">
    <cfRule type="cellIs" dxfId="10" priority="2" operator="greaterThan">
      <formula>0</formula>
    </cfRule>
  </conditionalFormatting>
  <conditionalFormatting sqref="C6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2" priority="1" operator="greater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85506-112B-4E9A-A223-F7764909E31B}">
  <dimension ref="A1:AK385"/>
  <sheetViews>
    <sheetView topLeftCell="A64" workbookViewId="0">
      <selection activeCell="I69" sqref="I69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60</v>
      </c>
      <c r="AE1" s="2" t="s">
        <v>24</v>
      </c>
      <c r="AF1" s="21" t="s">
        <v>61</v>
      </c>
      <c r="AG1" s="21" t="s">
        <v>62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-67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-66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-65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-64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-63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-62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-61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-60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-59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-58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-57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-56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-55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-54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-53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-52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-51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-50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-49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-48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-47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-46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-45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-44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-43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-42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-41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-40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-39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-38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SUM((750000-LOOKUP(2,1/(ISNUMBER($K$1:$K$194)),$K$1:$K$194))/1000)</f>
        <v>741.50042857142853</v>
      </c>
    </row>
    <row r="32" spans="1:37" ht="15" x14ac:dyDescent="0.25">
      <c r="A32" s="1">
        <v>44208</v>
      </c>
      <c r="B32" s="2">
        <f t="shared" si="0"/>
        <v>-37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-36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-35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-34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-33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-32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TREND(E37:INDEX(firstdoses750,1-$B37),$A37:INDEX(dates750,1-$B37),$A37:$A385)</f>
        <v>305727.93837535381</v>
      </c>
      <c r="G37" s="2">
        <f>IF(F37&gt;750000,$AK$31*1000,F37)</f>
        <v>305727.93837535381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TREND(O37:INDEX(bothdoses750,1-$B37),$A37:INDEX(dates750,1-$B37),$A37:$A385)</f>
        <v>308663.42220523953</v>
      </c>
      <c r="Q37" s="2">
        <f>IF(P37&gt;750000,750000,P37)</f>
        <v>308663.42220523953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-31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310659.07426151633</v>
      </c>
      <c r="G38" s="2">
        <f t="shared" ref="G38:G101" si="25">IF(F38&gt;750000,$AK$31*1000,F38)</f>
        <v>310659.07426151633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313641.05436721444</v>
      </c>
      <c r="Q38" s="2">
        <f t="shared" ref="Q38:Q101" si="26">IF(P38&gt;750000,750000,P38)</f>
        <v>313641.05436721444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-30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315590.21014770865</v>
      </c>
      <c r="G39" s="2">
        <f t="shared" si="25"/>
        <v>315590.21014770865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318618.68652915955</v>
      </c>
      <c r="Q39" s="2">
        <f t="shared" si="26"/>
        <v>318618.68652915955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-29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320521.34603387117</v>
      </c>
      <c r="G40" s="2">
        <f t="shared" si="25"/>
        <v>320521.34603387117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323596.31869110465</v>
      </c>
      <c r="Q40" s="2">
        <f t="shared" si="26"/>
        <v>323596.31869110465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-28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325452.48192003369</v>
      </c>
      <c r="G41" s="2">
        <f t="shared" si="25"/>
        <v>325452.48192003369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328573.95085307956</v>
      </c>
      <c r="Q41" s="2">
        <f t="shared" si="26"/>
        <v>328573.95085307956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-27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330383.61780622602</v>
      </c>
      <c r="G42" s="2">
        <f t="shared" si="25"/>
        <v>330383.61780622602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333551.58301502466</v>
      </c>
      <c r="Q42" s="2">
        <f t="shared" si="26"/>
        <v>333551.58301502466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-26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335314.75369238853</v>
      </c>
      <c r="G43" s="2">
        <f t="shared" si="25"/>
        <v>335314.75369238853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338529.21517696977</v>
      </c>
      <c r="Q43" s="2">
        <f t="shared" si="26"/>
        <v>338529.21517696977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-25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340245.88957855105</v>
      </c>
      <c r="G44" s="2">
        <f t="shared" si="25"/>
        <v>340245.88957855105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343506.84733894467</v>
      </c>
      <c r="Q44" s="2">
        <f t="shared" si="26"/>
        <v>343506.84733894467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-24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345177.02546474338</v>
      </c>
      <c r="G45" s="2">
        <f t="shared" si="25"/>
        <v>345177.02546474338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348484.47950088978</v>
      </c>
      <c r="Q45" s="2">
        <f t="shared" si="26"/>
        <v>348484.47950088978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-23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350108.1613509059</v>
      </c>
      <c r="G46" s="2">
        <f t="shared" si="25"/>
        <v>350108.1613509059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353462.11166283488</v>
      </c>
      <c r="Q46" s="2">
        <f t="shared" si="26"/>
        <v>353462.11166283488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-22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355039.29723706841</v>
      </c>
      <c r="G47" s="2">
        <f t="shared" si="25"/>
        <v>355039.29723706841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358439.74382480979</v>
      </c>
      <c r="Q47" s="2">
        <f t="shared" si="26"/>
        <v>358439.74382480979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-21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359970.43312326074</v>
      </c>
      <c r="G48" s="2">
        <f t="shared" si="25"/>
        <v>359970.43312326074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363417.37598675489</v>
      </c>
      <c r="Q48" s="2">
        <f t="shared" si="26"/>
        <v>363417.37598675489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-20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364901.56900942326</v>
      </c>
      <c r="G49" s="2">
        <f t="shared" si="25"/>
        <v>364901.56900942326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368395.0081487</v>
      </c>
      <c r="Q49" s="2">
        <f t="shared" si="26"/>
        <v>368395.0081487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-19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369832.70489558578</v>
      </c>
      <c r="G50" s="2">
        <f t="shared" si="25"/>
        <v>369832.70489558578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373372.64031067491</v>
      </c>
      <c r="Q50" s="2">
        <f t="shared" si="26"/>
        <v>373372.64031067491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-18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374763.8407817781</v>
      </c>
      <c r="G51" s="2">
        <f t="shared" si="25"/>
        <v>374763.8407817781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378350.27247262001</v>
      </c>
      <c r="Q51" s="2">
        <f t="shared" si="26"/>
        <v>378350.27247262001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-17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379694.97666794062</v>
      </c>
      <c r="G52" s="2">
        <f t="shared" si="25"/>
        <v>379694.97666794062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383327.90463459492</v>
      </c>
      <c r="Q52" s="2">
        <f t="shared" si="26"/>
        <v>383327.90463459492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-16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384626.11255410314</v>
      </c>
      <c r="G53" s="2">
        <f t="shared" si="25"/>
        <v>384626.11255410314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388305.53679654002</v>
      </c>
      <c r="Q53" s="2">
        <f t="shared" si="26"/>
        <v>388305.53679654002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-15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389557.24844029546</v>
      </c>
      <c r="G54" s="2">
        <f t="shared" si="25"/>
        <v>389557.24844029546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393283.16895848513</v>
      </c>
      <c r="Q54" s="2">
        <f t="shared" si="26"/>
        <v>393283.16895848513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-14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394488.38432645798</v>
      </c>
      <c r="G55" s="2">
        <f t="shared" si="25"/>
        <v>394488.38432645798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398260.80112046003</v>
      </c>
      <c r="Q55" s="2">
        <f t="shared" si="26"/>
        <v>398260.80112046003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-13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399419.5202126205</v>
      </c>
      <c r="G56" s="2">
        <f t="shared" si="25"/>
        <v>399419.5202126205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403238.43328240514</v>
      </c>
      <c r="Q56" s="2">
        <f t="shared" si="26"/>
        <v>403238.43328240514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-12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404350.65609881282</v>
      </c>
      <c r="G57" s="2">
        <f t="shared" si="25"/>
        <v>404350.65609881282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408216.06544435024</v>
      </c>
      <c r="Q57" s="2">
        <f t="shared" si="26"/>
        <v>408216.06544435024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-11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409281.79198497534</v>
      </c>
      <c r="G58" s="2">
        <f t="shared" si="25"/>
        <v>409281.79198497534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413193.69760632515</v>
      </c>
      <c r="Q58" s="2">
        <f t="shared" si="26"/>
        <v>413193.69760632515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-10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414212.92787113786</v>
      </c>
      <c r="G59" s="2">
        <f t="shared" si="25"/>
        <v>414212.92787113786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418171.32976827025</v>
      </c>
      <c r="Q59" s="2">
        <f t="shared" si="26"/>
        <v>418171.32976827025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-9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419144.06375733018</v>
      </c>
      <c r="G60" s="2">
        <f t="shared" si="25"/>
        <v>419144.06375733018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423148.96193021536</v>
      </c>
      <c r="Q60" s="2">
        <f t="shared" si="26"/>
        <v>423148.96193021536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-8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424075.1996434927</v>
      </c>
      <c r="G61" s="2">
        <f t="shared" si="25"/>
        <v>424075.1996434927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428126.59409219027</v>
      </c>
      <c r="Q61" s="2">
        <f t="shared" si="26"/>
        <v>428126.59409219027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-7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429006.33552965522</v>
      </c>
      <c r="G62" s="2">
        <f t="shared" si="25"/>
        <v>429006.33552965522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433104.22625413537</v>
      </c>
      <c r="Q62" s="2">
        <f t="shared" si="26"/>
        <v>433104.22625413537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-6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433937.47141584754</v>
      </c>
      <c r="G63" s="2">
        <f t="shared" si="25"/>
        <v>433937.47141584754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438081.85841608047</v>
      </c>
      <c r="Q63" s="2">
        <f t="shared" si="26"/>
        <v>438081.85841608047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-5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438868.60730201006</v>
      </c>
      <c r="G64" s="2">
        <f t="shared" si="25"/>
        <v>438868.60730201006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443059.49057805538</v>
      </c>
      <c r="Q64" s="2">
        <f t="shared" si="26"/>
        <v>443059.49057805538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-4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443799.74318817258</v>
      </c>
      <c r="G65" s="2">
        <f t="shared" si="25"/>
        <v>443799.74318817258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448037.12274000049</v>
      </c>
      <c r="Q65" s="2">
        <f t="shared" si="26"/>
        <v>448037.12274000049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-3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448730.8790743649</v>
      </c>
      <c r="G66" s="2">
        <f t="shared" si="25"/>
        <v>448730.8790743649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453014.75490194559</v>
      </c>
      <c r="Q66" s="2">
        <f t="shared" si="26"/>
        <v>453014.75490194559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-2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453662.01496052742</v>
      </c>
      <c r="G67" s="2">
        <f t="shared" si="25"/>
        <v>453662.01496052742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457992.3870639205</v>
      </c>
      <c r="Q67" s="2">
        <f t="shared" si="26"/>
        <v>457992.3870639205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458593.15084668994</v>
      </c>
      <c r="G68" s="2">
        <f t="shared" si="25"/>
        <v>458593.15084668994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462970.0192258656</v>
      </c>
      <c r="Q68" s="2">
        <f t="shared" si="26"/>
        <v>462970.0192258656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0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463524.28673288226</v>
      </c>
      <c r="G69" s="2">
        <f t="shared" si="25"/>
        <v>463524.28673288226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467947.65138784051</v>
      </c>
      <c r="Q69" s="2">
        <f t="shared" si="26"/>
        <v>467947.65138784051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1</v>
      </c>
      <c r="C70" s="7"/>
      <c r="D70" s="2" t="e">
        <f t="shared" si="12"/>
        <v>#N/A</v>
      </c>
      <c r="E70" s="2" t="e">
        <f t="shared" si="22"/>
        <v>#N/A</v>
      </c>
      <c r="F70" s="2">
        <v>468455.42261904478</v>
      </c>
      <c r="G70" s="2">
        <f t="shared" si="25"/>
        <v>468455.42261904478</v>
      </c>
      <c r="H70" s="2">
        <f t="shared" si="13"/>
        <v>17343991.422619045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598090.57142857148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472925.28354978561</v>
      </c>
      <c r="Q70" s="2">
        <f t="shared" si="26"/>
        <v>472925.28354978561</v>
      </c>
      <c r="R70" s="2">
        <f t="shared" si="16"/>
        <v>17938052.283549786</v>
      </c>
      <c r="S70" s="2">
        <f t="shared" si="17"/>
        <v>468455.42261904478</v>
      </c>
      <c r="T70" s="2">
        <f t="shared" si="18"/>
        <v>8499.5714285714785</v>
      </c>
      <c r="U70" s="2">
        <f t="shared" si="19"/>
        <v>472925.28354978561</v>
      </c>
      <c r="V70" s="2">
        <f t="shared" si="5"/>
        <v>602924.51612903224</v>
      </c>
      <c r="W70" s="2">
        <f t="shared" si="20"/>
        <v>13333.516129032243</v>
      </c>
      <c r="X70" s="2">
        <f t="shared" si="6"/>
        <v>459591.76742075337</v>
      </c>
      <c r="Y70" s="2">
        <f t="shared" si="7"/>
        <v>17335127.767420754</v>
      </c>
      <c r="Z70" s="2" t="str">
        <f t="shared" si="8"/>
        <v>HERE</v>
      </c>
      <c r="AA70" s="2">
        <f>IF(Z70="HERE",Y70,AA69+Graph!$G$1*1000)</f>
        <v>17335127.767420754</v>
      </c>
      <c r="AB70" s="2">
        <f t="shared" si="21"/>
        <v>459591.76742075384</v>
      </c>
      <c r="AC70" s="2">
        <f t="shared" si="9"/>
        <v>602924.51612903224</v>
      </c>
      <c r="AD70" s="3">
        <f t="shared" si="10"/>
        <v>17335127.767420754</v>
      </c>
      <c r="AE70" s="2">
        <f>IF(AE68&gt;=52800000,52800000,IF(AB49=Graph!G$1*1000,AE69+Graph!G$1*1000,AC70))</f>
        <v>602924.51612903224</v>
      </c>
      <c r="AF70" s="3">
        <f t="shared" si="11"/>
        <v>602924.51612903224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2</v>
      </c>
      <c r="C71" s="7"/>
      <c r="D71" s="2" t="e">
        <f t="shared" si="12"/>
        <v>#N/A</v>
      </c>
      <c r="E71" s="2" t="e">
        <f t="shared" si="22"/>
        <v>#N/A</v>
      </c>
      <c r="F71" s="2">
        <v>473386.5585052073</v>
      </c>
      <c r="G71" s="2">
        <f t="shared" si="25"/>
        <v>473386.5585052073</v>
      </c>
      <c r="H71" s="2">
        <f t="shared" si="13"/>
        <v>17817377.981124252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606590.14285714296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477902.91571173072</v>
      </c>
      <c r="Q71" s="2">
        <f t="shared" si="26"/>
        <v>477902.91571173072</v>
      </c>
      <c r="R71" s="2">
        <f t="shared" si="16"/>
        <v>18415955.199261516</v>
      </c>
      <c r="S71" s="2">
        <f t="shared" si="17"/>
        <v>473386.5585052073</v>
      </c>
      <c r="T71" s="2">
        <f t="shared" si="18"/>
        <v>8499.5714285714785</v>
      </c>
      <c r="U71" s="2">
        <f t="shared" si="19"/>
        <v>477902.91571173072</v>
      </c>
      <c r="V71" s="2">
        <f t="shared" si="5"/>
        <v>616258.03225806449</v>
      </c>
      <c r="W71" s="2">
        <f t="shared" si="20"/>
        <v>13333.516129032243</v>
      </c>
      <c r="X71" s="2">
        <f t="shared" si="6"/>
        <v>464569.39958269848</v>
      </c>
      <c r="Y71" s="2">
        <f t="shared" si="7"/>
        <v>17799697.167003453</v>
      </c>
      <c r="Z71" s="2" t="str">
        <f t="shared" si="8"/>
        <v>HERE</v>
      </c>
      <c r="AA71" s="2">
        <f>IF(Z71="HERE",Y71,AA70+Graph!$G$1*1000)</f>
        <v>17799697.167003453</v>
      </c>
      <c r="AB71" s="2">
        <f t="shared" si="21"/>
        <v>464569.39958269894</v>
      </c>
      <c r="AC71" s="2">
        <f t="shared" si="9"/>
        <v>616258.03225806449</v>
      </c>
      <c r="AD71" s="3">
        <f t="shared" si="10"/>
        <v>17799697.167003453</v>
      </c>
      <c r="AE71" s="2">
        <f>IF(AE69&gt;=52800000,52800000,IF(AB50=Graph!G$1*1000,AE70+Graph!G$1*1000,AC71))</f>
        <v>616258.03225806449</v>
      </c>
      <c r="AF71" s="3">
        <f t="shared" si="11"/>
        <v>616258.03225806449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3</v>
      </c>
      <c r="C72" s="7"/>
      <c r="D72" s="2" t="e">
        <f t="shared" si="12"/>
        <v>#N/A</v>
      </c>
      <c r="E72" s="2" t="e">
        <f t="shared" si="22"/>
        <v>#N/A</v>
      </c>
      <c r="F72" s="2">
        <v>478317.69439139962</v>
      </c>
      <c r="G72" s="2">
        <f t="shared" si="25"/>
        <v>478317.69439139962</v>
      </c>
      <c r="H72" s="2">
        <f t="shared" si="13"/>
        <v>18295695.675515652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615089.71428571444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482880.54787370563</v>
      </c>
      <c r="Q72" s="2">
        <f t="shared" si="26"/>
        <v>482880.54787370563</v>
      </c>
      <c r="R72" s="2">
        <f t="shared" si="16"/>
        <v>18898835.747135222</v>
      </c>
      <c r="S72" s="2">
        <f t="shared" si="17"/>
        <v>478317.69439139962</v>
      </c>
      <c r="T72" s="2">
        <f t="shared" si="18"/>
        <v>8499.5714285714785</v>
      </c>
      <c r="U72" s="2">
        <f t="shared" si="19"/>
        <v>482880.54787370563</v>
      </c>
      <c r="V72" s="2">
        <f t="shared" si="5"/>
        <v>629591.54838709673</v>
      </c>
      <c r="W72" s="2">
        <f t="shared" si="20"/>
        <v>13333.516129032243</v>
      </c>
      <c r="X72" s="2">
        <f t="shared" si="6"/>
        <v>469547.03174467338</v>
      </c>
      <c r="Y72" s="2">
        <f t="shared" si="7"/>
        <v>18269244.198748127</v>
      </c>
      <c r="Z72" s="2" t="str">
        <f t="shared" si="8"/>
        <v>HERE</v>
      </c>
      <c r="AA72" s="2">
        <f>IF(Z72="HERE",Y72,AA71+Graph!$G$1*1000)</f>
        <v>18269244.198748127</v>
      </c>
      <c r="AB72" s="2">
        <f t="shared" si="21"/>
        <v>469547.03174467385</v>
      </c>
      <c r="AC72" s="2">
        <f t="shared" si="9"/>
        <v>629591.54838709673</v>
      </c>
      <c r="AD72" s="3">
        <f t="shared" si="10"/>
        <v>18269244.198748127</v>
      </c>
      <c r="AE72" s="2">
        <f>IF(AE70&gt;=52800000,52800000,IF(AB51=Graph!G$1*1000,AE71+Graph!G$1*1000,AC72))</f>
        <v>629591.54838709673</v>
      </c>
      <c r="AF72" s="3">
        <f t="shared" si="11"/>
        <v>629591.54838709673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4</v>
      </c>
      <c r="C73" s="7"/>
      <c r="D73" s="2" t="e">
        <f t="shared" si="12"/>
        <v>#N/A</v>
      </c>
      <c r="E73" s="2" t="e">
        <f t="shared" si="22"/>
        <v>#N/A</v>
      </c>
      <c r="F73" s="2">
        <v>483248.83027756214</v>
      </c>
      <c r="G73" s="2">
        <f t="shared" si="25"/>
        <v>483248.83027756214</v>
      </c>
      <c r="H73" s="2">
        <f t="shared" si="13"/>
        <v>18778944.505793214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623589.28571428591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487858.18003565073</v>
      </c>
      <c r="Q73" s="2">
        <f t="shared" si="26"/>
        <v>487858.18003565073</v>
      </c>
      <c r="R73" s="2">
        <f t="shared" si="16"/>
        <v>19386693.927170873</v>
      </c>
      <c r="S73" s="2">
        <f t="shared" si="17"/>
        <v>483248.83027756214</v>
      </c>
      <c r="T73" s="2">
        <f t="shared" si="18"/>
        <v>8499.5714285714785</v>
      </c>
      <c r="U73" s="2">
        <f t="shared" si="19"/>
        <v>487858.18003565073</v>
      </c>
      <c r="V73" s="2">
        <f t="shared" si="5"/>
        <v>642925.06451612897</v>
      </c>
      <c r="W73" s="2">
        <f t="shared" si="20"/>
        <v>13333.516129032243</v>
      </c>
      <c r="X73" s="2">
        <f t="shared" si="6"/>
        <v>474524.66390661849</v>
      </c>
      <c r="Y73" s="2">
        <f t="shared" si="7"/>
        <v>18743768.862654746</v>
      </c>
      <c r="Z73" s="2" t="str">
        <f t="shared" si="8"/>
        <v>HERE</v>
      </c>
      <c r="AA73" s="2">
        <f>IF(Z73="HERE",Y73,AA72+Graph!$G$1*1000)</f>
        <v>18743768.862654746</v>
      </c>
      <c r="AB73" s="2">
        <f t="shared" si="21"/>
        <v>474524.66390661895</v>
      </c>
      <c r="AC73" s="2">
        <f t="shared" si="9"/>
        <v>642925.06451612897</v>
      </c>
      <c r="AD73" s="3">
        <f t="shared" si="10"/>
        <v>18743768.862654746</v>
      </c>
      <c r="AE73" s="2">
        <f>IF(AE71&gt;=52800000,52800000,IF(AB52=Graph!G$1*1000,AE72+Graph!G$1*1000,AC73))</f>
        <v>642925.06451612897</v>
      </c>
      <c r="AF73" s="3">
        <f t="shared" si="11"/>
        <v>642925.06451612897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5</v>
      </c>
      <c r="C74" s="7"/>
      <c r="D74" s="2" t="e">
        <f t="shared" si="12"/>
        <v>#N/A</v>
      </c>
      <c r="E74" s="2" t="e">
        <f t="shared" si="22"/>
        <v>#N/A</v>
      </c>
      <c r="F74" s="2">
        <v>488179.96616372466</v>
      </c>
      <c r="G74" s="2">
        <f t="shared" si="25"/>
        <v>488179.96616372466</v>
      </c>
      <c r="H74" s="2">
        <f t="shared" si="13"/>
        <v>19267124.471956939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632088.85714285739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492835.81219759583</v>
      </c>
      <c r="Q74" s="2">
        <f t="shared" si="26"/>
        <v>492835.81219759583</v>
      </c>
      <c r="R74" s="2">
        <f t="shared" si="16"/>
        <v>19879529.739368469</v>
      </c>
      <c r="S74" s="2">
        <f t="shared" si="17"/>
        <v>488179.96616372466</v>
      </c>
      <c r="T74" s="2">
        <f t="shared" si="18"/>
        <v>8499.5714285714785</v>
      </c>
      <c r="U74" s="2">
        <f t="shared" si="19"/>
        <v>492835.81219759583</v>
      </c>
      <c r="V74" s="2">
        <f t="shared" si="5"/>
        <v>656258.58064516133</v>
      </c>
      <c r="W74" s="2">
        <f t="shared" si="20"/>
        <v>13333.516129032359</v>
      </c>
      <c r="X74" s="2">
        <f t="shared" si="6"/>
        <v>479502.29606856348</v>
      </c>
      <c r="Y74" s="2">
        <f t="shared" si="7"/>
        <v>19223271.15872331</v>
      </c>
      <c r="Z74" s="2" t="str">
        <f t="shared" si="8"/>
        <v>HERE</v>
      </c>
      <c r="AA74" s="2">
        <f>IF(Z74="HERE",Y74,AA73+Graph!$G$1*1000)</f>
        <v>19223271.15872331</v>
      </c>
      <c r="AB74" s="2">
        <f t="shared" si="21"/>
        <v>479502.29606856406</v>
      </c>
      <c r="AC74" s="2">
        <f t="shared" si="9"/>
        <v>656258.58064516133</v>
      </c>
      <c r="AD74" s="3">
        <f t="shared" si="10"/>
        <v>19223271.15872331</v>
      </c>
      <c r="AE74" s="2">
        <f>IF(AE72&gt;=52800000,52800000,IF(AB53=Graph!G$1*1000,AE73+Graph!G$1*1000,AC74))</f>
        <v>656258.58064516133</v>
      </c>
      <c r="AF74" s="3">
        <f t="shared" si="11"/>
        <v>656258.58064516133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6</v>
      </c>
      <c r="C75" s="7"/>
      <c r="D75" s="2" t="e">
        <f t="shared" si="12"/>
        <v>#N/A</v>
      </c>
      <c r="E75" s="2" t="e">
        <f t="shared" si="22"/>
        <v>#N/A</v>
      </c>
      <c r="F75" s="2">
        <v>493111.10204991698</v>
      </c>
      <c r="G75" s="2">
        <f t="shared" si="25"/>
        <v>493111.10204991698</v>
      </c>
      <c r="H75" s="2">
        <f t="shared" si="13"/>
        <v>19760235.574006855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640588.42857142887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497813.44435957074</v>
      </c>
      <c r="Q75" s="2">
        <f t="shared" si="26"/>
        <v>497813.44435957074</v>
      </c>
      <c r="R75" s="2">
        <f t="shared" si="16"/>
        <v>20377343.183728039</v>
      </c>
      <c r="S75" s="2">
        <f t="shared" si="17"/>
        <v>493111.10204991698</v>
      </c>
      <c r="T75" s="2">
        <f t="shared" si="18"/>
        <v>8499.5714285714785</v>
      </c>
      <c r="U75" s="2">
        <f t="shared" si="19"/>
        <v>497813.44435957074</v>
      </c>
      <c r="V75" s="2">
        <f t="shared" si="5"/>
        <v>669592.09677419357</v>
      </c>
      <c r="W75" s="2">
        <f t="shared" si="20"/>
        <v>13333.516129032243</v>
      </c>
      <c r="X75" s="2">
        <f t="shared" si="6"/>
        <v>484479.9282305385</v>
      </c>
      <c r="Y75" s="2">
        <f t="shared" si="7"/>
        <v>19707751.086953849</v>
      </c>
      <c r="Z75" s="2" t="str">
        <f t="shared" si="8"/>
        <v>HERE</v>
      </c>
      <c r="AA75" s="2">
        <f>IF(Z75="HERE",Y75,AA74+Graph!$G$1*1000)</f>
        <v>19707751.086953849</v>
      </c>
      <c r="AB75" s="2">
        <f t="shared" si="21"/>
        <v>484479.92823053896</v>
      </c>
      <c r="AC75" s="2">
        <f t="shared" si="9"/>
        <v>669592.09677419357</v>
      </c>
      <c r="AD75" s="3">
        <f t="shared" si="10"/>
        <v>19707751.086953849</v>
      </c>
      <c r="AE75" s="2">
        <f>IF(AE73&gt;=52800000,52800000,IF(AB54=Graph!G$1*1000,AE74+Graph!G$1*1000,AC75))</f>
        <v>669592.09677419357</v>
      </c>
      <c r="AF75" s="3">
        <f t="shared" si="11"/>
        <v>669592.09677419357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7</v>
      </c>
      <c r="C76" s="7"/>
      <c r="D76" s="2" t="e">
        <f t="shared" si="12"/>
        <v>#N/A</v>
      </c>
      <c r="E76" s="2" t="e">
        <f t="shared" si="22"/>
        <v>#N/A</v>
      </c>
      <c r="F76" s="2">
        <v>498042.2379360795</v>
      </c>
      <c r="G76" s="2">
        <f t="shared" si="25"/>
        <v>498042.2379360795</v>
      </c>
      <c r="H76" s="2">
        <f t="shared" si="13"/>
        <v>20258277.811942935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649088.00000000035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502791.07652151585</v>
      </c>
      <c r="Q76" s="2">
        <f t="shared" si="26"/>
        <v>502791.07652151585</v>
      </c>
      <c r="R76" s="2">
        <f t="shared" si="16"/>
        <v>20880134.260249555</v>
      </c>
      <c r="S76" s="2">
        <f t="shared" si="17"/>
        <v>498042.2379360795</v>
      </c>
      <c r="T76" s="2">
        <f t="shared" si="18"/>
        <v>8499.5714285714785</v>
      </c>
      <c r="U76" s="2">
        <f t="shared" si="19"/>
        <v>502791.07652151585</v>
      </c>
      <c r="V76" s="2">
        <f t="shared" si="5"/>
        <v>682925.61290322582</v>
      </c>
      <c r="W76" s="2">
        <f t="shared" si="20"/>
        <v>13333.516129032243</v>
      </c>
      <c r="X76" s="2">
        <f t="shared" si="6"/>
        <v>489457.5603924836</v>
      </c>
      <c r="Y76" s="2">
        <f t="shared" si="7"/>
        <v>20197208.647346333</v>
      </c>
      <c r="Z76" s="2" t="str">
        <f t="shared" si="8"/>
        <v>HERE</v>
      </c>
      <c r="AA76" s="2">
        <f>IF(Z76="HERE",Y76,AA75+Graph!$G$1*1000)</f>
        <v>20197208.647346333</v>
      </c>
      <c r="AB76" s="2">
        <f t="shared" si="21"/>
        <v>489457.56039248407</v>
      </c>
      <c r="AC76" s="2">
        <f t="shared" si="9"/>
        <v>682925.61290322582</v>
      </c>
      <c r="AD76" s="3">
        <f t="shared" si="10"/>
        <v>20197208.647346333</v>
      </c>
      <c r="AE76" s="2">
        <f>IF(AE74&gt;=52800000,52800000,IF(AB55=Graph!G$1*1000,AE75+Graph!G$1*1000,AC76))</f>
        <v>682925.61290322582</v>
      </c>
      <c r="AF76" s="3">
        <f t="shared" si="11"/>
        <v>682925.61290322582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8</v>
      </c>
      <c r="C77" s="7"/>
      <c r="D77" s="2" t="e">
        <f t="shared" si="12"/>
        <v>#N/A</v>
      </c>
      <c r="E77" s="2" t="e">
        <f t="shared" si="22"/>
        <v>#N/A</v>
      </c>
      <c r="F77" s="2">
        <v>502973.37382227182</v>
      </c>
      <c r="G77" s="2">
        <f t="shared" si="25"/>
        <v>502973.37382227182</v>
      </c>
      <c r="H77" s="2">
        <f t="shared" si="13"/>
        <v>20761251.185765207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657587.57142857183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507768.70868346095</v>
      </c>
      <c r="Q77" s="2">
        <f t="shared" si="26"/>
        <v>507768.70868346095</v>
      </c>
      <c r="R77" s="2">
        <f t="shared" si="16"/>
        <v>21387902.968933016</v>
      </c>
      <c r="S77" s="2">
        <f t="shared" si="17"/>
        <v>502973.37382227182</v>
      </c>
      <c r="T77" s="2">
        <f t="shared" si="18"/>
        <v>8499.5714285714785</v>
      </c>
      <c r="U77" s="2">
        <f t="shared" si="19"/>
        <v>507768.70868346095</v>
      </c>
      <c r="V77" s="2">
        <f t="shared" si="5"/>
        <v>696259.12903225806</v>
      </c>
      <c r="W77" s="2">
        <f t="shared" si="20"/>
        <v>13333.516129032243</v>
      </c>
      <c r="X77" s="2">
        <f t="shared" si="6"/>
        <v>494435.19255442871</v>
      </c>
      <c r="Y77" s="2">
        <f t="shared" si="7"/>
        <v>20691643.839900762</v>
      </c>
      <c r="Z77" s="2" t="str">
        <f t="shared" si="8"/>
        <v>HERE</v>
      </c>
      <c r="AA77" s="2">
        <f>IF(Z77="HERE",Y77,AA76+Graph!$G$1*1000)</f>
        <v>20691643.839900762</v>
      </c>
      <c r="AB77" s="2">
        <f t="shared" si="21"/>
        <v>494435.19255442917</v>
      </c>
      <c r="AC77" s="2">
        <f t="shared" si="9"/>
        <v>696259.12903225806</v>
      </c>
      <c r="AD77" s="3">
        <f t="shared" si="10"/>
        <v>20691643.839900762</v>
      </c>
      <c r="AE77" s="2">
        <f>IF(AE75&gt;=52800000,52800000,IF(AB56=Graph!G$1*1000,AE76+Graph!G$1*1000,AC77))</f>
        <v>696259.12903225806</v>
      </c>
      <c r="AF77" s="3">
        <f t="shared" si="11"/>
        <v>696259.12903225806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9</v>
      </c>
      <c r="C78" s="7"/>
      <c r="D78" s="2" t="e">
        <f t="shared" si="12"/>
        <v>#N/A</v>
      </c>
      <c r="E78" s="2" t="e">
        <f t="shared" si="22"/>
        <v>#N/A</v>
      </c>
      <c r="F78" s="2">
        <v>507904.50970843434</v>
      </c>
      <c r="G78" s="2">
        <f t="shared" si="25"/>
        <v>507904.50970843434</v>
      </c>
      <c r="H78" s="2">
        <f t="shared" si="13"/>
        <v>21269155.695473641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666087.14285714331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512746.34084543586</v>
      </c>
      <c r="Q78" s="2">
        <f t="shared" si="26"/>
        <v>512746.34084543586</v>
      </c>
      <c r="R78" s="2">
        <f t="shared" si="16"/>
        <v>21900649.309778452</v>
      </c>
      <c r="S78" s="2">
        <f t="shared" si="17"/>
        <v>507904.50970843434</v>
      </c>
      <c r="T78" s="2">
        <f t="shared" si="18"/>
        <v>8499.5714285714785</v>
      </c>
      <c r="U78" s="2">
        <f t="shared" si="19"/>
        <v>512746.34084543586</v>
      </c>
      <c r="V78" s="2">
        <f t="shared" si="5"/>
        <v>709592.6451612903</v>
      </c>
      <c r="W78" s="2">
        <f t="shared" si="20"/>
        <v>13333.516129032243</v>
      </c>
      <c r="X78" s="2">
        <f t="shared" si="6"/>
        <v>499412.82471640361</v>
      </c>
      <c r="Y78" s="2">
        <f t="shared" si="7"/>
        <v>21191056.664617166</v>
      </c>
      <c r="Z78" s="2" t="str">
        <f t="shared" si="8"/>
        <v>HERE</v>
      </c>
      <c r="AA78" s="2">
        <f>IF(Z78="HERE",Y78,AA77+Graph!$G$1*1000)</f>
        <v>21191056.664617166</v>
      </c>
      <c r="AB78" s="2">
        <f t="shared" si="21"/>
        <v>499412.82471640408</v>
      </c>
      <c r="AC78" s="2">
        <f t="shared" si="9"/>
        <v>709592.6451612903</v>
      </c>
      <c r="AD78" s="3">
        <f t="shared" si="10"/>
        <v>21191056.664617166</v>
      </c>
      <c r="AE78" s="2">
        <f>IF(AE76&gt;=52800000,52800000,IF(AB57=Graph!G$1*1000,AE77+Graph!G$1*1000,AC78))</f>
        <v>709592.6451612903</v>
      </c>
      <c r="AF78" s="3">
        <f t="shared" si="11"/>
        <v>709592.6451612903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10</v>
      </c>
      <c r="C79" s="7"/>
      <c r="D79" s="2" t="e">
        <f t="shared" si="12"/>
        <v>#N/A</v>
      </c>
      <c r="E79" s="2" t="e">
        <f t="shared" si="22"/>
        <v>#N/A</v>
      </c>
      <c r="F79" s="2">
        <v>512835.64559459686</v>
      </c>
      <c r="G79" s="2">
        <f t="shared" si="25"/>
        <v>512835.64559459686</v>
      </c>
      <c r="H79" s="2">
        <f t="shared" si="13"/>
        <v>21781991.341068238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674586.71428571478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517723.97300738096</v>
      </c>
      <c r="Q79" s="2">
        <f t="shared" si="26"/>
        <v>517723.97300738096</v>
      </c>
      <c r="R79" s="2">
        <f t="shared" si="16"/>
        <v>22418373.282785833</v>
      </c>
      <c r="S79" s="2">
        <f t="shared" si="17"/>
        <v>512835.64559459686</v>
      </c>
      <c r="T79" s="2">
        <f t="shared" si="18"/>
        <v>8499.5714285714785</v>
      </c>
      <c r="U79" s="2">
        <f t="shared" si="19"/>
        <v>517723.97300738096</v>
      </c>
      <c r="V79" s="2">
        <f t="shared" si="5"/>
        <v>722926.16129032255</v>
      </c>
      <c r="W79" s="2">
        <f t="shared" si="20"/>
        <v>13333.516129032243</v>
      </c>
      <c r="X79" s="2">
        <f t="shared" si="6"/>
        <v>504390.45687834872</v>
      </c>
      <c r="Y79" s="2">
        <f t="shared" si="7"/>
        <v>21695447.121495515</v>
      </c>
      <c r="Z79" s="2" t="str">
        <f t="shared" si="8"/>
        <v>HERE</v>
      </c>
      <c r="AA79" s="2">
        <f>IF(Z79="HERE",Y79,AA78+Graph!$G$1*1000)</f>
        <v>21695447.121495515</v>
      </c>
      <c r="AB79" s="2">
        <f t="shared" si="21"/>
        <v>504390.45687834918</v>
      </c>
      <c r="AC79" s="2">
        <f t="shared" si="9"/>
        <v>722926.16129032255</v>
      </c>
      <c r="AD79" s="3">
        <f t="shared" si="10"/>
        <v>21695447.121495515</v>
      </c>
      <c r="AE79" s="2">
        <f>IF(AE77&gt;=52800000,52800000,IF(AB58=Graph!G$1*1000,AE78+Graph!G$1*1000,AC79))</f>
        <v>722926.16129032255</v>
      </c>
      <c r="AF79" s="3">
        <f t="shared" si="11"/>
        <v>722926.16129032255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11</v>
      </c>
      <c r="C80" s="7"/>
      <c r="D80" s="2" t="e">
        <f t="shared" si="12"/>
        <v>#N/A</v>
      </c>
      <c r="E80" s="2" t="e">
        <f t="shared" si="22"/>
        <v>#N/A</v>
      </c>
      <c r="F80" s="2">
        <v>517766.78148078918</v>
      </c>
      <c r="G80" s="2">
        <f t="shared" si="25"/>
        <v>517766.78148078918</v>
      </c>
      <c r="H80" s="2">
        <f t="shared" si="13"/>
        <v>22299758.122549027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683086.28571428626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522701.60516932607</v>
      </c>
      <c r="Q80" s="2">
        <f t="shared" si="26"/>
        <v>522701.60516932607</v>
      </c>
      <c r="R80" s="2">
        <f t="shared" si="16"/>
        <v>22941074.887955159</v>
      </c>
      <c r="S80" s="2">
        <f t="shared" si="17"/>
        <v>517766.78148078918</v>
      </c>
      <c r="T80" s="2">
        <f t="shared" si="18"/>
        <v>8499.5714285714785</v>
      </c>
      <c r="U80" s="2">
        <f t="shared" si="19"/>
        <v>522701.60516932607</v>
      </c>
      <c r="V80" s="2">
        <f t="shared" si="5"/>
        <v>736259.67741935491</v>
      </c>
      <c r="W80" s="2">
        <f t="shared" si="20"/>
        <v>13333.516129032359</v>
      </c>
      <c r="X80" s="2">
        <f t="shared" si="6"/>
        <v>509368.08904029371</v>
      </c>
      <c r="Y80" s="2">
        <f t="shared" si="7"/>
        <v>22204815.210535809</v>
      </c>
      <c r="Z80" s="2" t="str">
        <f t="shared" si="8"/>
        <v>HERE</v>
      </c>
      <c r="AA80" s="2">
        <f>IF(Z80="HERE",Y80,AA79+Graph!$G$1*1000)</f>
        <v>22204815.210535809</v>
      </c>
      <c r="AB80" s="2">
        <f t="shared" si="21"/>
        <v>509368.08904029429</v>
      </c>
      <c r="AC80" s="2">
        <f t="shared" si="9"/>
        <v>736259.67741935491</v>
      </c>
      <c r="AD80" s="3">
        <f t="shared" si="10"/>
        <v>22204815.210535809</v>
      </c>
      <c r="AE80" s="2">
        <f>IF(AE78&gt;=52800000,52800000,IF(AB59=Graph!G$1*1000,AE79+Graph!G$1*1000,AC80))</f>
        <v>736259.67741935491</v>
      </c>
      <c r="AF80" s="3">
        <f t="shared" si="11"/>
        <v>736259.67741935491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12</v>
      </c>
      <c r="C81" s="7"/>
      <c r="D81" s="2" t="e">
        <f t="shared" si="12"/>
        <v>#N/A</v>
      </c>
      <c r="E81" s="2" t="e">
        <f t="shared" si="22"/>
        <v>#N/A</v>
      </c>
      <c r="F81" s="2">
        <v>522697.9173669517</v>
      </c>
      <c r="G81" s="2">
        <f t="shared" si="25"/>
        <v>522697.9173669517</v>
      </c>
      <c r="H81" s="2">
        <f t="shared" si="13"/>
        <v>22822456.039915979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691585.85714285774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527679.23733130097</v>
      </c>
      <c r="Q81" s="2">
        <f t="shared" si="26"/>
        <v>527679.23733130097</v>
      </c>
      <c r="R81" s="2">
        <f t="shared" si="16"/>
        <v>23468754.12528646</v>
      </c>
      <c r="S81" s="2">
        <f t="shared" si="17"/>
        <v>522697.9173669517</v>
      </c>
      <c r="T81" s="2">
        <f t="shared" si="18"/>
        <v>8499.5714285714785</v>
      </c>
      <c r="U81" s="2">
        <f t="shared" si="19"/>
        <v>527679.23733130097</v>
      </c>
      <c r="V81" s="2">
        <f t="shared" si="5"/>
        <v>749593.19354838715</v>
      </c>
      <c r="W81" s="2">
        <f t="shared" si="20"/>
        <v>13333.516129032243</v>
      </c>
      <c r="X81" s="2">
        <f t="shared" si="6"/>
        <v>514345.72120226873</v>
      </c>
      <c r="Y81" s="2">
        <f t="shared" si="7"/>
        <v>22719160.931738079</v>
      </c>
      <c r="Z81" s="2" t="str">
        <f t="shared" si="8"/>
        <v>HERE</v>
      </c>
      <c r="AA81" s="2">
        <f>IF(Z81="HERE",Y81,AA80+Graph!$G$1*1000)</f>
        <v>22719160.931738079</v>
      </c>
      <c r="AB81" s="2">
        <f t="shared" si="21"/>
        <v>514345.7212022692</v>
      </c>
      <c r="AC81" s="2">
        <f t="shared" si="9"/>
        <v>749593.19354838715</v>
      </c>
      <c r="AD81" s="3">
        <f t="shared" si="10"/>
        <v>22719160.931738079</v>
      </c>
      <c r="AE81" s="2">
        <f>IF(AE79&gt;=52800000,52800000,IF(AB60=Graph!G$1*1000,AE80+Graph!G$1*1000,AC81))</f>
        <v>749593.19354838715</v>
      </c>
      <c r="AF81" s="3">
        <f t="shared" si="11"/>
        <v>749593.19354838715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13</v>
      </c>
      <c r="C82" s="7"/>
      <c r="D82" s="2" t="e">
        <f t="shared" si="12"/>
        <v>#N/A</v>
      </c>
      <c r="E82" s="2" t="e">
        <f t="shared" si="22"/>
        <v>#N/A</v>
      </c>
      <c r="F82" s="2">
        <v>527629.05325311422</v>
      </c>
      <c r="G82" s="2">
        <f t="shared" si="25"/>
        <v>527629.05325311422</v>
      </c>
      <c r="H82" s="2">
        <f t="shared" si="13"/>
        <v>23350085.093169093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700085.42857142922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532656.86949324608</v>
      </c>
      <c r="Q82" s="2">
        <f t="shared" si="26"/>
        <v>532656.86949324608</v>
      </c>
      <c r="R82" s="2">
        <f t="shared" si="16"/>
        <v>24001410.994779706</v>
      </c>
      <c r="S82" s="2">
        <f t="shared" si="17"/>
        <v>527629.05325311422</v>
      </c>
      <c r="T82" s="2">
        <f t="shared" si="18"/>
        <v>8499.5714285714785</v>
      </c>
      <c r="U82" s="2">
        <f t="shared" si="19"/>
        <v>532656.86949324608</v>
      </c>
      <c r="V82" s="2">
        <f t="shared" si="5"/>
        <v>762926.70967741939</v>
      </c>
      <c r="W82" s="2">
        <f t="shared" si="20"/>
        <v>13333.516129032243</v>
      </c>
      <c r="X82" s="2">
        <f t="shared" si="6"/>
        <v>519323.35336421384</v>
      </c>
      <c r="Y82" s="2">
        <f t="shared" si="7"/>
        <v>23238484.285102293</v>
      </c>
      <c r="Z82" s="2" t="str">
        <f t="shared" si="8"/>
        <v>HERE</v>
      </c>
      <c r="AA82" s="2">
        <f>IF(Z82="HERE",Y82,AA81+Graph!$G$1*1000)</f>
        <v>23238484.285102293</v>
      </c>
      <c r="AB82" s="2">
        <f t="shared" si="21"/>
        <v>519323.3533642143</v>
      </c>
      <c r="AC82" s="2">
        <f t="shared" si="9"/>
        <v>762926.70967741939</v>
      </c>
      <c r="AD82" s="3">
        <f t="shared" si="10"/>
        <v>23238484.285102293</v>
      </c>
      <c r="AE82" s="2">
        <f>IF(AE80&gt;=52800000,52800000,IF(AB61=Graph!G$1*1000,AE81+Graph!G$1*1000,AC82))</f>
        <v>762926.70967741939</v>
      </c>
      <c r="AF82" s="3">
        <f t="shared" si="11"/>
        <v>762926.70967741939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14</v>
      </c>
      <c r="C83" s="7"/>
      <c r="D83" s="2" t="e">
        <f t="shared" si="12"/>
        <v>#N/A</v>
      </c>
      <c r="E83" s="2" t="e">
        <f t="shared" si="22"/>
        <v>#N/A</v>
      </c>
      <c r="F83" s="2">
        <v>532560.18913930655</v>
      </c>
      <c r="G83" s="2">
        <f t="shared" si="25"/>
        <v>532560.18913930655</v>
      </c>
      <c r="H83" s="2">
        <f t="shared" si="13"/>
        <v>23882645.2823084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708585.0000000007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537634.50165522099</v>
      </c>
      <c r="Q83" s="2">
        <f t="shared" si="26"/>
        <v>537634.50165522099</v>
      </c>
      <c r="R83" s="2">
        <f t="shared" si="16"/>
        <v>24539045.496434927</v>
      </c>
      <c r="S83" s="2">
        <f t="shared" si="17"/>
        <v>532560.18913930655</v>
      </c>
      <c r="T83" s="2">
        <f t="shared" si="18"/>
        <v>8499.5714285714785</v>
      </c>
      <c r="U83" s="2">
        <f t="shared" si="19"/>
        <v>537634.50165522099</v>
      </c>
      <c r="V83" s="2">
        <f t="shared" si="5"/>
        <v>776260.22580645164</v>
      </c>
      <c r="W83" s="2">
        <f t="shared" si="20"/>
        <v>13333.516129032243</v>
      </c>
      <c r="X83" s="2">
        <f t="shared" si="6"/>
        <v>524300.98552618874</v>
      </c>
      <c r="Y83" s="2">
        <f t="shared" si="7"/>
        <v>23762785.270628482</v>
      </c>
      <c r="Z83" s="2" t="str">
        <f t="shared" si="8"/>
        <v>HERE</v>
      </c>
      <c r="AA83" s="2">
        <f>IF(Z83="HERE",Y83,AA82+Graph!$G$1*1000)</f>
        <v>23762785.270628482</v>
      </c>
      <c r="AB83" s="2">
        <f t="shared" si="21"/>
        <v>524300.98552618921</v>
      </c>
      <c r="AC83" s="2">
        <f t="shared" si="9"/>
        <v>776260.22580645164</v>
      </c>
      <c r="AD83" s="3">
        <f t="shared" si="10"/>
        <v>23762785.270628482</v>
      </c>
      <c r="AE83" s="2">
        <f>IF(AE81&gt;=52800000,52800000,IF(AB62=Graph!G$1*1000,AE82+Graph!G$1*1000,AC83))</f>
        <v>776260.22580645164</v>
      </c>
      <c r="AF83" s="3">
        <f t="shared" si="11"/>
        <v>776260.22580645164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15</v>
      </c>
      <c r="C84" s="7"/>
      <c r="D84" s="2" t="e">
        <f t="shared" si="12"/>
        <v>#N/A</v>
      </c>
      <c r="E84" s="2" t="e">
        <f t="shared" si="22"/>
        <v>#N/A</v>
      </c>
      <c r="F84" s="2">
        <v>537491.32502546906</v>
      </c>
      <c r="G84" s="2">
        <f t="shared" si="25"/>
        <v>537491.32502546906</v>
      </c>
      <c r="H84" s="2">
        <f t="shared" si="13"/>
        <v>24420136.607333869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717084.57142857218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542612.13381716609</v>
      </c>
      <c r="Q84" s="2">
        <f t="shared" si="26"/>
        <v>542612.13381716609</v>
      </c>
      <c r="R84" s="2">
        <f t="shared" si="16"/>
        <v>25081657.630252093</v>
      </c>
      <c r="S84" s="2">
        <f t="shared" si="17"/>
        <v>537491.32502546906</v>
      </c>
      <c r="T84" s="2">
        <f t="shared" si="18"/>
        <v>8499.5714285714785</v>
      </c>
      <c r="U84" s="2">
        <f t="shared" si="19"/>
        <v>542612.13381716609</v>
      </c>
      <c r="V84" s="2">
        <f t="shared" si="5"/>
        <v>789593.74193548388</v>
      </c>
      <c r="W84" s="2">
        <f t="shared" si="20"/>
        <v>13333.516129032243</v>
      </c>
      <c r="X84" s="2">
        <f t="shared" si="6"/>
        <v>529278.61768813385</v>
      </c>
      <c r="Y84" s="2">
        <f t="shared" si="7"/>
        <v>24292063.888316616</v>
      </c>
      <c r="Z84" s="2" t="str">
        <f t="shared" si="8"/>
        <v>HERE</v>
      </c>
      <c r="AA84" s="2">
        <f>IF(Z84="HERE",Y84,AA83+Graph!$G$1*1000)</f>
        <v>24292063.888316616</v>
      </c>
      <c r="AB84" s="2">
        <f t="shared" si="21"/>
        <v>529278.61768813431</v>
      </c>
      <c r="AC84" s="2">
        <f t="shared" si="9"/>
        <v>789593.74193548388</v>
      </c>
      <c r="AD84" s="3">
        <f t="shared" si="10"/>
        <v>24292063.888316616</v>
      </c>
      <c r="AE84" s="2">
        <f>IF(AE82&gt;=52800000,52800000,IF(AB63=Graph!G$1*1000,AE83+Graph!G$1*1000,AC84))</f>
        <v>789593.74193548388</v>
      </c>
      <c r="AF84" s="3">
        <f t="shared" si="11"/>
        <v>789593.74193548388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16</v>
      </c>
      <c r="C85" s="7"/>
      <c r="D85" s="2" t="e">
        <f t="shared" si="12"/>
        <v>#N/A</v>
      </c>
      <c r="E85" s="2" t="e">
        <f t="shared" si="22"/>
        <v>#N/A</v>
      </c>
      <c r="F85" s="2">
        <v>542422.46091163158</v>
      </c>
      <c r="G85" s="2">
        <f t="shared" si="25"/>
        <v>542422.46091163158</v>
      </c>
      <c r="H85" s="2">
        <f t="shared" si="13"/>
        <v>24962559.0682455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725584.14285714366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547589.76597911119</v>
      </c>
      <c r="Q85" s="2">
        <f t="shared" si="26"/>
        <v>547589.76597911119</v>
      </c>
      <c r="R85" s="2">
        <f t="shared" si="16"/>
        <v>25629247.396231204</v>
      </c>
      <c r="S85" s="2">
        <f t="shared" si="17"/>
        <v>542422.46091163158</v>
      </c>
      <c r="T85" s="2">
        <f t="shared" si="18"/>
        <v>8499.5714285714785</v>
      </c>
      <c r="U85" s="2">
        <f t="shared" si="19"/>
        <v>547589.76597911119</v>
      </c>
      <c r="V85" s="2">
        <f t="shared" si="5"/>
        <v>802927.25806451612</v>
      </c>
      <c r="W85" s="2">
        <f t="shared" si="20"/>
        <v>13333.516129032243</v>
      </c>
      <c r="X85" s="2">
        <f t="shared" si="6"/>
        <v>534256.24985007895</v>
      </c>
      <c r="Y85" s="2">
        <f t="shared" si="7"/>
        <v>24826320.138166696</v>
      </c>
      <c r="Z85" s="2" t="str">
        <f t="shared" si="8"/>
        <v>HERE</v>
      </c>
      <c r="AA85" s="2">
        <f>IF(Z85="HERE",Y85,AA84+Graph!$G$1*1000)</f>
        <v>24826320.138166696</v>
      </c>
      <c r="AB85" s="2">
        <f t="shared" si="21"/>
        <v>534256.24985007942</v>
      </c>
      <c r="AC85" s="2">
        <f t="shared" si="9"/>
        <v>802927.25806451612</v>
      </c>
      <c r="AD85" s="3">
        <f t="shared" si="10"/>
        <v>24826320.138166696</v>
      </c>
      <c r="AE85" s="2">
        <f>IF(AE83&gt;=52800000,52800000,IF(AB64=Graph!G$1*1000,AE84+Graph!G$1*1000,AC85))</f>
        <v>802927.25806451612</v>
      </c>
      <c r="AF85" s="3">
        <f t="shared" si="11"/>
        <v>802927.25806451612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17</v>
      </c>
      <c r="C86" s="7"/>
      <c r="D86" s="2" t="e">
        <f t="shared" si="12"/>
        <v>#N/A</v>
      </c>
      <c r="E86" s="2" t="e">
        <f t="shared" si="22"/>
        <v>#N/A</v>
      </c>
      <c r="F86" s="2">
        <v>547353.59679782391</v>
      </c>
      <c r="G86" s="2">
        <f t="shared" si="25"/>
        <v>547353.59679782391</v>
      </c>
      <c r="H86" s="2">
        <f t="shared" si="13"/>
        <v>25509912.665043324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734083.71428571513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552567.3981410861</v>
      </c>
      <c r="Q86" s="2">
        <f t="shared" si="26"/>
        <v>552567.3981410861</v>
      </c>
      <c r="R86" s="2">
        <f t="shared" si="16"/>
        <v>26181814.79437229</v>
      </c>
      <c r="S86" s="2">
        <f t="shared" si="17"/>
        <v>547353.59679782391</v>
      </c>
      <c r="T86" s="2">
        <f t="shared" si="18"/>
        <v>8499.5714285714785</v>
      </c>
      <c r="U86" s="2">
        <f t="shared" si="19"/>
        <v>552567.3981410861</v>
      </c>
      <c r="V86" s="2">
        <f t="shared" si="5"/>
        <v>816260.77419354836</v>
      </c>
      <c r="W86" s="2">
        <f t="shared" si="20"/>
        <v>13333.516129032243</v>
      </c>
      <c r="X86" s="2">
        <f t="shared" si="6"/>
        <v>539233.88201205386</v>
      </c>
      <c r="Y86" s="2">
        <f t="shared" si="7"/>
        <v>25365554.02017875</v>
      </c>
      <c r="Z86" s="2" t="str">
        <f t="shared" si="8"/>
        <v>HERE</v>
      </c>
      <c r="AA86" s="2">
        <f>IF(Z86="HERE",Y86,AA85+Graph!$G$1*1000)</f>
        <v>25365554.02017875</v>
      </c>
      <c r="AB86" s="2">
        <f t="shared" si="21"/>
        <v>539233.88201205432</v>
      </c>
      <c r="AC86" s="2">
        <f t="shared" si="9"/>
        <v>816260.77419354836</v>
      </c>
      <c r="AD86" s="3">
        <f t="shared" si="10"/>
        <v>25365554.02017875</v>
      </c>
      <c r="AE86" s="2">
        <f>IF(AE84&gt;=52800000,52800000,IF(AB65=Graph!G$1*1000,AE85+Graph!G$1*1000,AC86))</f>
        <v>816260.77419354836</v>
      </c>
      <c r="AF86" s="3">
        <f t="shared" si="11"/>
        <v>816260.77419354836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18</v>
      </c>
      <c r="C87" s="7"/>
      <c r="D87" s="2" t="e">
        <f t="shared" si="12"/>
        <v>#N/A</v>
      </c>
      <c r="E87" s="2" t="e">
        <f t="shared" si="22"/>
        <v>#N/A</v>
      </c>
      <c r="F87" s="2">
        <v>552284.73268398643</v>
      </c>
      <c r="G87" s="2">
        <f t="shared" si="25"/>
        <v>552284.73268398643</v>
      </c>
      <c r="H87" s="2">
        <f t="shared" si="13"/>
        <v>26062197.397727311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742583.28571428661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557545.03030303121</v>
      </c>
      <c r="Q87" s="2">
        <f t="shared" si="26"/>
        <v>557545.03030303121</v>
      </c>
      <c r="R87" s="2">
        <f t="shared" si="16"/>
        <v>26739359.824675322</v>
      </c>
      <c r="S87" s="2">
        <f t="shared" si="17"/>
        <v>552284.73268398643</v>
      </c>
      <c r="T87" s="2">
        <f t="shared" si="18"/>
        <v>8499.5714285714785</v>
      </c>
      <c r="U87" s="2">
        <f t="shared" si="19"/>
        <v>557545.03030303121</v>
      </c>
      <c r="V87" s="2">
        <f t="shared" si="5"/>
        <v>829594.29032258061</v>
      </c>
      <c r="W87" s="2">
        <f t="shared" si="20"/>
        <v>13333.516129032243</v>
      </c>
      <c r="X87" s="2">
        <f t="shared" si="6"/>
        <v>544211.51417399896</v>
      </c>
      <c r="Y87" s="2">
        <f t="shared" si="7"/>
        <v>25909765.53435275</v>
      </c>
      <c r="Z87" s="2" t="str">
        <f t="shared" si="8"/>
        <v>HERE</v>
      </c>
      <c r="AA87" s="2">
        <f>IF(Z87="HERE",Y87,AA86+Graph!$G$1*1000)</f>
        <v>25909765.53435275</v>
      </c>
      <c r="AB87" s="2">
        <f t="shared" si="21"/>
        <v>544211.51417399943</v>
      </c>
      <c r="AC87" s="2">
        <f t="shared" si="9"/>
        <v>829594.29032258061</v>
      </c>
      <c r="AD87" s="3">
        <f t="shared" si="10"/>
        <v>25909765.53435275</v>
      </c>
      <c r="AE87" s="2">
        <f>IF(AE85&gt;=52800000,52800000,IF(AB66=Graph!G$1*1000,AE86+Graph!G$1*1000,AC87))</f>
        <v>829594.29032258061</v>
      </c>
      <c r="AF87" s="3">
        <f t="shared" si="11"/>
        <v>829594.29032258061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19</v>
      </c>
      <c r="C88" s="7"/>
      <c r="D88" s="2" t="e">
        <f t="shared" si="12"/>
        <v>#N/A</v>
      </c>
      <c r="E88" s="2" t="e">
        <f t="shared" si="22"/>
        <v>#N/A</v>
      </c>
      <c r="F88" s="2">
        <v>557215.86857014894</v>
      </c>
      <c r="G88" s="2">
        <f t="shared" si="25"/>
        <v>557215.86857014894</v>
      </c>
      <c r="H88" s="2">
        <f t="shared" si="13"/>
        <v>26619413.26629746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751082.85714285809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562522.66246497631</v>
      </c>
      <c r="Q88" s="2">
        <f t="shared" si="26"/>
        <v>562522.66246497631</v>
      </c>
      <c r="R88" s="2">
        <f t="shared" si="16"/>
        <v>27301882.487140298</v>
      </c>
      <c r="S88" s="2">
        <f t="shared" si="17"/>
        <v>557215.86857014894</v>
      </c>
      <c r="T88" s="2">
        <f t="shared" si="18"/>
        <v>8499.5714285714785</v>
      </c>
      <c r="U88" s="2">
        <f t="shared" si="19"/>
        <v>562522.66246497631</v>
      </c>
      <c r="V88" s="2">
        <f t="shared" si="5"/>
        <v>842927.80645161285</v>
      </c>
      <c r="W88" s="2">
        <f t="shared" si="20"/>
        <v>13333.516129032243</v>
      </c>
      <c r="X88" s="2">
        <f t="shared" si="6"/>
        <v>549189.14633594407</v>
      </c>
      <c r="Y88" s="2">
        <f t="shared" si="7"/>
        <v>26458954.680688694</v>
      </c>
      <c r="Z88" s="2" t="str">
        <f t="shared" si="8"/>
        <v>HERE</v>
      </c>
      <c r="AA88" s="2">
        <f>IF(Z88="HERE",Y88,AA87+Graph!$G$1*1000)</f>
        <v>26458954.680688694</v>
      </c>
      <c r="AB88" s="2">
        <f t="shared" si="21"/>
        <v>549189.14633594453</v>
      </c>
      <c r="AC88" s="2">
        <f t="shared" si="9"/>
        <v>842927.80645161285</v>
      </c>
      <c r="AD88" s="3">
        <f t="shared" si="10"/>
        <v>26458954.680688694</v>
      </c>
      <c r="AE88" s="2">
        <f>IF(AE86&gt;=52800000,52800000,IF(AB67=Graph!G$1*1000,AE87+Graph!G$1*1000,AC88))</f>
        <v>842927.80645161285</v>
      </c>
      <c r="AF88" s="3">
        <f t="shared" si="11"/>
        <v>842927.80645161285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20</v>
      </c>
      <c r="C89" s="7"/>
      <c r="D89" s="2" t="e">
        <f t="shared" si="12"/>
        <v>#N/A</v>
      </c>
      <c r="E89" s="2" t="e">
        <f t="shared" si="22"/>
        <v>#N/A</v>
      </c>
      <c r="F89" s="2">
        <v>562147.00445634127</v>
      </c>
      <c r="G89" s="2">
        <f t="shared" si="25"/>
        <v>562147.00445634127</v>
      </c>
      <c r="H89" s="2">
        <f t="shared" si="13"/>
        <v>27181560.270753801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759582.42857142957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567500.29462695122</v>
      </c>
      <c r="Q89" s="2">
        <f t="shared" si="26"/>
        <v>567500.29462695122</v>
      </c>
      <c r="R89" s="2">
        <f t="shared" si="16"/>
        <v>27869382.781767249</v>
      </c>
      <c r="S89" s="2">
        <f t="shared" si="17"/>
        <v>562147.00445634127</v>
      </c>
      <c r="T89" s="2">
        <f t="shared" si="18"/>
        <v>8499.5714285714785</v>
      </c>
      <c r="U89" s="2">
        <f t="shared" si="19"/>
        <v>567500.29462695122</v>
      </c>
      <c r="V89" s="2">
        <f t="shared" si="5"/>
        <v>856261.32258064509</v>
      </c>
      <c r="W89" s="2">
        <f t="shared" si="20"/>
        <v>13333.516129032243</v>
      </c>
      <c r="X89" s="2">
        <f t="shared" si="6"/>
        <v>554166.77849791897</v>
      </c>
      <c r="Y89" s="2">
        <f t="shared" si="7"/>
        <v>27013121.459186614</v>
      </c>
      <c r="Z89" s="2" t="str">
        <f t="shared" si="8"/>
        <v>HERE</v>
      </c>
      <c r="AA89" s="2">
        <f>IF(Z89="HERE",Y89,AA88+Graph!$G$1*1000)</f>
        <v>27013121.459186614</v>
      </c>
      <c r="AB89" s="2">
        <f t="shared" si="21"/>
        <v>554166.77849791944</v>
      </c>
      <c r="AC89" s="2">
        <f t="shared" si="9"/>
        <v>856261.32258064509</v>
      </c>
      <c r="AD89" s="3">
        <f t="shared" si="10"/>
        <v>27013121.459186614</v>
      </c>
      <c r="AE89" s="2">
        <f>IF(AE87&gt;=52800000,52800000,IF(AB68=Graph!G$1*1000,AE88+Graph!G$1*1000,AC89))</f>
        <v>856261.32258064509</v>
      </c>
      <c r="AF89" s="3">
        <f t="shared" si="11"/>
        <v>856261.32258064509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21</v>
      </c>
      <c r="C90" s="7"/>
      <c r="D90" s="2" t="e">
        <f t="shared" si="12"/>
        <v>#N/A</v>
      </c>
      <c r="E90" s="2" t="e">
        <f t="shared" si="22"/>
        <v>#N/A</v>
      </c>
      <c r="F90" s="2">
        <v>567078.14034250379</v>
      </c>
      <c r="G90" s="2">
        <f t="shared" si="25"/>
        <v>567078.14034250379</v>
      </c>
      <c r="H90" s="2">
        <f t="shared" si="13"/>
        <v>27748638.411096305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768082.00000000105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572477.92678889632</v>
      </c>
      <c r="Q90" s="2">
        <f t="shared" si="26"/>
        <v>572477.92678889632</v>
      </c>
      <c r="R90" s="2">
        <f t="shared" si="16"/>
        <v>28441860.708556145</v>
      </c>
      <c r="S90" s="2">
        <f t="shared" si="17"/>
        <v>567078.14034250379</v>
      </c>
      <c r="T90" s="2">
        <f t="shared" si="18"/>
        <v>8499.5714285714785</v>
      </c>
      <c r="U90" s="2">
        <f t="shared" si="19"/>
        <v>572477.92678889632</v>
      </c>
      <c r="V90" s="2">
        <f t="shared" si="5"/>
        <v>869594.83870967734</v>
      </c>
      <c r="W90" s="2">
        <f t="shared" si="20"/>
        <v>13333.516129032243</v>
      </c>
      <c r="X90" s="2">
        <f t="shared" si="6"/>
        <v>559144.41065986408</v>
      </c>
      <c r="Y90" s="2">
        <f t="shared" si="7"/>
        <v>27572265.869846478</v>
      </c>
      <c r="Z90" s="2" t="str">
        <f t="shared" si="8"/>
        <v>HERE</v>
      </c>
      <c r="AA90" s="2">
        <f>IF(Z90="HERE",Y90,AA89+Graph!$G$1*1000)</f>
        <v>27572265.869846478</v>
      </c>
      <c r="AB90" s="2">
        <f t="shared" si="21"/>
        <v>559144.41065986454</v>
      </c>
      <c r="AC90" s="2">
        <f t="shared" si="9"/>
        <v>869594.83870967734</v>
      </c>
      <c r="AD90" s="3">
        <f t="shared" si="10"/>
        <v>27572265.869846478</v>
      </c>
      <c r="AE90" s="2">
        <f>IF(AE88&gt;=52800000,52800000,IF(AB69=Graph!G$1*1000,AE89+Graph!G$1*1000,AC90))</f>
        <v>869594.83870967734</v>
      </c>
      <c r="AF90" s="3">
        <f t="shared" si="11"/>
        <v>869594.83870967734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22</v>
      </c>
      <c r="C91" s="7"/>
      <c r="D91" s="2" t="e">
        <f t="shared" si="12"/>
        <v>#N/A</v>
      </c>
      <c r="E91" s="2" t="e">
        <f t="shared" si="22"/>
        <v>#N/A</v>
      </c>
      <c r="F91" s="2">
        <v>572009.27622866631</v>
      </c>
      <c r="G91" s="2">
        <f t="shared" si="25"/>
        <v>572009.27622866631</v>
      </c>
      <c r="H91" s="2">
        <f t="shared" si="13"/>
        <v>28320647.687324971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776581.57142857253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577455.55895084143</v>
      </c>
      <c r="Q91" s="2">
        <f t="shared" si="26"/>
        <v>577455.55895084143</v>
      </c>
      <c r="R91" s="2">
        <f t="shared" si="16"/>
        <v>29019316.267506987</v>
      </c>
      <c r="S91" s="2">
        <f t="shared" si="17"/>
        <v>572009.27622866631</v>
      </c>
      <c r="T91" s="2">
        <f t="shared" si="18"/>
        <v>8499.5714285714785</v>
      </c>
      <c r="U91" s="2">
        <f t="shared" si="19"/>
        <v>577455.55895084143</v>
      </c>
      <c r="V91" s="2">
        <f t="shared" si="5"/>
        <v>882928.3548387097</v>
      </c>
      <c r="W91" s="2">
        <f t="shared" si="20"/>
        <v>13333.516129032359</v>
      </c>
      <c r="X91" s="2">
        <f t="shared" si="6"/>
        <v>564122.04282180907</v>
      </c>
      <c r="Y91" s="2">
        <f t="shared" si="7"/>
        <v>28136387.912668288</v>
      </c>
      <c r="Z91" s="2" t="str">
        <f t="shared" si="8"/>
        <v>HERE</v>
      </c>
      <c r="AA91" s="2">
        <f>IF(Z91="HERE",Y91,AA90+Graph!$G$1*1000)</f>
        <v>28136387.912668288</v>
      </c>
      <c r="AB91" s="2">
        <f t="shared" si="21"/>
        <v>564122.04282180965</v>
      </c>
      <c r="AC91" s="2">
        <f t="shared" si="9"/>
        <v>882928.3548387097</v>
      </c>
      <c r="AD91" s="3">
        <f t="shared" si="10"/>
        <v>28136387.912668288</v>
      </c>
      <c r="AE91" s="2">
        <f>IF(AE89&gt;=52800000,52800000,IF(AB70=Graph!G$1*1000,AE90+Graph!G$1*1000,AC91))</f>
        <v>882928.3548387097</v>
      </c>
      <c r="AF91" s="3">
        <f t="shared" si="11"/>
        <v>882928.3548387097</v>
      </c>
      <c r="AG91" s="3">
        <f t="shared" si="29"/>
        <v>15631761.216485132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23</v>
      </c>
      <c r="C92" s="7"/>
      <c r="D92" s="2" t="e">
        <f t="shared" si="12"/>
        <v>#N/A</v>
      </c>
      <c r="E92" s="2" t="e">
        <f t="shared" si="22"/>
        <v>#N/A</v>
      </c>
      <c r="F92" s="2">
        <v>576940.41211485863</v>
      </c>
      <c r="G92" s="2">
        <f t="shared" si="25"/>
        <v>576940.41211485863</v>
      </c>
      <c r="H92" s="2">
        <f t="shared" si="13"/>
        <v>28897588.09943983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785081.142857144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582433.19111281633</v>
      </c>
      <c r="Q92" s="2">
        <f t="shared" si="26"/>
        <v>582433.19111281633</v>
      </c>
      <c r="R92" s="2">
        <f t="shared" si="16"/>
        <v>29601749.458619803</v>
      </c>
      <c r="S92" s="2">
        <f t="shared" si="17"/>
        <v>576940.41211485863</v>
      </c>
      <c r="T92" s="2">
        <f t="shared" si="18"/>
        <v>8499.5714285714785</v>
      </c>
      <c r="U92" s="2">
        <f t="shared" si="19"/>
        <v>582433.19111281633</v>
      </c>
      <c r="V92" s="2">
        <f t="shared" si="5"/>
        <v>896261.87096774194</v>
      </c>
      <c r="W92" s="2">
        <f t="shared" si="20"/>
        <v>13333.516129032243</v>
      </c>
      <c r="X92" s="2">
        <f t="shared" si="6"/>
        <v>569099.67498378409</v>
      </c>
      <c r="Y92" s="2">
        <f t="shared" si="7"/>
        <v>28705487.587652072</v>
      </c>
      <c r="Z92" s="2" t="str">
        <f t="shared" si="8"/>
        <v>HERE</v>
      </c>
      <c r="AA92" s="2">
        <f>IF(Z92="HERE",Y92,AA91+Graph!$G$1*1000)</f>
        <v>28705487.587652072</v>
      </c>
      <c r="AB92" s="2">
        <f t="shared" si="21"/>
        <v>569099.67498378456</v>
      </c>
      <c r="AC92" s="2">
        <f t="shared" si="9"/>
        <v>896261.87096774194</v>
      </c>
      <c r="AD92" s="3">
        <f t="shared" si="10"/>
        <v>28705487.587652072</v>
      </c>
      <c r="AE92" s="2">
        <f>IF(AE90&gt;=52800000,52800000,IF(AB71=Graph!G$1*1000,AE91+Graph!G$1*1000,AC92))</f>
        <v>896261.87096774194</v>
      </c>
      <c r="AF92" s="3">
        <f t="shared" si="11"/>
        <v>896261.87096774194</v>
      </c>
      <c r="AG92" s="3">
        <f t="shared" si="29"/>
        <v>16050540.351916011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24</v>
      </c>
      <c r="C93" s="7"/>
      <c r="D93" s="2" t="e">
        <f t="shared" si="12"/>
        <v>#N/A</v>
      </c>
      <c r="E93" s="2" t="e">
        <f t="shared" si="22"/>
        <v>#N/A</v>
      </c>
      <c r="F93" s="2">
        <v>581871.54800102115</v>
      </c>
      <c r="G93" s="2">
        <f t="shared" si="25"/>
        <v>581871.54800102115</v>
      </c>
      <c r="H93" s="2">
        <f t="shared" si="13"/>
        <v>29479459.647440851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793580.71428571548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587410.82327476144</v>
      </c>
      <c r="Q93" s="2">
        <f t="shared" si="26"/>
        <v>587410.82327476144</v>
      </c>
      <c r="R93" s="2">
        <f t="shared" si="16"/>
        <v>30189160.281894565</v>
      </c>
      <c r="S93" s="2">
        <f t="shared" si="17"/>
        <v>581871.54800102115</v>
      </c>
      <c r="T93" s="2">
        <f t="shared" si="18"/>
        <v>8499.5714285714785</v>
      </c>
      <c r="U93" s="2">
        <f t="shared" si="19"/>
        <v>587410.82327476144</v>
      </c>
      <c r="V93" s="2">
        <f t="shared" si="5"/>
        <v>909595.38709677418</v>
      </c>
      <c r="W93" s="2">
        <f t="shared" si="20"/>
        <v>13333.516129032243</v>
      </c>
      <c r="X93" s="2">
        <f t="shared" si="6"/>
        <v>574077.3071457292</v>
      </c>
      <c r="Y93" s="2">
        <f t="shared" si="7"/>
        <v>29279564.894797802</v>
      </c>
      <c r="Z93" s="2" t="str">
        <f t="shared" si="8"/>
        <v>HERE</v>
      </c>
      <c r="AA93" s="2">
        <f>IF(Z93="HERE",Y93,AA92+Graph!$G$1*1000)</f>
        <v>29279564.894797802</v>
      </c>
      <c r="AB93" s="2">
        <f t="shared" si="21"/>
        <v>574077.30714572966</v>
      </c>
      <c r="AC93" s="2">
        <f t="shared" si="9"/>
        <v>909595.38709677418</v>
      </c>
      <c r="AD93" s="3">
        <f t="shared" si="10"/>
        <v>29279564.894797802</v>
      </c>
      <c r="AE93" s="2">
        <f>IF(AE91&gt;=52800000,52800000,IF(AB72=Graph!G$1*1000,AE92+Graph!G$1*1000,AC93))</f>
        <v>909595.38709677418</v>
      </c>
      <c r="AF93" s="3">
        <f t="shared" si="11"/>
        <v>909595.38709677418</v>
      </c>
      <c r="AG93" s="3">
        <f t="shared" si="29"/>
        <v>16473799.356292671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25</v>
      </c>
      <c r="C94" s="7"/>
      <c r="D94" s="2" t="e">
        <f t="shared" si="12"/>
        <v>#N/A</v>
      </c>
      <c r="E94" s="2" t="e">
        <f t="shared" si="22"/>
        <v>#N/A</v>
      </c>
      <c r="F94" s="2">
        <v>586802.68388718367</v>
      </c>
      <c r="G94" s="2">
        <f t="shared" si="25"/>
        <v>586802.68388718367</v>
      </c>
      <c r="H94" s="2">
        <f t="shared" si="13"/>
        <v>30066262.331328034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802080.28571428696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592388.45543670654</v>
      </c>
      <c r="Q94" s="2">
        <f t="shared" si="26"/>
        <v>592388.45543670654</v>
      </c>
      <c r="R94" s="2">
        <f t="shared" si="16"/>
        <v>30781548.737331271</v>
      </c>
      <c r="S94" s="2">
        <f t="shared" si="17"/>
        <v>586802.68388718367</v>
      </c>
      <c r="T94" s="2">
        <f t="shared" si="18"/>
        <v>8499.5714285714785</v>
      </c>
      <c r="U94" s="2">
        <f t="shared" si="19"/>
        <v>592388.45543670654</v>
      </c>
      <c r="V94" s="2">
        <f t="shared" si="5"/>
        <v>922928.90322580643</v>
      </c>
      <c r="W94" s="2">
        <f t="shared" si="20"/>
        <v>13333.516129032243</v>
      </c>
      <c r="X94" s="2">
        <f t="shared" si="6"/>
        <v>579054.9393076743</v>
      </c>
      <c r="Y94" s="2">
        <f t="shared" si="7"/>
        <v>29858619.834105477</v>
      </c>
      <c r="Z94" s="2" t="str">
        <f t="shared" si="8"/>
        <v>HERE</v>
      </c>
      <c r="AA94" s="2">
        <f>IF(Z94="HERE",Y94,AA93+Graph!$G$1*1000)</f>
        <v>29858619.834105477</v>
      </c>
      <c r="AB94" s="2">
        <f t="shared" si="21"/>
        <v>579054.93930767477</v>
      </c>
      <c r="AC94" s="2">
        <f t="shared" si="9"/>
        <v>922928.90322580643</v>
      </c>
      <c r="AD94" s="3">
        <f t="shared" si="10"/>
        <v>29858619.834105477</v>
      </c>
      <c r="AE94" s="2">
        <f>IF(AE92&gt;=52800000,52800000,IF(AB73=Graph!G$1*1000,AE93+Graph!G$1*1000,AC94))</f>
        <v>922928.90322580643</v>
      </c>
      <c r="AF94" s="3">
        <f t="shared" si="11"/>
        <v>922928.90322580643</v>
      </c>
      <c r="AG94" s="3">
        <f t="shared" si="29"/>
        <v>16901538.229615077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26</v>
      </c>
      <c r="C95" s="7"/>
      <c r="D95" s="2" t="e">
        <f t="shared" si="12"/>
        <v>#N/A</v>
      </c>
      <c r="E95" s="2" t="e">
        <f t="shared" si="22"/>
        <v>#N/A</v>
      </c>
      <c r="F95" s="2">
        <v>591733.81977337599</v>
      </c>
      <c r="G95" s="2">
        <f t="shared" si="25"/>
        <v>591733.81977337599</v>
      </c>
      <c r="H95" s="2">
        <f t="shared" si="13"/>
        <v>30657996.15110141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810579.85714285844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597366.08759868145</v>
      </c>
      <c r="Q95" s="2">
        <f t="shared" si="26"/>
        <v>597366.08759868145</v>
      </c>
      <c r="R95" s="2">
        <f t="shared" si="16"/>
        <v>31378914.824929953</v>
      </c>
      <c r="S95" s="2">
        <f t="shared" si="17"/>
        <v>591733.81977337599</v>
      </c>
      <c r="T95" s="2">
        <f t="shared" si="18"/>
        <v>8499.5714285714785</v>
      </c>
      <c r="U95" s="2">
        <f t="shared" si="19"/>
        <v>597366.08759868145</v>
      </c>
      <c r="V95" s="2">
        <f t="shared" si="5"/>
        <v>936262.41935483867</v>
      </c>
      <c r="W95" s="2">
        <f t="shared" si="20"/>
        <v>13333.516129032243</v>
      </c>
      <c r="X95" s="2">
        <f t="shared" si="6"/>
        <v>584032.57146964921</v>
      </c>
      <c r="Y95" s="2">
        <f t="shared" ref="Y95:Y158" si="30">IF(COUNT($C96)=0,IF(COUNT($C95)=1,C95,SUM(Y94+X95)),C95)</f>
        <v>30442652.405575126</v>
      </c>
      <c r="Z95" s="2" t="str">
        <f t="shared" si="8"/>
        <v>HERE</v>
      </c>
      <c r="AA95" s="2">
        <f>IF(Z95="HERE",Y95,AA94+Graph!$G$1*1000)</f>
        <v>30442652.405575126</v>
      </c>
      <c r="AB95" s="2">
        <f t="shared" si="21"/>
        <v>584032.57146964967</v>
      </c>
      <c r="AC95" s="2">
        <f t="shared" ref="AC95:AC158" si="31">IF(Z96="HERE",V95,AC94)</f>
        <v>936262.41935483867</v>
      </c>
      <c r="AD95" s="3">
        <f t="shared" si="10"/>
        <v>30442652.405575126</v>
      </c>
      <c r="AE95" s="2">
        <f>IF(AE93&gt;=52800000,52800000,IF(AB74=Graph!G$1*1000,AE94+Graph!G$1*1000,AC95))</f>
        <v>936262.41935483867</v>
      </c>
      <c r="AF95" s="3">
        <f t="shared" si="11"/>
        <v>936262.41935483867</v>
      </c>
      <c r="AG95" s="3">
        <f t="shared" si="29"/>
        <v>17333756.971883237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27</v>
      </c>
      <c r="C96" s="7"/>
      <c r="D96" s="2" t="e">
        <f t="shared" si="12"/>
        <v>#N/A</v>
      </c>
      <c r="E96" s="2" t="e">
        <f t="shared" si="22"/>
        <v>#N/A</v>
      </c>
      <c r="F96" s="2">
        <v>596664.95565953851</v>
      </c>
      <c r="G96" s="2">
        <f t="shared" si="25"/>
        <v>596664.95565953851</v>
      </c>
      <c r="H96" s="2">
        <f t="shared" ref="H96:H159" si="32">IF(COUNT($C97)=0,IF(COUNT($C96)=1,C96,SUM(H95+G96)),C96)</f>
        <v>31254661.106760949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819079.42857142992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602343.71976062655</v>
      </c>
      <c r="Q96" s="2">
        <f t="shared" si="26"/>
        <v>602343.71976062655</v>
      </c>
      <c r="R96" s="2">
        <f t="shared" ref="R96:R159" si="33">IF(COUNT($C97)=0,IF(COUNT($C96)=1,M96,SUM(R95+Q96)),M96)</f>
        <v>31981258.544690579</v>
      </c>
      <c r="S96" s="2">
        <f t="shared" si="17"/>
        <v>596664.95565953851</v>
      </c>
      <c r="T96" s="2">
        <f t="shared" si="18"/>
        <v>8499.5714285714785</v>
      </c>
      <c r="U96" s="2">
        <f t="shared" si="19"/>
        <v>602343.71976062655</v>
      </c>
      <c r="V96" s="2">
        <f t="shared" si="5"/>
        <v>949595.93548387103</v>
      </c>
      <c r="W96" s="2">
        <f t="shared" si="20"/>
        <v>13333.516129032359</v>
      </c>
      <c r="X96" s="2">
        <f t="shared" si="6"/>
        <v>589010.2036315942</v>
      </c>
      <c r="Y96" s="2">
        <f t="shared" si="30"/>
        <v>31031662.609206721</v>
      </c>
      <c r="Z96" s="2" t="str">
        <f t="shared" si="8"/>
        <v>HERE</v>
      </c>
      <c r="AA96" s="2">
        <f>IF(Z96="HERE",Y96,AA95+Graph!$G$1*1000)</f>
        <v>31031662.609206721</v>
      </c>
      <c r="AB96" s="2">
        <f t="shared" si="21"/>
        <v>589010.20363159478</v>
      </c>
      <c r="AC96" s="2">
        <f t="shared" si="31"/>
        <v>949595.93548387103</v>
      </c>
      <c r="AD96" s="3">
        <f t="shared" si="10"/>
        <v>31031662.609206721</v>
      </c>
      <c r="AE96" s="2">
        <f>IF(AE94&gt;=52800000,52800000,IF(AB75=Graph!G$1*1000,AE95+Graph!G$1*1000,AC96))</f>
        <v>949595.93548387103</v>
      </c>
      <c r="AF96" s="3">
        <f t="shared" si="11"/>
        <v>949595.93548387103</v>
      </c>
      <c r="AG96" s="3">
        <f t="shared" si="29"/>
        <v>17770455.583097175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28</v>
      </c>
      <c r="C97" s="7"/>
      <c r="D97" s="2" t="e">
        <f t="shared" si="12"/>
        <v>#N/A</v>
      </c>
      <c r="E97" s="2" t="e">
        <f t="shared" si="22"/>
        <v>#N/A</v>
      </c>
      <c r="F97" s="2">
        <v>601596.09154570103</v>
      </c>
      <c r="G97" s="2">
        <f t="shared" si="25"/>
        <v>601596.09154570103</v>
      </c>
      <c r="H97" s="2">
        <f t="shared" si="32"/>
        <v>31856257.19830665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827579.0000000014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607321.35192260146</v>
      </c>
      <c r="Q97" s="2">
        <f t="shared" si="26"/>
        <v>607321.35192260146</v>
      </c>
      <c r="R97" s="2">
        <f t="shared" si="33"/>
        <v>32588579.896613181</v>
      </c>
      <c r="S97" s="2">
        <f t="shared" si="17"/>
        <v>601596.09154570103</v>
      </c>
      <c r="T97" s="2">
        <f t="shared" si="18"/>
        <v>8499.5714285714785</v>
      </c>
      <c r="U97" s="2">
        <f t="shared" si="19"/>
        <v>607321.35192260146</v>
      </c>
      <c r="V97" s="2">
        <f t="shared" si="5"/>
        <v>962929.45161290327</v>
      </c>
      <c r="W97" s="2">
        <f t="shared" si="20"/>
        <v>13333.516129032243</v>
      </c>
      <c r="X97" s="2">
        <f t="shared" si="6"/>
        <v>593987.83579356922</v>
      </c>
      <c r="Y97" s="2">
        <f t="shared" si="30"/>
        <v>31625650.445000291</v>
      </c>
      <c r="Z97" s="2" t="str">
        <f t="shared" si="8"/>
        <v>HERE</v>
      </c>
      <c r="AA97" s="2">
        <f>IF(Z97="HERE",Y97,AA96+Graph!$G$1*1000)</f>
        <v>31625650.445000291</v>
      </c>
      <c r="AB97" s="2">
        <f t="shared" si="21"/>
        <v>593987.83579356968</v>
      </c>
      <c r="AC97" s="2">
        <f t="shared" si="31"/>
        <v>962929.45161290327</v>
      </c>
      <c r="AD97" s="3">
        <f t="shared" si="10"/>
        <v>31625650.445000291</v>
      </c>
      <c r="AE97" s="2">
        <f>IF(AE95&gt;=52800000,52800000,IF(AB76=Graph!G$1*1000,AE96+Graph!G$1*1000,AC97))</f>
        <v>962929.45161290327</v>
      </c>
      <c r="AF97" s="3">
        <f t="shared" si="11"/>
        <v>962929.45161290327</v>
      </c>
      <c r="AG97" s="3">
        <f t="shared" si="29"/>
        <v>18211634.063256864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29</v>
      </c>
      <c r="C98" s="7"/>
      <c r="D98" s="2" t="e">
        <f t="shared" si="12"/>
        <v>#N/A</v>
      </c>
      <c r="E98" s="2" t="e">
        <f t="shared" si="22"/>
        <v>#N/A</v>
      </c>
      <c r="F98" s="2">
        <v>606527.22743189335</v>
      </c>
      <c r="G98" s="2">
        <f t="shared" si="25"/>
        <v>606527.22743189335</v>
      </c>
      <c r="H98" s="2">
        <f t="shared" si="32"/>
        <v>32462784.425738543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836078.57142857288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612298.98408454657</v>
      </c>
      <c r="Q98" s="2">
        <f t="shared" si="26"/>
        <v>612298.98408454657</v>
      </c>
      <c r="R98" s="2">
        <f t="shared" si="33"/>
        <v>33200878.880697727</v>
      </c>
      <c r="S98" s="2">
        <f t="shared" si="17"/>
        <v>606527.22743189335</v>
      </c>
      <c r="T98" s="2">
        <f t="shared" si="18"/>
        <v>8499.5714285714785</v>
      </c>
      <c r="U98" s="2">
        <f t="shared" si="19"/>
        <v>612298.98408454657</v>
      </c>
      <c r="V98" s="2">
        <f t="shared" si="5"/>
        <v>976262.96774193551</v>
      </c>
      <c r="W98" s="2">
        <f t="shared" si="20"/>
        <v>13333.516129032243</v>
      </c>
      <c r="X98" s="2">
        <f t="shared" si="6"/>
        <v>598965.46795551432</v>
      </c>
      <c r="Y98" s="2">
        <f t="shared" si="30"/>
        <v>32224615.912955806</v>
      </c>
      <c r="Z98" s="2" t="str">
        <f t="shared" si="8"/>
        <v>HERE</v>
      </c>
      <c r="AA98" s="2">
        <f>IF(Z98="HERE",Y98,AA97+Graph!$G$1*1000)</f>
        <v>32224615.912955806</v>
      </c>
      <c r="AB98" s="2">
        <f t="shared" si="21"/>
        <v>598965.46795551479</v>
      </c>
      <c r="AC98" s="2">
        <f t="shared" si="31"/>
        <v>976262.96774193551</v>
      </c>
      <c r="AD98" s="3">
        <f t="shared" si="10"/>
        <v>32224615.912955806</v>
      </c>
      <c r="AE98" s="2">
        <f>IF(AE96&gt;=52800000,52800000,IF(AB77=Graph!G$1*1000,AE97+Graph!G$1*1000,AC98))</f>
        <v>976262.96774193551</v>
      </c>
      <c r="AF98" s="3">
        <f t="shared" si="11"/>
        <v>976262.96774193551</v>
      </c>
      <c r="AG98" s="3">
        <f t="shared" si="29"/>
        <v>18657292.4123623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30</v>
      </c>
      <c r="C99" s="7"/>
      <c r="D99" s="2" t="e">
        <f t="shared" si="12"/>
        <v>#N/A</v>
      </c>
      <c r="E99" s="2" t="e">
        <f t="shared" si="22"/>
        <v>#N/A</v>
      </c>
      <c r="F99" s="2">
        <v>611458.36331805587</v>
      </c>
      <c r="G99" s="2">
        <f t="shared" si="25"/>
        <v>611458.36331805587</v>
      </c>
      <c r="H99" s="2">
        <f t="shared" si="32"/>
        <v>33074242.789056599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844578.14285714435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617276.61624649167</v>
      </c>
      <c r="Q99" s="2">
        <f t="shared" si="26"/>
        <v>617276.61624649167</v>
      </c>
      <c r="R99" s="2">
        <f t="shared" si="33"/>
        <v>33818155.496944219</v>
      </c>
      <c r="S99" s="2">
        <f t="shared" si="17"/>
        <v>611458.36331805587</v>
      </c>
      <c r="T99" s="2">
        <f t="shared" si="18"/>
        <v>8499.5714285714785</v>
      </c>
      <c r="U99" s="2">
        <f t="shared" si="19"/>
        <v>617276.61624649167</v>
      </c>
      <c r="V99" s="2">
        <f t="shared" si="5"/>
        <v>989596.48387096776</v>
      </c>
      <c r="W99" s="2">
        <f t="shared" si="20"/>
        <v>13333.516129032243</v>
      </c>
      <c r="X99" s="2">
        <f t="shared" si="6"/>
        <v>603943.10011745943</v>
      </c>
      <c r="Y99" s="2">
        <f t="shared" si="30"/>
        <v>32828559.013073266</v>
      </c>
      <c r="Z99" s="2" t="str">
        <f t="shared" si="8"/>
        <v>HERE</v>
      </c>
      <c r="AA99" s="2">
        <f>IF(Z99="HERE",Y99,AA98+Graph!$G$1*1000)</f>
        <v>32828559.013073266</v>
      </c>
      <c r="AB99" s="2">
        <f t="shared" si="21"/>
        <v>603943.10011745989</v>
      </c>
      <c r="AC99" s="2">
        <f t="shared" si="31"/>
        <v>989596.48387096776</v>
      </c>
      <c r="AD99" s="3">
        <f t="shared" si="10"/>
        <v>32828559.013073266</v>
      </c>
      <c r="AE99" s="2">
        <f>IF(AE97&gt;=52800000,52800000,IF(AB78=Graph!G$1*1000,AE98+Graph!G$1*1000,AC99))</f>
        <v>989596.48387096776</v>
      </c>
      <c r="AF99" s="3">
        <f t="shared" si="11"/>
        <v>989596.48387096776</v>
      </c>
      <c r="AG99" s="3">
        <f t="shared" si="29"/>
        <v>19107430.630413514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31</v>
      </c>
      <c r="C100" s="14"/>
      <c r="D100" s="13" t="e">
        <f t="shared" si="12"/>
        <v>#N/A</v>
      </c>
      <c r="E100" s="13" t="e">
        <f t="shared" si="22"/>
        <v>#N/A</v>
      </c>
      <c r="F100" s="13">
        <v>616389.49920421839</v>
      </c>
      <c r="G100" s="2">
        <f t="shared" si="25"/>
        <v>616389.49920421839</v>
      </c>
      <c r="H100" s="13">
        <f t="shared" si="32"/>
        <v>33690632.288260818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853077.71428571583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622254.24840846658</v>
      </c>
      <c r="Q100" s="2">
        <f t="shared" si="26"/>
        <v>622254.24840846658</v>
      </c>
      <c r="R100" s="13">
        <f t="shared" si="33"/>
        <v>34440409.745352685</v>
      </c>
      <c r="S100" s="13">
        <f t="shared" si="17"/>
        <v>616389.49920421839</v>
      </c>
      <c r="T100" s="13">
        <f t="shared" si="18"/>
        <v>8499.5714285714785</v>
      </c>
      <c r="U100" s="13">
        <f t="shared" si="19"/>
        <v>622254.24840846658</v>
      </c>
      <c r="V100" s="13">
        <f t="shared" si="5"/>
        <v>1002930</v>
      </c>
      <c r="W100" s="13">
        <f t="shared" si="20"/>
        <v>13333.516129032243</v>
      </c>
      <c r="X100" s="13">
        <f t="shared" si="6"/>
        <v>608920.73227943433</v>
      </c>
      <c r="Y100" s="2">
        <f t="shared" si="30"/>
        <v>33437479.7453527</v>
      </c>
      <c r="Z100" s="2" t="str">
        <f t="shared" si="8"/>
        <v>HERE</v>
      </c>
      <c r="AA100" s="2">
        <f>IF(Z100="HERE",Y100,AA99+Graph!$G$1*1000)</f>
        <v>33437479.7453527</v>
      </c>
      <c r="AB100" s="2">
        <f t="shared" si="21"/>
        <v>608920.7322794348</v>
      </c>
      <c r="AC100" s="2">
        <f t="shared" si="31"/>
        <v>1002930</v>
      </c>
      <c r="AD100" s="3">
        <f t="shared" si="10"/>
        <v>33437479.7453527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19562048.717410482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32</v>
      </c>
      <c r="C101" s="7"/>
      <c r="D101" s="2" t="e">
        <f t="shared" si="12"/>
        <v>#N/A</v>
      </c>
      <c r="E101" s="2" t="e">
        <f t="shared" si="22"/>
        <v>#N/A</v>
      </c>
      <c r="F101" s="2">
        <v>621320.63509041071</v>
      </c>
      <c r="G101" s="2">
        <f t="shared" si="25"/>
        <v>621320.63509041071</v>
      </c>
      <c r="H101" s="2">
        <f t="shared" si="32"/>
        <v>34311952.923351228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861577.28571428731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627231.88057041168</v>
      </c>
      <c r="Q101" s="2">
        <f t="shared" si="26"/>
        <v>627231.88057041168</v>
      </c>
      <c r="R101" s="2">
        <f t="shared" si="33"/>
        <v>35067641.625923097</v>
      </c>
      <c r="S101" s="2">
        <f t="shared" si="17"/>
        <v>621320.63509041071</v>
      </c>
      <c r="T101" s="2">
        <f t="shared" si="18"/>
        <v>8499.5714285714785</v>
      </c>
      <c r="U101" s="2">
        <f t="shared" si="19"/>
        <v>627231.88057041168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573794.16628469736</v>
      </c>
      <c r="Y101" s="2">
        <f t="shared" si="30"/>
        <v>34011273.911637396</v>
      </c>
      <c r="Z101" s="2" t="str">
        <f t="shared" si="8"/>
        <v>HERE</v>
      </c>
      <c r="AA101" s="2">
        <f>IF(Z101="HERE",Y101,AA100+Graph!$G$1*1000)</f>
        <v>34011273.911637396</v>
      </c>
      <c r="AB101" s="2">
        <f t="shared" si="21"/>
        <v>573794.16628469527</v>
      </c>
      <c r="AC101" s="2">
        <f t="shared" si="31"/>
        <v>1056367.7142857143</v>
      </c>
      <c r="AD101" s="3">
        <f t="shared" si="10"/>
        <v>34011273.911637396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20021146.673353199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33</v>
      </c>
      <c r="C102" s="7"/>
      <c r="D102" s="2" t="e">
        <f t="shared" si="12"/>
        <v>#N/A</v>
      </c>
      <c r="E102" s="2" t="e">
        <f t="shared" si="22"/>
        <v>#N/A</v>
      </c>
      <c r="F102" s="2">
        <v>626251.77097657323</v>
      </c>
      <c r="G102" s="2">
        <f t="shared" ref="G102:G165" si="35">IF(F102&gt;750000,$AK$31*1000,F102)</f>
        <v>626251.77097657323</v>
      </c>
      <c r="H102" s="2">
        <f t="shared" si="32"/>
        <v>34938204.694327801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870076.85714285879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632209.51273235679</v>
      </c>
      <c r="Q102" s="2">
        <f t="shared" ref="Q102:Q165" si="36">IF(P102&gt;750000,750000,P102)</f>
        <v>632209.51273235679</v>
      </c>
      <c r="R102" s="2">
        <f t="shared" si="33"/>
        <v>35699851.138655454</v>
      </c>
      <c r="S102" s="2">
        <f t="shared" si="17"/>
        <v>626251.77097657323</v>
      </c>
      <c r="T102" s="2">
        <f t="shared" si="18"/>
        <v>8499.5714285714785</v>
      </c>
      <c r="U102" s="2">
        <f t="shared" si="19"/>
        <v>632209.51273235679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578771.79844664247</v>
      </c>
      <c r="Y102" s="2">
        <f t="shared" si="30"/>
        <v>34590045.710084036</v>
      </c>
      <c r="Z102" s="2" t="str">
        <f t="shared" si="8"/>
        <v>HERE</v>
      </c>
      <c r="AA102" s="2">
        <f>IF(Z102="HERE",Y102,AA101+Graph!$G$1*1000)</f>
        <v>34590045.710084036</v>
      </c>
      <c r="AB102" s="2">
        <f t="shared" si="21"/>
        <v>578771.79844664037</v>
      </c>
      <c r="AC102" s="2">
        <f t="shared" si="31"/>
        <v>1109805.4285714286</v>
      </c>
      <c r="AD102" s="3">
        <f t="shared" si="10"/>
        <v>34590045.710084036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20484724.498241693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34</v>
      </c>
      <c r="C103" s="7"/>
      <c r="D103" s="2" t="e">
        <f t="shared" si="12"/>
        <v>#N/A</v>
      </c>
      <c r="E103" s="2" t="e">
        <f t="shared" si="22"/>
        <v>#N/A</v>
      </c>
      <c r="F103" s="2">
        <v>631182.90686273575</v>
      </c>
      <c r="G103" s="2">
        <f t="shared" si="35"/>
        <v>631182.90686273575</v>
      </c>
      <c r="H103" s="2">
        <f t="shared" si="32"/>
        <v>35569387.601190537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878576.42857143027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637187.14489433169</v>
      </c>
      <c r="Q103" s="2">
        <f t="shared" si="36"/>
        <v>637187.14489433169</v>
      </c>
      <c r="R103" s="2">
        <f t="shared" si="33"/>
        <v>36337038.283549786</v>
      </c>
      <c r="S103" s="2">
        <f t="shared" si="17"/>
        <v>631182.90686273575</v>
      </c>
      <c r="T103" s="2">
        <f t="shared" si="18"/>
        <v>8499.5714285714785</v>
      </c>
      <c r="U103" s="2">
        <f t="shared" si="19"/>
        <v>637187.14489433169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583749.43060861761</v>
      </c>
      <c r="Y103" s="2">
        <f t="shared" si="30"/>
        <v>35173795.140692651</v>
      </c>
      <c r="Z103" s="2" t="str">
        <f t="shared" si="8"/>
        <v>HERE</v>
      </c>
      <c r="AA103" s="2">
        <f>IF(Z103="HERE",Y103,AA102+Graph!$G$1*1000)</f>
        <v>35173795.140692651</v>
      </c>
      <c r="AB103" s="2">
        <f t="shared" si="21"/>
        <v>583749.43060861528</v>
      </c>
      <c r="AC103" s="2">
        <f t="shared" si="31"/>
        <v>1163243.1428571427</v>
      </c>
      <c r="AD103" s="3">
        <f t="shared" si="10"/>
        <v>35173795.140692651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20952782.192075934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35</v>
      </c>
      <c r="C104" s="7"/>
      <c r="D104" s="2" t="e">
        <f t="shared" si="12"/>
        <v>#N/A</v>
      </c>
      <c r="E104" s="2" t="e">
        <f t="shared" si="22"/>
        <v>#N/A</v>
      </c>
      <c r="F104" s="2">
        <v>636114.04274892807</v>
      </c>
      <c r="G104" s="2">
        <f t="shared" si="35"/>
        <v>636114.04274892807</v>
      </c>
      <c r="H104" s="2">
        <f t="shared" si="32"/>
        <v>36205501.643939465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887076.00000000175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642164.7770562768</v>
      </c>
      <c r="Q104" s="2">
        <f t="shared" si="36"/>
        <v>642164.7770562768</v>
      </c>
      <c r="R104" s="2">
        <f t="shared" si="33"/>
        <v>36979203.060606062</v>
      </c>
      <c r="S104" s="2">
        <f t="shared" si="17"/>
        <v>636114.04274892807</v>
      </c>
      <c r="T104" s="2">
        <f t="shared" si="18"/>
        <v>8499.5714285714785</v>
      </c>
      <c r="U104" s="2">
        <f t="shared" si="19"/>
        <v>642164.7770562768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588727.06277056248</v>
      </c>
      <c r="Y104" s="2">
        <f t="shared" si="30"/>
        <v>35762522.203463212</v>
      </c>
      <c r="Z104" s="2" t="str">
        <f t="shared" si="8"/>
        <v>HERE</v>
      </c>
      <c r="AA104" s="2">
        <f>IF(Z104="HERE",Y104,AA103+Graph!$G$1*1000)</f>
        <v>35762522.203463212</v>
      </c>
      <c r="AB104" s="2">
        <f t="shared" si="21"/>
        <v>588727.06277056038</v>
      </c>
      <c r="AC104" s="2">
        <f t="shared" si="31"/>
        <v>1216680.857142857</v>
      </c>
      <c r="AD104" s="3">
        <f t="shared" si="10"/>
        <v>35762522.203463212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21425319.754855957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36</v>
      </c>
      <c r="C105" s="7"/>
      <c r="D105" s="2" t="e">
        <f t="shared" si="12"/>
        <v>#N/A</v>
      </c>
      <c r="E105" s="2" t="e">
        <f t="shared" si="22"/>
        <v>#N/A</v>
      </c>
      <c r="F105" s="2">
        <v>641045.17863509059</v>
      </c>
      <c r="G105" s="2">
        <f t="shared" si="35"/>
        <v>641045.17863509059</v>
      </c>
      <c r="H105" s="2">
        <f t="shared" si="32"/>
        <v>36846546.822574556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895575.57142857322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647142.4092182219</v>
      </c>
      <c r="Q105" s="2">
        <f t="shared" si="36"/>
        <v>647142.4092182219</v>
      </c>
      <c r="R105" s="2">
        <f t="shared" si="33"/>
        <v>37626345.469824284</v>
      </c>
      <c r="S105" s="2">
        <f t="shared" si="17"/>
        <v>641045.17863509059</v>
      </c>
      <c r="T105" s="2">
        <f t="shared" si="18"/>
        <v>8499.5714285714785</v>
      </c>
      <c r="U105" s="2">
        <f t="shared" si="19"/>
        <v>647142.4092182219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593704.69493250758</v>
      </c>
      <c r="Y105" s="2">
        <f t="shared" si="30"/>
        <v>36356226.898395717</v>
      </c>
      <c r="Z105" s="2" t="str">
        <f t="shared" si="8"/>
        <v>HERE</v>
      </c>
      <c r="AA105" s="2">
        <f>IF(Z105="HERE",Y105,AA104+Graph!$G$1*1000)</f>
        <v>36356226.898395717</v>
      </c>
      <c r="AB105" s="2">
        <f t="shared" si="21"/>
        <v>593704.69493250549</v>
      </c>
      <c r="AC105" s="2">
        <f t="shared" si="31"/>
        <v>1270118.5714285714</v>
      </c>
      <c r="AD105" s="3">
        <f t="shared" si="10"/>
        <v>36356226.898395717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21902337.186581731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37</v>
      </c>
      <c r="C106" s="7"/>
      <c r="D106" s="2" t="e">
        <f t="shared" si="12"/>
        <v>#N/A</v>
      </c>
      <c r="E106" s="2" t="e">
        <f t="shared" si="22"/>
        <v>#N/A</v>
      </c>
      <c r="F106" s="2">
        <v>645976.31452125311</v>
      </c>
      <c r="G106" s="2">
        <f t="shared" si="35"/>
        <v>645976.31452125311</v>
      </c>
      <c r="H106" s="2">
        <f t="shared" si="32"/>
        <v>37492523.137095809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904075.1428571447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652120.04138019681</v>
      </c>
      <c r="Q106" s="2">
        <f t="shared" si="36"/>
        <v>652120.04138019681</v>
      </c>
      <c r="R106" s="2">
        <f t="shared" si="33"/>
        <v>38278465.511204481</v>
      </c>
      <c r="S106" s="2">
        <f t="shared" si="17"/>
        <v>645976.31452125311</v>
      </c>
      <c r="T106" s="2">
        <f t="shared" si="18"/>
        <v>8499.5714285714785</v>
      </c>
      <c r="U106" s="2">
        <f t="shared" si="19"/>
        <v>652120.04138019681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598682.32709448249</v>
      </c>
      <c r="Y106" s="2">
        <f t="shared" si="30"/>
        <v>36954909.225490198</v>
      </c>
      <c r="Z106" s="2" t="str">
        <f t="shared" si="8"/>
        <v>HERE</v>
      </c>
      <c r="AA106" s="2">
        <f>IF(Z106="HERE",Y106,AA105+Graph!$G$1*1000)</f>
        <v>36954909.225490198</v>
      </c>
      <c r="AB106" s="2">
        <f t="shared" si="21"/>
        <v>598682.3270944804</v>
      </c>
      <c r="AC106" s="2">
        <f t="shared" si="31"/>
        <v>1323556.2857142857</v>
      </c>
      <c r="AD106" s="3">
        <f t="shared" si="10"/>
        <v>36954909.225490198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22383834.487253252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38</v>
      </c>
      <c r="C107" s="7"/>
      <c r="D107" s="2" t="e">
        <f t="shared" si="12"/>
        <v>#N/A</v>
      </c>
      <c r="E107" s="2" t="e">
        <f t="shared" si="22"/>
        <v>#N/A</v>
      </c>
      <c r="F107" s="2">
        <v>650907.45040744543</v>
      </c>
      <c r="G107" s="2">
        <f t="shared" si="35"/>
        <v>650907.45040744543</v>
      </c>
      <c r="H107" s="2">
        <f t="shared" si="32"/>
        <v>38143430.587503254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912574.71428571618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657097.67354214191</v>
      </c>
      <c r="Q107" s="2">
        <f t="shared" si="36"/>
        <v>657097.67354214191</v>
      </c>
      <c r="R107" s="2">
        <f t="shared" si="33"/>
        <v>38935563.184746623</v>
      </c>
      <c r="S107" s="2">
        <f t="shared" si="17"/>
        <v>650907.45040744543</v>
      </c>
      <c r="T107" s="2">
        <f t="shared" si="18"/>
        <v>8499.5714285714785</v>
      </c>
      <c r="U107" s="2">
        <f t="shared" si="19"/>
        <v>657097.67354214191</v>
      </c>
      <c r="V107" s="2">
        <f t="shared" si="34"/>
        <v>1376994</v>
      </c>
      <c r="W107" s="2">
        <f t="shared" si="20"/>
        <v>53437.714285714319</v>
      </c>
      <c r="X107" s="2">
        <f t="shared" si="6"/>
        <v>603659.9592564276</v>
      </c>
      <c r="Y107" s="2">
        <f t="shared" si="30"/>
        <v>37558569.184746623</v>
      </c>
      <c r="Z107" s="2" t="str">
        <f t="shared" si="8"/>
        <v>HERE</v>
      </c>
      <c r="AA107" s="2">
        <f>IF(Z107="HERE",Y107,AA106+Graph!$G$1*1000)</f>
        <v>37558569.184746623</v>
      </c>
      <c r="AB107" s="2">
        <f t="shared" si="21"/>
        <v>603659.9592564255</v>
      </c>
      <c r="AC107" s="2">
        <f t="shared" si="31"/>
        <v>1376994</v>
      </c>
      <c r="AD107" s="3">
        <f t="shared" si="10"/>
        <v>37558569.184746623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22869811.656870555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39</v>
      </c>
      <c r="C108" s="7"/>
      <c r="D108" s="2" t="e">
        <f t="shared" si="12"/>
        <v>#N/A</v>
      </c>
      <c r="E108" s="2" t="e">
        <f t="shared" si="22"/>
        <v>#N/A</v>
      </c>
      <c r="F108" s="2">
        <v>655838.58629360795</v>
      </c>
      <c r="G108" s="2">
        <f t="shared" si="35"/>
        <v>655838.58629360795</v>
      </c>
      <c r="H108" s="2">
        <f t="shared" si="32"/>
        <v>38799269.173796862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921074.28571428766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662075.30570408702</v>
      </c>
      <c r="Q108" s="2">
        <f t="shared" si="36"/>
        <v>662075.30570408702</v>
      </c>
      <c r="R108" s="2">
        <f t="shared" si="33"/>
        <v>39597638.49045071</v>
      </c>
      <c r="S108" s="2">
        <f t="shared" si="17"/>
        <v>655838.58629360795</v>
      </c>
      <c r="T108" s="2">
        <f t="shared" si="18"/>
        <v>8499.5714285714785</v>
      </c>
      <c r="U108" s="2">
        <f t="shared" si="19"/>
        <v>662075.30570408702</v>
      </c>
      <c r="V108" s="2">
        <f t="shared" si="34"/>
        <v>1508825.75</v>
      </c>
      <c r="W108" s="2">
        <f t="shared" si="20"/>
        <v>131831.75</v>
      </c>
      <c r="X108" s="2">
        <f t="shared" si="6"/>
        <v>530243.55570408702</v>
      </c>
      <c r="Y108" s="2">
        <f t="shared" si="30"/>
        <v>38088812.74045071</v>
      </c>
      <c r="Z108" s="2" t="str">
        <f t="shared" si="8"/>
        <v>HERE</v>
      </c>
      <c r="AA108" s="2">
        <f>IF(Z108="HERE",Y108,AA107+Graph!$G$1*1000)</f>
        <v>38088812.74045071</v>
      </c>
      <c r="AB108" s="2">
        <f t="shared" si="21"/>
        <v>530243.55570408702</v>
      </c>
      <c r="AC108" s="2">
        <f t="shared" si="31"/>
        <v>1508825.75</v>
      </c>
      <c r="AD108" s="3">
        <f t="shared" si="10"/>
        <v>38088812.74045071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23360268.695433605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40</v>
      </c>
      <c r="C109" s="7"/>
      <c r="D109" s="2" t="e">
        <f t="shared" si="12"/>
        <v>#N/A</v>
      </c>
      <c r="E109" s="2" t="e">
        <f t="shared" si="22"/>
        <v>#N/A</v>
      </c>
      <c r="F109" s="2">
        <v>660769.72217977047</v>
      </c>
      <c r="G109" s="2">
        <f t="shared" si="35"/>
        <v>660769.72217977047</v>
      </c>
      <c r="H109" s="2">
        <f t="shared" si="32"/>
        <v>39460038.895976633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929573.85714285914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667052.93786606193</v>
      </c>
      <c r="Q109" s="2">
        <f t="shared" si="36"/>
        <v>667052.93786606193</v>
      </c>
      <c r="R109" s="2">
        <f t="shared" si="33"/>
        <v>40264691.428316772</v>
      </c>
      <c r="S109" s="2">
        <f t="shared" si="17"/>
        <v>660769.72217977047</v>
      </c>
      <c r="T109" s="2">
        <f t="shared" si="18"/>
        <v>8499.5714285714785</v>
      </c>
      <c r="U109" s="2">
        <f t="shared" si="19"/>
        <v>667052.93786606193</v>
      </c>
      <c r="V109" s="2">
        <f t="shared" si="34"/>
        <v>1640657.5</v>
      </c>
      <c r="W109" s="2">
        <f t="shared" si="20"/>
        <v>131831.75</v>
      </c>
      <c r="X109" s="2">
        <f t="shared" si="6"/>
        <v>535221.18786606193</v>
      </c>
      <c r="Y109" s="2">
        <f t="shared" si="30"/>
        <v>38624033.928316772</v>
      </c>
      <c r="Z109" s="2" t="str">
        <f t="shared" si="8"/>
        <v>HERE</v>
      </c>
      <c r="AA109" s="2">
        <f>IF(Z109="HERE",Y109,AA108+Graph!$G$1*1000)</f>
        <v>38624033.928316772</v>
      </c>
      <c r="AB109" s="2">
        <f t="shared" si="21"/>
        <v>535221.18786606193</v>
      </c>
      <c r="AC109" s="2">
        <f t="shared" si="31"/>
        <v>1640657.5</v>
      </c>
      <c r="AD109" s="3">
        <f t="shared" si="10"/>
        <v>38624033.928316772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23855205.602942407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41</v>
      </c>
      <c r="C110" s="7"/>
      <c r="D110" s="2" t="e">
        <f t="shared" si="12"/>
        <v>#N/A</v>
      </c>
      <c r="E110" s="2" t="e">
        <f t="shared" si="22"/>
        <v>#N/A</v>
      </c>
      <c r="F110" s="2">
        <v>665700.85806596279</v>
      </c>
      <c r="G110" s="2">
        <f t="shared" si="35"/>
        <v>665700.85806596279</v>
      </c>
      <c r="H110" s="2">
        <f t="shared" si="32"/>
        <v>40125739.754042596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938073.42857143062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672030.57002800703</v>
      </c>
      <c r="Q110" s="2">
        <f t="shared" si="36"/>
        <v>672030.57002800703</v>
      </c>
      <c r="R110" s="2">
        <f t="shared" si="33"/>
        <v>40936721.998344779</v>
      </c>
      <c r="S110" s="2">
        <f t="shared" si="17"/>
        <v>665700.85806596279</v>
      </c>
      <c r="T110" s="2">
        <f t="shared" si="18"/>
        <v>8499.5714285714785</v>
      </c>
      <c r="U110" s="2">
        <f t="shared" si="19"/>
        <v>672030.57002800703</v>
      </c>
      <c r="V110" s="2">
        <f t="shared" si="34"/>
        <v>1772489.25</v>
      </c>
      <c r="W110" s="2">
        <f t="shared" si="20"/>
        <v>131831.75</v>
      </c>
      <c r="X110" s="2">
        <f t="shared" si="6"/>
        <v>540198.82002800703</v>
      </c>
      <c r="Y110" s="2">
        <f t="shared" si="30"/>
        <v>39164232.748344779</v>
      </c>
      <c r="Z110" s="2" t="str">
        <f t="shared" si="8"/>
        <v>HERE</v>
      </c>
      <c r="AA110" s="2">
        <f>IF(Z110="HERE",Y110,AA109+Graph!$G$1*1000)</f>
        <v>39164232.748344779</v>
      </c>
      <c r="AB110" s="2">
        <f t="shared" si="21"/>
        <v>540198.82002800703</v>
      </c>
      <c r="AC110" s="2">
        <f t="shared" si="31"/>
        <v>1772489.25</v>
      </c>
      <c r="AD110" s="3">
        <f t="shared" si="10"/>
        <v>39164232.748344779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24354622.379396986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42</v>
      </c>
      <c r="C111" s="7"/>
      <c r="D111" s="2" t="e">
        <f t="shared" si="12"/>
        <v>#N/A</v>
      </c>
      <c r="E111" s="2" t="e">
        <f t="shared" si="22"/>
        <v>#N/A</v>
      </c>
      <c r="F111" s="2">
        <v>670631.99395212531</v>
      </c>
      <c r="G111" s="2">
        <f t="shared" si="35"/>
        <v>670631.99395212531</v>
      </c>
      <c r="H111" s="2">
        <f t="shared" si="32"/>
        <v>40796371.747994721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946573.0000000021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677008.20218995214</v>
      </c>
      <c r="Q111" s="2">
        <f t="shared" si="36"/>
        <v>677008.20218995214</v>
      </c>
      <c r="R111" s="2">
        <f t="shared" si="33"/>
        <v>41613730.200534731</v>
      </c>
      <c r="S111" s="2">
        <f t="shared" si="17"/>
        <v>670631.99395212531</v>
      </c>
      <c r="T111" s="2">
        <f t="shared" si="18"/>
        <v>8499.5714285714785</v>
      </c>
      <c r="U111" s="2">
        <f t="shared" si="19"/>
        <v>677008.20218995214</v>
      </c>
      <c r="V111" s="2">
        <f t="shared" si="34"/>
        <v>1904321</v>
      </c>
      <c r="W111" s="2">
        <f t="shared" si="20"/>
        <v>131831.75</v>
      </c>
      <c r="X111" s="2">
        <f t="shared" si="6"/>
        <v>545176.45218995214</v>
      </c>
      <c r="Y111" s="2">
        <f t="shared" si="30"/>
        <v>39709409.200534731</v>
      </c>
      <c r="Z111" s="2" t="str">
        <f t="shared" si="8"/>
        <v>HERE</v>
      </c>
      <c r="AA111" s="2">
        <f>IF(Z111="HERE",Y111,AA110+Graph!$G$1*1000)</f>
        <v>39709409.200534731</v>
      </c>
      <c r="AB111" s="2">
        <f t="shared" si="21"/>
        <v>545176.45218995214</v>
      </c>
      <c r="AC111" s="2">
        <f t="shared" si="31"/>
        <v>1904321</v>
      </c>
      <c r="AD111" s="3">
        <f t="shared" si="10"/>
        <v>39709409.200534731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24858519.024797317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43</v>
      </c>
      <c r="C112" s="7"/>
      <c r="D112" s="2" t="e">
        <f t="shared" si="12"/>
        <v>#N/A</v>
      </c>
      <c r="E112" s="2" t="e">
        <f t="shared" si="22"/>
        <v>#N/A</v>
      </c>
      <c r="F112" s="2">
        <v>675563.12983828783</v>
      </c>
      <c r="G112" s="2">
        <f t="shared" si="35"/>
        <v>675563.12983828783</v>
      </c>
      <c r="H112" s="2">
        <f t="shared" si="32"/>
        <v>41471934.877833009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955072.57142857357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681985.83435192704</v>
      </c>
      <c r="Q112" s="2">
        <f t="shared" si="36"/>
        <v>681985.83435192704</v>
      </c>
      <c r="R112" s="2">
        <f t="shared" si="33"/>
        <v>42295716.034886658</v>
      </c>
      <c r="S112" s="2">
        <f t="shared" si="17"/>
        <v>675563.12983828783</v>
      </c>
      <c r="T112" s="2">
        <f t="shared" si="18"/>
        <v>8499.5714285714785</v>
      </c>
      <c r="U112" s="2">
        <f t="shared" si="19"/>
        <v>681985.83435192704</v>
      </c>
      <c r="V112" s="2">
        <f t="shared" si="34"/>
        <v>2036152.75</v>
      </c>
      <c r="W112" s="2">
        <f t="shared" si="20"/>
        <v>131831.75</v>
      </c>
      <c r="X112" s="2">
        <f t="shared" si="6"/>
        <v>550154.08435192704</v>
      </c>
      <c r="Y112" s="2">
        <f t="shared" si="30"/>
        <v>40259563.284886658</v>
      </c>
      <c r="Z112" s="2" t="str">
        <f t="shared" si="8"/>
        <v>HERE</v>
      </c>
      <c r="AA112" s="2">
        <f>IF(Z112="HERE",Y112,AA111+Graph!$G$1*1000)</f>
        <v>40259563.284886658</v>
      </c>
      <c r="AB112" s="2">
        <f t="shared" si="21"/>
        <v>550154.08435192704</v>
      </c>
      <c r="AC112" s="2">
        <f t="shared" si="31"/>
        <v>2036152.75</v>
      </c>
      <c r="AD112" s="3">
        <f t="shared" si="10"/>
        <v>40259563.284886658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25366895.539143395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44</v>
      </c>
      <c r="C113" s="7"/>
      <c r="D113" s="2" t="e">
        <f t="shared" si="12"/>
        <v>#N/A</v>
      </c>
      <c r="E113" s="2" t="e">
        <f t="shared" si="22"/>
        <v>#N/A</v>
      </c>
      <c r="F113" s="2">
        <v>680494.26572448015</v>
      </c>
      <c r="G113" s="2">
        <f t="shared" si="35"/>
        <v>680494.26572448015</v>
      </c>
      <c r="H113" s="2">
        <f t="shared" si="32"/>
        <v>42152429.143557489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963572.14285714505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686963.46651387215</v>
      </c>
      <c r="Q113" s="2">
        <f t="shared" si="36"/>
        <v>686963.46651387215</v>
      </c>
      <c r="R113" s="2">
        <f t="shared" si="33"/>
        <v>42982679.50140053</v>
      </c>
      <c r="S113" s="2">
        <f t="shared" si="17"/>
        <v>680494.26572448015</v>
      </c>
      <c r="T113" s="2">
        <f t="shared" si="18"/>
        <v>8499.5714285714785</v>
      </c>
      <c r="U113" s="2">
        <f t="shared" si="19"/>
        <v>686963.46651387215</v>
      </c>
      <c r="V113" s="2">
        <f t="shared" si="34"/>
        <v>2167984.5</v>
      </c>
      <c r="W113" s="2">
        <f t="shared" si="20"/>
        <v>131831.75</v>
      </c>
      <c r="X113" s="2">
        <f t="shared" si="6"/>
        <v>555131.71651387215</v>
      </c>
      <c r="Y113" s="2">
        <f t="shared" si="30"/>
        <v>40814695.00140053</v>
      </c>
      <c r="Z113" s="2" t="str">
        <f t="shared" si="8"/>
        <v>HERE</v>
      </c>
      <c r="AA113" s="2">
        <f>IF(Z113="HERE",Y113,AA112+Graph!$G$1*1000)</f>
        <v>40814695.00140053</v>
      </c>
      <c r="AB113" s="2">
        <f t="shared" si="21"/>
        <v>555131.71651387215</v>
      </c>
      <c r="AC113" s="2">
        <f t="shared" si="31"/>
        <v>2167984.5</v>
      </c>
      <c r="AD113" s="3">
        <f t="shared" si="10"/>
        <v>40814695.00140053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25879751.922435254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45</v>
      </c>
      <c r="C114" s="7"/>
      <c r="D114" s="2" t="e">
        <f t="shared" si="12"/>
        <v>#N/A</v>
      </c>
      <c r="E114" s="2" t="e">
        <f t="shared" si="22"/>
        <v>#N/A</v>
      </c>
      <c r="F114" s="2">
        <v>685425.40161064267</v>
      </c>
      <c r="G114" s="2">
        <f t="shared" si="35"/>
        <v>685425.40161064267</v>
      </c>
      <c r="H114" s="2">
        <f t="shared" si="32"/>
        <v>42837854.545168132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972071.71428571653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691941.09867584705</v>
      </c>
      <c r="Q114" s="2">
        <f t="shared" si="36"/>
        <v>691941.09867584705</v>
      </c>
      <c r="R114" s="2">
        <f t="shared" si="33"/>
        <v>43674620.600076377</v>
      </c>
      <c r="S114" s="2">
        <f t="shared" si="17"/>
        <v>685425.40161064267</v>
      </c>
      <c r="T114" s="2">
        <f t="shared" si="18"/>
        <v>8499.5714285714785</v>
      </c>
      <c r="U114" s="2">
        <f t="shared" si="19"/>
        <v>691941.09867584705</v>
      </c>
      <c r="V114" s="2">
        <f t="shared" si="34"/>
        <v>2299816.25</v>
      </c>
      <c r="W114" s="2">
        <f t="shared" si="20"/>
        <v>131831.75</v>
      </c>
      <c r="X114" s="2">
        <f t="shared" si="6"/>
        <v>560109.34867584705</v>
      </c>
      <c r="Y114" s="2">
        <f t="shared" si="30"/>
        <v>41374804.350076377</v>
      </c>
      <c r="Z114" s="2" t="str">
        <f t="shared" si="8"/>
        <v>HERE</v>
      </c>
      <c r="AA114" s="2">
        <f>IF(Z114="HERE",Y114,AA113+Graph!$G$1*1000)</f>
        <v>41374804.350076377</v>
      </c>
      <c r="AB114" s="2">
        <f t="shared" si="21"/>
        <v>560109.34867584705</v>
      </c>
      <c r="AC114" s="2">
        <f t="shared" si="31"/>
        <v>2299816.25</v>
      </c>
      <c r="AD114" s="3">
        <f t="shared" si="10"/>
        <v>41374804.350076377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26397088.174672861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46</v>
      </c>
      <c r="C115" s="7"/>
      <c r="D115" s="2" t="e">
        <f t="shared" si="12"/>
        <v>#N/A</v>
      </c>
      <c r="E115" s="2" t="e">
        <f t="shared" si="22"/>
        <v>#N/A</v>
      </c>
      <c r="F115" s="2">
        <v>690356.53749680519</v>
      </c>
      <c r="G115" s="2">
        <f t="shared" si="35"/>
        <v>690356.53749680519</v>
      </c>
      <c r="H115" s="2">
        <f t="shared" si="32"/>
        <v>43528211.082664937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980571.28571428801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696918.73083779216</v>
      </c>
      <c r="Q115" s="2">
        <f t="shared" si="36"/>
        <v>696918.73083779216</v>
      </c>
      <c r="R115" s="2">
        <f t="shared" si="33"/>
        <v>44371539.33091417</v>
      </c>
      <c r="S115" s="2">
        <f t="shared" si="17"/>
        <v>690356.53749680519</v>
      </c>
      <c r="T115" s="2">
        <f t="shared" si="18"/>
        <v>8499.5714285714785</v>
      </c>
      <c r="U115" s="2">
        <f t="shared" si="19"/>
        <v>696918.73083779216</v>
      </c>
      <c r="V115" s="2">
        <f t="shared" si="34"/>
        <v>2431648</v>
      </c>
      <c r="W115" s="2">
        <f t="shared" si="20"/>
        <v>131831.75</v>
      </c>
      <c r="X115" s="2">
        <f t="shared" si="6"/>
        <v>565086.98083779216</v>
      </c>
      <c r="Y115" s="2">
        <f t="shared" si="30"/>
        <v>41939891.33091417</v>
      </c>
      <c r="Z115" s="2" t="str">
        <f t="shared" si="8"/>
        <v>HERE</v>
      </c>
      <c r="AA115" s="2">
        <f>IF(Z115="HERE",Y115,AA114+Graph!$G$1*1000)</f>
        <v>41939891.33091417</v>
      </c>
      <c r="AB115" s="2">
        <f t="shared" si="21"/>
        <v>565086.98083779216</v>
      </c>
      <c r="AC115" s="2">
        <f t="shared" si="31"/>
        <v>2431648</v>
      </c>
      <c r="AD115" s="3">
        <f t="shared" si="10"/>
        <v>41939891.33091417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26918904.295856219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47</v>
      </c>
      <c r="C116" s="7"/>
      <c r="D116" s="2" t="e">
        <f t="shared" si="12"/>
        <v>#N/A</v>
      </c>
      <c r="E116" s="2" t="e">
        <f t="shared" si="22"/>
        <v>#N/A</v>
      </c>
      <c r="F116" s="2">
        <v>695287.67338299751</v>
      </c>
      <c r="G116" s="2">
        <f t="shared" si="35"/>
        <v>695287.67338299751</v>
      </c>
      <c r="H116" s="2">
        <f t="shared" si="32"/>
        <v>44223498.756047934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989070.85714285949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701896.36299973726</v>
      </c>
      <c r="Q116" s="2">
        <f t="shared" si="36"/>
        <v>701896.36299973726</v>
      </c>
      <c r="R116" s="2">
        <f t="shared" si="33"/>
        <v>45073435.693913907</v>
      </c>
      <c r="S116" s="2">
        <f t="shared" si="17"/>
        <v>695287.67338299751</v>
      </c>
      <c r="T116" s="2">
        <f t="shared" si="18"/>
        <v>8499.5714285714785</v>
      </c>
      <c r="U116" s="2">
        <f t="shared" si="19"/>
        <v>701896.36299973726</v>
      </c>
      <c r="V116" s="2">
        <f t="shared" si="34"/>
        <v>2639309</v>
      </c>
      <c r="W116" s="2">
        <f t="shared" si="20"/>
        <v>207661</v>
      </c>
      <c r="X116" s="2">
        <f t="shared" si="6"/>
        <v>494235.36299973726</v>
      </c>
      <c r="Y116" s="2">
        <f t="shared" si="30"/>
        <v>42434126.693913907</v>
      </c>
      <c r="Z116" s="2" t="str">
        <f t="shared" si="8"/>
        <v>HERE</v>
      </c>
      <c r="AA116" s="2">
        <f>IF(Z116="HERE",Y116,AA115+Graph!$G$1*1000)</f>
        <v>42434126.693913907</v>
      </c>
      <c r="AB116" s="2">
        <f t="shared" si="21"/>
        <v>494235.36299973726</v>
      </c>
      <c r="AC116" s="2">
        <f t="shared" si="31"/>
        <v>2639309</v>
      </c>
      <c r="AD116" s="3">
        <f t="shared" si="10"/>
        <v>42434126.693913907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27445200.285985358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48</v>
      </c>
      <c r="C117" s="7"/>
      <c r="D117" s="2" t="e">
        <f t="shared" si="12"/>
        <v>#N/A</v>
      </c>
      <c r="E117" s="2" t="e">
        <f t="shared" si="22"/>
        <v>#N/A</v>
      </c>
      <c r="F117" s="2">
        <v>700218.80926916003</v>
      </c>
      <c r="G117" s="2">
        <f t="shared" si="35"/>
        <v>700218.80926916003</v>
      </c>
      <c r="H117" s="2">
        <f t="shared" si="32"/>
        <v>44923717.565317094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997570.42857143097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706873.99516171217</v>
      </c>
      <c r="Q117" s="2">
        <f t="shared" si="36"/>
        <v>706873.99516171217</v>
      </c>
      <c r="R117" s="2">
        <f t="shared" si="33"/>
        <v>45780309.689075619</v>
      </c>
      <c r="S117" s="2">
        <f t="shared" si="17"/>
        <v>700218.80926916003</v>
      </c>
      <c r="T117" s="2">
        <f t="shared" si="18"/>
        <v>8499.5714285714785</v>
      </c>
      <c r="U117" s="2">
        <f t="shared" si="19"/>
        <v>706873.99516171217</v>
      </c>
      <c r="V117" s="2">
        <f t="shared" si="34"/>
        <v>2918252</v>
      </c>
      <c r="W117" s="2">
        <f t="shared" si="20"/>
        <v>278943</v>
      </c>
      <c r="X117" s="2">
        <f t="shared" si="6"/>
        <v>427930.99516171217</v>
      </c>
      <c r="Y117" s="2">
        <f t="shared" si="30"/>
        <v>42862057.689075619</v>
      </c>
      <c r="Z117" s="2" t="str">
        <f t="shared" si="8"/>
        <v>HERE</v>
      </c>
      <c r="AA117" s="2">
        <f>IF(Z117="HERE",Y117,AA116+Graph!$G$1*1000)</f>
        <v>42862057.689075619</v>
      </c>
      <c r="AB117" s="2">
        <f t="shared" si="21"/>
        <v>427930.99516171217</v>
      </c>
      <c r="AC117" s="2">
        <f t="shared" si="31"/>
        <v>2918252</v>
      </c>
      <c r="AD117" s="3">
        <f t="shared" si="10"/>
        <v>42862057.689075619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27975976.145060245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49</v>
      </c>
      <c r="C118" s="7"/>
      <c r="D118" s="2" t="e">
        <f t="shared" si="12"/>
        <v>#N/A</v>
      </c>
      <c r="E118" s="2" t="e">
        <f t="shared" si="22"/>
        <v>#N/A</v>
      </c>
      <c r="F118" s="2">
        <v>705149.94515532255</v>
      </c>
      <c r="G118" s="2">
        <f t="shared" si="35"/>
        <v>705149.94515532255</v>
      </c>
      <c r="H118" s="2">
        <f t="shared" si="32"/>
        <v>45628867.510472417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1006070.0000000024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711851.62732365727</v>
      </c>
      <c r="Q118" s="2">
        <f t="shared" si="36"/>
        <v>711851.62732365727</v>
      </c>
      <c r="R118" s="2">
        <f t="shared" si="33"/>
        <v>46492161.316399276</v>
      </c>
      <c r="S118" s="2">
        <f t="shared" si="17"/>
        <v>705149.94515532255</v>
      </c>
      <c r="T118" s="2">
        <f t="shared" si="18"/>
        <v>8499.5714285714785</v>
      </c>
      <c r="U118" s="2">
        <f t="shared" si="19"/>
        <v>711851.62732365727</v>
      </c>
      <c r="V118" s="2">
        <f t="shared" si="34"/>
        <v>3234946</v>
      </c>
      <c r="W118" s="2">
        <f t="shared" si="20"/>
        <v>316694</v>
      </c>
      <c r="X118" s="2">
        <f t="shared" si="6"/>
        <v>395157.62732365727</v>
      </c>
      <c r="Y118" s="2">
        <f t="shared" si="30"/>
        <v>43257215.316399276</v>
      </c>
      <c r="Z118" s="2" t="str">
        <f t="shared" si="8"/>
        <v>HERE</v>
      </c>
      <c r="AA118" s="2">
        <f>IF(Z118="HERE",Y118,AA117+Graph!$G$1*1000)</f>
        <v>43257215.316399276</v>
      </c>
      <c r="AB118" s="2">
        <f t="shared" si="21"/>
        <v>395157.62732365727</v>
      </c>
      <c r="AC118" s="2">
        <f t="shared" si="31"/>
        <v>3234946</v>
      </c>
      <c r="AD118" s="3">
        <f t="shared" si="10"/>
        <v>43257215.316399276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28511231.873080909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50</v>
      </c>
      <c r="C119" s="7"/>
      <c r="D119" s="2" t="e">
        <f t="shared" si="12"/>
        <v>#N/A</v>
      </c>
      <c r="E119" s="2" t="e">
        <f t="shared" si="22"/>
        <v>#N/A</v>
      </c>
      <c r="F119" s="2">
        <v>710081.08104151487</v>
      </c>
      <c r="G119" s="2">
        <f t="shared" si="35"/>
        <v>710081.08104151487</v>
      </c>
      <c r="H119" s="2">
        <f t="shared" si="32"/>
        <v>46338948.591513932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1014569.5714285739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716829.25948560238</v>
      </c>
      <c r="Q119" s="2">
        <f t="shared" si="36"/>
        <v>716829.25948560238</v>
      </c>
      <c r="R119" s="2">
        <f t="shared" si="33"/>
        <v>47208990.575884879</v>
      </c>
      <c r="S119" s="2">
        <f t="shared" si="17"/>
        <v>710081.08104151487</v>
      </c>
      <c r="T119" s="2">
        <f t="shared" si="18"/>
        <v>8499.5714285714785</v>
      </c>
      <c r="U119" s="2">
        <f t="shared" si="19"/>
        <v>716829.25948560238</v>
      </c>
      <c r="V119" s="2">
        <f t="shared" si="34"/>
        <v>3559179</v>
      </c>
      <c r="W119" s="2">
        <f t="shared" si="20"/>
        <v>324233</v>
      </c>
      <c r="X119" s="2">
        <f t="shared" si="6"/>
        <v>392596.25948560238</v>
      </c>
      <c r="Y119" s="2">
        <f t="shared" si="30"/>
        <v>43649811.575884879</v>
      </c>
      <c r="Z119" s="2" t="str">
        <f t="shared" si="8"/>
        <v>HERE</v>
      </c>
      <c r="AA119" s="2">
        <f>IF(Z119="HERE",Y119,AA118+Graph!$G$1*1000)</f>
        <v>43649811.575884879</v>
      </c>
      <c r="AB119" s="2">
        <f t="shared" si="21"/>
        <v>392596.25948560238</v>
      </c>
      <c r="AC119" s="2">
        <f t="shared" si="31"/>
        <v>3559179</v>
      </c>
      <c r="AD119" s="3">
        <f t="shared" si="10"/>
        <v>43649811.575884879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29050967.470047321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51</v>
      </c>
      <c r="C120" s="7"/>
      <c r="D120" s="2" t="e">
        <f t="shared" si="12"/>
        <v>#N/A</v>
      </c>
      <c r="E120" s="2" t="e">
        <f t="shared" si="22"/>
        <v>#N/A</v>
      </c>
      <c r="F120" s="2">
        <v>715012.21692767739</v>
      </c>
      <c r="G120" s="2">
        <f t="shared" si="35"/>
        <v>715012.21692767739</v>
      </c>
      <c r="H120" s="2">
        <f t="shared" si="32"/>
        <v>47053960.808441609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1023069.1428571454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721806.89164757729</v>
      </c>
      <c r="Q120" s="2">
        <f t="shared" si="36"/>
        <v>721806.89164757729</v>
      </c>
      <c r="R120" s="2">
        <f t="shared" si="33"/>
        <v>47930797.467532456</v>
      </c>
      <c r="S120" s="2">
        <f t="shared" si="17"/>
        <v>715012.21692767739</v>
      </c>
      <c r="T120" s="2">
        <f t="shared" si="18"/>
        <v>8499.5714285714785</v>
      </c>
      <c r="U120" s="2">
        <f t="shared" si="19"/>
        <v>721806.89164757729</v>
      </c>
      <c r="V120" s="2">
        <f t="shared" si="34"/>
        <v>3837094</v>
      </c>
      <c r="W120" s="2">
        <f t="shared" si="20"/>
        <v>277915</v>
      </c>
      <c r="X120" s="2">
        <f t="shared" si="6"/>
        <v>443891.89164757729</v>
      </c>
      <c r="Y120" s="2">
        <f t="shared" si="30"/>
        <v>44093703.467532456</v>
      </c>
      <c r="Z120" s="2" t="str">
        <f t="shared" si="8"/>
        <v>HERE</v>
      </c>
      <c r="AA120" s="2">
        <f>IF(Z120="HERE",Y120,AA119+Graph!$G$1*1000)</f>
        <v>44093703.467532456</v>
      </c>
      <c r="AB120" s="2">
        <f t="shared" si="21"/>
        <v>443891.89164757729</v>
      </c>
      <c r="AC120" s="2">
        <f t="shared" si="31"/>
        <v>3837094</v>
      </c>
      <c r="AD120" s="3">
        <f t="shared" si="10"/>
        <v>44093703.467532456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29595182.935959488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52</v>
      </c>
      <c r="C121" s="7"/>
      <c r="D121" s="2" t="e">
        <f t="shared" si="12"/>
        <v>#N/A</v>
      </c>
      <c r="E121" s="2" t="e">
        <f t="shared" si="22"/>
        <v>#N/A</v>
      </c>
      <c r="F121" s="2">
        <v>719943.35281383991</v>
      </c>
      <c r="G121" s="2">
        <f t="shared" si="35"/>
        <v>719943.35281383991</v>
      </c>
      <c r="H121" s="2">
        <f t="shared" si="32"/>
        <v>47773904.161255449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1031568.7142857169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726784.52380952239</v>
      </c>
      <c r="Q121" s="2">
        <f t="shared" si="36"/>
        <v>726784.52380952239</v>
      </c>
      <c r="R121" s="2">
        <f t="shared" si="33"/>
        <v>48657581.991341978</v>
      </c>
      <c r="S121" s="2">
        <f t="shared" si="17"/>
        <v>719943.35281383991</v>
      </c>
      <c r="T121" s="2">
        <f t="shared" si="18"/>
        <v>8499.5714285714785</v>
      </c>
      <c r="U121" s="2">
        <f t="shared" si="19"/>
        <v>726784.52380952239</v>
      </c>
      <c r="V121" s="2">
        <f t="shared" si="34"/>
        <v>4062501</v>
      </c>
      <c r="W121" s="2">
        <f t="shared" si="20"/>
        <v>225407</v>
      </c>
      <c r="X121" s="2">
        <f t="shared" si="6"/>
        <v>501377.52380952239</v>
      </c>
      <c r="Y121" s="2">
        <f t="shared" si="30"/>
        <v>44595080.991341978</v>
      </c>
      <c r="Z121" s="2" t="str">
        <f t="shared" si="8"/>
        <v>HERE</v>
      </c>
      <c r="AA121" s="2">
        <f>IF(Z121="HERE",Y121,AA120+Graph!$G$1*1000)</f>
        <v>44595080.991341978</v>
      </c>
      <c r="AB121" s="2">
        <f t="shared" si="21"/>
        <v>501377.52380952239</v>
      </c>
      <c r="AC121" s="2">
        <f t="shared" si="31"/>
        <v>4062501</v>
      </c>
      <c r="AD121" s="3">
        <f t="shared" si="10"/>
        <v>44595080.991341978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30143878.270817433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53</v>
      </c>
      <c r="C122" s="7"/>
      <c r="D122" s="2" t="e">
        <f t="shared" si="12"/>
        <v>#N/A</v>
      </c>
      <c r="E122" s="2" t="e">
        <f t="shared" si="22"/>
        <v>#N/A</v>
      </c>
      <c r="F122" s="2">
        <v>724874.48870003223</v>
      </c>
      <c r="G122" s="2">
        <f t="shared" si="35"/>
        <v>724874.48870003223</v>
      </c>
      <c r="H122" s="2">
        <f t="shared" si="32"/>
        <v>48498778.649955481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1040068.2857142884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731762.15597146749</v>
      </c>
      <c r="Q122" s="2">
        <f t="shared" si="36"/>
        <v>731762.15597146749</v>
      </c>
      <c r="R122" s="2">
        <f t="shared" si="33"/>
        <v>49389344.147313446</v>
      </c>
      <c r="S122" s="2">
        <f t="shared" si="17"/>
        <v>724874.48870003223</v>
      </c>
      <c r="T122" s="2">
        <f t="shared" si="18"/>
        <v>8499.5714285714785</v>
      </c>
      <c r="U122" s="2">
        <f t="shared" si="19"/>
        <v>731762.15597146749</v>
      </c>
      <c r="V122" s="2">
        <f t="shared" si="34"/>
        <v>4266577</v>
      </c>
      <c r="W122" s="2">
        <f t="shared" si="20"/>
        <v>204076</v>
      </c>
      <c r="X122" s="2">
        <f t="shared" si="6"/>
        <v>527686.15597146749</v>
      </c>
      <c r="Y122" s="2">
        <f t="shared" si="30"/>
        <v>45122767.147313446</v>
      </c>
      <c r="Z122" s="2" t="str">
        <f t="shared" si="8"/>
        <v>HERE</v>
      </c>
      <c r="AA122" s="2">
        <f>IF(Z122="HERE",Y122,AA121+Graph!$G$1*1000)</f>
        <v>45122767.147313446</v>
      </c>
      <c r="AB122" s="2">
        <f t="shared" si="21"/>
        <v>527686.15597146749</v>
      </c>
      <c r="AC122" s="2">
        <f t="shared" si="31"/>
        <v>4266577</v>
      </c>
      <c r="AD122" s="3">
        <f t="shared" si="10"/>
        <v>45122767.147313446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30662964.90618794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54</v>
      </c>
      <c r="C123" s="7"/>
      <c r="D123" s="2" t="e">
        <f t="shared" si="12"/>
        <v>#N/A</v>
      </c>
      <c r="E123" s="2" t="e">
        <f t="shared" si="22"/>
        <v>#N/A</v>
      </c>
      <c r="F123" s="2">
        <v>729805.62458619475</v>
      </c>
      <c r="G123" s="2">
        <f t="shared" si="35"/>
        <v>729805.62458619475</v>
      </c>
      <c r="H123" s="2">
        <f t="shared" si="32"/>
        <v>49228584.274541676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1048567.8571428598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736739.7881334424</v>
      </c>
      <c r="Q123" s="2">
        <f t="shared" si="36"/>
        <v>736739.7881334424</v>
      </c>
      <c r="R123" s="2">
        <f t="shared" si="33"/>
        <v>50126083.935446888</v>
      </c>
      <c r="S123" s="2">
        <f t="shared" si="17"/>
        <v>729805.62458619475</v>
      </c>
      <c r="T123" s="2">
        <f t="shared" si="18"/>
        <v>8499.5714285714785</v>
      </c>
      <c r="U123" s="2">
        <f t="shared" si="19"/>
        <v>736739.7881334424</v>
      </c>
      <c r="V123" s="2">
        <f t="shared" si="34"/>
        <v>4609740</v>
      </c>
      <c r="W123" s="2">
        <f t="shared" si="20"/>
        <v>343163</v>
      </c>
      <c r="X123" s="2">
        <f t="shared" si="6"/>
        <v>393576.7881334424</v>
      </c>
      <c r="Y123" s="2">
        <f t="shared" si="30"/>
        <v>45516343.935446888</v>
      </c>
      <c r="Z123" s="2" t="str">
        <f t="shared" si="8"/>
        <v>HERE</v>
      </c>
      <c r="AA123" s="2">
        <f>IF(Z123="HERE",Y123,AA122+Graph!$G$1*1000)</f>
        <v>45516343.935446888</v>
      </c>
      <c r="AB123" s="2">
        <f t="shared" si="21"/>
        <v>393576.7881334424</v>
      </c>
      <c r="AC123" s="2">
        <f t="shared" si="31"/>
        <v>4609740</v>
      </c>
      <c r="AD123" s="3">
        <f t="shared" si="10"/>
        <v>45516343.935446888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31186531.410504203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55</v>
      </c>
      <c r="C124" s="7"/>
      <c r="D124" s="2" t="e">
        <f t="shared" si="12"/>
        <v>#N/A</v>
      </c>
      <c r="E124" s="2" t="e">
        <f t="shared" si="22"/>
        <v>#N/A</v>
      </c>
      <c r="F124" s="2">
        <v>734736.76047235727</v>
      </c>
      <c r="G124" s="2">
        <f t="shared" si="35"/>
        <v>734736.76047235727</v>
      </c>
      <c r="H124" s="2">
        <f t="shared" si="32"/>
        <v>49963321.035014033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1057067.4285714312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741717.42029538751</v>
      </c>
      <c r="Q124" s="2">
        <f t="shared" si="36"/>
        <v>741717.42029538751</v>
      </c>
      <c r="R124" s="2">
        <f t="shared" si="33"/>
        <v>50867801.355742276</v>
      </c>
      <c r="S124" s="2">
        <f t="shared" si="17"/>
        <v>734736.76047235727</v>
      </c>
      <c r="T124" s="2">
        <f t="shared" si="18"/>
        <v>8499.571428571362</v>
      </c>
      <c r="U124" s="2">
        <f t="shared" si="19"/>
        <v>741717.42029538751</v>
      </c>
      <c r="V124" s="2">
        <f t="shared" si="34"/>
        <v>4973248</v>
      </c>
      <c r="W124" s="2">
        <f t="shared" si="20"/>
        <v>363508</v>
      </c>
      <c r="X124" s="2">
        <f t="shared" si="6"/>
        <v>378209.42029538751</v>
      </c>
      <c r="Y124" s="2">
        <f t="shared" si="30"/>
        <v>45894553.355742276</v>
      </c>
      <c r="Z124" s="2" t="str">
        <f t="shared" si="8"/>
        <v>HERE</v>
      </c>
      <c r="AA124" s="2">
        <f>IF(Z124="HERE",Y124,AA123+Graph!$G$1*1000)</f>
        <v>45894553.355742276</v>
      </c>
      <c r="AB124" s="2">
        <f t="shared" si="21"/>
        <v>378209.42029538751</v>
      </c>
      <c r="AC124" s="2">
        <f t="shared" si="31"/>
        <v>4973248</v>
      </c>
      <c r="AD124" s="3">
        <f t="shared" si="10"/>
        <v>45894553.355742276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31714577.783766247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56</v>
      </c>
      <c r="C125" s="7"/>
      <c r="D125" s="2" t="e">
        <f t="shared" si="12"/>
        <v>#N/A</v>
      </c>
      <c r="E125" s="2" t="e">
        <f t="shared" si="22"/>
        <v>#N/A</v>
      </c>
      <c r="F125" s="2">
        <v>739667.89635854959</v>
      </c>
      <c r="G125" s="2">
        <f t="shared" si="35"/>
        <v>739667.89635854959</v>
      </c>
      <c r="H125" s="2">
        <f t="shared" si="32"/>
        <v>50702988.931372583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1065567.0000000026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746695.05245733261</v>
      </c>
      <c r="Q125" s="2">
        <f t="shared" si="36"/>
        <v>746695.05245733261</v>
      </c>
      <c r="R125" s="2">
        <f t="shared" si="33"/>
        <v>51614496.408199608</v>
      </c>
      <c r="S125" s="2">
        <f t="shared" si="17"/>
        <v>739667.89635854959</v>
      </c>
      <c r="T125" s="2">
        <f t="shared" si="18"/>
        <v>8499.571428571362</v>
      </c>
      <c r="U125" s="2">
        <f t="shared" si="19"/>
        <v>746695.05245733261</v>
      </c>
      <c r="V125" s="2">
        <f t="shared" si="34"/>
        <v>5383103</v>
      </c>
      <c r="W125" s="2">
        <f t="shared" si="20"/>
        <v>409855</v>
      </c>
      <c r="X125" s="2">
        <f t="shared" si="6"/>
        <v>336840.05245733261</v>
      </c>
      <c r="Y125" s="2">
        <f t="shared" si="30"/>
        <v>46231393.408199608</v>
      </c>
      <c r="Z125" s="2" t="str">
        <f t="shared" si="8"/>
        <v>HERE</v>
      </c>
      <c r="AA125" s="2">
        <f>IF(Z125="HERE",Y125,AA124+Graph!$G$1*1000)</f>
        <v>46231393.408199608</v>
      </c>
      <c r="AB125" s="2">
        <f t="shared" si="21"/>
        <v>336840.05245733261</v>
      </c>
      <c r="AC125" s="2">
        <f t="shared" si="31"/>
        <v>5383103</v>
      </c>
      <c r="AD125" s="3">
        <f t="shared" si="10"/>
        <v>46231393.408199608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32247104.025974035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57</v>
      </c>
      <c r="C126" s="7"/>
      <c r="D126" s="2" t="e">
        <f t="shared" si="12"/>
        <v>#N/A</v>
      </c>
      <c r="E126" s="2" t="e">
        <f t="shared" si="22"/>
        <v>#N/A</v>
      </c>
      <c r="F126" s="2">
        <v>744599.03224471211</v>
      </c>
      <c r="G126" s="2">
        <f t="shared" si="35"/>
        <v>744599.03224471211</v>
      </c>
      <c r="H126" s="2">
        <f t="shared" si="32"/>
        <v>51447587.963617295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1074066.5714285739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751672.68461930752</v>
      </c>
      <c r="Q126" s="2">
        <f t="shared" si="36"/>
        <v>750000</v>
      </c>
      <c r="R126" s="2">
        <f t="shared" si="33"/>
        <v>52364496.408199608</v>
      </c>
      <c r="S126" s="2">
        <f t="shared" si="17"/>
        <v>744599.03224471211</v>
      </c>
      <c r="T126" s="2">
        <f t="shared" si="18"/>
        <v>8499.571428571362</v>
      </c>
      <c r="U126" s="2">
        <f t="shared" si="19"/>
        <v>750000</v>
      </c>
      <c r="V126" s="2">
        <f t="shared" si="34"/>
        <v>5861351</v>
      </c>
      <c r="W126" s="2">
        <f t="shared" si="20"/>
        <v>478248</v>
      </c>
      <c r="X126" s="2">
        <f t="shared" si="6"/>
        <v>271752</v>
      </c>
      <c r="Y126" s="2">
        <f t="shared" si="30"/>
        <v>46503145.408199608</v>
      </c>
      <c r="Z126" s="2" t="str">
        <f t="shared" si="8"/>
        <v>HERE</v>
      </c>
      <c r="AA126" s="2">
        <f>IF(Z126="HERE",Y126,AA125+Graph!$G$1*1000)</f>
        <v>46503145.408199608</v>
      </c>
      <c r="AB126" s="2">
        <f t="shared" si="21"/>
        <v>271752</v>
      </c>
      <c r="AC126" s="2">
        <f t="shared" si="31"/>
        <v>5861351</v>
      </c>
      <c r="AD126" s="3">
        <f t="shared" si="10"/>
        <v>46503145.408199608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32784110.137127575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58</v>
      </c>
      <c r="C127" s="7"/>
      <c r="D127" s="2" t="e">
        <f t="shared" si="12"/>
        <v>#N/A</v>
      </c>
      <c r="E127" s="2" t="e">
        <f t="shared" si="22"/>
        <v>#N/A</v>
      </c>
      <c r="F127" s="2">
        <v>749530.16813090444</v>
      </c>
      <c r="G127" s="2">
        <f t="shared" si="35"/>
        <v>749530.16813090444</v>
      </c>
      <c r="H127" s="2">
        <f t="shared" si="32"/>
        <v>52197118.131748199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1082566.1428571453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756650.31678125262</v>
      </c>
      <c r="Q127" s="2">
        <f t="shared" si="36"/>
        <v>750000</v>
      </c>
      <c r="R127" s="2">
        <f t="shared" si="33"/>
        <v>53114496.408199608</v>
      </c>
      <c r="S127" s="2">
        <f t="shared" si="17"/>
        <v>749530.16813090444</v>
      </c>
      <c r="T127" s="2">
        <f t="shared" si="18"/>
        <v>8499.571428571362</v>
      </c>
      <c r="U127" s="2">
        <f t="shared" si="19"/>
        <v>750000</v>
      </c>
      <c r="V127" s="2">
        <f t="shared" si="34"/>
        <v>6353321</v>
      </c>
      <c r="W127" s="2">
        <f t="shared" si="20"/>
        <v>491970</v>
      </c>
      <c r="X127" s="2">
        <f t="shared" si="6"/>
        <v>258030</v>
      </c>
      <c r="Y127" s="2">
        <f t="shared" si="30"/>
        <v>46761175.408199608</v>
      </c>
      <c r="Z127" s="2" t="str">
        <f t="shared" si="8"/>
        <v>HERE</v>
      </c>
      <c r="AA127" s="2">
        <f>IF(Z127="HERE",Y127,AA126+Graph!$G$1*1000)</f>
        <v>46761175.408199608</v>
      </c>
      <c r="AB127" s="2">
        <f t="shared" si="21"/>
        <v>258030</v>
      </c>
      <c r="AC127" s="2">
        <f t="shared" si="31"/>
        <v>6353321</v>
      </c>
      <c r="AD127" s="3">
        <f t="shared" si="10"/>
        <v>46761175.408199608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33325596.117226891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59</v>
      </c>
      <c r="C128" s="7"/>
      <c r="D128" s="2" t="e">
        <f t="shared" si="12"/>
        <v>#N/A</v>
      </c>
      <c r="E128" s="2" t="e">
        <f t="shared" si="22"/>
        <v>#N/A</v>
      </c>
      <c r="F128" s="2">
        <v>754461.30401706696</v>
      </c>
      <c r="G128" s="2">
        <f t="shared" si="35"/>
        <v>741500.42857142852</v>
      </c>
      <c r="H128" s="2">
        <f t="shared" si="32"/>
        <v>52938618.560319625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1091065.7142857166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761627.94894322753</v>
      </c>
      <c r="Q128" s="2">
        <f t="shared" si="36"/>
        <v>750000</v>
      </c>
      <c r="R128" s="2">
        <f t="shared" si="33"/>
        <v>53864496.408199608</v>
      </c>
      <c r="S128" s="2">
        <f t="shared" si="17"/>
        <v>741500.42857142538</v>
      </c>
      <c r="T128" s="2">
        <f t="shared" si="18"/>
        <v>8499.571428571362</v>
      </c>
      <c r="U128" s="2">
        <f t="shared" si="19"/>
        <v>750000</v>
      </c>
      <c r="V128" s="2">
        <f t="shared" si="34"/>
        <v>6573570</v>
      </c>
      <c r="W128" s="2">
        <f t="shared" si="20"/>
        <v>220249</v>
      </c>
      <c r="X128" s="2">
        <f t="shared" si="6"/>
        <v>529751</v>
      </c>
      <c r="Y128" s="2">
        <f t="shared" si="30"/>
        <v>47290926.408199608</v>
      </c>
      <c r="Z128" s="2" t="str">
        <f t="shared" si="8"/>
        <v>HERE</v>
      </c>
      <c r="AA128" s="2">
        <f>IF(Z128="HERE",Y128,AA127+Graph!$G$1*1000)</f>
        <v>47290926.408199608</v>
      </c>
      <c r="AB128" s="2">
        <f t="shared" si="21"/>
        <v>529751</v>
      </c>
      <c r="AC128" s="2">
        <f t="shared" si="31"/>
        <v>6573570</v>
      </c>
      <c r="AD128" s="3">
        <f t="shared" si="10"/>
        <v>47290926.408199608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33871561.966271967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60</v>
      </c>
      <c r="C129" s="7"/>
      <c r="D129" s="2" t="e">
        <f t="shared" si="12"/>
        <v>#N/A</v>
      </c>
      <c r="E129" s="2" t="e">
        <f t="shared" si="22"/>
        <v>#N/A</v>
      </c>
      <c r="F129" s="2">
        <v>759392.43990322948</v>
      </c>
      <c r="G129" s="2">
        <f t="shared" si="35"/>
        <v>741500.42857142852</v>
      </c>
      <c r="H129" s="2">
        <f t="shared" si="32"/>
        <v>53680118.98889105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1099565.285714288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766605.58110517263</v>
      </c>
      <c r="Q129" s="2">
        <f t="shared" si="36"/>
        <v>750000</v>
      </c>
      <c r="R129" s="2">
        <f t="shared" si="33"/>
        <v>54614496.408199608</v>
      </c>
      <c r="S129" s="2">
        <f t="shared" si="17"/>
        <v>741500.42857142538</v>
      </c>
      <c r="T129" s="2">
        <f t="shared" si="18"/>
        <v>8499.571428571362</v>
      </c>
      <c r="U129" s="2">
        <f t="shared" si="19"/>
        <v>750000</v>
      </c>
      <c r="V129" s="2">
        <f t="shared" si="34"/>
        <v>6853372</v>
      </c>
      <c r="W129" s="2">
        <f t="shared" si="20"/>
        <v>279802</v>
      </c>
      <c r="X129" s="2">
        <f t="shared" si="6"/>
        <v>470198</v>
      </c>
      <c r="Y129" s="2">
        <f t="shared" si="30"/>
        <v>47761124.408199608</v>
      </c>
      <c r="Z129" s="2" t="str">
        <f t="shared" si="8"/>
        <v>HERE</v>
      </c>
      <c r="AA129" s="2">
        <f>IF(Z129="HERE",Y129,AA128+Graph!$G$1*1000)</f>
        <v>47761124.408199608</v>
      </c>
      <c r="AB129" s="2">
        <f t="shared" si="21"/>
        <v>470198</v>
      </c>
      <c r="AC129" s="2">
        <f t="shared" si="31"/>
        <v>6853372</v>
      </c>
      <c r="AD129" s="3">
        <f t="shared" si="10"/>
        <v>47761124.408199608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34355372.753905639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61</v>
      </c>
      <c r="C130" s="7"/>
      <c r="D130" s="2" t="e">
        <f t="shared" si="12"/>
        <v>#N/A</v>
      </c>
      <c r="E130" s="2" t="e">
        <f t="shared" si="22"/>
        <v>#N/A</v>
      </c>
      <c r="F130" s="2">
        <v>764323.5757894218</v>
      </c>
      <c r="G130" s="2">
        <f t="shared" si="35"/>
        <v>741500.42857142852</v>
      </c>
      <c r="H130" s="2">
        <f t="shared" si="32"/>
        <v>54421619.417462476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1108064.8571428594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771583.21326711774</v>
      </c>
      <c r="Q130" s="2">
        <f t="shared" si="36"/>
        <v>750000</v>
      </c>
      <c r="R130" s="2">
        <f t="shared" si="33"/>
        <v>55364496.408199608</v>
      </c>
      <c r="S130" s="2">
        <f t="shared" si="17"/>
        <v>741500.42857142538</v>
      </c>
      <c r="T130" s="2">
        <f t="shared" si="18"/>
        <v>8499.571428571362</v>
      </c>
      <c r="U130" s="2">
        <f t="shared" si="19"/>
        <v>750000</v>
      </c>
      <c r="V130" s="2">
        <f t="shared" si="34"/>
        <v>7164387</v>
      </c>
      <c r="W130" s="2">
        <f t="shared" si="20"/>
        <v>311015</v>
      </c>
      <c r="X130" s="2">
        <f t="shared" si="6"/>
        <v>438985</v>
      </c>
      <c r="Y130" s="2">
        <f t="shared" si="30"/>
        <v>48200109.408199608</v>
      </c>
      <c r="Z130" s="2" t="str">
        <f t="shared" si="8"/>
        <v>HERE</v>
      </c>
      <c r="AA130" s="2">
        <f>IF(Z130="HERE",Y130,AA129+Graph!$G$1*1000)</f>
        <v>48200109.408199608</v>
      </c>
      <c r="AB130" s="2">
        <f t="shared" si="21"/>
        <v>438985</v>
      </c>
      <c r="AC130" s="2">
        <f t="shared" si="31"/>
        <v>7164387</v>
      </c>
      <c r="AD130" s="3">
        <f t="shared" si="10"/>
        <v>48200109.408199608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34843663.410485096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62</v>
      </c>
      <c r="C131" s="7"/>
      <c r="D131" s="2" t="e">
        <f t="shared" si="12"/>
        <v>#N/A</v>
      </c>
      <c r="E131" s="2" t="e">
        <f t="shared" si="22"/>
        <v>#N/A</v>
      </c>
      <c r="F131" s="2">
        <v>769254.71167558432</v>
      </c>
      <c r="G131" s="2">
        <f t="shared" si="35"/>
        <v>741500.42857142852</v>
      </c>
      <c r="H131" s="2">
        <f t="shared" si="32"/>
        <v>55163119.846033901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1116564.4285714307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776560.84542909265</v>
      </c>
      <c r="Q131" s="2">
        <f t="shared" si="36"/>
        <v>750000</v>
      </c>
      <c r="R131" s="2">
        <f t="shared" si="33"/>
        <v>56114496.408199608</v>
      </c>
      <c r="S131" s="2">
        <f t="shared" si="17"/>
        <v>741500.42857142538</v>
      </c>
      <c r="T131" s="2">
        <f t="shared" si="18"/>
        <v>8499.571428571362</v>
      </c>
      <c r="U131" s="2">
        <f t="shared" si="19"/>
        <v>750000</v>
      </c>
      <c r="V131" s="2">
        <f t="shared" si="34"/>
        <v>7447199</v>
      </c>
      <c r="W131" s="2">
        <f t="shared" si="20"/>
        <v>282812</v>
      </c>
      <c r="X131" s="2">
        <f t="shared" si="6"/>
        <v>467188</v>
      </c>
      <c r="Y131" s="2">
        <f t="shared" si="30"/>
        <v>48667297.408199608</v>
      </c>
      <c r="Z131" s="2" t="str">
        <f t="shared" si="8"/>
        <v>HERE</v>
      </c>
      <c r="AA131" s="2">
        <f>IF(Z131="HERE",Y131,AA130+Graph!$G$1*1000)</f>
        <v>48667297.408199608</v>
      </c>
      <c r="AB131" s="2">
        <f t="shared" si="21"/>
        <v>467188</v>
      </c>
      <c r="AC131" s="2">
        <f t="shared" si="31"/>
        <v>7447199</v>
      </c>
      <c r="AD131" s="3">
        <f t="shared" si="10"/>
        <v>48667297.408199608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35336433.936010301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63</v>
      </c>
      <c r="C132" s="7"/>
      <c r="D132" s="2" t="e">
        <f t="shared" si="12"/>
        <v>#N/A</v>
      </c>
      <c r="E132" s="2" t="e">
        <f t="shared" si="22"/>
        <v>#N/A</v>
      </c>
      <c r="F132" s="2">
        <v>774185.84756174684</v>
      </c>
      <c r="G132" s="2">
        <f t="shared" si="35"/>
        <v>741500.42857142852</v>
      </c>
      <c r="H132" s="2">
        <f t="shared" si="32"/>
        <v>55904620.274605326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1125064.0000000021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781538.47759103775</v>
      </c>
      <c r="Q132" s="2">
        <f t="shared" si="36"/>
        <v>750000</v>
      </c>
      <c r="R132" s="2">
        <f t="shared" si="33"/>
        <v>56864496.408199608</v>
      </c>
      <c r="S132" s="2">
        <f t="shared" si="17"/>
        <v>741500.42857142538</v>
      </c>
      <c r="T132" s="2">
        <f t="shared" si="18"/>
        <v>8499.571428571362</v>
      </c>
      <c r="U132" s="2">
        <f t="shared" si="19"/>
        <v>750000</v>
      </c>
      <c r="V132" s="2">
        <f t="shared" si="34"/>
        <v>7891184</v>
      </c>
      <c r="W132" s="2">
        <f t="shared" si="20"/>
        <v>443985</v>
      </c>
      <c r="X132" s="2">
        <f t="shared" si="6"/>
        <v>306015</v>
      </c>
      <c r="Y132" s="2">
        <f t="shared" si="30"/>
        <v>48973312.408199608</v>
      </c>
      <c r="Z132" s="2" t="str">
        <f t="shared" si="8"/>
        <v>HERE</v>
      </c>
      <c r="AA132" s="2">
        <f>IF(Z132="HERE",Y132,AA131+Graph!$G$1*1000)</f>
        <v>48973312.408199608</v>
      </c>
      <c r="AB132" s="2">
        <f t="shared" si="21"/>
        <v>306015</v>
      </c>
      <c r="AC132" s="2">
        <f t="shared" si="31"/>
        <v>7891184</v>
      </c>
      <c r="AD132" s="3">
        <f t="shared" si="10"/>
        <v>48973312.408199608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35833684.330481254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64</v>
      </c>
      <c r="C133" s="7"/>
      <c r="D133" s="2" t="e">
        <f t="shared" si="12"/>
        <v>#N/A</v>
      </c>
      <c r="E133" s="2" t="e">
        <f t="shared" si="22"/>
        <v>#N/A</v>
      </c>
      <c r="F133" s="2">
        <v>779116.98344793916</v>
      </c>
      <c r="G133" s="2">
        <f t="shared" si="35"/>
        <v>741500.42857142852</v>
      </c>
      <c r="H133" s="2">
        <f t="shared" si="32"/>
        <v>56646120.703176752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1133563.5714285735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786516.10975298285</v>
      </c>
      <c r="Q133" s="2">
        <f t="shared" si="36"/>
        <v>750000</v>
      </c>
      <c r="R133" s="2">
        <f t="shared" si="33"/>
        <v>57614496.408199608</v>
      </c>
      <c r="S133" s="2">
        <f t="shared" si="17"/>
        <v>741500.42857142538</v>
      </c>
      <c r="T133" s="2">
        <f t="shared" si="18"/>
        <v>8499.571428571362</v>
      </c>
      <c r="U133" s="2">
        <f t="shared" si="19"/>
        <v>750000</v>
      </c>
      <c r="V133" s="2">
        <f t="shared" si="34"/>
        <v>8378940</v>
      </c>
      <c r="W133" s="2">
        <f t="shared" si="20"/>
        <v>487756</v>
      </c>
      <c r="X133" s="2">
        <f t="shared" si="6"/>
        <v>262244</v>
      </c>
      <c r="Y133" s="2">
        <f t="shared" si="30"/>
        <v>49235556.408199608</v>
      </c>
      <c r="Z133" s="2" t="str">
        <f t="shared" si="8"/>
        <v>HERE</v>
      </c>
      <c r="AA133" s="2">
        <f>IF(Z133="HERE",Y133,AA132+Graph!$G$1*1000)</f>
        <v>49235556.408199608</v>
      </c>
      <c r="AB133" s="2">
        <f t="shared" si="21"/>
        <v>262244</v>
      </c>
      <c r="AC133" s="2">
        <f t="shared" si="31"/>
        <v>8378940</v>
      </c>
      <c r="AD133" s="3">
        <f t="shared" si="10"/>
        <v>49235556.408199608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36335414.593897998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65</v>
      </c>
      <c r="C134" s="7"/>
      <c r="D134" s="2" t="e">
        <f t="shared" si="12"/>
        <v>#N/A</v>
      </c>
      <c r="E134" s="2" t="e">
        <f t="shared" si="22"/>
        <v>#N/A</v>
      </c>
      <c r="F134" s="2">
        <v>784048.11933410168</v>
      </c>
      <c r="G134" s="2">
        <f t="shared" si="35"/>
        <v>741500.42857142852</v>
      </c>
      <c r="H134" s="2">
        <f t="shared" si="32"/>
        <v>57387621.131748177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1142063.1428571448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791493.74191495776</v>
      </c>
      <c r="Q134" s="2">
        <f t="shared" si="36"/>
        <v>750000</v>
      </c>
      <c r="R134" s="2">
        <f t="shared" si="33"/>
        <v>58364496.408199608</v>
      </c>
      <c r="S134" s="2">
        <f t="shared" si="17"/>
        <v>741500.42857142538</v>
      </c>
      <c r="T134" s="2">
        <f t="shared" si="18"/>
        <v>8499.571428571362</v>
      </c>
      <c r="U134" s="2">
        <f t="shared" si="19"/>
        <v>750000</v>
      </c>
      <c r="V134" s="2">
        <f t="shared" si="34"/>
        <v>8977329</v>
      </c>
      <c r="W134" s="2">
        <f t="shared" si="20"/>
        <v>598389</v>
      </c>
      <c r="X134" s="2">
        <f t="shared" si="6"/>
        <v>151611</v>
      </c>
      <c r="Y134" s="2">
        <f t="shared" si="30"/>
        <v>49387167.408199608</v>
      </c>
      <c r="Z134" s="2" t="str">
        <f t="shared" si="8"/>
        <v>HERE</v>
      </c>
      <c r="AA134" s="2">
        <f>IF(Z134="HERE",Y134,AA133+Graph!$G$1*1000)</f>
        <v>49387167.408199608</v>
      </c>
      <c r="AB134" s="2">
        <f t="shared" si="21"/>
        <v>151611</v>
      </c>
      <c r="AC134" s="2">
        <f t="shared" si="31"/>
        <v>8977329</v>
      </c>
      <c r="AD134" s="3">
        <f t="shared" si="10"/>
        <v>49387167.408199608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36841624.726260483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66</v>
      </c>
      <c r="C135" s="7"/>
      <c r="D135" s="2" t="e">
        <f t="shared" si="12"/>
        <v>#N/A</v>
      </c>
      <c r="E135" s="2" t="e">
        <f t="shared" si="22"/>
        <v>#N/A</v>
      </c>
      <c r="F135" s="2">
        <v>788979.2552202642</v>
      </c>
      <c r="G135" s="2">
        <f t="shared" si="35"/>
        <v>741500.42857142852</v>
      </c>
      <c r="H135" s="2">
        <f t="shared" si="32"/>
        <v>58129121.560319602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1150562.7142857162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796471.37407690287</v>
      </c>
      <c r="Q135" s="2">
        <f t="shared" si="36"/>
        <v>750000</v>
      </c>
      <c r="R135" s="2">
        <f t="shared" si="33"/>
        <v>59114496.408199608</v>
      </c>
      <c r="S135" s="2">
        <f t="shared" si="17"/>
        <v>741500.42857142538</v>
      </c>
      <c r="T135" s="2">
        <f t="shared" si="18"/>
        <v>8499.571428571362</v>
      </c>
      <c r="U135" s="2">
        <f t="shared" si="19"/>
        <v>750000</v>
      </c>
      <c r="V135" s="2">
        <f t="shared" si="34"/>
        <v>9296367</v>
      </c>
      <c r="W135" s="2">
        <f t="shared" si="20"/>
        <v>319038</v>
      </c>
      <c r="X135" s="2">
        <f t="shared" si="6"/>
        <v>430962</v>
      </c>
      <c r="Y135" s="2">
        <f t="shared" si="30"/>
        <v>49818129.408199608</v>
      </c>
      <c r="Z135" s="2" t="str">
        <f t="shared" si="8"/>
        <v>HERE</v>
      </c>
      <c r="AA135" s="2">
        <f>IF(Z135="HERE",Y135,AA134+Graph!$G$1*1000)</f>
        <v>49818129.408199608</v>
      </c>
      <c r="AB135" s="2">
        <f t="shared" si="21"/>
        <v>430962</v>
      </c>
      <c r="AC135" s="2">
        <f t="shared" si="31"/>
        <v>9296367</v>
      </c>
      <c r="AD135" s="3">
        <f t="shared" si="10"/>
        <v>49818129.408199608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37352314.727568738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67</v>
      </c>
      <c r="C136" s="7"/>
      <c r="D136" s="2" t="e">
        <f t="shared" si="12"/>
        <v>#N/A</v>
      </c>
      <c r="E136" s="2" t="e">
        <f t="shared" si="22"/>
        <v>#N/A</v>
      </c>
      <c r="F136" s="2">
        <v>793910.39110645652</v>
      </c>
      <c r="G136" s="2">
        <f t="shared" si="35"/>
        <v>741500.42857142852</v>
      </c>
      <c r="H136" s="2">
        <f t="shared" si="32"/>
        <v>58870621.988891028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1159062.2857142875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801449.00623884797</v>
      </c>
      <c r="Q136" s="2">
        <f t="shared" si="36"/>
        <v>750000</v>
      </c>
      <c r="R136" s="2">
        <f t="shared" si="33"/>
        <v>59864496.408199608</v>
      </c>
      <c r="S136" s="2">
        <f t="shared" si="17"/>
        <v>741500.42857142538</v>
      </c>
      <c r="T136" s="2">
        <f t="shared" si="18"/>
        <v>8499.571428571362</v>
      </c>
      <c r="U136" s="2">
        <f t="shared" si="19"/>
        <v>750000</v>
      </c>
      <c r="V136" s="2">
        <f t="shared" si="34"/>
        <v>9646715</v>
      </c>
      <c r="W136" s="2">
        <f t="shared" si="20"/>
        <v>350348</v>
      </c>
      <c r="X136" s="2">
        <f t="shared" si="6"/>
        <v>399652</v>
      </c>
      <c r="Y136" s="2">
        <f t="shared" si="30"/>
        <v>50217781.408199608</v>
      </c>
      <c r="Z136" s="2" t="str">
        <f t="shared" si="8"/>
        <v>HERE</v>
      </c>
      <c r="AA136" s="2">
        <f>IF(Z136="HERE",Y136,AA135+Graph!$G$1*1000)</f>
        <v>50217781.408199608</v>
      </c>
      <c r="AB136" s="2">
        <f t="shared" si="21"/>
        <v>399652</v>
      </c>
      <c r="AC136" s="2">
        <f t="shared" si="31"/>
        <v>9646715</v>
      </c>
      <c r="AD136" s="3">
        <f t="shared" si="10"/>
        <v>50217781.408199608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37867484.597822756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68</v>
      </c>
      <c r="C137" s="7"/>
      <c r="D137" s="2" t="e">
        <f t="shared" si="12"/>
        <v>#N/A</v>
      </c>
      <c r="E137" s="2" t="e">
        <f t="shared" si="22"/>
        <v>#N/A</v>
      </c>
      <c r="F137" s="2">
        <v>798841.52699261904</v>
      </c>
      <c r="G137" s="2">
        <f t="shared" si="35"/>
        <v>741500.42857142852</v>
      </c>
      <c r="H137" s="2">
        <f t="shared" si="32"/>
        <v>59612122.417462453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1167561.8571428589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806426.63840082288</v>
      </c>
      <c r="Q137" s="2">
        <f t="shared" si="36"/>
        <v>750000</v>
      </c>
      <c r="R137" s="2">
        <f t="shared" si="33"/>
        <v>60614496.408199608</v>
      </c>
      <c r="S137" s="2">
        <f t="shared" si="17"/>
        <v>741500.42857142538</v>
      </c>
      <c r="T137" s="2">
        <f t="shared" si="18"/>
        <v>8499.571428571362</v>
      </c>
      <c r="U137" s="2">
        <f t="shared" si="19"/>
        <v>750000</v>
      </c>
      <c r="V137" s="2">
        <f t="shared" si="34"/>
        <v>10021471</v>
      </c>
      <c r="W137" s="2">
        <f t="shared" si="20"/>
        <v>374756</v>
      </c>
      <c r="X137" s="2">
        <f t="shared" si="6"/>
        <v>375244</v>
      </c>
      <c r="Y137" s="2">
        <f t="shared" si="30"/>
        <v>50593025.408199608</v>
      </c>
      <c r="Z137" s="2" t="str">
        <f t="shared" si="8"/>
        <v>HERE</v>
      </c>
      <c r="AA137" s="2">
        <f>IF(Z137="HERE",Y137,AA136+Graph!$G$1*1000)</f>
        <v>50593025.408199608</v>
      </c>
      <c r="AB137" s="2">
        <f t="shared" si="21"/>
        <v>375244</v>
      </c>
      <c r="AC137" s="2">
        <f t="shared" si="31"/>
        <v>10021471</v>
      </c>
      <c r="AD137" s="3">
        <f t="shared" si="10"/>
        <v>50593025.408199608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38322679.474522524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69</v>
      </c>
      <c r="C138" s="7"/>
      <c r="D138" s="2" t="e">
        <f t="shared" si="12"/>
        <v>#N/A</v>
      </c>
      <c r="E138" s="2" t="e">
        <f t="shared" si="22"/>
        <v>#N/A</v>
      </c>
      <c r="F138" s="2">
        <v>803772.66287878156</v>
      </c>
      <c r="G138" s="2">
        <f t="shared" si="35"/>
        <v>741500.42857142852</v>
      </c>
      <c r="H138" s="2">
        <f t="shared" si="32"/>
        <v>60353622.846033879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1176061.4285714303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811404.27056276798</v>
      </c>
      <c r="Q138" s="2">
        <f t="shared" si="36"/>
        <v>750000</v>
      </c>
      <c r="R138" s="2">
        <f t="shared" si="33"/>
        <v>61364496.408199608</v>
      </c>
      <c r="S138" s="2">
        <f t="shared" si="17"/>
        <v>741500.42857142538</v>
      </c>
      <c r="T138" s="2">
        <f t="shared" si="18"/>
        <v>8499.571428571362</v>
      </c>
      <c r="U138" s="2">
        <f t="shared" si="19"/>
        <v>750000</v>
      </c>
      <c r="V138" s="2">
        <f t="shared" si="34"/>
        <v>10490487</v>
      </c>
      <c r="W138" s="2">
        <f t="shared" si="20"/>
        <v>469016</v>
      </c>
      <c r="X138" s="2">
        <f t="shared" si="6"/>
        <v>280984</v>
      </c>
      <c r="Y138" s="2">
        <f t="shared" si="30"/>
        <v>50874009.408199608</v>
      </c>
      <c r="Z138" s="2" t="str">
        <f t="shared" si="8"/>
        <v>HERE</v>
      </c>
      <c r="AA138" s="2">
        <f>IF(Z138="HERE",Y138,AA137+Graph!$G$1*1000)</f>
        <v>50874009.408199608</v>
      </c>
      <c r="AB138" s="2">
        <f t="shared" si="21"/>
        <v>280984</v>
      </c>
      <c r="AC138" s="2">
        <f t="shared" si="31"/>
        <v>10490487</v>
      </c>
      <c r="AD138" s="3">
        <f t="shared" si="10"/>
        <v>50874009.408199608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38721764.520168059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70</v>
      </c>
      <c r="C139" s="7"/>
      <c r="D139" s="2" t="e">
        <f t="shared" si="12"/>
        <v>#N/A</v>
      </c>
      <c r="E139" s="2" t="e">
        <f t="shared" si="22"/>
        <v>#N/A</v>
      </c>
      <c r="F139" s="2">
        <v>808703.79876497388</v>
      </c>
      <c r="G139" s="2">
        <f t="shared" si="35"/>
        <v>741500.42857142852</v>
      </c>
      <c r="H139" s="2">
        <f t="shared" si="32"/>
        <v>61095123.274605304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1184561.0000000016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816381.90272471309</v>
      </c>
      <c r="Q139" s="2">
        <f t="shared" si="36"/>
        <v>750000</v>
      </c>
      <c r="R139" s="2">
        <f t="shared" si="33"/>
        <v>62114496.408199608</v>
      </c>
      <c r="S139" s="2">
        <f t="shared" si="17"/>
        <v>741500.42857142538</v>
      </c>
      <c r="T139" s="2">
        <f t="shared" si="18"/>
        <v>8499.571428571362</v>
      </c>
      <c r="U139" s="2">
        <f t="shared" si="19"/>
        <v>750000</v>
      </c>
      <c r="V139" s="2">
        <f t="shared" si="34"/>
        <v>10971047</v>
      </c>
      <c r="W139" s="2">
        <f t="shared" si="20"/>
        <v>480560</v>
      </c>
      <c r="X139" s="2">
        <f t="shared" si="6"/>
        <v>269440</v>
      </c>
      <c r="Y139" s="2">
        <f t="shared" si="30"/>
        <v>51143449.408199608</v>
      </c>
      <c r="Z139" s="2" t="str">
        <f t="shared" si="8"/>
        <v>HERE</v>
      </c>
      <c r="AA139" s="2">
        <f>IF(Z139="HERE",Y139,AA138+Graph!$G$1*1000)</f>
        <v>51143449.408199608</v>
      </c>
      <c r="AB139" s="2">
        <f t="shared" si="21"/>
        <v>269440</v>
      </c>
      <c r="AC139" s="2">
        <f t="shared" si="31"/>
        <v>10971047</v>
      </c>
      <c r="AD139" s="3">
        <f t="shared" si="10"/>
        <v>51143449.408199608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39093241.084759347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71</v>
      </c>
      <c r="C140" s="7"/>
      <c r="D140" s="2" t="e">
        <f t="shared" si="12"/>
        <v>#N/A</v>
      </c>
      <c r="E140" s="2" t="e">
        <f t="shared" si="22"/>
        <v>#N/A</v>
      </c>
      <c r="F140" s="2">
        <v>813634.9346511364</v>
      </c>
      <c r="G140" s="2">
        <f t="shared" si="35"/>
        <v>741500.42857142852</v>
      </c>
      <c r="H140" s="2">
        <f t="shared" si="32"/>
        <v>61836623.703176729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1193060.571428573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821359.53488668799</v>
      </c>
      <c r="Q140" s="2">
        <f t="shared" si="36"/>
        <v>750000</v>
      </c>
      <c r="R140" s="2">
        <f t="shared" si="33"/>
        <v>62864496.408199608</v>
      </c>
      <c r="S140" s="2">
        <f t="shared" si="17"/>
        <v>741500.42857142538</v>
      </c>
      <c r="T140" s="2">
        <f t="shared" si="18"/>
        <v>8499.571428571362</v>
      </c>
      <c r="U140" s="2">
        <f t="shared" si="19"/>
        <v>750000</v>
      </c>
      <c r="V140" s="2">
        <f t="shared" si="34"/>
        <v>11465210</v>
      </c>
      <c r="W140" s="2">
        <f t="shared" si="20"/>
        <v>494163</v>
      </c>
      <c r="X140" s="2">
        <f t="shared" si="6"/>
        <v>255837</v>
      </c>
      <c r="Y140" s="2">
        <f t="shared" si="30"/>
        <v>51399286.408199608</v>
      </c>
      <c r="Z140" s="2" t="str">
        <f t="shared" si="8"/>
        <v>HERE</v>
      </c>
      <c r="AA140" s="2">
        <f>IF(Z140="HERE",Y140,AA139+Graph!$G$1*1000)</f>
        <v>51399286.408199608</v>
      </c>
      <c r="AB140" s="2">
        <f t="shared" si="21"/>
        <v>255837</v>
      </c>
      <c r="AC140" s="2">
        <f t="shared" si="31"/>
        <v>11465210</v>
      </c>
      <c r="AD140" s="3">
        <f t="shared" si="10"/>
        <v>51399286.408199608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39462789.368296392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72</v>
      </c>
      <c r="C141" s="7"/>
      <c r="D141" s="2" t="e">
        <f t="shared" si="12"/>
        <v>#N/A</v>
      </c>
      <c r="E141" s="2" t="e">
        <f t="shared" si="22"/>
        <v>#N/A</v>
      </c>
      <c r="F141" s="2">
        <v>818566.07053729892</v>
      </c>
      <c r="G141" s="2">
        <f t="shared" si="35"/>
        <v>741500.42857142852</v>
      </c>
      <c r="H141" s="2">
        <f t="shared" si="32"/>
        <v>62578124.131748155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1201560.1428571444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826337.1670486331</v>
      </c>
      <c r="Q141" s="2">
        <f t="shared" si="36"/>
        <v>750000</v>
      </c>
      <c r="R141" s="2">
        <f t="shared" si="33"/>
        <v>63614496.408199608</v>
      </c>
      <c r="S141" s="2">
        <f t="shared" si="17"/>
        <v>741500.42857142538</v>
      </c>
      <c r="T141" s="2">
        <f t="shared" si="18"/>
        <v>8499.571428571362</v>
      </c>
      <c r="U141" s="2">
        <f t="shared" si="19"/>
        <v>750000</v>
      </c>
      <c r="V141" s="2">
        <f t="shared" si="34"/>
        <v>12014288</v>
      </c>
      <c r="W141" s="2">
        <f t="shared" si="20"/>
        <v>549078</v>
      </c>
      <c r="X141" s="2">
        <f t="shared" si="6"/>
        <v>200922</v>
      </c>
      <c r="Y141" s="2">
        <f t="shared" si="30"/>
        <v>51600208.408199608</v>
      </c>
      <c r="Z141" s="2" t="str">
        <f t="shared" si="8"/>
        <v>HERE</v>
      </c>
      <c r="AA141" s="2">
        <f>IF(Z141="HERE",Y141,AA140+Graph!$G$1*1000)</f>
        <v>51600208.408199608</v>
      </c>
      <c r="AB141" s="2">
        <f t="shared" si="21"/>
        <v>200922</v>
      </c>
      <c r="AC141" s="2">
        <f t="shared" si="31"/>
        <v>12014288</v>
      </c>
      <c r="AD141" s="3">
        <f t="shared" si="10"/>
        <v>51600208.408199608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39876187.820779212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73</v>
      </c>
      <c r="C142" s="7"/>
      <c r="D142" s="2" t="e">
        <f t="shared" si="12"/>
        <v>#N/A</v>
      </c>
      <c r="E142" s="2" t="e">
        <f t="shared" si="22"/>
        <v>#N/A</v>
      </c>
      <c r="F142" s="2">
        <v>823497.20642349124</v>
      </c>
      <c r="G142" s="2">
        <f t="shared" si="35"/>
        <v>741500.42857142852</v>
      </c>
      <c r="H142" s="2">
        <f t="shared" si="32"/>
        <v>63319624.56031958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1210059.7142857157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831314.7992105782</v>
      </c>
      <c r="Q142" s="2">
        <f t="shared" si="36"/>
        <v>750000</v>
      </c>
      <c r="R142" s="2">
        <f t="shared" si="33"/>
        <v>64364496.408199608</v>
      </c>
      <c r="S142" s="2">
        <f t="shared" si="17"/>
        <v>741500.42857142538</v>
      </c>
      <c r="T142" s="2">
        <f t="shared" si="18"/>
        <v>8499.571428571362</v>
      </c>
      <c r="U142" s="2">
        <f t="shared" si="19"/>
        <v>750000</v>
      </c>
      <c r="V142" s="2">
        <f t="shared" si="34"/>
        <v>12294006</v>
      </c>
      <c r="W142" s="2">
        <f t="shared" si="20"/>
        <v>279718</v>
      </c>
      <c r="X142" s="2">
        <f t="shared" si="6"/>
        <v>470282</v>
      </c>
      <c r="Y142" s="2">
        <f t="shared" si="30"/>
        <v>52070490.408199608</v>
      </c>
      <c r="Z142" s="2" t="str">
        <f t="shared" si="8"/>
        <v>HERE</v>
      </c>
      <c r="AA142" s="2">
        <f>IF(Z142="HERE",Y142,AA141+Graph!$G$1*1000)</f>
        <v>52070490.408199608</v>
      </c>
      <c r="AB142" s="2">
        <f t="shared" si="21"/>
        <v>470282</v>
      </c>
      <c r="AC142" s="2">
        <f t="shared" si="31"/>
        <v>12294006</v>
      </c>
      <c r="AD142" s="3">
        <f t="shared" si="10"/>
        <v>52070490.408199608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40338697.942207776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74</v>
      </c>
      <c r="C143" s="7"/>
      <c r="D143" s="2" t="e">
        <f t="shared" si="12"/>
        <v>#N/A</v>
      </c>
      <c r="E143" s="2" t="e">
        <f t="shared" si="22"/>
        <v>#N/A</v>
      </c>
      <c r="F143" s="2">
        <v>828428.34230965376</v>
      </c>
      <c r="G143" s="2">
        <f t="shared" si="35"/>
        <v>741500.42857142852</v>
      </c>
      <c r="H143" s="2">
        <f t="shared" si="32"/>
        <v>64061124.988891006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1218559.2857142871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836292.43137255311</v>
      </c>
      <c r="Q143" s="2">
        <f t="shared" si="36"/>
        <v>750000</v>
      </c>
      <c r="R143" s="2">
        <f t="shared" si="33"/>
        <v>65114496.408199608</v>
      </c>
      <c r="S143" s="2">
        <f t="shared" si="17"/>
        <v>741500.42857142538</v>
      </c>
      <c r="T143" s="2">
        <f t="shared" si="18"/>
        <v>8499.571428571362</v>
      </c>
      <c r="U143" s="2">
        <f t="shared" si="19"/>
        <v>750000</v>
      </c>
      <c r="V143" s="2">
        <f t="shared" si="34"/>
        <v>12646486</v>
      </c>
      <c r="W143" s="2">
        <f t="shared" si="20"/>
        <v>352480</v>
      </c>
      <c r="X143" s="2">
        <f t="shared" si="6"/>
        <v>397520</v>
      </c>
      <c r="Y143" s="2">
        <f t="shared" si="30"/>
        <v>52468010.408199608</v>
      </c>
      <c r="Z143" s="2" t="str">
        <f t="shared" si="8"/>
        <v>HERE</v>
      </c>
      <c r="AA143" s="2">
        <f>IF(Z143="HERE",Y143,AA142+Graph!$G$1*1000)</f>
        <v>52468010.408199608</v>
      </c>
      <c r="AB143" s="2">
        <f t="shared" si="21"/>
        <v>397520</v>
      </c>
      <c r="AC143" s="2">
        <f t="shared" si="31"/>
        <v>12646486</v>
      </c>
      <c r="AD143" s="3">
        <f t="shared" si="10"/>
        <v>52468010.408199608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40823819.282582104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75</v>
      </c>
      <c r="C144" s="7"/>
      <c r="D144" s="2" t="e">
        <f t="shared" si="12"/>
        <v>#N/A</v>
      </c>
      <c r="E144" s="2" t="e">
        <f t="shared" si="22"/>
        <v>#N/A</v>
      </c>
      <c r="F144" s="2">
        <v>833359.47819581628</v>
      </c>
      <c r="G144" s="2">
        <f t="shared" si="35"/>
        <v>741500.42857142852</v>
      </c>
      <c r="H144" s="2">
        <f t="shared" si="32"/>
        <v>64802625.417462431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1227058.8571428584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841270.06353449821</v>
      </c>
      <c r="Q144" s="2">
        <f t="shared" si="36"/>
        <v>750000</v>
      </c>
      <c r="R144" s="2">
        <f t="shared" si="33"/>
        <v>65864496.408199608</v>
      </c>
      <c r="S144" s="2">
        <f t="shared" si="17"/>
        <v>741500.42857142538</v>
      </c>
      <c r="T144" s="2">
        <f t="shared" si="18"/>
        <v>8499.571428571362</v>
      </c>
      <c r="U144" s="2">
        <f t="shared" si="19"/>
        <v>750000</v>
      </c>
      <c r="V144" s="2">
        <f t="shared" si="34"/>
        <v>13058298</v>
      </c>
      <c r="W144" s="2">
        <f t="shared" si="20"/>
        <v>411812</v>
      </c>
      <c r="X144" s="2">
        <f t="shared" si="6"/>
        <v>338188</v>
      </c>
      <c r="Y144" s="2">
        <f t="shared" si="30"/>
        <v>52806198.408199608</v>
      </c>
      <c r="Z144" s="2" t="str">
        <f t="shared" si="8"/>
        <v>HERE</v>
      </c>
      <c r="AA144" s="2">
        <f>IF(Z144="HERE",Y144,AA143+Graph!$G$1*1000)</f>
        <v>52806198.408199608</v>
      </c>
      <c r="AB144" s="2">
        <f t="shared" si="21"/>
        <v>338188</v>
      </c>
      <c r="AC144" s="2">
        <f t="shared" si="31"/>
        <v>13058298</v>
      </c>
      <c r="AD144" s="3">
        <f t="shared" si="10"/>
        <v>52800000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41195196.541902199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76</v>
      </c>
      <c r="C145" s="7"/>
      <c r="D145" s="2" t="e">
        <f t="shared" si="12"/>
        <v>#N/A</v>
      </c>
      <c r="E145" s="2" t="e">
        <f t="shared" si="22"/>
        <v>#N/A</v>
      </c>
      <c r="F145" s="2">
        <v>838290.6140820086</v>
      </c>
      <c r="G145" s="2">
        <f t="shared" si="35"/>
        <v>741500.42857142852</v>
      </c>
      <c r="H145" s="2">
        <f t="shared" si="32"/>
        <v>65544125.846033856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1235558.4285714298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846247.69569647312</v>
      </c>
      <c r="Q145" s="2">
        <f t="shared" si="36"/>
        <v>750000</v>
      </c>
      <c r="R145" s="2">
        <f t="shared" si="33"/>
        <v>66614496.408199608</v>
      </c>
      <c r="S145" s="2">
        <f t="shared" si="17"/>
        <v>741500.42857142538</v>
      </c>
      <c r="T145" s="2">
        <f t="shared" si="18"/>
        <v>8499.571428571362</v>
      </c>
      <c r="U145" s="2">
        <f t="shared" si="19"/>
        <v>750000</v>
      </c>
      <c r="V145" s="2">
        <f t="shared" si="34"/>
        <v>13509108</v>
      </c>
      <c r="W145" s="2">
        <f t="shared" si="20"/>
        <v>450810</v>
      </c>
      <c r="X145" s="2">
        <f t="shared" si="6"/>
        <v>299190</v>
      </c>
      <c r="Y145" s="2">
        <f t="shared" si="30"/>
        <v>53105388.408199608</v>
      </c>
      <c r="Z145" s="2" t="str">
        <f t="shared" si="8"/>
        <v>HERE</v>
      </c>
      <c r="AA145" s="2">
        <f>IF(Z145="HERE",Y145,AA144+Graph!$G$1*1000)</f>
        <v>53105388.408199608</v>
      </c>
      <c r="AB145" s="2">
        <f t="shared" si="21"/>
        <v>299190</v>
      </c>
      <c r="AC145" s="2">
        <f t="shared" si="31"/>
        <v>13509108</v>
      </c>
      <c r="AD145" s="3">
        <f t="shared" si="10"/>
        <v>52800000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41553760.42016805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77</v>
      </c>
      <c r="C146" s="7"/>
      <c r="D146" s="2" t="e">
        <f t="shared" si="12"/>
        <v>#N/A</v>
      </c>
      <c r="E146" s="2" t="e">
        <f t="shared" si="22"/>
        <v>#N/A</v>
      </c>
      <c r="F146" s="2">
        <v>843221.74996817112</v>
      </c>
      <c r="G146" s="2">
        <f t="shared" si="35"/>
        <v>741500.42857142852</v>
      </c>
      <c r="H146" s="2">
        <f t="shared" si="32"/>
        <v>66285626.274605282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1244058.0000000012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851225.32785841823</v>
      </c>
      <c r="Q146" s="2">
        <f t="shared" si="36"/>
        <v>750000</v>
      </c>
      <c r="R146" s="2">
        <f t="shared" si="33"/>
        <v>67364496.408199608</v>
      </c>
      <c r="S146" s="2">
        <f t="shared" si="17"/>
        <v>741500.42857142538</v>
      </c>
      <c r="T146" s="2">
        <f t="shared" si="18"/>
        <v>8499.571428571362</v>
      </c>
      <c r="U146" s="2">
        <f t="shared" si="19"/>
        <v>750000</v>
      </c>
      <c r="V146" s="2">
        <f t="shared" si="34"/>
        <v>14012224</v>
      </c>
      <c r="W146" s="2">
        <f t="shared" si="20"/>
        <v>503116</v>
      </c>
      <c r="X146" s="2">
        <f t="shared" si="6"/>
        <v>246884</v>
      </c>
      <c r="Y146" s="2">
        <f t="shared" si="30"/>
        <v>53352272.408199608</v>
      </c>
      <c r="Z146" s="2" t="str">
        <f t="shared" si="8"/>
        <v>HERE</v>
      </c>
      <c r="AA146" s="2">
        <f>IF(Z146="HERE",Y146,AA145+Graph!$G$1*1000)</f>
        <v>53352272.408199608</v>
      </c>
      <c r="AB146" s="2">
        <f t="shared" si="21"/>
        <v>246884</v>
      </c>
      <c r="AC146" s="2">
        <f t="shared" si="31"/>
        <v>14012224</v>
      </c>
      <c r="AD146" s="3">
        <f t="shared" si="10"/>
        <v>52800000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41877409.217379645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78</v>
      </c>
      <c r="C147" s="7"/>
      <c r="D147" s="2" t="e">
        <f t="shared" si="12"/>
        <v>#N/A</v>
      </c>
      <c r="E147" s="2" t="e">
        <f t="shared" si="22"/>
        <v>#N/A</v>
      </c>
      <c r="F147" s="2">
        <v>848152.88585433364</v>
      </c>
      <c r="G147" s="2">
        <f t="shared" si="35"/>
        <v>741500.42857142852</v>
      </c>
      <c r="H147" s="2">
        <f t="shared" si="32"/>
        <v>67027126.703176707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1252557.5714285725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856202.96002036333</v>
      </c>
      <c r="Q147" s="2">
        <f t="shared" si="36"/>
        <v>750000</v>
      </c>
      <c r="R147" s="2">
        <f t="shared" si="33"/>
        <v>68114496.408199608</v>
      </c>
      <c r="S147" s="2">
        <f t="shared" si="17"/>
        <v>741500.42857142538</v>
      </c>
      <c r="T147" s="2">
        <f t="shared" si="18"/>
        <v>8499.571428571362</v>
      </c>
      <c r="U147" s="2">
        <f t="shared" si="19"/>
        <v>750000</v>
      </c>
      <c r="V147" s="2">
        <f t="shared" si="34"/>
        <v>14556827</v>
      </c>
      <c r="W147" s="2">
        <f t="shared" si="20"/>
        <v>544603</v>
      </c>
      <c r="X147" s="2">
        <f t="shared" si="6"/>
        <v>205397</v>
      </c>
      <c r="Y147" s="2">
        <f t="shared" si="30"/>
        <v>53557669.408199608</v>
      </c>
      <c r="Z147" s="2" t="str">
        <f t="shared" si="8"/>
        <v>HERE</v>
      </c>
      <c r="AA147" s="2">
        <f>IF(Z147="HERE",Y147,AA146+Graph!$G$1*1000)</f>
        <v>53557669.408199608</v>
      </c>
      <c r="AB147" s="2">
        <f t="shared" si="21"/>
        <v>205397</v>
      </c>
      <c r="AC147" s="2">
        <f t="shared" si="31"/>
        <v>14556827</v>
      </c>
      <c r="AD147" s="3">
        <f t="shared" si="10"/>
        <v>52800000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42145898.417379647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79</v>
      </c>
      <c r="C148" s="7"/>
      <c r="D148" s="2" t="e">
        <f t="shared" si="12"/>
        <v>#N/A</v>
      </c>
      <c r="E148" s="2" t="e">
        <f t="shared" si="22"/>
        <v>#N/A</v>
      </c>
      <c r="F148" s="2">
        <v>853084.02174052596</v>
      </c>
      <c r="G148" s="2">
        <f t="shared" si="35"/>
        <v>741500.42857142852</v>
      </c>
      <c r="H148" s="2">
        <f t="shared" si="32"/>
        <v>67768627.13174814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1261057.1428571439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861180.59218233824</v>
      </c>
      <c r="Q148" s="2">
        <f t="shared" si="36"/>
        <v>750000</v>
      </c>
      <c r="R148" s="2">
        <f t="shared" si="33"/>
        <v>68864496.408199608</v>
      </c>
      <c r="S148" s="2">
        <f t="shared" si="17"/>
        <v>741500.42857143283</v>
      </c>
      <c r="T148" s="2">
        <f t="shared" si="18"/>
        <v>8499.571428571362</v>
      </c>
      <c r="U148" s="2">
        <f t="shared" si="19"/>
        <v>750000</v>
      </c>
      <c r="V148" s="2">
        <f t="shared" si="34"/>
        <v>15062189</v>
      </c>
      <c r="W148" s="2">
        <f t="shared" si="20"/>
        <v>505362</v>
      </c>
      <c r="X148" s="2">
        <f t="shared" si="6"/>
        <v>244638</v>
      </c>
      <c r="Y148" s="2">
        <f t="shared" si="30"/>
        <v>53802307.408199608</v>
      </c>
      <c r="Z148" s="2" t="str">
        <f t="shared" si="8"/>
        <v>HERE</v>
      </c>
      <c r="AA148" s="2">
        <f>IF(Z148="HERE",Y148,AA147+Graph!$G$1*1000)</f>
        <v>53802307.408199608</v>
      </c>
      <c r="AB148" s="2">
        <f t="shared" si="21"/>
        <v>244638</v>
      </c>
      <c r="AC148" s="2">
        <f t="shared" si="31"/>
        <v>15062189</v>
      </c>
      <c r="AD148" s="3">
        <f t="shared" si="10"/>
        <v>52800000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42402723.917379647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80</v>
      </c>
      <c r="C149" s="7"/>
      <c r="D149" s="2" t="e">
        <f t="shared" si="12"/>
        <v>#N/A</v>
      </c>
      <c r="E149" s="2" t="e">
        <f t="shared" si="22"/>
        <v>#N/A</v>
      </c>
      <c r="F149" s="2">
        <v>858015.15762668848</v>
      </c>
      <c r="G149" s="2">
        <f t="shared" si="35"/>
        <v>741500.42857142852</v>
      </c>
      <c r="H149" s="2">
        <f t="shared" si="32"/>
        <v>68510127.560319573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1269556.7142857153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866158.22434428334</v>
      </c>
      <c r="Q149" s="2">
        <f t="shared" si="36"/>
        <v>750000</v>
      </c>
      <c r="R149" s="2">
        <f t="shared" si="33"/>
        <v>69614496.408199608</v>
      </c>
      <c r="S149" s="2">
        <f t="shared" si="17"/>
        <v>741500.42857143283</v>
      </c>
      <c r="T149" s="2">
        <f t="shared" si="18"/>
        <v>8499.571428571362</v>
      </c>
      <c r="U149" s="2">
        <f t="shared" si="19"/>
        <v>750000</v>
      </c>
      <c r="V149" s="2">
        <f t="shared" si="34"/>
        <v>15300151</v>
      </c>
      <c r="W149" s="2">
        <f t="shared" si="20"/>
        <v>237962</v>
      </c>
      <c r="X149" s="2">
        <f t="shared" si="6"/>
        <v>512038</v>
      </c>
      <c r="Y149" s="2">
        <f t="shared" si="30"/>
        <v>54314345.408199608</v>
      </c>
      <c r="Z149" s="2" t="str">
        <f t="shared" si="8"/>
        <v>HERE</v>
      </c>
      <c r="AA149" s="2">
        <f>IF(Z149="HERE",Y149,AA148+Graph!$G$1*1000)</f>
        <v>54314345.408199608</v>
      </c>
      <c r="AB149" s="2">
        <f t="shared" si="21"/>
        <v>512038</v>
      </c>
      <c r="AC149" s="2">
        <f t="shared" si="31"/>
        <v>15300151</v>
      </c>
      <c r="AD149" s="3">
        <f t="shared" si="10"/>
        <v>52800000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42890512.267379649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81</v>
      </c>
      <c r="C150" s="7"/>
      <c r="D150" s="2" t="e">
        <f t="shared" si="12"/>
        <v>#N/A</v>
      </c>
      <c r="E150" s="2" t="e">
        <f t="shared" si="22"/>
        <v>#N/A</v>
      </c>
      <c r="F150" s="2">
        <v>862946.293512851</v>
      </c>
      <c r="G150" s="2">
        <f t="shared" si="35"/>
        <v>741500.42857142852</v>
      </c>
      <c r="H150" s="2">
        <f t="shared" si="32"/>
        <v>69251627.988891006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1278056.2857142866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871135.85650622845</v>
      </c>
      <c r="Q150" s="2">
        <f t="shared" si="36"/>
        <v>750000</v>
      </c>
      <c r="R150" s="2">
        <f t="shared" si="33"/>
        <v>70364496.408199608</v>
      </c>
      <c r="S150" s="2">
        <f t="shared" si="17"/>
        <v>741500.42857143283</v>
      </c>
      <c r="T150" s="2">
        <f t="shared" si="18"/>
        <v>8499.571428571362</v>
      </c>
      <c r="U150" s="2">
        <f t="shared" si="19"/>
        <v>750000</v>
      </c>
      <c r="V150" s="2">
        <f t="shared" si="34"/>
        <v>15576107</v>
      </c>
      <c r="W150" s="2">
        <f t="shared" si="20"/>
        <v>275956</v>
      </c>
      <c r="X150" s="2">
        <f t="shared" si="6"/>
        <v>474044</v>
      </c>
      <c r="Y150" s="2">
        <f t="shared" si="30"/>
        <v>54788389.408199608</v>
      </c>
      <c r="Z150" s="2" t="str">
        <f t="shared" si="8"/>
        <v>HERE</v>
      </c>
      <c r="AA150" s="2">
        <f>IF(Z150="HERE",Y150,AA149+Graph!$G$1*1000)</f>
        <v>54788389.408199608</v>
      </c>
      <c r="AB150" s="2">
        <f t="shared" si="21"/>
        <v>474044</v>
      </c>
      <c r="AC150" s="2">
        <f t="shared" si="31"/>
        <v>15576107</v>
      </c>
      <c r="AD150" s="3">
        <f t="shared" si="10"/>
        <v>52800000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43327680.567379653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82</v>
      </c>
      <c r="C151" s="7"/>
      <c r="D151" s="2" t="e">
        <f t="shared" si="12"/>
        <v>#N/A</v>
      </c>
      <c r="E151" s="2" t="e">
        <f t="shared" si="22"/>
        <v>#N/A</v>
      </c>
      <c r="F151" s="2">
        <v>867877.42939904332</v>
      </c>
      <c r="G151" s="2">
        <f t="shared" si="35"/>
        <v>741500.42857142852</v>
      </c>
      <c r="H151" s="2">
        <f t="shared" si="32"/>
        <v>69993128.417462438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1286555.857142858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876113.48866820335</v>
      </c>
      <c r="Q151" s="2">
        <f t="shared" si="36"/>
        <v>750000</v>
      </c>
      <c r="R151" s="2">
        <f t="shared" si="33"/>
        <v>71114496.408199608</v>
      </c>
      <c r="S151" s="2">
        <f t="shared" si="17"/>
        <v>741500.42857143283</v>
      </c>
      <c r="T151" s="2">
        <f t="shared" si="18"/>
        <v>8499.571428571362</v>
      </c>
      <c r="U151" s="2">
        <f t="shared" si="19"/>
        <v>750000</v>
      </c>
      <c r="V151" s="2">
        <f t="shared" si="34"/>
        <v>15940972</v>
      </c>
      <c r="W151" s="2">
        <f t="shared" si="20"/>
        <v>364865</v>
      </c>
      <c r="X151" s="2">
        <f t="shared" si="6"/>
        <v>385135</v>
      </c>
      <c r="Y151" s="2">
        <f t="shared" si="30"/>
        <v>55173524.408199608</v>
      </c>
      <c r="Z151" s="2" t="str">
        <f t="shared" si="8"/>
        <v>HERE</v>
      </c>
      <c r="AA151" s="2">
        <f>IF(Z151="HERE",Y151,AA150+Graph!$G$1*1000)</f>
        <v>55173524.408199608</v>
      </c>
      <c r="AB151" s="2">
        <f t="shared" si="21"/>
        <v>385135</v>
      </c>
      <c r="AC151" s="2">
        <f t="shared" si="31"/>
        <v>15940972</v>
      </c>
      <c r="AD151" s="3">
        <f t="shared" si="10"/>
        <v>52800000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43738317.817379653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83</v>
      </c>
      <c r="C152" s="7"/>
      <c r="D152" s="2" t="e">
        <f t="shared" si="12"/>
        <v>#N/A</v>
      </c>
      <c r="E152" s="2" t="e">
        <f t="shared" si="22"/>
        <v>#N/A</v>
      </c>
      <c r="F152" s="2">
        <v>872808.56528520584</v>
      </c>
      <c r="G152" s="2">
        <f t="shared" si="35"/>
        <v>741500.42857142852</v>
      </c>
      <c r="H152" s="2">
        <f t="shared" si="32"/>
        <v>70734628.846033871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1295055.4285714293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881091.12083014846</v>
      </c>
      <c r="Q152" s="2">
        <f t="shared" si="36"/>
        <v>750000</v>
      </c>
      <c r="R152" s="2">
        <f t="shared" si="33"/>
        <v>71864496.408199608</v>
      </c>
      <c r="S152" s="2">
        <f t="shared" si="17"/>
        <v>741500.42857143283</v>
      </c>
      <c r="T152" s="2">
        <f t="shared" si="18"/>
        <v>8499.571428571362</v>
      </c>
      <c r="U152" s="2">
        <f t="shared" si="19"/>
        <v>750000</v>
      </c>
      <c r="V152" s="2">
        <f t="shared" si="34"/>
        <v>16423082</v>
      </c>
      <c r="W152" s="2">
        <f t="shared" si="20"/>
        <v>482110</v>
      </c>
      <c r="X152" s="2">
        <f t="shared" si="6"/>
        <v>267890</v>
      </c>
      <c r="Y152" s="2">
        <f t="shared" si="30"/>
        <v>55441414.408199608</v>
      </c>
      <c r="Z152" s="2" t="str">
        <f t="shared" si="8"/>
        <v>HERE</v>
      </c>
      <c r="AA152" s="2">
        <f>IF(Z152="HERE",Y152,AA151+Graph!$G$1*1000)</f>
        <v>55441414.408199608</v>
      </c>
      <c r="AB152" s="2">
        <f t="shared" si="21"/>
        <v>267890</v>
      </c>
      <c r="AC152" s="2">
        <f t="shared" si="31"/>
        <v>16423082</v>
      </c>
      <c r="AD152" s="3">
        <f t="shared" si="10"/>
        <v>52800000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44172927.61737965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84</v>
      </c>
      <c r="C153" s="7"/>
      <c r="D153" s="2" t="e">
        <f t="shared" si="12"/>
        <v>#N/A</v>
      </c>
      <c r="E153" s="2" t="e">
        <f t="shared" si="22"/>
        <v>#N/A</v>
      </c>
      <c r="F153" s="2">
        <v>877739.70117136836</v>
      </c>
      <c r="G153" s="2">
        <f t="shared" si="35"/>
        <v>741500.42857142852</v>
      </c>
      <c r="H153" s="2">
        <f t="shared" si="32"/>
        <v>71476129.274605304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1303555.0000000007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886068.75299209356</v>
      </c>
      <c r="Q153" s="2">
        <f t="shared" si="36"/>
        <v>750000</v>
      </c>
      <c r="R153" s="2">
        <f t="shared" si="33"/>
        <v>72614496.408199608</v>
      </c>
      <c r="S153" s="2">
        <f t="shared" si="17"/>
        <v>741500.42857143283</v>
      </c>
      <c r="T153" s="2">
        <f t="shared" si="18"/>
        <v>8499.571428571362</v>
      </c>
      <c r="U153" s="2">
        <f t="shared" si="19"/>
        <v>750000</v>
      </c>
      <c r="V153" s="2">
        <f t="shared" si="34"/>
        <v>16875536</v>
      </c>
      <c r="W153" s="2">
        <f t="shared" si="20"/>
        <v>452454</v>
      </c>
      <c r="X153" s="2">
        <f t="shared" si="6"/>
        <v>297546</v>
      </c>
      <c r="Y153" s="2">
        <f t="shared" si="30"/>
        <v>55738960.408199608</v>
      </c>
      <c r="Z153" s="2" t="str">
        <f t="shared" si="8"/>
        <v>HERE</v>
      </c>
      <c r="AA153" s="2">
        <f>IF(Z153="HERE",Y153,AA152+Graph!$G$1*1000)</f>
        <v>55738960.408199608</v>
      </c>
      <c r="AB153" s="2">
        <f t="shared" si="21"/>
        <v>297546</v>
      </c>
      <c r="AC153" s="2">
        <f t="shared" si="31"/>
        <v>16875536</v>
      </c>
      <c r="AD153" s="3">
        <f t="shared" si="10"/>
        <v>52800000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44470540.36737965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85</v>
      </c>
      <c r="C154" s="7"/>
      <c r="D154" s="2" t="e">
        <f t="shared" si="12"/>
        <v>#N/A</v>
      </c>
      <c r="E154" s="2" t="e">
        <f t="shared" si="22"/>
        <v>#N/A</v>
      </c>
      <c r="F154" s="2">
        <v>882670.83705756068</v>
      </c>
      <c r="G154" s="2">
        <f t="shared" si="35"/>
        <v>741500.42857142852</v>
      </c>
      <c r="H154" s="2">
        <f t="shared" si="32"/>
        <v>72217629.703176737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1312054.5714285721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891046.38515406847</v>
      </c>
      <c r="Q154" s="2">
        <f t="shared" si="36"/>
        <v>750000</v>
      </c>
      <c r="R154" s="2">
        <f t="shared" si="33"/>
        <v>73364496.408199608</v>
      </c>
      <c r="S154" s="2">
        <f t="shared" si="17"/>
        <v>741500.42857143283</v>
      </c>
      <c r="T154" s="2">
        <f t="shared" si="18"/>
        <v>8499.571428571362</v>
      </c>
      <c r="U154" s="2">
        <f t="shared" si="19"/>
        <v>750000</v>
      </c>
      <c r="V154" s="2">
        <f t="shared" si="34"/>
        <v>17343991.422619045</v>
      </c>
      <c r="W154" s="2">
        <f t="shared" si="20"/>
        <v>468455.42261904478</v>
      </c>
      <c r="X154" s="2">
        <f t="shared" si="6"/>
        <v>281544.57738095522</v>
      </c>
      <c r="Y154" s="2">
        <f t="shared" si="30"/>
        <v>56020504.985580564</v>
      </c>
      <c r="Z154" s="2" t="str">
        <f t="shared" si="8"/>
        <v>HERE</v>
      </c>
      <c r="AA154" s="2">
        <f>IF(Z154="HERE",Y154,AA153+Graph!$G$1*1000)</f>
        <v>56020504.985580564</v>
      </c>
      <c r="AB154" s="2">
        <f t="shared" si="21"/>
        <v>281544.57738095522</v>
      </c>
      <c r="AC154" s="2">
        <f t="shared" si="31"/>
        <v>17343991.422619045</v>
      </c>
      <c r="AD154" s="3">
        <f t="shared" si="10"/>
        <v>52800000</v>
      </c>
      <c r="AE154" s="2">
        <f>IF(AE152&gt;=52800000,52800000,IF(AB133=Graph!G$1*1000,AE153+Graph!G$1*1000,AC154))</f>
        <v>17343991.422619045</v>
      </c>
      <c r="AF154" s="3">
        <f t="shared" si="11"/>
        <v>17343991.422619045</v>
      </c>
      <c r="AG154" s="3">
        <f t="shared" si="29"/>
        <v>44730947.767379649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86</v>
      </c>
      <c r="C155" s="7"/>
      <c r="D155" s="2" t="e">
        <f t="shared" si="12"/>
        <v>#N/A</v>
      </c>
      <c r="E155" s="2" t="e">
        <f t="shared" si="22"/>
        <v>#N/A</v>
      </c>
      <c r="F155" s="2">
        <v>887601.9729437232</v>
      </c>
      <c r="G155" s="2">
        <f t="shared" si="35"/>
        <v>741500.42857142852</v>
      </c>
      <c r="H155" s="2">
        <f t="shared" si="32"/>
        <v>72959130.13174817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1320554.1428571434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896024.01731601357</v>
      </c>
      <c r="Q155" s="2">
        <f t="shared" si="36"/>
        <v>750000</v>
      </c>
      <c r="R155" s="2">
        <f t="shared" si="33"/>
        <v>74114496.408199608</v>
      </c>
      <c r="S155" s="2">
        <f t="shared" si="17"/>
        <v>741500.42857143283</v>
      </c>
      <c r="T155" s="2">
        <f t="shared" si="18"/>
        <v>8499.571428571362</v>
      </c>
      <c r="U155" s="2">
        <f t="shared" si="19"/>
        <v>750000</v>
      </c>
      <c r="V155" s="2">
        <f t="shared" si="34"/>
        <v>17817377.981124252</v>
      </c>
      <c r="W155" s="2">
        <f t="shared" si="20"/>
        <v>473386.5585052073</v>
      </c>
      <c r="X155" s="2">
        <f t="shared" si="6"/>
        <v>276613.4414947927</v>
      </c>
      <c r="Y155" s="2">
        <f t="shared" si="30"/>
        <v>56297118.427075356</v>
      </c>
      <c r="Z155" s="2" t="str">
        <f t="shared" si="8"/>
        <v>HERE</v>
      </c>
      <c r="AA155" s="2">
        <f>IF(Z155="HERE",Y155,AA154+Graph!$G$1*1000)</f>
        <v>56297118.427075356</v>
      </c>
      <c r="AB155" s="2">
        <f t="shared" si="21"/>
        <v>276613.4414947927</v>
      </c>
      <c r="AC155" s="2">
        <f t="shared" si="31"/>
        <v>17817377.981124252</v>
      </c>
      <c r="AD155" s="3">
        <f t="shared" si="10"/>
        <v>52800000</v>
      </c>
      <c r="AE155" s="2">
        <f>IF(AE153&gt;=52800000,52800000,IF(AB134=Graph!G$1*1000,AE154+Graph!G$1*1000,AC155))</f>
        <v>17817377.981124252</v>
      </c>
      <c r="AF155" s="3">
        <f t="shared" si="11"/>
        <v>17817377.981124252</v>
      </c>
      <c r="AG155" s="3">
        <f t="shared" si="29"/>
        <v>44897317.11737965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87</v>
      </c>
      <c r="C156" s="7"/>
      <c r="D156" s="2" t="e">
        <f t="shared" si="12"/>
        <v>#N/A</v>
      </c>
      <c r="E156" s="2" t="e">
        <f t="shared" si="22"/>
        <v>#N/A</v>
      </c>
      <c r="F156" s="2">
        <v>892533.10882988572</v>
      </c>
      <c r="G156" s="2">
        <f t="shared" si="35"/>
        <v>741500.42857142852</v>
      </c>
      <c r="H156" s="2">
        <f t="shared" si="32"/>
        <v>73700630.560319602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1329053.7142857148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901001.64947795868</v>
      </c>
      <c r="Q156" s="2">
        <f t="shared" si="36"/>
        <v>750000</v>
      </c>
      <c r="R156" s="2">
        <f t="shared" si="33"/>
        <v>74864496.408199608</v>
      </c>
      <c r="S156" s="2">
        <f t="shared" si="17"/>
        <v>741500.42857143283</v>
      </c>
      <c r="T156" s="2">
        <f t="shared" si="18"/>
        <v>8499.571428571362</v>
      </c>
      <c r="U156" s="2">
        <f t="shared" si="19"/>
        <v>750000</v>
      </c>
      <c r="V156" s="2">
        <f t="shared" si="34"/>
        <v>18295695.675515652</v>
      </c>
      <c r="W156" s="2">
        <f t="shared" si="20"/>
        <v>478317.69439139962</v>
      </c>
      <c r="X156" s="2">
        <f t="shared" si="6"/>
        <v>271682.30560860038</v>
      </c>
      <c r="Y156" s="2">
        <f t="shared" si="30"/>
        <v>56568800.732683957</v>
      </c>
      <c r="Z156" s="2" t="str">
        <f t="shared" si="8"/>
        <v>HERE</v>
      </c>
      <c r="AA156" s="2">
        <f>IF(Z156="HERE",Y156,AA155+Graph!$G$1*1000)</f>
        <v>56568800.732683957</v>
      </c>
      <c r="AB156" s="2">
        <f t="shared" si="21"/>
        <v>271682.30560860038</v>
      </c>
      <c r="AC156" s="2">
        <f t="shared" si="31"/>
        <v>18295695.675515652</v>
      </c>
      <c r="AD156" s="3">
        <f t="shared" si="10"/>
        <v>52800000</v>
      </c>
      <c r="AE156" s="2">
        <f>IF(AE154&gt;=52800000,52800000,IF(AB135=Graph!G$1*1000,AE155+Graph!G$1*1000,AC156))</f>
        <v>18295695.675515652</v>
      </c>
      <c r="AF156" s="3">
        <f t="shared" si="11"/>
        <v>18295695.675515652</v>
      </c>
      <c r="AG156" s="3">
        <f t="shared" si="29"/>
        <v>45301134.817379653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88</v>
      </c>
      <c r="C157" s="7"/>
      <c r="D157" s="2" t="e">
        <f t="shared" si="12"/>
        <v>#N/A</v>
      </c>
      <c r="E157" s="2" t="e">
        <f t="shared" si="22"/>
        <v>#N/A</v>
      </c>
      <c r="F157" s="2">
        <v>897464.24471607804</v>
      </c>
      <c r="G157" s="2">
        <f t="shared" si="35"/>
        <v>741500.42857142852</v>
      </c>
      <c r="H157" s="2">
        <f t="shared" si="32"/>
        <v>74442130.988891035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1337553.2857142861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905979.28163993359</v>
      </c>
      <c r="Q157" s="2">
        <f t="shared" si="36"/>
        <v>750000</v>
      </c>
      <c r="R157" s="2">
        <f t="shared" si="33"/>
        <v>75614496.408199608</v>
      </c>
      <c r="S157" s="2">
        <f t="shared" si="17"/>
        <v>741500.42857143283</v>
      </c>
      <c r="T157" s="2">
        <f t="shared" si="18"/>
        <v>8499.571428571362</v>
      </c>
      <c r="U157" s="2">
        <f t="shared" si="19"/>
        <v>750000</v>
      </c>
      <c r="V157" s="2">
        <f t="shared" si="34"/>
        <v>18778944.505793214</v>
      </c>
      <c r="W157" s="2">
        <f t="shared" si="20"/>
        <v>483248.83027756214</v>
      </c>
      <c r="X157" s="2">
        <f t="shared" si="6"/>
        <v>266751.16972243786</v>
      </c>
      <c r="Y157" s="2">
        <f t="shared" si="30"/>
        <v>56835551.902406394</v>
      </c>
      <c r="Z157" s="2" t="str">
        <f t="shared" si="8"/>
        <v>HERE</v>
      </c>
      <c r="AA157" s="2">
        <f>IF(Z157="HERE",Y157,AA156+Graph!$G$1*1000)</f>
        <v>56835551.902406394</v>
      </c>
      <c r="AB157" s="2">
        <f t="shared" si="21"/>
        <v>266751.16972243786</v>
      </c>
      <c r="AC157" s="2">
        <f t="shared" si="31"/>
        <v>18778944.505793214</v>
      </c>
      <c r="AD157" s="3">
        <f t="shared" si="10"/>
        <v>52800000</v>
      </c>
      <c r="AE157" s="2">
        <f>IF(AE155&gt;=52800000,52800000,IF(AB136=Graph!G$1*1000,AE156+Graph!G$1*1000,AC157))</f>
        <v>18778944.505793214</v>
      </c>
      <c r="AF157" s="3">
        <f t="shared" si="11"/>
        <v>18778944.505793214</v>
      </c>
      <c r="AG157" s="3">
        <f t="shared" si="29"/>
        <v>45678339.017379649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89</v>
      </c>
      <c r="C158" s="7"/>
      <c r="D158" s="2" t="e">
        <f t="shared" si="12"/>
        <v>#N/A</v>
      </c>
      <c r="E158" s="2" t="e">
        <f t="shared" si="22"/>
        <v>#N/A</v>
      </c>
      <c r="F158" s="2">
        <v>902395.38060224056</v>
      </c>
      <c r="G158" s="2">
        <f t="shared" si="35"/>
        <v>741500.42857142852</v>
      </c>
      <c r="H158" s="2">
        <f t="shared" si="32"/>
        <v>75183631.417462468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1346052.8571428575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910956.91380187869</v>
      </c>
      <c r="Q158" s="2">
        <f t="shared" si="36"/>
        <v>750000</v>
      </c>
      <c r="R158" s="2">
        <f t="shared" si="33"/>
        <v>76364496.408199608</v>
      </c>
      <c r="S158" s="2">
        <f t="shared" si="17"/>
        <v>741500.42857143283</v>
      </c>
      <c r="T158" s="2">
        <f t="shared" si="18"/>
        <v>8499.571428571362</v>
      </c>
      <c r="U158" s="2">
        <f t="shared" si="19"/>
        <v>750000</v>
      </c>
      <c r="V158" s="2">
        <f t="shared" si="34"/>
        <v>19267124.471956939</v>
      </c>
      <c r="W158" s="2">
        <f t="shared" si="20"/>
        <v>488179.96616372466</v>
      </c>
      <c r="X158" s="2">
        <f t="shared" si="6"/>
        <v>261820.03383627534</v>
      </c>
      <c r="Y158" s="2">
        <f t="shared" si="30"/>
        <v>57097371.93624267</v>
      </c>
      <c r="Z158" s="2" t="str">
        <f t="shared" si="8"/>
        <v>HERE</v>
      </c>
      <c r="AA158" s="2">
        <f>IF(Z158="HERE",Y158,AA157+Graph!$G$1*1000)</f>
        <v>57097371.93624267</v>
      </c>
      <c r="AB158" s="2">
        <f t="shared" si="21"/>
        <v>261820.03383627534</v>
      </c>
      <c r="AC158" s="2">
        <f t="shared" si="31"/>
        <v>19267124.471956939</v>
      </c>
      <c r="AD158" s="3">
        <f t="shared" si="10"/>
        <v>52800000</v>
      </c>
      <c r="AE158" s="2">
        <f>IF(AE156&gt;=52800000,52800000,IF(AB137=Graph!G$1*1000,AE157+Graph!G$1*1000,AC158))</f>
        <v>19267124.471956939</v>
      </c>
      <c r="AF158" s="3">
        <f t="shared" si="11"/>
        <v>19267124.471956939</v>
      </c>
      <c r="AG158" s="3">
        <f t="shared" si="29"/>
        <v>46034796.417379647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90</v>
      </c>
      <c r="C159" s="7"/>
      <c r="D159" s="2" t="e">
        <f t="shared" si="12"/>
        <v>#N/A</v>
      </c>
      <c r="E159" s="2" t="e">
        <f t="shared" si="22"/>
        <v>#N/A</v>
      </c>
      <c r="F159" s="2">
        <v>907326.51648840308</v>
      </c>
      <c r="G159" s="2">
        <f t="shared" si="35"/>
        <v>741500.42857142852</v>
      </c>
      <c r="H159" s="2">
        <f t="shared" si="32"/>
        <v>75925131.846033901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1354552.4285714289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915934.5459638536</v>
      </c>
      <c r="Q159" s="2">
        <f t="shared" si="36"/>
        <v>750000</v>
      </c>
      <c r="R159" s="2">
        <f t="shared" si="33"/>
        <v>77114496.408199608</v>
      </c>
      <c r="S159" s="2">
        <f t="shared" si="17"/>
        <v>741500.42857143283</v>
      </c>
      <c r="T159" s="2">
        <f t="shared" si="18"/>
        <v>8499.571428571362</v>
      </c>
      <c r="U159" s="2">
        <f t="shared" si="19"/>
        <v>750000</v>
      </c>
      <c r="V159" s="2">
        <f t="shared" si="34"/>
        <v>19760235.574006855</v>
      </c>
      <c r="W159" s="2">
        <f t="shared" si="20"/>
        <v>493111.10204991698</v>
      </c>
      <c r="X159" s="2">
        <f t="shared" si="6"/>
        <v>256888.89795008302</v>
      </c>
      <c r="Y159" s="2">
        <f t="shared" ref="Y159:Y222" si="37">IF(COUNT($C160)=0,IF(COUNT($C159)=1,C159,SUM(Y158+X159)),C159)</f>
        <v>57354260.834192753</v>
      </c>
      <c r="Z159" s="2" t="str">
        <f t="shared" si="8"/>
        <v>HERE</v>
      </c>
      <c r="AA159" s="2">
        <f>IF(Z159="HERE",Y159,AA158+Graph!$G$1*1000)</f>
        <v>57354260.834192753</v>
      </c>
      <c r="AB159" s="2">
        <f t="shared" si="21"/>
        <v>256888.89795008302</v>
      </c>
      <c r="AC159" s="2">
        <f t="shared" ref="AC159:AC222" si="38">IF(Z160="HERE",V159,AC158)</f>
        <v>19760235.574006855</v>
      </c>
      <c r="AD159" s="3">
        <f t="shared" si="10"/>
        <v>52800000</v>
      </c>
      <c r="AE159" s="2">
        <f>IF(AE157&gt;=52800000,52800000,IF(AB138=Graph!G$1*1000,AE158+Graph!G$1*1000,AC159))</f>
        <v>19760235.574006855</v>
      </c>
      <c r="AF159" s="3">
        <f t="shared" si="11"/>
        <v>19760235.574006855</v>
      </c>
      <c r="AG159" s="3">
        <f t="shared" si="29"/>
        <v>46311132.817379653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91</v>
      </c>
      <c r="C160" s="7"/>
      <c r="D160" s="2" t="e">
        <f t="shared" si="12"/>
        <v>#N/A</v>
      </c>
      <c r="E160" s="2" t="e">
        <f t="shared" si="22"/>
        <v>#N/A</v>
      </c>
      <c r="F160" s="2">
        <v>912257.6523745954</v>
      </c>
      <c r="G160" s="2">
        <f t="shared" si="35"/>
        <v>741500.42857142852</v>
      </c>
      <c r="H160" s="2">
        <f t="shared" ref="H160:H223" si="39">IF(COUNT($C161)=0,IF(COUNT($C160)=1,C160,SUM(H159+G160)),C160)</f>
        <v>76666632.274605334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1363052.0000000002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920912.1781257987</v>
      </c>
      <c r="Q160" s="2">
        <f t="shared" si="36"/>
        <v>750000</v>
      </c>
      <c r="R160" s="2">
        <f t="shared" ref="R160:R223" si="40">IF(COUNT($C161)=0,IF(COUNT($C160)=1,M160,SUM(R159+Q160)),M160)</f>
        <v>77864496.408199608</v>
      </c>
      <c r="S160" s="2">
        <f t="shared" si="17"/>
        <v>741500.42857143283</v>
      </c>
      <c r="T160" s="2">
        <f t="shared" si="18"/>
        <v>8499.571428571362</v>
      </c>
      <c r="U160" s="2">
        <f t="shared" si="19"/>
        <v>750000</v>
      </c>
      <c r="V160" s="2">
        <f t="shared" si="34"/>
        <v>20258277.811942935</v>
      </c>
      <c r="W160" s="2">
        <f t="shared" si="20"/>
        <v>498042.2379360795</v>
      </c>
      <c r="X160" s="2">
        <f t="shared" si="6"/>
        <v>251957.7620639205</v>
      </c>
      <c r="Y160" s="2">
        <f t="shared" si="37"/>
        <v>57606218.596256673</v>
      </c>
      <c r="Z160" s="2" t="str">
        <f t="shared" si="8"/>
        <v>HERE</v>
      </c>
      <c r="AA160" s="2">
        <f>IF(Z160="HERE",Y160,AA159+Graph!$G$1*1000)</f>
        <v>57606218.596256673</v>
      </c>
      <c r="AB160" s="2">
        <f t="shared" si="21"/>
        <v>251957.7620639205</v>
      </c>
      <c r="AC160" s="2">
        <f t="shared" si="38"/>
        <v>20258277.811942935</v>
      </c>
      <c r="AD160" s="3">
        <f t="shared" si="10"/>
        <v>52800000</v>
      </c>
      <c r="AE160" s="2">
        <f>IF(AE158&gt;=52800000,52800000,IF(AB139=Graph!G$1*1000,AE159+Graph!G$1*1000,AC160))</f>
        <v>20258277.811942935</v>
      </c>
      <c r="AF160" s="3">
        <f t="shared" si="11"/>
        <v>20258277.811942935</v>
      </c>
      <c r="AG160" s="3">
        <f t="shared" si="29"/>
        <v>46577656.817379653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92</v>
      </c>
      <c r="C161" s="7"/>
      <c r="D161" s="2" t="e">
        <f t="shared" si="12"/>
        <v>#N/A</v>
      </c>
      <c r="E161" s="2" t="e">
        <f t="shared" si="22"/>
        <v>#N/A</v>
      </c>
      <c r="F161" s="2">
        <v>917188.78826075792</v>
      </c>
      <c r="G161" s="2">
        <f t="shared" si="35"/>
        <v>741500.42857142852</v>
      </c>
      <c r="H161" s="2">
        <f t="shared" si="39"/>
        <v>77408132.703176767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1371551.5714285716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925889.81028774381</v>
      </c>
      <c r="Q161" s="2">
        <f t="shared" si="36"/>
        <v>750000</v>
      </c>
      <c r="R161" s="2">
        <f t="shared" si="40"/>
        <v>78614496.408199608</v>
      </c>
      <c r="S161" s="2">
        <f t="shared" si="17"/>
        <v>741500.42857143283</v>
      </c>
      <c r="T161" s="2">
        <f t="shared" si="18"/>
        <v>8499.571428571362</v>
      </c>
      <c r="U161" s="2">
        <f t="shared" si="19"/>
        <v>750000</v>
      </c>
      <c r="V161" s="2">
        <f t="shared" si="34"/>
        <v>20761251.185765207</v>
      </c>
      <c r="W161" s="2">
        <f t="shared" si="20"/>
        <v>502973.37382227182</v>
      </c>
      <c r="X161" s="2">
        <f t="shared" si="6"/>
        <v>247026.62617772818</v>
      </c>
      <c r="Y161" s="2">
        <f t="shared" si="37"/>
        <v>57853245.222434402</v>
      </c>
      <c r="Z161" s="2" t="str">
        <f t="shared" si="8"/>
        <v>HERE</v>
      </c>
      <c r="AA161" s="2">
        <f>IF(Z161="HERE",Y161,AA160+Graph!$G$1*1000)</f>
        <v>57853245.222434402</v>
      </c>
      <c r="AB161" s="2">
        <f t="shared" si="21"/>
        <v>247026.62617772818</v>
      </c>
      <c r="AC161" s="2">
        <f t="shared" si="38"/>
        <v>20761251.185765207</v>
      </c>
      <c r="AD161" s="3">
        <f t="shared" si="10"/>
        <v>52800000</v>
      </c>
      <c r="AE161" s="2">
        <f>IF(AE159&gt;=52800000,52800000,IF(AB140=Graph!G$1*1000,AE160+Graph!G$1*1000,AC161))</f>
        <v>20761251.185765207</v>
      </c>
      <c r="AF161" s="3">
        <f t="shared" si="11"/>
        <v>20761251.185765207</v>
      </c>
      <c r="AG161" s="3">
        <f t="shared" si="29"/>
        <v>46832618.267379649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93</v>
      </c>
      <c r="C162" s="7"/>
      <c r="D162" s="2" t="e">
        <f t="shared" si="12"/>
        <v>#N/A</v>
      </c>
      <c r="E162" s="2" t="e">
        <f t="shared" si="22"/>
        <v>#N/A</v>
      </c>
      <c r="F162" s="2">
        <v>922119.92414692044</v>
      </c>
      <c r="G162" s="2">
        <f t="shared" si="35"/>
        <v>741500.42857142852</v>
      </c>
      <c r="H162" s="2">
        <f t="shared" si="39"/>
        <v>78149633.131748199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1380051.142857143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930867.44244971871</v>
      </c>
      <c r="Q162" s="2">
        <f t="shared" si="36"/>
        <v>750000</v>
      </c>
      <c r="R162" s="2">
        <f t="shared" si="40"/>
        <v>79364496.408199608</v>
      </c>
      <c r="S162" s="2">
        <f t="shared" si="17"/>
        <v>741500.42857143283</v>
      </c>
      <c r="T162" s="2">
        <f t="shared" si="18"/>
        <v>8499.571428571362</v>
      </c>
      <c r="U162" s="2">
        <f t="shared" si="19"/>
        <v>750000</v>
      </c>
      <c r="V162" s="2">
        <f t="shared" si="34"/>
        <v>21269155.695473641</v>
      </c>
      <c r="W162" s="2">
        <f t="shared" si="20"/>
        <v>507904.50970843434</v>
      </c>
      <c r="X162" s="2">
        <f t="shared" si="6"/>
        <v>242095.49029156566</v>
      </c>
      <c r="Y162" s="2">
        <f t="shared" si="37"/>
        <v>58095340.712725967</v>
      </c>
      <c r="Z162" s="2" t="str">
        <f t="shared" si="8"/>
        <v>HERE</v>
      </c>
      <c r="AA162" s="2">
        <f>IF(Z162="HERE",Y162,AA161+Graph!$G$1*1000)</f>
        <v>58095340.712725967</v>
      </c>
      <c r="AB162" s="2">
        <f t="shared" si="21"/>
        <v>242095.49029156566</v>
      </c>
      <c r="AC162" s="2">
        <f t="shared" si="38"/>
        <v>21269155.695473641</v>
      </c>
      <c r="AD162" s="3">
        <f t="shared" si="10"/>
        <v>52800000</v>
      </c>
      <c r="AE162" s="2">
        <f>IF(AE160&gt;=52800000,52800000,IF(AB141=Graph!G$1*1000,AE161+Graph!G$1*1000,AC162))</f>
        <v>21269155.695473641</v>
      </c>
      <c r="AF162" s="3">
        <f t="shared" si="11"/>
        <v>21269155.695473641</v>
      </c>
      <c r="AG162" s="3">
        <f t="shared" si="29"/>
        <v>47040901.967379645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94</v>
      </c>
      <c r="C163" s="7"/>
      <c r="D163" s="2" t="e">
        <f t="shared" si="12"/>
        <v>#N/A</v>
      </c>
      <c r="E163" s="2" t="e">
        <f t="shared" si="22"/>
        <v>#N/A</v>
      </c>
      <c r="F163" s="2">
        <v>927051.06003311276</v>
      </c>
      <c r="G163" s="2">
        <f t="shared" si="35"/>
        <v>741500.42857142852</v>
      </c>
      <c r="H163" s="2">
        <f t="shared" si="39"/>
        <v>78891133.560319632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1388550.7142857143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935845.07461166382</v>
      </c>
      <c r="Q163" s="2">
        <f t="shared" si="36"/>
        <v>750000</v>
      </c>
      <c r="R163" s="2">
        <f t="shared" si="40"/>
        <v>80114496.408199608</v>
      </c>
      <c r="S163" s="2">
        <f t="shared" si="17"/>
        <v>741500.42857143283</v>
      </c>
      <c r="T163" s="2">
        <f t="shared" si="18"/>
        <v>8499.571428571362</v>
      </c>
      <c r="U163" s="2">
        <f t="shared" si="19"/>
        <v>750000</v>
      </c>
      <c r="V163" s="2">
        <f t="shared" si="34"/>
        <v>21781991.341068238</v>
      </c>
      <c r="W163" s="2">
        <f t="shared" si="20"/>
        <v>512835.64559459686</v>
      </c>
      <c r="X163" s="2">
        <f t="shared" si="6"/>
        <v>237164.35440540314</v>
      </c>
      <c r="Y163" s="2">
        <f t="shared" si="37"/>
        <v>58332505.06713137</v>
      </c>
      <c r="Z163" s="2" t="str">
        <f t="shared" si="8"/>
        <v>HERE</v>
      </c>
      <c r="AA163" s="2">
        <f>IF(Z163="HERE",Y163,AA162+Graph!$G$1*1000)</f>
        <v>58332505.06713137</v>
      </c>
      <c r="AB163" s="2">
        <f t="shared" si="21"/>
        <v>237164.35440540314</v>
      </c>
      <c r="AC163" s="2">
        <f t="shared" si="38"/>
        <v>21781991.341068238</v>
      </c>
      <c r="AD163" s="3">
        <f t="shared" si="10"/>
        <v>52800000</v>
      </c>
      <c r="AE163" s="2">
        <f>IF(AE161&gt;=52800000,52800000,IF(AB142=Graph!G$1*1000,AE162+Graph!G$1*1000,AC163))</f>
        <v>21781991.341068238</v>
      </c>
      <c r="AF163" s="3">
        <f t="shared" si="11"/>
        <v>21781991.341068238</v>
      </c>
      <c r="AG163" s="3">
        <f t="shared" si="29"/>
        <v>47478141.667379647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95</v>
      </c>
      <c r="C164" s="7"/>
      <c r="D164" s="2" t="e">
        <f t="shared" si="12"/>
        <v>#N/A</v>
      </c>
      <c r="E164" s="2" t="e">
        <f t="shared" si="22"/>
        <v>#N/A</v>
      </c>
      <c r="F164" s="2">
        <v>931982.19591927528</v>
      </c>
      <c r="G164" s="2">
        <f t="shared" si="35"/>
        <v>741500.42857142852</v>
      </c>
      <c r="H164" s="2">
        <f t="shared" si="39"/>
        <v>79632633.988891065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1397050.2857142857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940822.70677360892</v>
      </c>
      <c r="Q164" s="2">
        <f t="shared" si="36"/>
        <v>750000</v>
      </c>
      <c r="R164" s="2">
        <f t="shared" si="40"/>
        <v>80864496.408199608</v>
      </c>
      <c r="S164" s="2">
        <f t="shared" si="17"/>
        <v>741500.42857143283</v>
      </c>
      <c r="T164" s="2">
        <f t="shared" si="18"/>
        <v>8499.571428571362</v>
      </c>
      <c r="U164" s="2">
        <f t="shared" si="19"/>
        <v>750000</v>
      </c>
      <c r="V164" s="2">
        <f t="shared" si="34"/>
        <v>22299758.122549027</v>
      </c>
      <c r="W164" s="2">
        <f t="shared" si="20"/>
        <v>517766.78148078918</v>
      </c>
      <c r="X164" s="2">
        <f t="shared" si="6"/>
        <v>232233.21851921082</v>
      </c>
      <c r="Y164" s="2">
        <f t="shared" si="37"/>
        <v>58564738.285650581</v>
      </c>
      <c r="Z164" s="2" t="str">
        <f t="shared" si="8"/>
        <v>HERE</v>
      </c>
      <c r="AA164" s="2">
        <f>IF(Z164="HERE",Y164,AA163+Graph!$G$1*1000)</f>
        <v>58564738.285650581</v>
      </c>
      <c r="AB164" s="2">
        <f t="shared" si="21"/>
        <v>232233.21851921082</v>
      </c>
      <c r="AC164" s="2">
        <f t="shared" si="38"/>
        <v>22299758.122549027</v>
      </c>
      <c r="AD164" s="3">
        <f t="shared" si="10"/>
        <v>52800000</v>
      </c>
      <c r="AE164" s="2">
        <f>IF(AE162&gt;=52800000,52800000,IF(AB143=Graph!G$1*1000,AE163+Graph!G$1*1000,AC164))</f>
        <v>22299758.122549027</v>
      </c>
      <c r="AF164" s="3">
        <f t="shared" si="11"/>
        <v>22299758.122549027</v>
      </c>
      <c r="AG164" s="3">
        <f t="shared" si="29"/>
        <v>47853533.667379647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96</v>
      </c>
      <c r="C165" s="7"/>
      <c r="D165" s="2" t="e">
        <f t="shared" si="12"/>
        <v>#N/A</v>
      </c>
      <c r="E165" s="2" t="e">
        <f t="shared" si="22"/>
        <v>#N/A</v>
      </c>
      <c r="F165" s="2">
        <v>936913.3318054378</v>
      </c>
      <c r="G165" s="2">
        <f t="shared" si="35"/>
        <v>741500.42857142852</v>
      </c>
      <c r="H165" s="2">
        <f t="shared" si="39"/>
        <v>80374134.417462498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1405549.857142857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945800.33893558383</v>
      </c>
      <c r="Q165" s="2">
        <f t="shared" si="36"/>
        <v>750000</v>
      </c>
      <c r="R165" s="2">
        <f t="shared" si="40"/>
        <v>81614496.408199608</v>
      </c>
      <c r="S165" s="2">
        <f t="shared" si="17"/>
        <v>741500.42857143283</v>
      </c>
      <c r="T165" s="2">
        <f t="shared" si="18"/>
        <v>8499.571428571362</v>
      </c>
      <c r="U165" s="2">
        <f t="shared" si="19"/>
        <v>750000</v>
      </c>
      <c r="V165" s="2">
        <f t="shared" si="34"/>
        <v>22822456.039915979</v>
      </c>
      <c r="W165" s="2">
        <f t="shared" si="20"/>
        <v>522697.9173669517</v>
      </c>
      <c r="X165" s="2">
        <f t="shared" si="6"/>
        <v>227302.0826330483</v>
      </c>
      <c r="Y165" s="2">
        <f t="shared" si="37"/>
        <v>58792040.368283629</v>
      </c>
      <c r="Z165" s="2" t="str">
        <f t="shared" si="8"/>
        <v>HERE</v>
      </c>
      <c r="AA165" s="2">
        <f>IF(Z165="HERE",Y165,AA164+Graph!$G$1*1000)</f>
        <v>58792040.368283629</v>
      </c>
      <c r="AB165" s="2">
        <f t="shared" si="21"/>
        <v>227302.0826330483</v>
      </c>
      <c r="AC165" s="2">
        <f t="shared" si="38"/>
        <v>22822456.039915979</v>
      </c>
      <c r="AD165" s="3">
        <f t="shared" si="10"/>
        <v>52800000</v>
      </c>
      <c r="AE165" s="2">
        <f>IF(AE163&gt;=52800000,52800000,IF(AB144=Graph!G$1*1000,AE164+Graph!G$1*1000,AC165))</f>
        <v>22822456.039915979</v>
      </c>
      <c r="AF165" s="3">
        <f t="shared" si="11"/>
        <v>22822456.039915979</v>
      </c>
      <c r="AG165" s="3">
        <f t="shared" si="29"/>
        <v>48172914.899999999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97</v>
      </c>
      <c r="C166" s="7"/>
      <c r="D166" s="2" t="e">
        <f t="shared" si="12"/>
        <v>#N/A</v>
      </c>
      <c r="E166" s="2" t="e">
        <f t="shared" si="22"/>
        <v>#N/A</v>
      </c>
      <c r="F166" s="2">
        <v>941844.46769163013</v>
      </c>
      <c r="G166" s="2">
        <f t="shared" ref="G166:G229" si="41">IF(F166&gt;750000,$AK$31*1000,F166)</f>
        <v>741500.42857142852</v>
      </c>
      <c r="H166" s="2">
        <f t="shared" si="39"/>
        <v>81115634.846033931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1414049.4285714284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950777.97109752893</v>
      </c>
      <c r="Q166" s="2">
        <f t="shared" ref="Q166:Q229" si="42">IF(P166&gt;750000,750000,P166)</f>
        <v>750000</v>
      </c>
      <c r="R166" s="2">
        <f t="shared" si="40"/>
        <v>82364496.408199608</v>
      </c>
      <c r="S166" s="2">
        <f t="shared" si="17"/>
        <v>741500.42857143283</v>
      </c>
      <c r="T166" s="2">
        <f t="shared" si="18"/>
        <v>8499.571428571362</v>
      </c>
      <c r="U166" s="2">
        <f t="shared" si="19"/>
        <v>750000</v>
      </c>
      <c r="V166" s="2">
        <f t="shared" si="34"/>
        <v>23350085.093169093</v>
      </c>
      <c r="W166" s="2">
        <f t="shared" si="20"/>
        <v>527629.05325311422</v>
      </c>
      <c r="X166" s="2">
        <f t="shared" si="6"/>
        <v>222370.94674688578</v>
      </c>
      <c r="Y166" s="2">
        <f t="shared" si="37"/>
        <v>59014411.315030515</v>
      </c>
      <c r="Z166" s="2" t="str">
        <f t="shared" si="8"/>
        <v>HERE</v>
      </c>
      <c r="AA166" s="2">
        <f>IF(Z166="HERE",Y166,AA165+Graph!$G$1*1000)</f>
        <v>59014411.315030515</v>
      </c>
      <c r="AB166" s="2">
        <f t="shared" si="21"/>
        <v>222370.94674688578</v>
      </c>
      <c r="AC166" s="2">
        <f t="shared" si="38"/>
        <v>23350085.093169093</v>
      </c>
      <c r="AD166" s="3">
        <f t="shared" si="10"/>
        <v>52800000</v>
      </c>
      <c r="AE166" s="2">
        <f>IF(AE164&gt;=52800000,52800000,IF(AB145=Graph!G$1*1000,AE165+Graph!G$1*1000,AC166))</f>
        <v>23350085.093169093</v>
      </c>
      <c r="AF166" s="3">
        <f t="shared" si="11"/>
        <v>23350085.093169093</v>
      </c>
      <c r="AG166" s="3">
        <f t="shared" si="29"/>
        <v>48195455.399999999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98</v>
      </c>
      <c r="C167" s="7"/>
      <c r="D167" s="2" t="e">
        <f t="shared" si="12"/>
        <v>#N/A</v>
      </c>
      <c r="E167" s="2" t="e">
        <f t="shared" si="22"/>
        <v>#N/A</v>
      </c>
      <c r="F167" s="2">
        <v>946775.60357779264</v>
      </c>
      <c r="G167" s="2">
        <f t="shared" si="41"/>
        <v>741500.42857142852</v>
      </c>
      <c r="H167" s="2">
        <f t="shared" si="39"/>
        <v>81857135.274605364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1422548.9999999998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955755.60325947404</v>
      </c>
      <c r="Q167" s="2">
        <f t="shared" si="42"/>
        <v>750000</v>
      </c>
      <c r="R167" s="2">
        <f t="shared" si="40"/>
        <v>83114496.408199608</v>
      </c>
      <c r="S167" s="2">
        <f t="shared" si="17"/>
        <v>741500.42857143283</v>
      </c>
      <c r="T167" s="2">
        <f t="shared" si="18"/>
        <v>8499.571428571362</v>
      </c>
      <c r="U167" s="2">
        <f t="shared" si="19"/>
        <v>750000</v>
      </c>
      <c r="V167" s="2">
        <f t="shared" si="34"/>
        <v>23882645.2823084</v>
      </c>
      <c r="W167" s="2">
        <f t="shared" si="20"/>
        <v>532560.18913930655</v>
      </c>
      <c r="X167" s="2">
        <f t="shared" si="6"/>
        <v>217439.81086069345</v>
      </c>
      <c r="Y167" s="2">
        <f t="shared" si="37"/>
        <v>59231851.125891209</v>
      </c>
      <c r="Z167" s="2" t="str">
        <f t="shared" si="8"/>
        <v>HERE</v>
      </c>
      <c r="AA167" s="2">
        <f>IF(Z167="HERE",Y167,AA166+Graph!$G$1*1000)</f>
        <v>59231851.125891209</v>
      </c>
      <c r="AB167" s="2">
        <f t="shared" si="21"/>
        <v>217439.81086069345</v>
      </c>
      <c r="AC167" s="2">
        <f t="shared" si="38"/>
        <v>23882645.2823084</v>
      </c>
      <c r="AD167" s="3">
        <f t="shared" si="10"/>
        <v>52800000</v>
      </c>
      <c r="AE167" s="2">
        <f>IF(AE165&gt;=52800000,52800000,IF(AB146=Graph!G$1*1000,AE166+Graph!G$1*1000,AC167))</f>
        <v>23882645.2823084</v>
      </c>
      <c r="AF167" s="3">
        <f t="shared" si="11"/>
        <v>23882645.2823084</v>
      </c>
      <c r="AG167" s="3">
        <f t="shared" si="29"/>
        <v>48220611.200000003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99</v>
      </c>
      <c r="C168" s="7"/>
      <c r="D168" s="2" t="e">
        <f t="shared" si="12"/>
        <v>#N/A</v>
      </c>
      <c r="E168" s="2" t="e">
        <f t="shared" si="22"/>
        <v>#N/A</v>
      </c>
      <c r="F168" s="2">
        <v>951706.73946395516</v>
      </c>
      <c r="G168" s="2">
        <f t="shared" si="41"/>
        <v>741500.42857142852</v>
      </c>
      <c r="H168" s="2">
        <f t="shared" si="39"/>
        <v>82598635.703176796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1431048.5714285711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960733.23542144895</v>
      </c>
      <c r="Q168" s="2">
        <f t="shared" si="42"/>
        <v>750000</v>
      </c>
      <c r="R168" s="2">
        <f t="shared" si="40"/>
        <v>83864496.408199608</v>
      </c>
      <c r="S168" s="2">
        <f t="shared" si="17"/>
        <v>741500.42857143283</v>
      </c>
      <c r="T168" s="2">
        <f t="shared" si="18"/>
        <v>8499.571428571362</v>
      </c>
      <c r="U168" s="2">
        <f t="shared" si="19"/>
        <v>750000</v>
      </c>
      <c r="V168" s="2">
        <f t="shared" si="34"/>
        <v>24420136.607333869</v>
      </c>
      <c r="W168" s="2">
        <f t="shared" si="20"/>
        <v>537491.32502546906</v>
      </c>
      <c r="X168" s="2">
        <f t="shared" si="6"/>
        <v>212508.67497453094</v>
      </c>
      <c r="Y168" s="2">
        <f t="shared" si="37"/>
        <v>59444359.80086574</v>
      </c>
      <c r="Z168" s="2" t="str">
        <f t="shared" si="8"/>
        <v>HERE</v>
      </c>
      <c r="AA168" s="2">
        <f>IF(Z168="HERE",Y168,AA167+Graph!$G$1*1000)</f>
        <v>59444359.80086574</v>
      </c>
      <c r="AB168" s="2">
        <f t="shared" si="21"/>
        <v>212508.67497453094</v>
      </c>
      <c r="AC168" s="2">
        <f t="shared" si="38"/>
        <v>24420136.607333869</v>
      </c>
      <c r="AD168" s="3">
        <f t="shared" si="10"/>
        <v>52800000</v>
      </c>
      <c r="AE168" s="2">
        <f>IF(AE166&gt;=52800000,52800000,IF(AB147=Graph!G$1*1000,AE167+Graph!G$1*1000,AC168))</f>
        <v>24420136.607333869</v>
      </c>
      <c r="AF168" s="3">
        <f t="shared" si="11"/>
        <v>24420136.607333869</v>
      </c>
      <c r="AG168" s="3">
        <f t="shared" si="29"/>
        <v>48247841.350000001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100</v>
      </c>
      <c r="C169" s="7"/>
      <c r="D169" s="2" t="e">
        <f t="shared" si="12"/>
        <v>#N/A</v>
      </c>
      <c r="E169" s="2" t="e">
        <f t="shared" si="22"/>
        <v>#N/A</v>
      </c>
      <c r="F169" s="2">
        <v>956637.87535014749</v>
      </c>
      <c r="G169" s="2">
        <f t="shared" si="41"/>
        <v>741500.42857142852</v>
      </c>
      <c r="H169" s="2">
        <f t="shared" si="39"/>
        <v>83340136.131748229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1439548.1428571425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965710.86758339405</v>
      </c>
      <c r="Q169" s="2">
        <f t="shared" si="42"/>
        <v>750000</v>
      </c>
      <c r="R169" s="2">
        <f t="shared" si="40"/>
        <v>84614496.408199608</v>
      </c>
      <c r="S169" s="2">
        <f t="shared" si="17"/>
        <v>741500.42857143283</v>
      </c>
      <c r="T169" s="2">
        <f t="shared" si="18"/>
        <v>8499.571428571362</v>
      </c>
      <c r="U169" s="2">
        <f t="shared" si="19"/>
        <v>750000</v>
      </c>
      <c r="V169" s="2">
        <f t="shared" si="34"/>
        <v>24962559.0682455</v>
      </c>
      <c r="W169" s="2">
        <f t="shared" si="20"/>
        <v>542422.46091163158</v>
      </c>
      <c r="X169" s="2">
        <f t="shared" si="6"/>
        <v>207577.53908836842</v>
      </c>
      <c r="Y169" s="2">
        <f t="shared" si="37"/>
        <v>59651937.339954108</v>
      </c>
      <c r="Z169" s="2" t="str">
        <f t="shared" si="8"/>
        <v>HERE</v>
      </c>
      <c r="AA169" s="2">
        <f>IF(Z169="HERE",Y169,AA168+Graph!$G$1*1000)</f>
        <v>59651937.339954108</v>
      </c>
      <c r="AB169" s="2">
        <f t="shared" si="21"/>
        <v>207577.53908836842</v>
      </c>
      <c r="AC169" s="2">
        <f t="shared" si="38"/>
        <v>24962559.0682455</v>
      </c>
      <c r="AD169" s="3">
        <f t="shared" si="10"/>
        <v>52800000</v>
      </c>
      <c r="AE169" s="2">
        <f>IF(AE167&gt;=52800000,52800000,IF(AB148=Graph!G$1*1000,AE168+Graph!G$1*1000,AC169))</f>
        <v>24962559.0682455</v>
      </c>
      <c r="AF169" s="3">
        <f t="shared" si="11"/>
        <v>24962559.0682455</v>
      </c>
      <c r="AG169" s="3">
        <f t="shared" si="29"/>
        <v>48273109.450000003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101</v>
      </c>
      <c r="C170" s="7"/>
      <c r="D170" s="2" t="e">
        <f t="shared" si="12"/>
        <v>#N/A</v>
      </c>
      <c r="E170" s="2" t="e">
        <f t="shared" si="22"/>
        <v>#N/A</v>
      </c>
      <c r="F170" s="2">
        <v>961569.01123631001</v>
      </c>
      <c r="G170" s="2">
        <f t="shared" si="41"/>
        <v>741500.42857142852</v>
      </c>
      <c r="H170" s="2">
        <f t="shared" si="39"/>
        <v>84081636.560319662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1448047.7142857139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970688.49974533916</v>
      </c>
      <c r="Q170" s="2">
        <f t="shared" si="42"/>
        <v>750000</v>
      </c>
      <c r="R170" s="2">
        <f t="shared" si="40"/>
        <v>85364496.408199608</v>
      </c>
      <c r="S170" s="2">
        <f t="shared" si="17"/>
        <v>741500.42857143283</v>
      </c>
      <c r="T170" s="2">
        <f t="shared" si="18"/>
        <v>8499.571428571362</v>
      </c>
      <c r="U170" s="2">
        <f t="shared" si="19"/>
        <v>750000</v>
      </c>
      <c r="V170" s="2">
        <f t="shared" si="34"/>
        <v>25509912.665043324</v>
      </c>
      <c r="W170" s="2">
        <f t="shared" si="20"/>
        <v>547353.59679782391</v>
      </c>
      <c r="X170" s="2">
        <f t="shared" si="6"/>
        <v>202646.40320217609</v>
      </c>
      <c r="Y170" s="2">
        <f t="shared" si="37"/>
        <v>59854583.743156284</v>
      </c>
      <c r="Z170" s="2" t="str">
        <f t="shared" si="8"/>
        <v>HERE</v>
      </c>
      <c r="AA170" s="2">
        <f>IF(Z170="HERE",Y170,AA169+Graph!$G$1*1000)</f>
        <v>59854583.743156284</v>
      </c>
      <c r="AB170" s="2">
        <f t="shared" si="21"/>
        <v>202646.40320217609</v>
      </c>
      <c r="AC170" s="2">
        <f t="shared" si="38"/>
        <v>25509912.665043324</v>
      </c>
      <c r="AD170" s="3">
        <f t="shared" si="10"/>
        <v>52800000</v>
      </c>
      <c r="AE170" s="2">
        <f>IF(AE168&gt;=52800000,52800000,IF(AB149=Graph!G$1*1000,AE169+Graph!G$1*1000,AC170))</f>
        <v>25509912.665043324</v>
      </c>
      <c r="AF170" s="3">
        <f t="shared" si="11"/>
        <v>25509912.665043324</v>
      </c>
      <c r="AG170" s="3">
        <f t="shared" si="29"/>
        <v>48285007.549999997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102</v>
      </c>
      <c r="C171" s="7"/>
      <c r="D171" s="2" t="e">
        <f t="shared" si="12"/>
        <v>#N/A</v>
      </c>
      <c r="E171" s="2" t="e">
        <f t="shared" si="22"/>
        <v>#N/A</v>
      </c>
      <c r="F171" s="2">
        <v>966500.14712247252</v>
      </c>
      <c r="G171" s="2">
        <f t="shared" si="41"/>
        <v>741500.42857142852</v>
      </c>
      <c r="H171" s="2">
        <f t="shared" si="39"/>
        <v>84823136.988891095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1456547.2857142852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975666.13190731406</v>
      </c>
      <c r="Q171" s="2">
        <f t="shared" si="42"/>
        <v>750000</v>
      </c>
      <c r="R171" s="2">
        <f t="shared" si="40"/>
        <v>86114496.408199608</v>
      </c>
      <c r="S171" s="2">
        <f t="shared" si="17"/>
        <v>741500.42857143283</v>
      </c>
      <c r="T171" s="2">
        <f t="shared" si="18"/>
        <v>8499.571428571362</v>
      </c>
      <c r="U171" s="2">
        <f t="shared" si="19"/>
        <v>750000</v>
      </c>
      <c r="V171" s="2">
        <f t="shared" si="34"/>
        <v>26062197.397727311</v>
      </c>
      <c r="W171" s="2">
        <f t="shared" si="20"/>
        <v>552284.73268398643</v>
      </c>
      <c r="X171" s="2">
        <f t="shared" si="6"/>
        <v>197715.26731601357</v>
      </c>
      <c r="Y171" s="2">
        <f t="shared" si="37"/>
        <v>60052299.010472298</v>
      </c>
      <c r="Z171" s="2" t="str">
        <f t="shared" si="8"/>
        <v>HERE</v>
      </c>
      <c r="AA171" s="2">
        <f>IF(Z171="HERE",Y171,AA170+Graph!$G$1*1000)</f>
        <v>60052299.010472298</v>
      </c>
      <c r="AB171" s="2">
        <f t="shared" si="21"/>
        <v>197715.26731601357</v>
      </c>
      <c r="AC171" s="2">
        <f t="shared" si="38"/>
        <v>26062197.397727311</v>
      </c>
      <c r="AD171" s="3">
        <f t="shared" si="10"/>
        <v>52800000</v>
      </c>
      <c r="AE171" s="2">
        <f>IF(AE169&gt;=52800000,52800000,IF(AB150=Graph!G$1*1000,AE170+Graph!G$1*1000,AC171))</f>
        <v>26062197.397727311</v>
      </c>
      <c r="AF171" s="3">
        <f t="shared" si="11"/>
        <v>26062197.397727311</v>
      </c>
      <c r="AG171" s="3">
        <f t="shared" si="29"/>
        <v>48298805.350000001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103</v>
      </c>
      <c r="C172" s="7"/>
      <c r="D172" s="2" t="e">
        <f t="shared" si="12"/>
        <v>#N/A</v>
      </c>
      <c r="E172" s="2" t="e">
        <f t="shared" si="22"/>
        <v>#N/A</v>
      </c>
      <c r="F172" s="2">
        <v>971431.28300866485</v>
      </c>
      <c r="G172" s="2">
        <f t="shared" si="41"/>
        <v>741500.42857142852</v>
      </c>
      <c r="H172" s="2">
        <f t="shared" si="39"/>
        <v>85564637.417462528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1465046.8571428566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980643.76406925917</v>
      </c>
      <c r="Q172" s="2">
        <f t="shared" si="42"/>
        <v>750000</v>
      </c>
      <c r="R172" s="2">
        <f t="shared" si="40"/>
        <v>86864496.408199608</v>
      </c>
      <c r="S172" s="2">
        <f t="shared" si="17"/>
        <v>741500.42857143283</v>
      </c>
      <c r="T172" s="2">
        <f t="shared" si="18"/>
        <v>8499.571428571362</v>
      </c>
      <c r="U172" s="2">
        <f t="shared" si="19"/>
        <v>750000</v>
      </c>
      <c r="V172" s="2">
        <f t="shared" si="34"/>
        <v>26619413.26629746</v>
      </c>
      <c r="W172" s="2">
        <f t="shared" si="20"/>
        <v>557215.86857014894</v>
      </c>
      <c r="X172" s="2">
        <f t="shared" si="6"/>
        <v>192784.13142985106</v>
      </c>
      <c r="Y172" s="2">
        <f t="shared" si="37"/>
        <v>60245083.141902149</v>
      </c>
      <c r="Z172" s="2" t="str">
        <f t="shared" si="8"/>
        <v>HERE</v>
      </c>
      <c r="AA172" s="2">
        <f>IF(Z172="HERE",Y172,AA171+Graph!$G$1*1000)</f>
        <v>60245083.141902149</v>
      </c>
      <c r="AB172" s="2">
        <f t="shared" si="21"/>
        <v>192784.13142985106</v>
      </c>
      <c r="AC172" s="2">
        <f t="shared" si="38"/>
        <v>26619413.26629746</v>
      </c>
      <c r="AD172" s="3">
        <f t="shared" si="10"/>
        <v>52800000</v>
      </c>
      <c r="AE172" s="2">
        <f>IF(AE170&gt;=52800000,52800000,IF(AB151=Graph!G$1*1000,AE171+Graph!G$1*1000,AC172))</f>
        <v>26619413.26629746</v>
      </c>
      <c r="AF172" s="3">
        <f t="shared" si="11"/>
        <v>26619413.26629746</v>
      </c>
      <c r="AG172" s="3">
        <f t="shared" si="29"/>
        <v>48317048.600000001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104</v>
      </c>
      <c r="C173" s="7"/>
      <c r="D173" s="2" t="e">
        <f t="shared" si="12"/>
        <v>#N/A</v>
      </c>
      <c r="E173" s="2" t="e">
        <f t="shared" si="22"/>
        <v>#N/A</v>
      </c>
      <c r="F173" s="2">
        <v>976362.41889482737</v>
      </c>
      <c r="G173" s="2">
        <f t="shared" si="41"/>
        <v>741500.42857142852</v>
      </c>
      <c r="H173" s="2">
        <f t="shared" si="39"/>
        <v>86306137.846033961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1473546.4285714279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985621.39623123407</v>
      </c>
      <c r="Q173" s="2">
        <f t="shared" si="42"/>
        <v>750000</v>
      </c>
      <c r="R173" s="2">
        <f t="shared" si="40"/>
        <v>87614496.408199608</v>
      </c>
      <c r="S173" s="2">
        <f t="shared" si="17"/>
        <v>741500.42857143283</v>
      </c>
      <c r="T173" s="2">
        <f t="shared" si="18"/>
        <v>8499.571428571362</v>
      </c>
      <c r="U173" s="2">
        <f t="shared" si="19"/>
        <v>750000</v>
      </c>
      <c r="V173" s="2">
        <f t="shared" si="34"/>
        <v>27181560.270753801</v>
      </c>
      <c r="W173" s="2">
        <f t="shared" si="20"/>
        <v>562147.00445634127</v>
      </c>
      <c r="X173" s="2">
        <f t="shared" si="6"/>
        <v>187852.99554365873</v>
      </c>
      <c r="Y173" s="2">
        <f t="shared" si="37"/>
        <v>60432936.137445807</v>
      </c>
      <c r="Z173" s="2" t="str">
        <f t="shared" si="8"/>
        <v>HERE</v>
      </c>
      <c r="AA173" s="2">
        <f>IF(Z173="HERE",Y173,AA172+Graph!$G$1*1000)</f>
        <v>60432936.137445807</v>
      </c>
      <c r="AB173" s="2">
        <f t="shared" si="21"/>
        <v>187852.99554365873</v>
      </c>
      <c r="AC173" s="2">
        <f t="shared" si="38"/>
        <v>27181560.270753801</v>
      </c>
      <c r="AD173" s="3">
        <f t="shared" si="10"/>
        <v>52800000</v>
      </c>
      <c r="AE173" s="2">
        <f>IF(AE171&gt;=52800000,52800000,IF(AB152=Graph!G$1*1000,AE172+Graph!G$1*1000,AC173))</f>
        <v>27181560.270753801</v>
      </c>
      <c r="AF173" s="3">
        <f t="shared" si="11"/>
        <v>27181560.270753801</v>
      </c>
      <c r="AG173" s="3">
        <f t="shared" si="29"/>
        <v>48341154.100000001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105</v>
      </c>
      <c r="C174" s="7"/>
      <c r="D174" s="2" t="e">
        <f t="shared" si="12"/>
        <v>#N/A</v>
      </c>
      <c r="E174" s="2" t="e">
        <f t="shared" si="22"/>
        <v>#N/A</v>
      </c>
      <c r="F174" s="2">
        <v>981293.55478098989</v>
      </c>
      <c r="G174" s="2">
        <f t="shared" si="41"/>
        <v>741500.42857142852</v>
      </c>
      <c r="H174" s="2">
        <f t="shared" si="39"/>
        <v>87047638.274605393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1482045.9999999993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990599.02839317918</v>
      </c>
      <c r="Q174" s="2">
        <f t="shared" si="42"/>
        <v>750000</v>
      </c>
      <c r="R174" s="2">
        <f t="shared" si="40"/>
        <v>88364496.408199608</v>
      </c>
      <c r="S174" s="2">
        <f t="shared" si="17"/>
        <v>741500.42857143283</v>
      </c>
      <c r="T174" s="2">
        <f t="shared" si="18"/>
        <v>8499.571428571362</v>
      </c>
      <c r="U174" s="2">
        <f t="shared" si="19"/>
        <v>750000</v>
      </c>
      <c r="V174" s="2">
        <f t="shared" si="34"/>
        <v>27748638.411096305</v>
      </c>
      <c r="W174" s="2">
        <f t="shared" si="20"/>
        <v>567078.14034250379</v>
      </c>
      <c r="X174" s="2">
        <f t="shared" si="6"/>
        <v>182921.85965749621</v>
      </c>
      <c r="Y174" s="2">
        <f t="shared" si="37"/>
        <v>60615857.997103304</v>
      </c>
      <c r="Z174" s="2" t="str">
        <f t="shared" si="8"/>
        <v>HERE</v>
      </c>
      <c r="AA174" s="2">
        <f>IF(Z174="HERE",Y174,AA173+Graph!$G$1*1000)</f>
        <v>60615857.997103304</v>
      </c>
      <c r="AB174" s="2">
        <f t="shared" si="21"/>
        <v>182921.85965749621</v>
      </c>
      <c r="AC174" s="2">
        <f t="shared" si="38"/>
        <v>27748638.411096305</v>
      </c>
      <c r="AD174" s="3">
        <f t="shared" si="10"/>
        <v>52800000</v>
      </c>
      <c r="AE174" s="2">
        <f>IF(AE172&gt;=52800000,52800000,IF(AB153=Graph!G$1*1000,AE173+Graph!G$1*1000,AC174))</f>
        <v>27748638.411096305</v>
      </c>
      <c r="AF174" s="3">
        <f t="shared" si="11"/>
        <v>27748638.411096305</v>
      </c>
      <c r="AG174" s="3">
        <f t="shared" si="29"/>
        <v>48363776.799999997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106</v>
      </c>
      <c r="C175" s="7"/>
      <c r="D175" s="2" t="e">
        <f t="shared" si="12"/>
        <v>#N/A</v>
      </c>
      <c r="E175" s="2" t="e">
        <f t="shared" si="22"/>
        <v>#N/A</v>
      </c>
      <c r="F175" s="2">
        <v>986224.69066718221</v>
      </c>
      <c r="G175" s="2">
        <f t="shared" si="41"/>
        <v>741500.42857142852</v>
      </c>
      <c r="H175" s="2">
        <f t="shared" si="39"/>
        <v>87789138.703176826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1490545.5714285707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995576.66055512428</v>
      </c>
      <c r="Q175" s="2">
        <f t="shared" si="42"/>
        <v>750000</v>
      </c>
      <c r="R175" s="2">
        <f t="shared" si="40"/>
        <v>89114496.408199608</v>
      </c>
      <c r="S175" s="2">
        <f t="shared" si="17"/>
        <v>741500.42857143283</v>
      </c>
      <c r="T175" s="2">
        <f t="shared" si="18"/>
        <v>8499.571428571362</v>
      </c>
      <c r="U175" s="2">
        <f t="shared" si="19"/>
        <v>750000</v>
      </c>
      <c r="V175" s="2">
        <f t="shared" si="34"/>
        <v>28320647.687324971</v>
      </c>
      <c r="W175" s="2">
        <f t="shared" si="20"/>
        <v>572009.27622866631</v>
      </c>
      <c r="X175" s="2">
        <f t="shared" si="6"/>
        <v>177990.72377133369</v>
      </c>
      <c r="Y175" s="2">
        <f t="shared" si="37"/>
        <v>60793848.720874637</v>
      </c>
      <c r="Z175" s="2" t="str">
        <f t="shared" si="8"/>
        <v>HERE</v>
      </c>
      <c r="AA175" s="2">
        <f>IF(Z175="HERE",Y175,AA174+Graph!$G$1*1000)</f>
        <v>60793848.720874637</v>
      </c>
      <c r="AB175" s="2">
        <f t="shared" si="21"/>
        <v>177990.72377133369</v>
      </c>
      <c r="AC175" s="2">
        <f t="shared" si="38"/>
        <v>28320647.687324971</v>
      </c>
      <c r="AD175" s="3">
        <f t="shared" si="10"/>
        <v>52800000</v>
      </c>
      <c r="AE175" s="2">
        <f>IF(AE173&gt;=52800000,52800000,IF(AB154=Graph!G$1*1000,AE174+Graph!G$1*1000,AC175))</f>
        <v>28320647.687324971</v>
      </c>
      <c r="AF175" s="3">
        <f t="shared" si="11"/>
        <v>28320647.687324971</v>
      </c>
      <c r="AG175" s="3">
        <f t="shared" si="29"/>
        <v>48387199.571130954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107</v>
      </c>
      <c r="C176" s="7"/>
      <c r="D176" s="2" t="e">
        <f t="shared" si="12"/>
        <v>#N/A</v>
      </c>
      <c r="E176" s="2" t="e">
        <f t="shared" si="22"/>
        <v>#N/A</v>
      </c>
      <c r="F176" s="2">
        <v>991155.82655334473</v>
      </c>
      <c r="G176" s="2">
        <f t="shared" si="41"/>
        <v>741500.42857142852</v>
      </c>
      <c r="H176" s="2">
        <f t="shared" si="39"/>
        <v>88530639.131748259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1499045.142857142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1000554.2927170992</v>
      </c>
      <c r="Q176" s="2">
        <f t="shared" si="42"/>
        <v>750000</v>
      </c>
      <c r="R176" s="2">
        <f t="shared" si="40"/>
        <v>89864496.408199608</v>
      </c>
      <c r="S176" s="2">
        <f t="shared" si="17"/>
        <v>741500.42857143283</v>
      </c>
      <c r="T176" s="2">
        <f t="shared" si="18"/>
        <v>8499.571428571362</v>
      </c>
      <c r="U176" s="2">
        <f t="shared" si="19"/>
        <v>750000</v>
      </c>
      <c r="V176" s="2">
        <f t="shared" si="34"/>
        <v>28897588.09943983</v>
      </c>
      <c r="W176" s="2">
        <f t="shared" si="20"/>
        <v>576940.41211485863</v>
      </c>
      <c r="X176" s="2">
        <f t="shared" si="6"/>
        <v>173059.58788514137</v>
      </c>
      <c r="Y176" s="2">
        <f t="shared" si="37"/>
        <v>60966908.308759779</v>
      </c>
      <c r="Z176" s="2" t="str">
        <f t="shared" si="8"/>
        <v>HERE</v>
      </c>
      <c r="AA176" s="2">
        <f>IF(Z176="HERE",Y176,AA175+Graph!$G$1*1000)</f>
        <v>60966908.308759779</v>
      </c>
      <c r="AB176" s="2">
        <f t="shared" si="21"/>
        <v>173059.58788514137</v>
      </c>
      <c r="AC176" s="2">
        <f t="shared" si="38"/>
        <v>28897588.09943983</v>
      </c>
      <c r="AD176" s="3">
        <f t="shared" si="10"/>
        <v>52800000</v>
      </c>
      <c r="AE176" s="2">
        <f>IF(AE174&gt;=52800000,52800000,IF(AB155=Graph!G$1*1000,AE175+Graph!G$1*1000,AC176))</f>
        <v>28897588.09943983</v>
      </c>
      <c r="AF176" s="3">
        <f t="shared" si="11"/>
        <v>28897588.09943983</v>
      </c>
      <c r="AG176" s="3">
        <f t="shared" si="29"/>
        <v>48410868.899056211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108</v>
      </c>
      <c r="C177" s="7"/>
      <c r="D177" s="2" t="e">
        <f t="shared" si="12"/>
        <v>#N/A</v>
      </c>
      <c r="E177" s="2" t="e">
        <f t="shared" si="22"/>
        <v>#N/A</v>
      </c>
      <c r="F177" s="2">
        <v>996086.96243953705</v>
      </c>
      <c r="G177" s="2">
        <f t="shared" si="41"/>
        <v>741500.42857142852</v>
      </c>
      <c r="H177" s="2">
        <f t="shared" si="39"/>
        <v>89272139.560319692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1507544.7142857134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1005531.9248790443</v>
      </c>
      <c r="Q177" s="2">
        <f t="shared" si="42"/>
        <v>750000</v>
      </c>
      <c r="R177" s="2">
        <f t="shared" si="40"/>
        <v>90614496.408199608</v>
      </c>
      <c r="S177" s="2">
        <f t="shared" si="17"/>
        <v>741500.42857143283</v>
      </c>
      <c r="T177" s="2">
        <f t="shared" si="18"/>
        <v>8499.571428571362</v>
      </c>
      <c r="U177" s="2">
        <f t="shared" si="19"/>
        <v>750000</v>
      </c>
      <c r="V177" s="2">
        <f t="shared" si="34"/>
        <v>29479459.647440851</v>
      </c>
      <c r="W177" s="2">
        <f t="shared" si="20"/>
        <v>581871.54800102115</v>
      </c>
      <c r="X177" s="2">
        <f t="shared" si="6"/>
        <v>168128.45199897885</v>
      </c>
      <c r="Y177" s="2">
        <f t="shared" si="37"/>
        <v>61135036.760758758</v>
      </c>
      <c r="Z177" s="2" t="str">
        <f t="shared" si="8"/>
        <v>HERE</v>
      </c>
      <c r="AA177" s="2">
        <f>IF(Z177="HERE",Y177,AA176+Graph!$G$1*1000)</f>
        <v>61135036.760758758</v>
      </c>
      <c r="AB177" s="2">
        <f t="shared" si="21"/>
        <v>168128.45199897885</v>
      </c>
      <c r="AC177" s="2">
        <f t="shared" si="38"/>
        <v>29479459.647440851</v>
      </c>
      <c r="AD177" s="3">
        <f t="shared" si="10"/>
        <v>52800000</v>
      </c>
      <c r="AE177" s="2">
        <f>IF(AE175&gt;=52800000,52800000,IF(AB156=Graph!G$1*1000,AE176+Graph!G$1*1000,AC177))</f>
        <v>29479459.647440851</v>
      </c>
      <c r="AF177" s="3">
        <f t="shared" si="11"/>
        <v>29479459.647440851</v>
      </c>
      <c r="AG177" s="3">
        <f t="shared" si="29"/>
        <v>48434784.783775784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109</v>
      </c>
      <c r="C178" s="7"/>
      <c r="D178" s="2" t="e">
        <f t="shared" si="12"/>
        <v>#N/A</v>
      </c>
      <c r="E178" s="2" t="e">
        <f t="shared" si="22"/>
        <v>#N/A</v>
      </c>
      <c r="F178" s="2">
        <v>1001018.0983256996</v>
      </c>
      <c r="G178" s="2">
        <f t="shared" si="41"/>
        <v>741500.42857142852</v>
      </c>
      <c r="H178" s="2">
        <f t="shared" si="39"/>
        <v>90013639.988891125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1516044.2857142847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1010509.5570409894</v>
      </c>
      <c r="Q178" s="2">
        <f t="shared" si="42"/>
        <v>750000</v>
      </c>
      <c r="R178" s="2">
        <f t="shared" si="40"/>
        <v>91364496.408199608</v>
      </c>
      <c r="S178" s="2">
        <f t="shared" si="17"/>
        <v>741500.42857143283</v>
      </c>
      <c r="T178" s="2">
        <f t="shared" si="18"/>
        <v>8499.571428571362</v>
      </c>
      <c r="U178" s="2">
        <f t="shared" si="19"/>
        <v>750000</v>
      </c>
      <c r="V178" s="2">
        <f t="shared" si="34"/>
        <v>30066262.331328034</v>
      </c>
      <c r="W178" s="2">
        <f t="shared" si="20"/>
        <v>586802.68388718367</v>
      </c>
      <c r="X178" s="2">
        <f t="shared" si="6"/>
        <v>163197.31611281633</v>
      </c>
      <c r="Y178" s="2">
        <f t="shared" si="37"/>
        <v>61298234.076871574</v>
      </c>
      <c r="Z178" s="2" t="str">
        <f t="shared" si="8"/>
        <v>HERE</v>
      </c>
      <c r="AA178" s="2">
        <f>IF(Z178="HERE",Y178,AA177+Graph!$G$1*1000)</f>
        <v>61298234.076871574</v>
      </c>
      <c r="AB178" s="2">
        <f t="shared" si="21"/>
        <v>163197.31611281633</v>
      </c>
      <c r="AC178" s="2">
        <f t="shared" si="38"/>
        <v>30066262.331328034</v>
      </c>
      <c r="AD178" s="3">
        <f t="shared" si="10"/>
        <v>52800000</v>
      </c>
      <c r="AE178" s="2">
        <f>IF(AE176&gt;=52800000,52800000,IF(AB157=Graph!G$1*1000,AE177+Graph!G$1*1000,AC178))</f>
        <v>30066262.331328034</v>
      </c>
      <c r="AF178" s="3">
        <f t="shared" si="11"/>
        <v>30066262.331328034</v>
      </c>
      <c r="AG178" s="3">
        <f t="shared" si="29"/>
        <v>48458947.225289658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110</v>
      </c>
      <c r="C179" s="7"/>
      <c r="D179" s="2" t="e">
        <f t="shared" si="12"/>
        <v>#N/A</v>
      </c>
      <c r="E179" s="2" t="e">
        <f t="shared" si="22"/>
        <v>#N/A</v>
      </c>
      <c r="F179" s="2">
        <v>1005949.2342118621</v>
      </c>
      <c r="G179" s="2">
        <f t="shared" si="41"/>
        <v>741500.42857142852</v>
      </c>
      <c r="H179" s="2">
        <f t="shared" si="39"/>
        <v>90755140.417462558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1524543.8571428561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1015487.1892029643</v>
      </c>
      <c r="Q179" s="2">
        <f t="shared" si="42"/>
        <v>750000</v>
      </c>
      <c r="R179" s="2">
        <f t="shared" si="40"/>
        <v>92114496.408199608</v>
      </c>
      <c r="S179" s="2">
        <f t="shared" si="17"/>
        <v>741500.42857143283</v>
      </c>
      <c r="T179" s="2">
        <f t="shared" si="18"/>
        <v>8499.571428571362</v>
      </c>
      <c r="U179" s="2">
        <f t="shared" si="19"/>
        <v>750000</v>
      </c>
      <c r="V179" s="2">
        <f t="shared" si="34"/>
        <v>30657996.15110141</v>
      </c>
      <c r="W179" s="2">
        <f t="shared" si="20"/>
        <v>591733.81977337599</v>
      </c>
      <c r="X179" s="2">
        <f t="shared" si="6"/>
        <v>158266.18022662401</v>
      </c>
      <c r="Y179" s="2">
        <f t="shared" si="37"/>
        <v>61456500.257098198</v>
      </c>
      <c r="Z179" s="2" t="str">
        <f t="shared" si="8"/>
        <v>HERE</v>
      </c>
      <c r="AA179" s="2">
        <f>IF(Z179="HERE",Y179,AA178+Graph!$G$1*1000)</f>
        <v>61456500.257098198</v>
      </c>
      <c r="AB179" s="2">
        <f t="shared" si="21"/>
        <v>158266.18022662401</v>
      </c>
      <c r="AC179" s="2">
        <f t="shared" si="38"/>
        <v>30657996.15110141</v>
      </c>
      <c r="AD179" s="3">
        <f t="shared" si="10"/>
        <v>52800000</v>
      </c>
      <c r="AE179" s="2">
        <f>IF(AE177&gt;=52800000,52800000,IF(AB158=Graph!G$1*1000,AE178+Graph!G$1*1000,AC179))</f>
        <v>30657996.15110141</v>
      </c>
      <c r="AF179" s="3">
        <f t="shared" si="11"/>
        <v>30657996.15110141</v>
      </c>
      <c r="AG179" s="3">
        <f t="shared" si="29"/>
        <v>48483356.223597847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111</v>
      </c>
      <c r="C180" s="7"/>
      <c r="D180" s="2" t="e">
        <f t="shared" si="12"/>
        <v>#N/A</v>
      </c>
      <c r="E180" s="2" t="e">
        <f t="shared" si="22"/>
        <v>#N/A</v>
      </c>
      <c r="F180" s="2">
        <v>1010880.3700980544</v>
      </c>
      <c r="G180" s="2">
        <f t="shared" si="41"/>
        <v>741500.42857142852</v>
      </c>
      <c r="H180" s="2">
        <f t="shared" si="39"/>
        <v>91496640.84603399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1533043.4285714275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1020464.8213649094</v>
      </c>
      <c r="Q180" s="2">
        <f t="shared" si="42"/>
        <v>750000</v>
      </c>
      <c r="R180" s="2">
        <f t="shared" si="40"/>
        <v>92864496.408199608</v>
      </c>
      <c r="S180" s="2">
        <f t="shared" si="17"/>
        <v>741500.42857143283</v>
      </c>
      <c r="T180" s="2">
        <f t="shared" si="18"/>
        <v>8499.571428571362</v>
      </c>
      <c r="U180" s="2">
        <f t="shared" si="19"/>
        <v>750000</v>
      </c>
      <c r="V180" s="2">
        <f t="shared" si="34"/>
        <v>31254661.106760949</v>
      </c>
      <c r="W180" s="2">
        <f t="shared" si="20"/>
        <v>596664.95565953851</v>
      </c>
      <c r="X180" s="2">
        <f t="shared" si="6"/>
        <v>153335.04434046149</v>
      </c>
      <c r="Y180" s="2">
        <f t="shared" si="37"/>
        <v>61609835.301438659</v>
      </c>
      <c r="Z180" s="2" t="str">
        <f t="shared" si="8"/>
        <v>HERE</v>
      </c>
      <c r="AA180" s="2">
        <f>IF(Z180="HERE",Y180,AA179+Graph!$G$1*1000)</f>
        <v>61609835.301438659</v>
      </c>
      <c r="AB180" s="2">
        <f t="shared" si="21"/>
        <v>153335.04434046149</v>
      </c>
      <c r="AC180" s="2">
        <f t="shared" si="38"/>
        <v>31254661.106760949</v>
      </c>
      <c r="AD180" s="3">
        <f t="shared" si="10"/>
        <v>52800000</v>
      </c>
      <c r="AE180" s="2">
        <f>IF(AE178&gt;=52800000,52800000,IF(AB159=Graph!G$1*1000,AE179+Graph!G$1*1000,AC180))</f>
        <v>31254661.106760949</v>
      </c>
      <c r="AF180" s="3">
        <f t="shared" si="11"/>
        <v>31254661.106760949</v>
      </c>
      <c r="AG180" s="3">
        <f t="shared" si="29"/>
        <v>48508011.778700344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112</v>
      </c>
      <c r="C181" s="7"/>
      <c r="D181" s="2" t="e">
        <f t="shared" si="12"/>
        <v>#N/A</v>
      </c>
      <c r="E181" s="2" t="e">
        <f t="shared" si="22"/>
        <v>#N/A</v>
      </c>
      <c r="F181" s="2">
        <v>1015811.5059842169</v>
      </c>
      <c r="G181" s="2">
        <f t="shared" si="41"/>
        <v>741500.42857142852</v>
      </c>
      <c r="H181" s="2">
        <f t="shared" si="39"/>
        <v>92238141.274605423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1541542.9999999988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1025442.4535268545</v>
      </c>
      <c r="Q181" s="2">
        <f t="shared" si="42"/>
        <v>750000</v>
      </c>
      <c r="R181" s="2">
        <f t="shared" si="40"/>
        <v>93614496.408199608</v>
      </c>
      <c r="S181" s="2">
        <f t="shared" si="17"/>
        <v>741500.42857143283</v>
      </c>
      <c r="T181" s="2">
        <f t="shared" si="18"/>
        <v>8499.571428571362</v>
      </c>
      <c r="U181" s="2">
        <f t="shared" si="19"/>
        <v>750000</v>
      </c>
      <c r="V181" s="2">
        <f t="shared" si="34"/>
        <v>31856257.19830665</v>
      </c>
      <c r="W181" s="2">
        <f t="shared" si="20"/>
        <v>601596.09154570103</v>
      </c>
      <c r="X181" s="2">
        <f t="shared" si="6"/>
        <v>148403.90845429897</v>
      </c>
      <c r="Y181" s="2">
        <f t="shared" si="37"/>
        <v>61758239.209892958</v>
      </c>
      <c r="Z181" s="2" t="str">
        <f t="shared" si="8"/>
        <v>HERE</v>
      </c>
      <c r="AA181" s="2">
        <f>IF(Z181="HERE",Y181,AA180+Graph!$G$1*1000)</f>
        <v>61758239.209892958</v>
      </c>
      <c r="AB181" s="2">
        <f t="shared" si="21"/>
        <v>148403.90845429897</v>
      </c>
      <c r="AC181" s="2">
        <f t="shared" si="38"/>
        <v>31856257.19830665</v>
      </c>
      <c r="AD181" s="3">
        <f t="shared" si="10"/>
        <v>52800000</v>
      </c>
      <c r="AE181" s="2">
        <f>IF(AE179&gt;=52800000,52800000,IF(AB160=Graph!G$1*1000,AE180+Graph!G$1*1000,AC181))</f>
        <v>31856257.19830665</v>
      </c>
      <c r="AF181" s="3">
        <f t="shared" si="11"/>
        <v>31856257.19830665</v>
      </c>
      <c r="AG181" s="3">
        <f t="shared" si="29"/>
        <v>48532913.89059715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113</v>
      </c>
      <c r="C182" s="7"/>
      <c r="D182" s="2" t="e">
        <f t="shared" si="12"/>
        <v>#N/A</v>
      </c>
      <c r="E182" s="2" t="e">
        <f t="shared" si="22"/>
        <v>#N/A</v>
      </c>
      <c r="F182" s="2">
        <v>1020742.6418703794</v>
      </c>
      <c r="G182" s="2">
        <f t="shared" si="41"/>
        <v>741500.42857142852</v>
      </c>
      <c r="H182" s="2">
        <f t="shared" si="39"/>
        <v>92979641.703176856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1550042.5714285702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1030420.0856888294</v>
      </c>
      <c r="Q182" s="2">
        <f t="shared" si="42"/>
        <v>750000</v>
      </c>
      <c r="R182" s="2">
        <f t="shared" si="40"/>
        <v>94364496.408199608</v>
      </c>
      <c r="S182" s="2">
        <f t="shared" si="17"/>
        <v>741500.42857143283</v>
      </c>
      <c r="T182" s="2">
        <f t="shared" si="18"/>
        <v>8499.571428571362</v>
      </c>
      <c r="U182" s="2">
        <f t="shared" si="19"/>
        <v>750000</v>
      </c>
      <c r="V182" s="2">
        <f t="shared" si="34"/>
        <v>32462784.425738543</v>
      </c>
      <c r="W182" s="2">
        <f t="shared" si="20"/>
        <v>606527.22743189335</v>
      </c>
      <c r="X182" s="2">
        <f t="shared" si="6"/>
        <v>143472.77256810665</v>
      </c>
      <c r="Y182" s="2">
        <f t="shared" si="37"/>
        <v>61901711.982461065</v>
      </c>
      <c r="Z182" s="2" t="str">
        <f t="shared" si="8"/>
        <v>HERE</v>
      </c>
      <c r="AA182" s="2">
        <f>IF(Z182="HERE",Y182,AA181+Graph!$G$1*1000)</f>
        <v>61901711.982461065</v>
      </c>
      <c r="AB182" s="2">
        <f t="shared" si="21"/>
        <v>143472.77256810665</v>
      </c>
      <c r="AC182" s="2">
        <f t="shared" si="38"/>
        <v>32462784.425738543</v>
      </c>
      <c r="AD182" s="3">
        <f t="shared" si="10"/>
        <v>52800000</v>
      </c>
      <c r="AE182" s="2">
        <f>IF(AE180&gt;=52800000,52800000,IF(AB161=Graph!G$1*1000,AE181+Graph!G$1*1000,AC182))</f>
        <v>32462784.425738543</v>
      </c>
      <c r="AF182" s="3">
        <f t="shared" si="11"/>
        <v>32462784.425738543</v>
      </c>
      <c r="AG182" s="3">
        <f t="shared" si="29"/>
        <v>48558062.559288263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114</v>
      </c>
      <c r="C183" s="7"/>
      <c r="D183" s="2" t="e">
        <f t="shared" si="12"/>
        <v>#N/A</v>
      </c>
      <c r="E183" s="2" t="e">
        <f t="shared" si="22"/>
        <v>#N/A</v>
      </c>
      <c r="F183" s="2">
        <v>1025673.7777565718</v>
      </c>
      <c r="G183" s="2">
        <f t="shared" si="41"/>
        <v>741500.42857142852</v>
      </c>
      <c r="H183" s="2">
        <f t="shared" si="39"/>
        <v>93721142.131748289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1558542.1428571416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1035397.7178507745</v>
      </c>
      <c r="Q183" s="2">
        <f t="shared" si="42"/>
        <v>750000</v>
      </c>
      <c r="R183" s="2">
        <f t="shared" si="40"/>
        <v>95114496.408199608</v>
      </c>
      <c r="S183" s="2">
        <f t="shared" si="17"/>
        <v>741500.42857143283</v>
      </c>
      <c r="T183" s="2">
        <f t="shared" si="18"/>
        <v>8499.571428571362</v>
      </c>
      <c r="U183" s="2">
        <f t="shared" si="19"/>
        <v>750000</v>
      </c>
      <c r="V183" s="2">
        <f t="shared" si="34"/>
        <v>33074242.789056599</v>
      </c>
      <c r="W183" s="2">
        <f t="shared" si="20"/>
        <v>611458.36331805587</v>
      </c>
      <c r="X183" s="2">
        <f t="shared" si="6"/>
        <v>138541.63668194413</v>
      </c>
      <c r="Y183" s="2">
        <f t="shared" si="37"/>
        <v>62040253.619143009</v>
      </c>
      <c r="Z183" s="2" t="str">
        <f t="shared" si="8"/>
        <v>HERE</v>
      </c>
      <c r="AA183" s="2">
        <f>IF(Z183="HERE",Y183,AA182+Graph!$G$1*1000)</f>
        <v>62040253.619143009</v>
      </c>
      <c r="AB183" s="2">
        <f t="shared" si="21"/>
        <v>138541.63668194413</v>
      </c>
      <c r="AC183" s="2">
        <f t="shared" si="38"/>
        <v>33074242.789056599</v>
      </c>
      <c r="AD183" s="3">
        <f t="shared" si="10"/>
        <v>52800000</v>
      </c>
      <c r="AE183" s="2">
        <f>IF(AE181&gt;=52800000,52800000,IF(AB162=Graph!G$1*1000,AE182+Graph!G$1*1000,AC183))</f>
        <v>33074242.789056599</v>
      </c>
      <c r="AF183" s="3">
        <f t="shared" si="11"/>
        <v>33074242.789056599</v>
      </c>
      <c r="AG183" s="3">
        <f t="shared" si="29"/>
        <v>48583457.784773685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115</v>
      </c>
      <c r="C184" s="7"/>
      <c r="D184" s="2" t="e">
        <f t="shared" si="12"/>
        <v>#N/A</v>
      </c>
      <c r="E184" s="2" t="e">
        <f t="shared" si="22"/>
        <v>#N/A</v>
      </c>
      <c r="F184" s="2">
        <v>1030604.9136427343</v>
      </c>
      <c r="G184" s="2">
        <f t="shared" si="41"/>
        <v>741500.42857142852</v>
      </c>
      <c r="H184" s="2">
        <f t="shared" si="39"/>
        <v>94462642.560319722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1567041.7142857129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1040375.3500127196</v>
      </c>
      <c r="Q184" s="2">
        <f t="shared" si="42"/>
        <v>750000</v>
      </c>
      <c r="R184" s="2">
        <f t="shared" si="40"/>
        <v>95864496.408199608</v>
      </c>
      <c r="S184" s="2">
        <f t="shared" si="17"/>
        <v>741500.42857143283</v>
      </c>
      <c r="T184" s="2">
        <f t="shared" si="18"/>
        <v>8499.571428571362</v>
      </c>
      <c r="U184" s="2">
        <f t="shared" si="19"/>
        <v>750000</v>
      </c>
      <c r="V184" s="2">
        <f t="shared" si="34"/>
        <v>33690632.288260818</v>
      </c>
      <c r="W184" s="2">
        <f t="shared" si="20"/>
        <v>616389.49920421839</v>
      </c>
      <c r="X184" s="2">
        <f t="shared" si="6"/>
        <v>133610.50079578161</v>
      </c>
      <c r="Y184" s="2">
        <f t="shared" si="37"/>
        <v>62173864.119938791</v>
      </c>
      <c r="Z184" s="2" t="str">
        <f t="shared" si="8"/>
        <v>HERE</v>
      </c>
      <c r="AA184" s="2">
        <f>IF(Z184="HERE",Y184,AA183+Graph!$G$1*1000)</f>
        <v>62173864.119938791</v>
      </c>
      <c r="AB184" s="2">
        <f t="shared" si="21"/>
        <v>133610.50079578161</v>
      </c>
      <c r="AC184" s="2">
        <f t="shared" si="38"/>
        <v>33690632.288260818</v>
      </c>
      <c r="AD184" s="3">
        <f t="shared" si="10"/>
        <v>52800000</v>
      </c>
      <c r="AE184" s="2">
        <f>IF(AE182&gt;=52800000,52800000,IF(AB163=Graph!G$1*1000,AE183+Graph!G$1*1000,AC184))</f>
        <v>33690632.288260818</v>
      </c>
      <c r="AF184" s="3">
        <f t="shared" si="11"/>
        <v>33690632.288260818</v>
      </c>
      <c r="AG184" s="3">
        <f t="shared" si="29"/>
        <v>48609099.567053415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116</v>
      </c>
      <c r="C185" s="7"/>
      <c r="D185" s="2" t="e">
        <f t="shared" si="12"/>
        <v>#N/A</v>
      </c>
      <c r="E185" s="2" t="e">
        <f t="shared" si="22"/>
        <v>#N/A</v>
      </c>
      <c r="F185" s="2">
        <v>1035536.0495288968</v>
      </c>
      <c r="G185" s="2">
        <f t="shared" si="41"/>
        <v>741500.42857142852</v>
      </c>
      <c r="H185" s="2">
        <f t="shared" si="39"/>
        <v>95204142.988891155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1575541.2857142843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1045352.9821746945</v>
      </c>
      <c r="Q185" s="2">
        <f t="shared" si="42"/>
        <v>750000</v>
      </c>
      <c r="R185" s="2">
        <f t="shared" si="40"/>
        <v>96614496.408199608</v>
      </c>
      <c r="S185" s="2">
        <f t="shared" si="17"/>
        <v>741500.42857143283</v>
      </c>
      <c r="T185" s="2">
        <f t="shared" si="18"/>
        <v>8499.571428571362</v>
      </c>
      <c r="U185" s="2">
        <f t="shared" si="19"/>
        <v>750000</v>
      </c>
      <c r="V185" s="2">
        <f t="shared" si="34"/>
        <v>34311952.923351228</v>
      </c>
      <c r="W185" s="2">
        <f t="shared" si="20"/>
        <v>621320.63509041071</v>
      </c>
      <c r="X185" s="2">
        <f t="shared" si="6"/>
        <v>128679.36490958929</v>
      </c>
      <c r="Y185" s="2">
        <f t="shared" si="37"/>
        <v>62302543.48484838</v>
      </c>
      <c r="Z185" s="2" t="str">
        <f t="shared" si="8"/>
        <v>HERE</v>
      </c>
      <c r="AA185" s="2">
        <f>IF(Z185="HERE",Y185,AA184+Graph!$G$1*1000)</f>
        <v>62302543.48484838</v>
      </c>
      <c r="AB185" s="2">
        <f t="shared" si="21"/>
        <v>128679.36490958929</v>
      </c>
      <c r="AC185" s="2">
        <f t="shared" si="38"/>
        <v>34311952.923351228</v>
      </c>
      <c r="AD185" s="3">
        <f t="shared" si="10"/>
        <v>52800000</v>
      </c>
      <c r="AE185" s="2">
        <f>IF(AE183&gt;=52800000,52800000,IF(AB164=Graph!G$1*1000,AE184+Graph!G$1*1000,AC185))</f>
        <v>34311952.923351228</v>
      </c>
      <c r="AF185" s="3">
        <f t="shared" si="11"/>
        <v>34311952.923351228</v>
      </c>
      <c r="AG185" s="3">
        <f t="shared" si="29"/>
        <v>48634987.906127453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117</v>
      </c>
      <c r="C186" s="7"/>
      <c r="D186" s="2" t="e">
        <f t="shared" si="12"/>
        <v>#N/A</v>
      </c>
      <c r="E186" s="2" t="e">
        <f t="shared" si="22"/>
        <v>#N/A</v>
      </c>
      <c r="F186" s="2">
        <v>1040467.1854150891</v>
      </c>
      <c r="G186" s="2">
        <f t="shared" si="41"/>
        <v>741500.42857142852</v>
      </c>
      <c r="H186" s="2">
        <f t="shared" si="39"/>
        <v>95945643.417462587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1584040.8571428556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1050330.6143366396</v>
      </c>
      <c r="Q186" s="2">
        <f t="shared" si="42"/>
        <v>750000</v>
      </c>
      <c r="R186" s="2">
        <f t="shared" si="40"/>
        <v>97364496.408199608</v>
      </c>
      <c r="S186" s="2">
        <f t="shared" si="17"/>
        <v>741500.42857143283</v>
      </c>
      <c r="T186" s="2">
        <f t="shared" si="18"/>
        <v>8499.571428571362</v>
      </c>
      <c r="U186" s="2">
        <f t="shared" si="19"/>
        <v>750000</v>
      </c>
      <c r="V186" s="2">
        <f t="shared" si="34"/>
        <v>34938204.694327801</v>
      </c>
      <c r="W186" s="2">
        <f t="shared" si="20"/>
        <v>626251.77097657323</v>
      </c>
      <c r="X186" s="2">
        <f t="shared" si="6"/>
        <v>123748.22902342677</v>
      </c>
      <c r="Y186" s="2">
        <f t="shared" si="37"/>
        <v>62426291.713871807</v>
      </c>
      <c r="Z186" s="2" t="str">
        <f t="shared" si="8"/>
        <v>HERE</v>
      </c>
      <c r="AA186" s="2">
        <f>IF(Z186="HERE",Y186,AA185+Graph!$G$1*1000)</f>
        <v>62426291.713871807</v>
      </c>
      <c r="AB186" s="2">
        <f t="shared" si="21"/>
        <v>123748.22902342677</v>
      </c>
      <c r="AC186" s="2">
        <f t="shared" si="38"/>
        <v>34938204.694327801</v>
      </c>
      <c r="AD186" s="3">
        <f t="shared" si="10"/>
        <v>52800000</v>
      </c>
      <c r="AE186" s="2">
        <f>IF(AE184&gt;=52800000,52800000,IF(AB165=Graph!G$1*1000,AE185+Graph!G$1*1000,AC186))</f>
        <v>34938204.694327801</v>
      </c>
      <c r="AF186" s="3">
        <f t="shared" si="11"/>
        <v>34938204.694327801</v>
      </c>
      <c r="AG186" s="3">
        <f t="shared" si="29"/>
        <v>48661122.801995799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118</v>
      </c>
      <c r="C187" s="7"/>
      <c r="D187" s="2" t="e">
        <f t="shared" si="12"/>
        <v>#N/A</v>
      </c>
      <c r="E187" s="2" t="e">
        <f t="shared" si="22"/>
        <v>#N/A</v>
      </c>
      <c r="F187" s="2">
        <v>1045398.3213012516</v>
      </c>
      <c r="G187" s="2">
        <f t="shared" si="41"/>
        <v>741500.42857142852</v>
      </c>
      <c r="H187" s="2">
        <f t="shared" si="39"/>
        <v>96687143.84603402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1592540.428571427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1055308.2464985847</v>
      </c>
      <c r="Q187" s="2">
        <f t="shared" si="42"/>
        <v>750000</v>
      </c>
      <c r="R187" s="2">
        <f t="shared" si="40"/>
        <v>98114496.408199608</v>
      </c>
      <c r="S187" s="2">
        <f t="shared" si="17"/>
        <v>741500.42857143283</v>
      </c>
      <c r="T187" s="2">
        <f t="shared" si="18"/>
        <v>8499.571428571362</v>
      </c>
      <c r="U187" s="2">
        <f t="shared" si="19"/>
        <v>750000</v>
      </c>
      <c r="V187" s="2">
        <f t="shared" si="34"/>
        <v>35569387.601190537</v>
      </c>
      <c r="W187" s="2">
        <f t="shared" si="20"/>
        <v>631182.90686273575</v>
      </c>
      <c r="X187" s="2">
        <f t="shared" si="6"/>
        <v>118817.09313726425</v>
      </c>
      <c r="Y187" s="2">
        <f t="shared" si="37"/>
        <v>62545108.807009071</v>
      </c>
      <c r="Z187" s="2" t="str">
        <f t="shared" si="8"/>
        <v>HERE</v>
      </c>
      <c r="AA187" s="2">
        <f>IF(Z187="HERE",Y187,AA186+Graph!$G$1*1000)</f>
        <v>62545108.807009071</v>
      </c>
      <c r="AB187" s="2">
        <f t="shared" si="21"/>
        <v>118817.09313726425</v>
      </c>
      <c r="AC187" s="2">
        <f t="shared" si="38"/>
        <v>35569387.601190537</v>
      </c>
      <c r="AD187" s="3">
        <f t="shared" si="10"/>
        <v>52800000</v>
      </c>
      <c r="AE187" s="2">
        <f>IF(AE185&gt;=52800000,52800000,IF(AB166=Graph!G$1*1000,AE186+Graph!G$1*1000,AC187))</f>
        <v>35569387.601190537</v>
      </c>
      <c r="AF187" s="3">
        <f t="shared" si="11"/>
        <v>35569387.601190537</v>
      </c>
      <c r="AG187" s="3">
        <f t="shared" si="29"/>
        <v>48687504.254658453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119</v>
      </c>
      <c r="C188" s="7"/>
      <c r="D188" s="2" t="e">
        <f t="shared" si="12"/>
        <v>#N/A</v>
      </c>
      <c r="E188" s="2" t="e">
        <f t="shared" si="22"/>
        <v>#N/A</v>
      </c>
      <c r="F188" s="2">
        <v>1050329.4571874142</v>
      </c>
      <c r="G188" s="2">
        <f t="shared" si="41"/>
        <v>741500.42857142852</v>
      </c>
      <c r="H188" s="2">
        <f t="shared" si="39"/>
        <v>97428644.274605453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1601039.9999999984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1060285.8786605597</v>
      </c>
      <c r="Q188" s="2">
        <f t="shared" si="42"/>
        <v>750000</v>
      </c>
      <c r="R188" s="2">
        <f t="shared" si="40"/>
        <v>98864496.408199608</v>
      </c>
      <c r="S188" s="2">
        <f t="shared" si="17"/>
        <v>741500.42857143283</v>
      </c>
      <c r="T188" s="2">
        <f t="shared" si="18"/>
        <v>8499.571428571362</v>
      </c>
      <c r="U188" s="2">
        <f t="shared" si="19"/>
        <v>750000</v>
      </c>
      <c r="V188" s="2">
        <f t="shared" si="34"/>
        <v>36205501.643939465</v>
      </c>
      <c r="W188" s="2">
        <f t="shared" si="20"/>
        <v>636114.04274892807</v>
      </c>
      <c r="X188" s="2">
        <f t="shared" si="6"/>
        <v>113885.95725107193</v>
      </c>
      <c r="Y188" s="2">
        <f t="shared" si="37"/>
        <v>62658994.764260143</v>
      </c>
      <c r="Z188" s="2" t="str">
        <f t="shared" si="8"/>
        <v>HERE</v>
      </c>
      <c r="AA188" s="2">
        <f>IF(Z188="HERE",Y188,AA187+Graph!$G$1*1000)</f>
        <v>62658994.764260143</v>
      </c>
      <c r="AB188" s="2">
        <f t="shared" si="21"/>
        <v>113885.95725107193</v>
      </c>
      <c r="AC188" s="2">
        <f t="shared" si="38"/>
        <v>36205501.643939465</v>
      </c>
      <c r="AD188" s="3">
        <f t="shared" si="10"/>
        <v>52800000</v>
      </c>
      <c r="AE188" s="2">
        <f>IF(AE186&gt;=52800000,52800000,IF(AB167=Graph!G$1*1000,AE187+Graph!G$1*1000,AC188))</f>
        <v>36205501.643939465</v>
      </c>
      <c r="AF188" s="3">
        <f t="shared" si="11"/>
        <v>36205501.643939465</v>
      </c>
      <c r="AG188" s="3">
        <f t="shared" si="29"/>
        <v>48714132.264115423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120</v>
      </c>
      <c r="C189" s="7"/>
      <c r="D189" s="2" t="e">
        <f t="shared" si="12"/>
        <v>#N/A</v>
      </c>
      <c r="E189" s="2" t="e">
        <f t="shared" si="22"/>
        <v>#N/A</v>
      </c>
      <c r="F189" s="2">
        <v>1055260.5930736065</v>
      </c>
      <c r="G189" s="2">
        <f t="shared" si="41"/>
        <v>741500.42857142852</v>
      </c>
      <c r="H189" s="2">
        <f t="shared" si="39"/>
        <v>98170144.703176886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1609539.5714285697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1065263.5108225048</v>
      </c>
      <c r="Q189" s="2">
        <f t="shared" si="42"/>
        <v>750000</v>
      </c>
      <c r="R189" s="2">
        <f t="shared" si="40"/>
        <v>99614496.408199608</v>
      </c>
      <c r="S189" s="2">
        <f t="shared" si="17"/>
        <v>741500.42857143283</v>
      </c>
      <c r="T189" s="2">
        <f t="shared" si="18"/>
        <v>8499.571428571362</v>
      </c>
      <c r="U189" s="2">
        <f t="shared" si="19"/>
        <v>750000</v>
      </c>
      <c r="V189" s="2">
        <f t="shared" si="34"/>
        <v>36846546.822574556</v>
      </c>
      <c r="W189" s="2">
        <f t="shared" si="20"/>
        <v>641045.17863509059</v>
      </c>
      <c r="X189" s="2">
        <f t="shared" si="6"/>
        <v>108954.82136490941</v>
      </c>
      <c r="Y189" s="2">
        <f t="shared" si="37"/>
        <v>62767949.585625052</v>
      </c>
      <c r="Z189" s="2" t="str">
        <f t="shared" si="8"/>
        <v>HERE</v>
      </c>
      <c r="AA189" s="2">
        <f>IF(Z189="HERE",Y189,AA188+Graph!$G$1*1000)</f>
        <v>62767949.585625052</v>
      </c>
      <c r="AB189" s="2">
        <f t="shared" si="21"/>
        <v>108954.82136490941</v>
      </c>
      <c r="AC189" s="2">
        <f t="shared" si="38"/>
        <v>36846546.822574556</v>
      </c>
      <c r="AD189" s="3">
        <f t="shared" si="10"/>
        <v>52800000</v>
      </c>
      <c r="AE189" s="2">
        <f>IF(AE187&gt;=52800000,52800000,IF(AB168=Graph!G$1*1000,AE188+Graph!G$1*1000,AC189))</f>
        <v>36846546.822574556</v>
      </c>
      <c r="AF189" s="3">
        <f t="shared" si="11"/>
        <v>36846546.822574556</v>
      </c>
      <c r="AG189" s="3">
        <f t="shared" si="29"/>
        <v>48741006.830366693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121</v>
      </c>
      <c r="C190" s="7"/>
      <c r="D190" s="2" t="e">
        <f t="shared" si="12"/>
        <v>#N/A</v>
      </c>
      <c r="E190" s="2" t="e">
        <f t="shared" si="22"/>
        <v>#N/A</v>
      </c>
      <c r="F190" s="2">
        <v>1060191.728959769</v>
      </c>
      <c r="G190" s="2">
        <f t="shared" si="41"/>
        <v>741500.42857142852</v>
      </c>
      <c r="H190" s="2">
        <f t="shared" si="39"/>
        <v>98911645.131748319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1618039.1428571411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1070241.1429844797</v>
      </c>
      <c r="Q190" s="2">
        <f t="shared" si="42"/>
        <v>750000</v>
      </c>
      <c r="R190" s="2">
        <f t="shared" si="40"/>
        <v>100364496.40819961</v>
      </c>
      <c r="S190" s="2">
        <f t="shared" si="17"/>
        <v>741500.42857143283</v>
      </c>
      <c r="T190" s="2">
        <f t="shared" si="18"/>
        <v>8499.571428571362</v>
      </c>
      <c r="U190" s="2">
        <f t="shared" si="19"/>
        <v>750000</v>
      </c>
      <c r="V190" s="2">
        <f t="shared" si="34"/>
        <v>37492523.137095809</v>
      </c>
      <c r="W190" s="2">
        <f t="shared" si="20"/>
        <v>645976.31452125311</v>
      </c>
      <c r="X190" s="2">
        <f t="shared" si="6"/>
        <v>104023.68547874689</v>
      </c>
      <c r="Y190" s="2">
        <f t="shared" si="37"/>
        <v>62871973.271103799</v>
      </c>
      <c r="Z190" s="2" t="str">
        <f t="shared" si="8"/>
        <v>HERE</v>
      </c>
      <c r="AA190" s="2">
        <f>IF(Z190="HERE",Y190,AA189+Graph!$G$1*1000)</f>
        <v>62871973.271103799</v>
      </c>
      <c r="AB190" s="2">
        <f t="shared" si="21"/>
        <v>104023.68547874689</v>
      </c>
      <c r="AC190" s="2">
        <f t="shared" si="38"/>
        <v>37492523.137095809</v>
      </c>
      <c r="AD190" s="3">
        <f t="shared" si="10"/>
        <v>52800000</v>
      </c>
      <c r="AE190" s="2">
        <f>IF(AE188&gt;=52800000,52800000,IF(AB169=Graph!G$1*1000,AE189+Graph!G$1*1000,AC190))</f>
        <v>37492523.137095809</v>
      </c>
      <c r="AF190" s="3">
        <f t="shared" si="11"/>
        <v>37492523.137095809</v>
      </c>
      <c r="AG190" s="3">
        <f t="shared" si="29"/>
        <v>48768127.953412272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122</v>
      </c>
      <c r="C191" s="7"/>
      <c r="D191" s="2" t="e">
        <f t="shared" si="12"/>
        <v>#N/A</v>
      </c>
      <c r="E191" s="2" t="e">
        <f t="shared" si="22"/>
        <v>#N/A</v>
      </c>
      <c r="F191" s="2">
        <v>1065122.8648459315</v>
      </c>
      <c r="G191" s="2">
        <f t="shared" si="41"/>
        <v>741500.42857142852</v>
      </c>
      <c r="H191" s="2">
        <f t="shared" si="39"/>
        <v>99653145.560319752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1626538.7142857125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1075218.7751464248</v>
      </c>
      <c r="Q191" s="2">
        <f t="shared" si="42"/>
        <v>750000</v>
      </c>
      <c r="R191" s="2">
        <f t="shared" si="40"/>
        <v>101114496.40819961</v>
      </c>
      <c r="S191" s="2">
        <f t="shared" si="17"/>
        <v>741500.42857143283</v>
      </c>
      <c r="T191" s="2">
        <f t="shared" si="18"/>
        <v>8499.571428571362</v>
      </c>
      <c r="U191" s="2">
        <f t="shared" si="19"/>
        <v>750000</v>
      </c>
      <c r="V191" s="2">
        <f t="shared" si="34"/>
        <v>38143430.587503254</v>
      </c>
      <c r="W191" s="2">
        <f t="shared" si="20"/>
        <v>650907.45040744543</v>
      </c>
      <c r="X191" s="2">
        <f t="shared" si="6"/>
        <v>99092.549592554569</v>
      </c>
      <c r="Y191" s="2">
        <f t="shared" si="37"/>
        <v>62971065.820696354</v>
      </c>
      <c r="Z191" s="2" t="str">
        <f t="shared" si="8"/>
        <v>HERE</v>
      </c>
      <c r="AA191" s="2">
        <f>IF(Z191="HERE",Y191,AA190+Graph!$G$1*1000)</f>
        <v>62971065.820696354</v>
      </c>
      <c r="AB191" s="2">
        <f t="shared" si="21"/>
        <v>99092.549592554569</v>
      </c>
      <c r="AC191" s="2">
        <f t="shared" si="38"/>
        <v>38143430.587503254</v>
      </c>
      <c r="AD191" s="3">
        <f t="shared" si="10"/>
        <v>52800000</v>
      </c>
      <c r="AE191" s="2">
        <f>IF(AE189&gt;=52800000,52800000,IF(AB170=Graph!G$1*1000,AE190+Graph!G$1*1000,AC191))</f>
        <v>38143430.587503254</v>
      </c>
      <c r="AF191" s="3">
        <f t="shared" si="11"/>
        <v>38143430.587503254</v>
      </c>
      <c r="AG191" s="3">
        <f t="shared" si="29"/>
        <v>48795495.633252166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123</v>
      </c>
      <c r="C192" s="7"/>
      <c r="D192" s="2" t="e">
        <f t="shared" si="12"/>
        <v>#N/A</v>
      </c>
      <c r="E192" s="2" t="e">
        <f t="shared" si="22"/>
        <v>#N/A</v>
      </c>
      <c r="F192" s="2">
        <v>1070054.0007321239</v>
      </c>
      <c r="G192" s="2">
        <f t="shared" si="41"/>
        <v>741500.42857142852</v>
      </c>
      <c r="H192" s="2">
        <f t="shared" si="39"/>
        <v>100394645.98889118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1635038.2857142838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1080196.4073083699</v>
      </c>
      <c r="Q192" s="2">
        <f t="shared" si="42"/>
        <v>750000</v>
      </c>
      <c r="R192" s="2">
        <f t="shared" si="40"/>
        <v>101864496.40819961</v>
      </c>
      <c r="S192" s="2">
        <f t="shared" si="17"/>
        <v>741500.42857143283</v>
      </c>
      <c r="T192" s="2">
        <f t="shared" si="18"/>
        <v>8499.571428571362</v>
      </c>
      <c r="U192" s="2">
        <f t="shared" si="19"/>
        <v>750000</v>
      </c>
      <c r="V192" s="2">
        <f t="shared" si="34"/>
        <v>38799269.173796862</v>
      </c>
      <c r="W192" s="2">
        <f t="shared" si="20"/>
        <v>655838.58629360795</v>
      </c>
      <c r="X192" s="2">
        <f t="shared" si="6"/>
        <v>94161.41370639205</v>
      </c>
      <c r="Y192" s="2">
        <f t="shared" si="37"/>
        <v>63065227.234402746</v>
      </c>
      <c r="Z192" s="2" t="str">
        <f t="shared" si="8"/>
        <v>HERE</v>
      </c>
      <c r="AA192" s="2">
        <f>IF(Z192="HERE",Y192,AA191+Graph!$G$1*1000)</f>
        <v>63065227.234402746</v>
      </c>
      <c r="AB192" s="2">
        <f t="shared" si="21"/>
        <v>94161.41370639205</v>
      </c>
      <c r="AC192" s="2">
        <f t="shared" si="38"/>
        <v>38799269.173796862</v>
      </c>
      <c r="AD192" s="3">
        <f t="shared" si="10"/>
        <v>52800000</v>
      </c>
      <c r="AE192" s="2">
        <f>IF(AE190&gt;=52800000,52800000,IF(AB171=Graph!G$1*1000,AE191+Graph!G$1*1000,AC192))</f>
        <v>38799269.173796862</v>
      </c>
      <c r="AF192" s="3">
        <f t="shared" si="11"/>
        <v>38799269.173796862</v>
      </c>
      <c r="AG192" s="3">
        <f t="shared" si="29"/>
        <v>48823109.869886369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124</v>
      </c>
      <c r="C193" s="7"/>
      <c r="D193" s="2" t="e">
        <f t="shared" si="12"/>
        <v>#N/A</v>
      </c>
      <c r="E193" s="2" t="e">
        <f t="shared" si="22"/>
        <v>#N/A</v>
      </c>
      <c r="F193" s="2">
        <v>1074985.1366182864</v>
      </c>
      <c r="G193" s="2">
        <f t="shared" si="41"/>
        <v>741500.42857142852</v>
      </c>
      <c r="H193" s="2">
        <f t="shared" si="39"/>
        <v>101136146.41746262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1643537.8571428552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1085174.0394703448</v>
      </c>
      <c r="Q193" s="2">
        <f t="shared" si="42"/>
        <v>750000</v>
      </c>
      <c r="R193" s="2">
        <f t="shared" si="40"/>
        <v>102614496.40819961</v>
      </c>
      <c r="S193" s="2">
        <f t="shared" si="17"/>
        <v>741500.42857143283</v>
      </c>
      <c r="T193" s="2">
        <f t="shared" si="18"/>
        <v>8499.571428571362</v>
      </c>
      <c r="U193" s="2">
        <f t="shared" si="19"/>
        <v>750000</v>
      </c>
      <c r="V193" s="2">
        <f t="shared" si="34"/>
        <v>39460038.895976633</v>
      </c>
      <c r="W193" s="2">
        <f t="shared" si="20"/>
        <v>660769.72217977047</v>
      </c>
      <c r="X193" s="2">
        <f t="shared" si="6"/>
        <v>89230.27782022953</v>
      </c>
      <c r="Y193" s="2">
        <f t="shared" si="37"/>
        <v>63154457.512222975</v>
      </c>
      <c r="Z193" s="2" t="str">
        <f t="shared" si="8"/>
        <v>HERE</v>
      </c>
      <c r="AA193" s="2">
        <f>IF(Z193="HERE",Y193,AA192+Graph!$G$1*1000)</f>
        <v>63154457.512222975</v>
      </c>
      <c r="AB193" s="2">
        <f t="shared" si="21"/>
        <v>89230.27782022953</v>
      </c>
      <c r="AC193" s="2">
        <f t="shared" si="38"/>
        <v>39460038.895976633</v>
      </c>
      <c r="AD193" s="3">
        <f t="shared" si="10"/>
        <v>52800000</v>
      </c>
      <c r="AE193" s="2">
        <f>IF(AE191&gt;=52800000,52800000,IF(AB172=Graph!G$1*1000,AE192+Graph!G$1*1000,AC193))</f>
        <v>39460038.895976633</v>
      </c>
      <c r="AF193" s="3">
        <f t="shared" si="11"/>
        <v>39460038.895976633</v>
      </c>
      <c r="AG193" s="3">
        <f t="shared" si="29"/>
        <v>48850970.663314871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125</v>
      </c>
      <c r="C194" s="7"/>
      <c r="D194" s="2" t="e">
        <f t="shared" si="12"/>
        <v>#N/A</v>
      </c>
      <c r="E194" s="2" t="e">
        <f t="shared" si="22"/>
        <v>#N/A</v>
      </c>
      <c r="F194" s="2">
        <v>1079916.2725044489</v>
      </c>
      <c r="G194" s="2">
        <f t="shared" si="41"/>
        <v>741500.42857142852</v>
      </c>
      <c r="H194" s="2">
        <f t="shared" si="39"/>
        <v>101877646.84603405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1652037.4285714265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1090151.6716322899</v>
      </c>
      <c r="Q194" s="2">
        <f t="shared" si="42"/>
        <v>750000</v>
      </c>
      <c r="R194" s="2">
        <f t="shared" si="40"/>
        <v>103364496.40819961</v>
      </c>
      <c r="S194" s="2">
        <f t="shared" si="17"/>
        <v>741500.42857143283</v>
      </c>
      <c r="T194" s="2">
        <f t="shared" si="18"/>
        <v>8499.571428571362</v>
      </c>
      <c r="U194" s="2">
        <f t="shared" si="19"/>
        <v>750000</v>
      </c>
      <c r="V194" s="2">
        <f t="shared" si="34"/>
        <v>40125739.754042596</v>
      </c>
      <c r="W194" s="2">
        <f t="shared" si="20"/>
        <v>665700.85806596279</v>
      </c>
      <c r="X194" s="2">
        <f t="shared" si="6"/>
        <v>84299.141934037209</v>
      </c>
      <c r="Y194" s="2">
        <f t="shared" si="37"/>
        <v>63238756.654157013</v>
      </c>
      <c r="Z194" s="2" t="str">
        <f t="shared" si="8"/>
        <v>HERE</v>
      </c>
      <c r="AA194" s="2">
        <f>IF(Z194="HERE",Y194,AA193+Graph!$G$1*1000)</f>
        <v>63238756.654157013</v>
      </c>
      <c r="AB194" s="2">
        <f t="shared" si="21"/>
        <v>84299.141934037209</v>
      </c>
      <c r="AC194" s="2">
        <f t="shared" si="38"/>
        <v>40125739.754042596</v>
      </c>
      <c r="AD194" s="3">
        <f t="shared" si="10"/>
        <v>52800000</v>
      </c>
      <c r="AE194" s="2">
        <f>IF(AE192&gt;=52800000,52800000,IF(AB173=Graph!G$1*1000,AE193+Graph!G$1*1000,AC194))</f>
        <v>40125739.754042596</v>
      </c>
      <c r="AF194" s="3">
        <f t="shared" si="11"/>
        <v>40125739.754042596</v>
      </c>
      <c r="AG194" s="3">
        <f t="shared" si="29"/>
        <v>48879078.01353769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126</v>
      </c>
      <c r="C195" s="7"/>
      <c r="D195" s="2" t="e">
        <f t="shared" si="12"/>
        <v>#N/A</v>
      </c>
      <c r="E195" s="2" t="e">
        <f t="shared" si="22"/>
        <v>#N/A</v>
      </c>
      <c r="F195" s="2">
        <v>1084847.4083906412</v>
      </c>
      <c r="G195" s="2">
        <f t="shared" si="41"/>
        <v>741500.42857142852</v>
      </c>
      <c r="H195" s="2">
        <f t="shared" si="39"/>
        <v>102619147.27460548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1660536.9999999979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1095129.303794235</v>
      </c>
      <c r="Q195" s="2">
        <f t="shared" si="42"/>
        <v>750000</v>
      </c>
      <c r="R195" s="2">
        <f t="shared" si="40"/>
        <v>104114496.40819961</v>
      </c>
      <c r="S195" s="2">
        <f t="shared" si="17"/>
        <v>741500.42857143283</v>
      </c>
      <c r="T195" s="2">
        <f t="shared" si="18"/>
        <v>8499.571428571362</v>
      </c>
      <c r="U195" s="2">
        <f t="shared" si="19"/>
        <v>750000</v>
      </c>
      <c r="V195" s="2">
        <f t="shared" si="34"/>
        <v>40796371.747994721</v>
      </c>
      <c r="W195" s="2">
        <f t="shared" si="20"/>
        <v>670631.99395212531</v>
      </c>
      <c r="X195" s="2">
        <f t="shared" si="6"/>
        <v>79368.006047874689</v>
      </c>
      <c r="Y195" s="2">
        <f t="shared" si="37"/>
        <v>63318124.660204887</v>
      </c>
      <c r="Z195" s="2" t="str">
        <f t="shared" si="8"/>
        <v>HERE</v>
      </c>
      <c r="AA195" s="2">
        <f>IF(Z195="HERE",Y195,AA194+Graph!$G$1*1000)</f>
        <v>63318124.660204887</v>
      </c>
      <c r="AB195" s="2">
        <f t="shared" si="21"/>
        <v>79368.006047874689</v>
      </c>
      <c r="AC195" s="2">
        <f t="shared" si="38"/>
        <v>40796371.747994721</v>
      </c>
      <c r="AD195" s="3">
        <f t="shared" si="10"/>
        <v>52800000</v>
      </c>
      <c r="AE195" s="2">
        <f>IF(AE193&gt;=52800000,52800000,IF(AB174=Graph!G$1*1000,AE194+Graph!G$1*1000,AC195))</f>
        <v>40796371.747994721</v>
      </c>
      <c r="AF195" s="3">
        <f t="shared" si="11"/>
        <v>40796371.747994721</v>
      </c>
      <c r="AG195" s="3">
        <f t="shared" si="29"/>
        <v>48907431.920554817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127</v>
      </c>
      <c r="C196" s="7"/>
      <c r="D196" s="2" t="e">
        <f t="shared" si="12"/>
        <v>#N/A</v>
      </c>
      <c r="E196" s="2" t="e">
        <f t="shared" si="22"/>
        <v>#N/A</v>
      </c>
      <c r="F196" s="2">
        <v>1089778.5442768037</v>
      </c>
      <c r="G196" s="2">
        <f t="shared" si="41"/>
        <v>741500.42857142852</v>
      </c>
      <c r="H196" s="2">
        <f t="shared" si="39"/>
        <v>103360647.70317692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1669036.5714285693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1100106.9359562099</v>
      </c>
      <c r="Q196" s="2">
        <f t="shared" si="42"/>
        <v>750000</v>
      </c>
      <c r="R196" s="2">
        <f t="shared" si="40"/>
        <v>104864496.40819961</v>
      </c>
      <c r="S196" s="2">
        <f t="shared" si="17"/>
        <v>741500.42857143283</v>
      </c>
      <c r="T196" s="2">
        <f t="shared" si="18"/>
        <v>8499.571428571362</v>
      </c>
      <c r="U196" s="2">
        <f t="shared" si="19"/>
        <v>750000</v>
      </c>
      <c r="V196" s="2">
        <f t="shared" si="34"/>
        <v>41471934.877833009</v>
      </c>
      <c r="W196" s="2">
        <f t="shared" si="20"/>
        <v>675563.12983828783</v>
      </c>
      <c r="X196" s="2">
        <f t="shared" si="6"/>
        <v>74436.87016171217</v>
      </c>
      <c r="Y196" s="2">
        <f t="shared" si="37"/>
        <v>63392561.5303666</v>
      </c>
      <c r="Z196" s="2" t="str">
        <f t="shared" si="8"/>
        <v>HERE</v>
      </c>
      <c r="AA196" s="2">
        <f>IF(Z196="HERE",Y196,AA195+Graph!$G$1*1000)</f>
        <v>63392561.5303666</v>
      </c>
      <c r="AB196" s="2">
        <f t="shared" si="21"/>
        <v>74436.87016171217</v>
      </c>
      <c r="AC196" s="2">
        <f t="shared" si="38"/>
        <v>41471934.877833009</v>
      </c>
      <c r="AD196" s="3">
        <f t="shared" si="10"/>
        <v>52800000</v>
      </c>
      <c r="AE196" s="2">
        <f>IF(AE194&gt;=52800000,52800000,IF(AB175=Graph!G$1*1000,AE195+Graph!G$1*1000,AC196))</f>
        <v>41471934.877833009</v>
      </c>
      <c r="AF196" s="3">
        <f t="shared" si="11"/>
        <v>41471934.877833009</v>
      </c>
      <c r="AG196" s="3">
        <f t="shared" si="29"/>
        <v>48936032.384366252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128</v>
      </c>
      <c r="C197" s="7"/>
      <c r="D197" s="2" t="e">
        <f t="shared" si="12"/>
        <v>#N/A</v>
      </c>
      <c r="E197" s="2" t="e">
        <f t="shared" si="22"/>
        <v>#N/A</v>
      </c>
      <c r="F197" s="2">
        <v>1094709.6801629663</v>
      </c>
      <c r="G197" s="2">
        <f t="shared" si="41"/>
        <v>741500.42857142852</v>
      </c>
      <c r="H197" s="2">
        <f t="shared" si="39"/>
        <v>104102148.13174835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1677536.1428571406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1105084.568118155</v>
      </c>
      <c r="Q197" s="2">
        <f t="shared" si="42"/>
        <v>750000</v>
      </c>
      <c r="R197" s="2">
        <f t="shared" si="40"/>
        <v>105614496.40819961</v>
      </c>
      <c r="S197" s="2">
        <f t="shared" si="17"/>
        <v>741500.42857143283</v>
      </c>
      <c r="T197" s="2">
        <f t="shared" si="18"/>
        <v>8499.571428571362</v>
      </c>
      <c r="U197" s="2">
        <f t="shared" si="19"/>
        <v>750000</v>
      </c>
      <c r="V197" s="2">
        <f t="shared" si="34"/>
        <v>42152429.143557489</v>
      </c>
      <c r="W197" s="2">
        <f t="shared" si="20"/>
        <v>680494.26572448015</v>
      </c>
      <c r="X197" s="2">
        <f t="shared" si="6"/>
        <v>69505.734275519848</v>
      </c>
      <c r="Y197" s="2">
        <f t="shared" si="37"/>
        <v>63462067.264642119</v>
      </c>
      <c r="Z197" s="2" t="str">
        <f t="shared" si="8"/>
        <v>HERE</v>
      </c>
      <c r="AA197" s="2">
        <f>IF(Z197="HERE",Y197,AA196+Graph!$G$1*1000)</f>
        <v>63462067.264642119</v>
      </c>
      <c r="AB197" s="2">
        <f t="shared" si="21"/>
        <v>69505.734275519848</v>
      </c>
      <c r="AC197" s="2">
        <f t="shared" si="38"/>
        <v>42152429.143557489</v>
      </c>
      <c r="AD197" s="3">
        <f t="shared" si="10"/>
        <v>52800000</v>
      </c>
      <c r="AE197" s="2">
        <f>IF(AE195&gt;=52800000,52800000,IF(AB176=Graph!G$1*1000,AE196+Graph!G$1*1000,AC197))</f>
        <v>42152429.143557489</v>
      </c>
      <c r="AF197" s="3">
        <f t="shared" si="11"/>
        <v>42152429.143557489</v>
      </c>
      <c r="AG197" s="3">
        <f t="shared" si="29"/>
        <v>48964879.404971994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129</v>
      </c>
      <c r="C198" s="7"/>
      <c r="D198" s="2" t="e">
        <f t="shared" si="12"/>
        <v>#N/A</v>
      </c>
      <c r="E198" s="2" t="e">
        <f t="shared" si="22"/>
        <v>#N/A</v>
      </c>
      <c r="F198" s="2">
        <v>1099640.8160491586</v>
      </c>
      <c r="G198" s="2">
        <f t="shared" si="41"/>
        <v>741500.42857142852</v>
      </c>
      <c r="H198" s="2">
        <f t="shared" si="39"/>
        <v>104843648.56031978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1686035.714285712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1110062.2002801001</v>
      </c>
      <c r="Q198" s="2">
        <f t="shared" si="42"/>
        <v>750000</v>
      </c>
      <c r="R198" s="2">
        <f t="shared" si="40"/>
        <v>106364496.40819961</v>
      </c>
      <c r="S198" s="2">
        <f t="shared" si="17"/>
        <v>741500.42857143283</v>
      </c>
      <c r="T198" s="2">
        <f t="shared" si="18"/>
        <v>8499.571428571362</v>
      </c>
      <c r="U198" s="2">
        <f t="shared" si="19"/>
        <v>750000</v>
      </c>
      <c r="V198" s="2">
        <f t="shared" si="34"/>
        <v>42837854.545168132</v>
      </c>
      <c r="W198" s="2">
        <f t="shared" si="20"/>
        <v>685425.40161064267</v>
      </c>
      <c r="X198" s="2">
        <f t="shared" si="6"/>
        <v>64574.598389357328</v>
      </c>
      <c r="Y198" s="2">
        <f t="shared" si="37"/>
        <v>63526641.863031477</v>
      </c>
      <c r="Z198" s="2" t="str">
        <f t="shared" si="8"/>
        <v>HERE</v>
      </c>
      <c r="AA198" s="2">
        <f>IF(Z198="HERE",Y198,AA197+Graph!$G$1*1000)</f>
        <v>63526641.863031477</v>
      </c>
      <c r="AB198" s="2">
        <f t="shared" si="21"/>
        <v>64574.598389357328</v>
      </c>
      <c r="AC198" s="2">
        <f t="shared" si="38"/>
        <v>42837854.545168132</v>
      </c>
      <c r="AD198" s="3">
        <f t="shared" si="10"/>
        <v>52800000</v>
      </c>
      <c r="AE198" s="2">
        <f>IF(AE196&gt;=52800000,52800000,IF(AB177=Graph!G$1*1000,AE197+Graph!G$1*1000,AC198))</f>
        <v>42837854.545168132</v>
      </c>
      <c r="AF198" s="3">
        <f t="shared" si="11"/>
        <v>42837854.545168132</v>
      </c>
      <c r="AG198" s="3">
        <f t="shared" si="29"/>
        <v>48993972.982372046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130</v>
      </c>
      <c r="C199" s="7"/>
      <c r="D199" s="2" t="e">
        <f t="shared" si="12"/>
        <v>#N/A</v>
      </c>
      <c r="E199" s="2" t="e">
        <f t="shared" si="22"/>
        <v>#N/A</v>
      </c>
      <c r="F199" s="2">
        <v>1104571.9519353211</v>
      </c>
      <c r="G199" s="2">
        <f t="shared" si="41"/>
        <v>741500.42857142852</v>
      </c>
      <c r="H199" s="2">
        <f t="shared" si="39"/>
        <v>105585148.98889121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1694535.2857142834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1115039.832442075</v>
      </c>
      <c r="Q199" s="2">
        <f t="shared" si="42"/>
        <v>750000</v>
      </c>
      <c r="R199" s="2">
        <f t="shared" si="40"/>
        <v>107114496.40819961</v>
      </c>
      <c r="S199" s="2">
        <f t="shared" si="17"/>
        <v>741500.42857143283</v>
      </c>
      <c r="T199" s="2">
        <f t="shared" si="18"/>
        <v>8499.571428571362</v>
      </c>
      <c r="U199" s="2">
        <f t="shared" si="19"/>
        <v>750000</v>
      </c>
      <c r="V199" s="2">
        <f t="shared" si="34"/>
        <v>43528211.082664937</v>
      </c>
      <c r="W199" s="2">
        <f t="shared" si="20"/>
        <v>690356.53749680519</v>
      </c>
      <c r="X199" s="2">
        <f t="shared" si="6"/>
        <v>59643.462503194809</v>
      </c>
      <c r="Y199" s="2">
        <f t="shared" si="37"/>
        <v>63586285.325534672</v>
      </c>
      <c r="Z199" s="2" t="str">
        <f t="shared" si="8"/>
        <v>HERE</v>
      </c>
      <c r="AA199" s="2">
        <f>IF(Z199="HERE",Y199,AA198+Graph!$G$1*1000)</f>
        <v>63586285.325534672</v>
      </c>
      <c r="AB199" s="2">
        <f t="shared" si="21"/>
        <v>59643.462503194809</v>
      </c>
      <c r="AC199" s="2">
        <f t="shared" si="38"/>
        <v>43528211.082664937</v>
      </c>
      <c r="AD199" s="3">
        <f t="shared" si="10"/>
        <v>52800000</v>
      </c>
      <c r="AE199" s="2">
        <f>IF(AE197&gt;=52800000,52800000,IF(AB178=Graph!G$1*1000,AE198+Graph!G$1*1000,AC199))</f>
        <v>43528211.082664937</v>
      </c>
      <c r="AF199" s="3">
        <f t="shared" si="11"/>
        <v>43528211.082664937</v>
      </c>
      <c r="AG199" s="3">
        <f t="shared" si="29"/>
        <v>49023313.116566405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131</v>
      </c>
      <c r="C200" s="7"/>
      <c r="D200" s="2" t="e">
        <f t="shared" si="12"/>
        <v>#N/A</v>
      </c>
      <c r="E200" s="2" t="e">
        <f t="shared" si="22"/>
        <v>#N/A</v>
      </c>
      <c r="F200" s="2">
        <v>1109503.0878214836</v>
      </c>
      <c r="G200" s="2">
        <f t="shared" si="41"/>
        <v>741500.42857142852</v>
      </c>
      <c r="H200" s="2">
        <f t="shared" si="39"/>
        <v>106326649.41746265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1703034.8571428547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1120017.4646040201</v>
      </c>
      <c r="Q200" s="2">
        <f t="shared" si="42"/>
        <v>750000</v>
      </c>
      <c r="R200" s="2">
        <f t="shared" si="40"/>
        <v>107864496.40819961</v>
      </c>
      <c r="S200" s="2">
        <f t="shared" si="17"/>
        <v>741500.42857143283</v>
      </c>
      <c r="T200" s="2">
        <f t="shared" si="18"/>
        <v>8499.571428571362</v>
      </c>
      <c r="U200" s="2">
        <f t="shared" si="19"/>
        <v>750000</v>
      </c>
      <c r="V200" s="2">
        <f t="shared" si="34"/>
        <v>44223498.756047934</v>
      </c>
      <c r="W200" s="2">
        <f t="shared" si="20"/>
        <v>695287.67338299751</v>
      </c>
      <c r="X200" s="2">
        <f t="shared" si="6"/>
        <v>54712.326617002487</v>
      </c>
      <c r="Y200" s="2">
        <f t="shared" si="37"/>
        <v>63640997.652151674</v>
      </c>
      <c r="Z200" s="2" t="str">
        <f t="shared" si="8"/>
        <v>HERE</v>
      </c>
      <c r="AA200" s="2">
        <f>IF(Z200="HERE",Y200,AA199+Graph!$G$1*1000)</f>
        <v>63640997.652151674</v>
      </c>
      <c r="AB200" s="2">
        <f t="shared" si="21"/>
        <v>54712.326617002487</v>
      </c>
      <c r="AC200" s="2">
        <f t="shared" si="38"/>
        <v>44223498.756047934</v>
      </c>
      <c r="AD200" s="3">
        <f t="shared" si="10"/>
        <v>52800000</v>
      </c>
      <c r="AE200" s="2">
        <f>IF(AE198&gt;=52800000,52800000,IF(AB179=Graph!G$1*1000,AE199+Graph!G$1*1000,AC200))</f>
        <v>44223498.756047934</v>
      </c>
      <c r="AF200" s="3">
        <f t="shared" si="11"/>
        <v>44223498.756047934</v>
      </c>
      <c r="AG200" s="3">
        <f t="shared" si="29"/>
        <v>49052899.807555072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132</v>
      </c>
      <c r="C201" s="7"/>
      <c r="D201" s="2" t="e">
        <f t="shared" si="12"/>
        <v>#N/A</v>
      </c>
      <c r="E201" s="2" t="e">
        <f t="shared" si="22"/>
        <v>#N/A</v>
      </c>
      <c r="F201" s="2">
        <v>1114434.2237076759</v>
      </c>
      <c r="G201" s="2">
        <f t="shared" si="41"/>
        <v>741500.42857142852</v>
      </c>
      <c r="H201" s="2">
        <f t="shared" si="39"/>
        <v>107068149.84603408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1711534.4285714261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1124995.0967659652</v>
      </c>
      <c r="Q201" s="2">
        <f t="shared" si="42"/>
        <v>750000</v>
      </c>
      <c r="R201" s="2">
        <f t="shared" si="40"/>
        <v>108614496.40819961</v>
      </c>
      <c r="S201" s="2">
        <f t="shared" si="17"/>
        <v>741500.42857143283</v>
      </c>
      <c r="T201" s="2">
        <f t="shared" si="18"/>
        <v>8499.571428571362</v>
      </c>
      <c r="U201" s="2">
        <f t="shared" si="19"/>
        <v>750000</v>
      </c>
      <c r="V201" s="2">
        <f t="shared" si="34"/>
        <v>44923717.565317094</v>
      </c>
      <c r="W201" s="2">
        <f t="shared" si="20"/>
        <v>700218.80926916003</v>
      </c>
      <c r="X201" s="2">
        <f t="shared" si="6"/>
        <v>49781.190730839968</v>
      </c>
      <c r="Y201" s="2">
        <f t="shared" si="37"/>
        <v>63690778.842882514</v>
      </c>
      <c r="Z201" s="2" t="str">
        <f t="shared" si="8"/>
        <v>HERE</v>
      </c>
      <c r="AA201" s="2">
        <f>IF(Z201="HERE",Y201,AA200+Graph!$G$1*1000)</f>
        <v>63690778.842882514</v>
      </c>
      <c r="AB201" s="2">
        <f t="shared" si="21"/>
        <v>49781.190730839968</v>
      </c>
      <c r="AC201" s="2">
        <f t="shared" si="38"/>
        <v>44923717.565317094</v>
      </c>
      <c r="AD201" s="3">
        <f t="shared" si="10"/>
        <v>52800000</v>
      </c>
      <c r="AE201" s="2">
        <f>IF(AE199&gt;=52800000,52800000,IF(AB180=Graph!G$1*1000,AE200+Graph!G$1*1000,AC201))</f>
        <v>44923717.565317094</v>
      </c>
      <c r="AF201" s="3">
        <f t="shared" si="11"/>
        <v>44923717.565317094</v>
      </c>
      <c r="AG201" s="3">
        <f t="shared" si="29"/>
        <v>49082733.055338047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133</v>
      </c>
      <c r="C202" s="7"/>
      <c r="D202" s="2" t="e">
        <f t="shared" si="12"/>
        <v>#N/A</v>
      </c>
      <c r="E202" s="2" t="e">
        <f t="shared" si="22"/>
        <v>#N/A</v>
      </c>
      <c r="F202" s="2">
        <v>1119365.3595938385</v>
      </c>
      <c r="G202" s="2">
        <f t="shared" si="41"/>
        <v>741500.42857142852</v>
      </c>
      <c r="H202" s="2">
        <f t="shared" si="39"/>
        <v>107809650.27460551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1720033.9999999974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1129972.7289279401</v>
      </c>
      <c r="Q202" s="2">
        <f t="shared" si="42"/>
        <v>750000</v>
      </c>
      <c r="R202" s="2">
        <f t="shared" si="40"/>
        <v>109364496.40819961</v>
      </c>
      <c r="S202" s="2">
        <f t="shared" si="17"/>
        <v>741500.42857143283</v>
      </c>
      <c r="T202" s="2">
        <f t="shared" si="18"/>
        <v>8499.571428571362</v>
      </c>
      <c r="U202" s="2">
        <f t="shared" si="19"/>
        <v>750000</v>
      </c>
      <c r="V202" s="2">
        <f t="shared" si="34"/>
        <v>45628867.510472417</v>
      </c>
      <c r="W202" s="2">
        <f t="shared" si="20"/>
        <v>705149.94515532255</v>
      </c>
      <c r="X202" s="2">
        <f t="shared" si="6"/>
        <v>44850.054844677448</v>
      </c>
      <c r="Y202" s="2">
        <f t="shared" si="37"/>
        <v>63735628.897727191</v>
      </c>
      <c r="Z202" s="2" t="str">
        <f t="shared" si="8"/>
        <v>HERE</v>
      </c>
      <c r="AA202" s="2">
        <f>IF(Z202="HERE",Y202,AA201+Graph!$G$1*1000)</f>
        <v>63735628.897727191</v>
      </c>
      <c r="AB202" s="2">
        <f t="shared" si="21"/>
        <v>44850.054844677448</v>
      </c>
      <c r="AC202" s="2">
        <f t="shared" si="38"/>
        <v>45628867.510472417</v>
      </c>
      <c r="AD202" s="3">
        <f t="shared" si="10"/>
        <v>52800000</v>
      </c>
      <c r="AE202" s="2">
        <f>IF(AE200&gt;=52800000,52800000,IF(AB181=Graph!G$1*1000,AE201+Graph!G$1*1000,AC202))</f>
        <v>45628867.510472417</v>
      </c>
      <c r="AF202" s="3">
        <f t="shared" si="11"/>
        <v>45628867.510472417</v>
      </c>
      <c r="AG202" s="3">
        <f t="shared" si="29"/>
        <v>49112812.859915331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134</v>
      </c>
      <c r="C203" s="7"/>
      <c r="D203" s="2" t="e">
        <f t="shared" si="12"/>
        <v>#N/A</v>
      </c>
      <c r="E203" s="2" t="e">
        <f t="shared" si="22"/>
        <v>#N/A</v>
      </c>
      <c r="F203" s="2">
        <v>1124296.495480001</v>
      </c>
      <c r="G203" s="2">
        <f t="shared" si="41"/>
        <v>741500.42857142852</v>
      </c>
      <c r="H203" s="2">
        <f t="shared" si="39"/>
        <v>108551150.70317695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1728533.5714285688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1134950.3610898852</v>
      </c>
      <c r="Q203" s="2">
        <f t="shared" si="42"/>
        <v>750000</v>
      </c>
      <c r="R203" s="2">
        <f t="shared" si="40"/>
        <v>110114496.40819961</v>
      </c>
      <c r="S203" s="2">
        <f t="shared" si="17"/>
        <v>741500.42857143283</v>
      </c>
      <c r="T203" s="2">
        <f t="shared" si="18"/>
        <v>8499.571428571362</v>
      </c>
      <c r="U203" s="2">
        <f t="shared" si="19"/>
        <v>750000</v>
      </c>
      <c r="V203" s="2">
        <f t="shared" si="34"/>
        <v>46338948.591513932</v>
      </c>
      <c r="W203" s="2">
        <f t="shared" si="20"/>
        <v>710081.08104151487</v>
      </c>
      <c r="X203" s="2">
        <f t="shared" si="6"/>
        <v>39918.918958485126</v>
      </c>
      <c r="Y203" s="2">
        <f t="shared" si="37"/>
        <v>63775547.816685677</v>
      </c>
      <c r="Z203" s="2" t="str">
        <f t="shared" si="8"/>
        <v>HERE</v>
      </c>
      <c r="AA203" s="2">
        <f>IF(Z203="HERE",Y203,AA202+Graph!$G$1*1000)</f>
        <v>63775547.816685677</v>
      </c>
      <c r="AB203" s="2">
        <f t="shared" si="21"/>
        <v>39918.918958485126</v>
      </c>
      <c r="AC203" s="2">
        <f t="shared" si="38"/>
        <v>46338948.591513932</v>
      </c>
      <c r="AD203" s="3">
        <f t="shared" si="10"/>
        <v>52800000</v>
      </c>
      <c r="AE203" s="2">
        <f>IF(AE201&gt;=52800000,52800000,IF(AB182=Graph!G$1*1000,AE202+Graph!G$1*1000,AC203))</f>
        <v>46338948.591513932</v>
      </c>
      <c r="AF203" s="3">
        <f t="shared" si="11"/>
        <v>46338948.591513932</v>
      </c>
      <c r="AG203" s="3">
        <f t="shared" si="29"/>
        <v>49143139.22128693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135</v>
      </c>
      <c r="C204" s="7"/>
      <c r="D204" s="2" t="e">
        <f t="shared" si="12"/>
        <v>#N/A</v>
      </c>
      <c r="E204" s="2" t="e">
        <f t="shared" si="22"/>
        <v>#N/A</v>
      </c>
      <c r="F204" s="2">
        <v>1129227.6313661933</v>
      </c>
      <c r="G204" s="2">
        <f t="shared" si="41"/>
        <v>741500.42857142852</v>
      </c>
      <c r="H204" s="2">
        <f t="shared" si="39"/>
        <v>109292651.13174838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1737033.1428571402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1139927.9932518601</v>
      </c>
      <c r="Q204" s="2">
        <f t="shared" si="42"/>
        <v>750000</v>
      </c>
      <c r="R204" s="2">
        <f t="shared" si="40"/>
        <v>110864496.40819961</v>
      </c>
      <c r="S204" s="2">
        <f t="shared" si="17"/>
        <v>741500.42857143283</v>
      </c>
      <c r="T204" s="2">
        <f t="shared" si="18"/>
        <v>8499.571428571362</v>
      </c>
      <c r="U204" s="2">
        <f t="shared" si="19"/>
        <v>750000</v>
      </c>
      <c r="V204" s="2">
        <f t="shared" si="34"/>
        <v>47053960.808441609</v>
      </c>
      <c r="W204" s="2">
        <f t="shared" si="20"/>
        <v>715012.21692767739</v>
      </c>
      <c r="X204" s="2">
        <f t="shared" si="6"/>
        <v>34987.783072322607</v>
      </c>
      <c r="Y204" s="2">
        <f t="shared" si="37"/>
        <v>63810535.599757999</v>
      </c>
      <c r="Z204" s="2" t="str">
        <f t="shared" si="8"/>
        <v>HERE</v>
      </c>
      <c r="AA204" s="2">
        <f>IF(Z204="HERE",Y204,AA203+Graph!$G$1*1000)</f>
        <v>63810535.599757999</v>
      </c>
      <c r="AB204" s="2">
        <f t="shared" si="21"/>
        <v>34987.783072322607</v>
      </c>
      <c r="AC204" s="2">
        <f t="shared" si="38"/>
        <v>47053960.808441609</v>
      </c>
      <c r="AD204" s="3">
        <f t="shared" si="10"/>
        <v>52800000</v>
      </c>
      <c r="AE204" s="2">
        <f>IF(AE202&gt;=52800000,52800000,IF(AB183=Graph!G$1*1000,AE203+Graph!G$1*1000,AC204))</f>
        <v>47053960.808441609</v>
      </c>
      <c r="AF204" s="3">
        <f t="shared" si="11"/>
        <v>47053960.808441609</v>
      </c>
      <c r="AG204" s="3">
        <f t="shared" si="29"/>
        <v>49173712.13945283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136</v>
      </c>
      <c r="C205" s="7"/>
      <c r="D205" s="2" t="e">
        <f t="shared" si="12"/>
        <v>#N/A</v>
      </c>
      <c r="E205" s="2" t="e">
        <f t="shared" si="22"/>
        <v>#N/A</v>
      </c>
      <c r="F205" s="2">
        <v>1134158.7672523558</v>
      </c>
      <c r="G205" s="2">
        <f t="shared" si="41"/>
        <v>741500.42857142852</v>
      </c>
      <c r="H205" s="2">
        <f t="shared" si="39"/>
        <v>110034151.56031981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1745532.7142857115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1144905.6254138052</v>
      </c>
      <c r="Q205" s="2">
        <f t="shared" si="42"/>
        <v>750000</v>
      </c>
      <c r="R205" s="2">
        <f t="shared" si="40"/>
        <v>111614496.40819961</v>
      </c>
      <c r="S205" s="2">
        <f t="shared" si="17"/>
        <v>741500.42857143283</v>
      </c>
      <c r="T205" s="2">
        <f t="shared" si="18"/>
        <v>8499.571428571362</v>
      </c>
      <c r="U205" s="2">
        <f t="shared" si="19"/>
        <v>750000</v>
      </c>
      <c r="V205" s="2">
        <f t="shared" si="34"/>
        <v>47773904.161255449</v>
      </c>
      <c r="W205" s="2">
        <f t="shared" si="20"/>
        <v>719943.35281383991</v>
      </c>
      <c r="X205" s="2">
        <f t="shared" si="6"/>
        <v>30056.647186160088</v>
      </c>
      <c r="Y205" s="2">
        <f t="shared" si="37"/>
        <v>63840592.246944159</v>
      </c>
      <c r="Z205" s="2" t="str">
        <f t="shared" si="8"/>
        <v>HERE</v>
      </c>
      <c r="AA205" s="2">
        <f>IF(Z205="HERE",Y205,AA204+Graph!$G$1*1000)</f>
        <v>63840592.246944159</v>
      </c>
      <c r="AB205" s="2">
        <f t="shared" si="21"/>
        <v>30056.647186160088</v>
      </c>
      <c r="AC205" s="2">
        <f t="shared" si="38"/>
        <v>47773904.161255449</v>
      </c>
      <c r="AD205" s="3">
        <f t="shared" si="10"/>
        <v>52800000</v>
      </c>
      <c r="AE205" s="2">
        <f>IF(AE203&gt;=52800000,52800000,IF(AB184=Graph!G$1*1000,AE204+Graph!G$1*1000,AC205))</f>
        <v>47773904.161255449</v>
      </c>
      <c r="AF205" s="3">
        <f t="shared" si="11"/>
        <v>47773904.161255449</v>
      </c>
      <c r="AG205" s="3">
        <f t="shared" si="29"/>
        <v>49204531.614413038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137</v>
      </c>
      <c r="C206" s="7"/>
      <c r="D206" s="2" t="e">
        <f t="shared" si="12"/>
        <v>#N/A</v>
      </c>
      <c r="E206" s="2" t="e">
        <f t="shared" si="22"/>
        <v>#N/A</v>
      </c>
      <c r="F206" s="2">
        <v>1139089.9031385183</v>
      </c>
      <c r="G206" s="2">
        <f t="shared" si="41"/>
        <v>741500.42857142852</v>
      </c>
      <c r="H206" s="2">
        <f t="shared" si="39"/>
        <v>110775651.98889124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1754032.2857142829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1149883.2575757504</v>
      </c>
      <c r="Q206" s="2">
        <f t="shared" si="42"/>
        <v>750000</v>
      </c>
      <c r="R206" s="2">
        <f t="shared" si="40"/>
        <v>112364496.40819961</v>
      </c>
      <c r="S206" s="2">
        <f t="shared" si="17"/>
        <v>741500.42857143283</v>
      </c>
      <c r="T206" s="2">
        <f t="shared" si="18"/>
        <v>8499.571428571362</v>
      </c>
      <c r="U206" s="2">
        <f t="shared" si="19"/>
        <v>750000</v>
      </c>
      <c r="V206" s="2">
        <f t="shared" si="34"/>
        <v>48498778.649955481</v>
      </c>
      <c r="W206" s="2">
        <f t="shared" si="20"/>
        <v>724874.48870003223</v>
      </c>
      <c r="X206" s="2">
        <f t="shared" si="6"/>
        <v>25125.511299967766</v>
      </c>
      <c r="Y206" s="2">
        <f t="shared" si="37"/>
        <v>63865717.758244127</v>
      </c>
      <c r="Z206" s="2" t="str">
        <f t="shared" si="8"/>
        <v>HERE</v>
      </c>
      <c r="AA206" s="2">
        <f>IF(Z206="HERE",Y206,AA205+Graph!$G$1*1000)</f>
        <v>63865717.758244127</v>
      </c>
      <c r="AB206" s="2">
        <f t="shared" si="21"/>
        <v>25125.511299967766</v>
      </c>
      <c r="AC206" s="2">
        <f t="shared" si="38"/>
        <v>48498778.649955481</v>
      </c>
      <c r="AD206" s="3">
        <f t="shared" si="10"/>
        <v>52800000</v>
      </c>
      <c r="AE206" s="2">
        <f>IF(AE204&gt;=52800000,52800000,IF(AB185=Graph!G$1*1000,AE205+Graph!G$1*1000,AC206))</f>
        <v>48498778.649955481</v>
      </c>
      <c r="AF206" s="3">
        <f t="shared" si="11"/>
        <v>48498778.649955481</v>
      </c>
      <c r="AG206" s="3">
        <f t="shared" si="29"/>
        <v>49235597.646167561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138</v>
      </c>
      <c r="C207" s="7"/>
      <c r="D207" s="2" t="e">
        <f t="shared" si="12"/>
        <v>#N/A</v>
      </c>
      <c r="E207" s="2" t="e">
        <f t="shared" si="22"/>
        <v>#N/A</v>
      </c>
      <c r="F207" s="2">
        <v>1144021.0390247107</v>
      </c>
      <c r="G207" s="2">
        <f t="shared" si="41"/>
        <v>741500.42857142852</v>
      </c>
      <c r="H207" s="2">
        <f t="shared" si="39"/>
        <v>111517152.41746268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1762531.8571428542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1154860.8897377253</v>
      </c>
      <c r="Q207" s="2">
        <f t="shared" si="42"/>
        <v>750000</v>
      </c>
      <c r="R207" s="2">
        <f t="shared" si="40"/>
        <v>113114496.40819961</v>
      </c>
      <c r="S207" s="2">
        <f t="shared" si="17"/>
        <v>741500.42857143283</v>
      </c>
      <c r="T207" s="2">
        <f t="shared" si="18"/>
        <v>8499.571428571362</v>
      </c>
      <c r="U207" s="2">
        <f t="shared" si="19"/>
        <v>750000</v>
      </c>
      <c r="V207" s="2">
        <f t="shared" si="34"/>
        <v>49228584.274541676</v>
      </c>
      <c r="W207" s="2">
        <f t="shared" si="20"/>
        <v>729805.62458619475</v>
      </c>
      <c r="X207" s="2">
        <f t="shared" si="6"/>
        <v>20194.375413805246</v>
      </c>
      <c r="Y207" s="2">
        <f t="shared" si="37"/>
        <v>63885912.133657932</v>
      </c>
      <c r="Z207" s="2" t="str">
        <f t="shared" si="8"/>
        <v>HERE</v>
      </c>
      <c r="AA207" s="2">
        <f>IF(Z207="HERE",Y207,AA206+Graph!$G$1*1000)</f>
        <v>63885912.133657932</v>
      </c>
      <c r="AB207" s="2">
        <f t="shared" si="21"/>
        <v>20194.375413805246</v>
      </c>
      <c r="AC207" s="2">
        <f t="shared" si="38"/>
        <v>49228584.274541676</v>
      </c>
      <c r="AD207" s="3">
        <f t="shared" si="10"/>
        <v>52800000</v>
      </c>
      <c r="AE207" s="2">
        <f>IF(AE205&gt;=52800000,52800000,IF(AB186=Graph!G$1*1000,AE206+Graph!G$1*1000,AC207))</f>
        <v>49228584.274541676</v>
      </c>
      <c r="AF207" s="3">
        <f t="shared" si="11"/>
        <v>49228584.274541676</v>
      </c>
      <c r="AG207" s="3">
        <f t="shared" si="29"/>
        <v>49266910.234716393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139</v>
      </c>
      <c r="C208" s="7"/>
      <c r="D208" s="2" t="e">
        <f t="shared" si="12"/>
        <v>#N/A</v>
      </c>
      <c r="E208" s="2" t="e">
        <f t="shared" si="22"/>
        <v>#N/A</v>
      </c>
      <c r="F208" s="2">
        <v>1148952.1749108732</v>
      </c>
      <c r="G208" s="2">
        <f t="shared" si="41"/>
        <v>741500.42857142852</v>
      </c>
      <c r="H208" s="2">
        <f t="shared" si="39"/>
        <v>112258652.84603411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1771031.4285714256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1159838.5218996704</v>
      </c>
      <c r="Q208" s="2">
        <f t="shared" si="42"/>
        <v>750000</v>
      </c>
      <c r="R208" s="2">
        <f t="shared" si="40"/>
        <v>113864496.40819961</v>
      </c>
      <c r="S208" s="2">
        <f t="shared" si="17"/>
        <v>741500.42857143283</v>
      </c>
      <c r="T208" s="2">
        <f t="shared" si="18"/>
        <v>8499.571428571362</v>
      </c>
      <c r="U208" s="2">
        <f t="shared" si="19"/>
        <v>750000</v>
      </c>
      <c r="V208" s="2">
        <f t="shared" si="34"/>
        <v>49963321.035014033</v>
      </c>
      <c r="W208" s="2">
        <f t="shared" si="20"/>
        <v>734736.76047235727</v>
      </c>
      <c r="X208" s="2">
        <f t="shared" si="6"/>
        <v>15263.239527642727</v>
      </c>
      <c r="Y208" s="2">
        <f t="shared" si="37"/>
        <v>63901175.373185575</v>
      </c>
      <c r="Z208" s="2" t="str">
        <f t="shared" si="8"/>
        <v>HERE</v>
      </c>
      <c r="AA208" s="2">
        <f>IF(Z208="HERE",Y208,AA207+Graph!$G$1*1000)</f>
        <v>63901175.373185575</v>
      </c>
      <c r="AB208" s="2">
        <f t="shared" si="21"/>
        <v>15263.239527642727</v>
      </c>
      <c r="AC208" s="2">
        <f t="shared" si="38"/>
        <v>49963321.035014033</v>
      </c>
      <c r="AD208" s="3">
        <f t="shared" si="10"/>
        <v>52800000</v>
      </c>
      <c r="AE208" s="2">
        <f>IF(AE206&gt;=52800000,52800000,IF(AB187=Graph!G$1*1000,AE207+Graph!G$1*1000,AC208))</f>
        <v>49963321.035014033</v>
      </c>
      <c r="AF208" s="3">
        <f t="shared" si="11"/>
        <v>49963321.035014033</v>
      </c>
      <c r="AG208" s="3">
        <f t="shared" si="29"/>
        <v>49298469.380059525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140</v>
      </c>
      <c r="C209" s="7"/>
      <c r="D209" s="2" t="e">
        <f t="shared" si="12"/>
        <v>#N/A</v>
      </c>
      <c r="E209" s="2" t="e">
        <f t="shared" si="22"/>
        <v>#N/A</v>
      </c>
      <c r="F209" s="2">
        <v>1153883.3107970357</v>
      </c>
      <c r="G209" s="2">
        <f t="shared" si="41"/>
        <v>741500.42857142852</v>
      </c>
      <c r="H209" s="2">
        <f t="shared" si="39"/>
        <v>113000153.27460554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1779530.999999997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1164816.1540616155</v>
      </c>
      <c r="Q209" s="2">
        <f t="shared" si="42"/>
        <v>750000</v>
      </c>
      <c r="R209" s="2">
        <f t="shared" si="40"/>
        <v>114614496.40819961</v>
      </c>
      <c r="S209" s="2">
        <f t="shared" si="17"/>
        <v>741500.42857143283</v>
      </c>
      <c r="T209" s="2">
        <f t="shared" si="18"/>
        <v>8499.571428571362</v>
      </c>
      <c r="U209" s="2">
        <f t="shared" si="19"/>
        <v>750000</v>
      </c>
      <c r="V209" s="2">
        <f t="shared" si="34"/>
        <v>50702988.931372583</v>
      </c>
      <c r="W209" s="2">
        <f t="shared" si="20"/>
        <v>739667.89635854959</v>
      </c>
      <c r="X209" s="2">
        <f t="shared" si="6"/>
        <v>10332.103641450405</v>
      </c>
      <c r="Y209" s="2">
        <f t="shared" si="37"/>
        <v>63911507.476827025</v>
      </c>
      <c r="Z209" s="2" t="str">
        <f t="shared" si="8"/>
        <v>HERE</v>
      </c>
      <c r="AA209" s="2">
        <f>IF(Z209="HERE",Y209,AA208+Graph!$G$1*1000)</f>
        <v>63911507.476827025</v>
      </c>
      <c r="AB209" s="2">
        <f t="shared" si="21"/>
        <v>10332.103641450405</v>
      </c>
      <c r="AC209" s="2">
        <f t="shared" si="38"/>
        <v>50702988.931372583</v>
      </c>
      <c r="AD209" s="3">
        <f t="shared" si="10"/>
        <v>52800000</v>
      </c>
      <c r="AE209" s="2">
        <f>IF(AE207&gt;=52800000,52800000,IF(AB188=Graph!G$1*1000,AE208+Graph!G$1*1000,AC209))</f>
        <v>50702988.931372583</v>
      </c>
      <c r="AF209" s="3">
        <f t="shared" si="11"/>
        <v>50702988.931372583</v>
      </c>
      <c r="AG209" s="3">
        <f t="shared" si="29"/>
        <v>49330275.082196973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141</v>
      </c>
      <c r="C210" s="7"/>
      <c r="D210" s="2" t="e">
        <f t="shared" si="12"/>
        <v>#N/A</v>
      </c>
      <c r="E210" s="2" t="e">
        <f t="shared" si="22"/>
        <v>#N/A</v>
      </c>
      <c r="F210" s="2">
        <v>1158814.446683228</v>
      </c>
      <c r="G210" s="2">
        <f t="shared" si="41"/>
        <v>741500.42857142852</v>
      </c>
      <c r="H210" s="2">
        <f t="shared" si="39"/>
        <v>113741653.70317698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1788030.5714285683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1169793.7862235904</v>
      </c>
      <c r="Q210" s="2">
        <f t="shared" si="42"/>
        <v>750000</v>
      </c>
      <c r="R210" s="2">
        <f t="shared" si="40"/>
        <v>115364496.40819961</v>
      </c>
      <c r="S210" s="2">
        <f t="shared" si="17"/>
        <v>741500.42857143283</v>
      </c>
      <c r="T210" s="2">
        <f t="shared" si="18"/>
        <v>8499.571428571362</v>
      </c>
      <c r="U210" s="2">
        <f t="shared" si="19"/>
        <v>750000</v>
      </c>
      <c r="V210" s="2">
        <f t="shared" si="34"/>
        <v>51447587.963617295</v>
      </c>
      <c r="W210" s="2">
        <f t="shared" si="20"/>
        <v>744599.03224471211</v>
      </c>
      <c r="X210" s="2">
        <f t="shared" si="6"/>
        <v>5400.9677552878857</v>
      </c>
      <c r="Y210" s="2">
        <f t="shared" si="37"/>
        <v>63916908.444582313</v>
      </c>
      <c r="Z210" s="2" t="str">
        <f t="shared" si="8"/>
        <v>HERE</v>
      </c>
      <c r="AA210" s="2">
        <f>IF(Z210="HERE",Y210,AA209+Graph!$G$1*1000)</f>
        <v>63916908.444582313</v>
      </c>
      <c r="AB210" s="2">
        <f t="shared" si="21"/>
        <v>5400.9677552878857</v>
      </c>
      <c r="AC210" s="2">
        <f t="shared" si="38"/>
        <v>51447587.963617295</v>
      </c>
      <c r="AD210" s="3">
        <f t="shared" si="10"/>
        <v>52800000</v>
      </c>
      <c r="AE210" s="2">
        <f>IF(AE208&gt;=52800000,52800000,IF(AB189=Graph!G$1*1000,AE209+Graph!G$1*1000,AC210))</f>
        <v>51447587.963617295</v>
      </c>
      <c r="AF210" s="3">
        <f t="shared" si="11"/>
        <v>51447587.963617295</v>
      </c>
      <c r="AG210" s="3">
        <f t="shared" si="29"/>
        <v>49362327.341128729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142</v>
      </c>
      <c r="C211" s="7"/>
      <c r="D211" s="2" t="e">
        <f t="shared" si="12"/>
        <v>#N/A</v>
      </c>
      <c r="E211" s="2" t="e">
        <f t="shared" si="22"/>
        <v>#N/A</v>
      </c>
      <c r="F211" s="2">
        <v>1163745.5825693905</v>
      </c>
      <c r="G211" s="2">
        <f t="shared" si="41"/>
        <v>741500.42857142852</v>
      </c>
      <c r="H211" s="2">
        <f t="shared" si="39"/>
        <v>114483154.13174841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1796530.1428571397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1174771.4183855355</v>
      </c>
      <c r="Q211" s="2">
        <f t="shared" si="42"/>
        <v>750000</v>
      </c>
      <c r="R211" s="2">
        <f t="shared" si="40"/>
        <v>116114496.40819961</v>
      </c>
      <c r="S211" s="2">
        <f t="shared" si="17"/>
        <v>741500.42857143283</v>
      </c>
      <c r="T211" s="2">
        <f t="shared" si="18"/>
        <v>8499.571428571362</v>
      </c>
      <c r="U211" s="2">
        <f t="shared" si="19"/>
        <v>750000</v>
      </c>
      <c r="V211" s="2">
        <f t="shared" si="34"/>
        <v>52197118.131748199</v>
      </c>
      <c r="W211" s="2">
        <f t="shared" si="20"/>
        <v>749530.16813090444</v>
      </c>
      <c r="X211" s="2">
        <f t="shared" si="6"/>
        <v>469.83186909556389</v>
      </c>
      <c r="Y211" s="2">
        <f t="shared" si="37"/>
        <v>63917378.276451409</v>
      </c>
      <c r="Z211" s="2" t="str">
        <f t="shared" si="8"/>
        <v>HERE</v>
      </c>
      <c r="AA211" s="2">
        <f>IF(Z211="HERE",Y211,AA210+Graph!$G$1*1000)</f>
        <v>63917378.276451409</v>
      </c>
      <c r="AB211" s="2">
        <f t="shared" si="21"/>
        <v>469.83186909556389</v>
      </c>
      <c r="AC211" s="2">
        <f t="shared" si="38"/>
        <v>52197118.131748199</v>
      </c>
      <c r="AD211" s="3">
        <f t="shared" si="10"/>
        <v>52800000</v>
      </c>
      <c r="AE211" s="2">
        <f>IF(AE209&gt;=52800000,52800000,IF(AB190=Graph!G$1*1000,AE210+Graph!G$1*1000,AC211))</f>
        <v>52197118.131748199</v>
      </c>
      <c r="AF211" s="3">
        <f t="shared" si="11"/>
        <v>52197118.131748199</v>
      </c>
      <c r="AG211" s="3">
        <f t="shared" si="29"/>
        <v>49394626.156854793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143</v>
      </c>
      <c r="C212" s="7"/>
      <c r="D212" s="2" t="e">
        <f t="shared" si="12"/>
        <v>#N/A</v>
      </c>
      <c r="E212" s="2" t="e">
        <f t="shared" si="22"/>
        <v>#N/A</v>
      </c>
      <c r="F212" s="2">
        <v>1168676.7184555531</v>
      </c>
      <c r="G212" s="2">
        <f t="shared" si="41"/>
        <v>741500.42857142852</v>
      </c>
      <c r="H212" s="2">
        <f t="shared" si="39"/>
        <v>115224654.56031984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1805029.7142857111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1179749.0505474806</v>
      </c>
      <c r="Q212" s="2">
        <f t="shared" si="42"/>
        <v>750000</v>
      </c>
      <c r="R212" s="2">
        <f t="shared" si="40"/>
        <v>116864496.40819961</v>
      </c>
      <c r="S212" s="2">
        <f t="shared" si="17"/>
        <v>741500.42857143283</v>
      </c>
      <c r="T212" s="2">
        <f t="shared" si="18"/>
        <v>8499.571428571362</v>
      </c>
      <c r="U212" s="2">
        <f t="shared" si="19"/>
        <v>750000</v>
      </c>
      <c r="V212" s="2">
        <f t="shared" si="34"/>
        <v>52938618.560319625</v>
      </c>
      <c r="W212" s="2">
        <f t="shared" si="20"/>
        <v>741500.42857142538</v>
      </c>
      <c r="X212" s="2">
        <f t="shared" si="6"/>
        <v>8499.5714285746217</v>
      </c>
      <c r="Y212" s="2">
        <f t="shared" si="37"/>
        <v>63925877.847879983</v>
      </c>
      <c r="Z212" s="2" t="str">
        <f t="shared" si="8"/>
        <v>HERE</v>
      </c>
      <c r="AA212" s="2">
        <f>IF(Z212="HERE",Y212,AA211+Graph!$G$1*1000)</f>
        <v>63925877.847879983</v>
      </c>
      <c r="AB212" s="2">
        <f t="shared" si="21"/>
        <v>8499.5714285746217</v>
      </c>
      <c r="AC212" s="2">
        <f t="shared" si="38"/>
        <v>52938618.560319625</v>
      </c>
      <c r="AD212" s="3">
        <f t="shared" si="10"/>
        <v>52800000</v>
      </c>
      <c r="AE212" s="2">
        <f>IF(AE210&gt;=52800000,52800000,IF(AB191=Graph!G$1*1000,AE211+Graph!G$1*1000,AC212))</f>
        <v>52938618.560319625</v>
      </c>
      <c r="AF212" s="3">
        <f t="shared" si="11"/>
        <v>52800000</v>
      </c>
      <c r="AG212" s="3">
        <f t="shared" si="29"/>
        <v>49427171.529375166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144</v>
      </c>
      <c r="C213" s="7"/>
      <c r="D213" s="2" t="e">
        <f t="shared" si="12"/>
        <v>#N/A</v>
      </c>
      <c r="E213" s="2" t="e">
        <f t="shared" si="22"/>
        <v>#N/A</v>
      </c>
      <c r="F213" s="2">
        <v>1173607.8543417454</v>
      </c>
      <c r="G213" s="2">
        <f t="shared" si="41"/>
        <v>741500.42857142852</v>
      </c>
      <c r="H213" s="2">
        <f t="shared" si="39"/>
        <v>115966154.98889127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1813529.2857142824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1184726.6827094555</v>
      </c>
      <c r="Q213" s="2">
        <f t="shared" si="42"/>
        <v>750000</v>
      </c>
      <c r="R213" s="2">
        <f t="shared" si="40"/>
        <v>117614496.40819961</v>
      </c>
      <c r="S213" s="2">
        <f t="shared" si="17"/>
        <v>741500.42857143283</v>
      </c>
      <c r="T213" s="2">
        <f t="shared" si="18"/>
        <v>8499.571428571362</v>
      </c>
      <c r="U213" s="2">
        <f t="shared" si="19"/>
        <v>750000</v>
      </c>
      <c r="V213" s="2">
        <f t="shared" si="34"/>
        <v>53680118.98889105</v>
      </c>
      <c r="W213" s="2">
        <f t="shared" si="20"/>
        <v>741500.42857142538</v>
      </c>
      <c r="X213" s="2">
        <f t="shared" si="6"/>
        <v>8499.5714285746217</v>
      </c>
      <c r="Y213" s="2">
        <f t="shared" si="37"/>
        <v>63934377.419308558</v>
      </c>
      <c r="Z213" s="2" t="str">
        <f t="shared" si="8"/>
        <v>HERE</v>
      </c>
      <c r="AA213" s="2">
        <f>IF(Z213="HERE",Y213,AA212+Graph!$G$1*1000)</f>
        <v>63934377.419308558</v>
      </c>
      <c r="AB213" s="2">
        <f t="shared" si="21"/>
        <v>8499.5714285746217</v>
      </c>
      <c r="AC213" s="2">
        <f t="shared" si="38"/>
        <v>53680118.98889105</v>
      </c>
      <c r="AD213" s="3">
        <f t="shared" si="10"/>
        <v>52800000</v>
      </c>
      <c r="AE213" s="2">
        <f>IF(AE211&gt;=52800000,52800000,IF(AB192=Graph!G$1*1000,AE212+Graph!G$1*1000,AC213))</f>
        <v>53680118.98889105</v>
      </c>
      <c r="AF213" s="3">
        <f t="shared" si="11"/>
        <v>52800000</v>
      </c>
      <c r="AG213" s="3">
        <f t="shared" si="29"/>
        <v>49459963.458689846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145</v>
      </c>
      <c r="C214" s="7"/>
      <c r="D214" s="2" t="e">
        <f t="shared" si="12"/>
        <v>#N/A</v>
      </c>
      <c r="E214" s="2" t="e">
        <f t="shared" si="22"/>
        <v>#N/A</v>
      </c>
      <c r="F214" s="2">
        <v>1178538.9902279079</v>
      </c>
      <c r="G214" s="2">
        <f t="shared" si="41"/>
        <v>741500.42857142852</v>
      </c>
      <c r="H214" s="2">
        <f t="shared" si="39"/>
        <v>116707655.41746271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1822028.8571428538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1189704.3148714006</v>
      </c>
      <c r="Q214" s="2">
        <f t="shared" si="42"/>
        <v>750000</v>
      </c>
      <c r="R214" s="2">
        <f t="shared" si="40"/>
        <v>118364496.40819961</v>
      </c>
      <c r="S214" s="2">
        <f t="shared" si="17"/>
        <v>741500.42857143283</v>
      </c>
      <c r="T214" s="2">
        <f t="shared" si="18"/>
        <v>8499.571428571362</v>
      </c>
      <c r="U214" s="2">
        <f t="shared" si="19"/>
        <v>750000</v>
      </c>
      <c r="V214" s="2">
        <f t="shared" si="34"/>
        <v>54421619.417462476</v>
      </c>
      <c r="W214" s="2">
        <f t="shared" si="20"/>
        <v>741500.42857142538</v>
      </c>
      <c r="X214" s="2">
        <f t="shared" si="6"/>
        <v>8499.5714285746217</v>
      </c>
      <c r="Y214" s="2">
        <f t="shared" si="37"/>
        <v>63942876.990737133</v>
      </c>
      <c r="Z214" s="2" t="str">
        <f t="shared" si="8"/>
        <v>HERE</v>
      </c>
      <c r="AA214" s="2">
        <f>IF(Z214="HERE",Y214,AA213+Graph!$G$1*1000)</f>
        <v>63942876.990737133</v>
      </c>
      <c r="AB214" s="2">
        <f t="shared" si="21"/>
        <v>8499.5714285746217</v>
      </c>
      <c r="AC214" s="2">
        <f t="shared" si="38"/>
        <v>54421619.417462476</v>
      </c>
      <c r="AD214" s="3">
        <f t="shared" si="10"/>
        <v>52800000</v>
      </c>
      <c r="AE214" s="2">
        <f>IF(AE212&gt;=52800000,52800000,IF(AB193=Graph!G$1*1000,AE213+Graph!G$1*1000,AC214))</f>
        <v>52800000</v>
      </c>
      <c r="AF214" s="3">
        <f t="shared" si="11"/>
        <v>52800000</v>
      </c>
      <c r="AG214" s="3">
        <f t="shared" si="29"/>
        <v>49493001.944798835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146</v>
      </c>
      <c r="C215" s="7"/>
      <c r="D215" s="2" t="e">
        <f t="shared" si="12"/>
        <v>#N/A</v>
      </c>
      <c r="E215" s="2" t="e">
        <f t="shared" si="22"/>
        <v>#N/A</v>
      </c>
      <c r="F215" s="2">
        <v>1183470.1261140704</v>
      </c>
      <c r="G215" s="2">
        <f t="shared" si="41"/>
        <v>741500.42857142852</v>
      </c>
      <c r="H215" s="2">
        <f t="shared" si="39"/>
        <v>117449155.84603414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1830528.4285714251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1194681.9470333457</v>
      </c>
      <c r="Q215" s="2">
        <f t="shared" si="42"/>
        <v>750000</v>
      </c>
      <c r="R215" s="2">
        <f t="shared" si="40"/>
        <v>119114496.40819961</v>
      </c>
      <c r="S215" s="2">
        <f t="shared" si="17"/>
        <v>741500.42857143283</v>
      </c>
      <c r="T215" s="2">
        <f t="shared" si="18"/>
        <v>8499.571428571362</v>
      </c>
      <c r="U215" s="2">
        <f t="shared" si="19"/>
        <v>750000</v>
      </c>
      <c r="V215" s="2">
        <f t="shared" si="34"/>
        <v>55163119.846033901</v>
      </c>
      <c r="W215" s="2">
        <f t="shared" si="20"/>
        <v>741500.42857142538</v>
      </c>
      <c r="X215" s="2">
        <f t="shared" si="6"/>
        <v>8499.5714285746217</v>
      </c>
      <c r="Y215" s="2">
        <f t="shared" si="37"/>
        <v>63951376.562165707</v>
      </c>
      <c r="Z215" s="2" t="str">
        <f t="shared" si="8"/>
        <v>HERE</v>
      </c>
      <c r="AA215" s="2">
        <f>IF(Z215="HERE",Y215,AA214+Graph!$G$1*1000)</f>
        <v>63951376.562165707</v>
      </c>
      <c r="AB215" s="2">
        <f t="shared" si="21"/>
        <v>8499.5714285746217</v>
      </c>
      <c r="AC215" s="2">
        <f t="shared" si="38"/>
        <v>55163119.846033901</v>
      </c>
      <c r="AD215" s="3">
        <f t="shared" si="10"/>
        <v>52800000</v>
      </c>
      <c r="AE215" s="2">
        <f>IF(AE213&gt;=52800000,52800000,IF(AB194=Graph!G$1*1000,AE214+Graph!G$1*1000,AC215))</f>
        <v>52800000</v>
      </c>
      <c r="AF215" s="3">
        <f t="shared" si="11"/>
        <v>52800000</v>
      </c>
      <c r="AG215" s="3">
        <f t="shared" si="29"/>
        <v>49526286.987702131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147</v>
      </c>
      <c r="C216" s="7"/>
      <c r="D216" s="2" t="e">
        <f t="shared" si="12"/>
        <v>#N/A</v>
      </c>
      <c r="E216" s="2" t="e">
        <f t="shared" si="22"/>
        <v>#N/A</v>
      </c>
      <c r="F216" s="2">
        <v>1188401.2620002627</v>
      </c>
      <c r="G216" s="2">
        <f t="shared" si="41"/>
        <v>741500.42857142852</v>
      </c>
      <c r="H216" s="2">
        <f t="shared" si="39"/>
        <v>118190656.27460557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1839027.9999999965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1199659.5791953206</v>
      </c>
      <c r="Q216" s="2">
        <f t="shared" si="42"/>
        <v>750000</v>
      </c>
      <c r="R216" s="2">
        <f t="shared" si="40"/>
        <v>119864496.40819961</v>
      </c>
      <c r="S216" s="2">
        <f t="shared" si="17"/>
        <v>741500.42857143283</v>
      </c>
      <c r="T216" s="2">
        <f t="shared" si="18"/>
        <v>8499.571428571362</v>
      </c>
      <c r="U216" s="2">
        <f t="shared" si="19"/>
        <v>750000</v>
      </c>
      <c r="V216" s="2">
        <f t="shared" si="34"/>
        <v>55904620.274605326</v>
      </c>
      <c r="W216" s="2">
        <f t="shared" si="20"/>
        <v>741500.42857142538</v>
      </c>
      <c r="X216" s="2">
        <f t="shared" si="6"/>
        <v>8499.5714285746217</v>
      </c>
      <c r="Y216" s="2">
        <f t="shared" si="37"/>
        <v>63959876.133594282</v>
      </c>
      <c r="Z216" s="2" t="str">
        <f t="shared" si="8"/>
        <v>HERE</v>
      </c>
      <c r="AA216" s="2">
        <f>IF(Z216="HERE",Y216,AA215+Graph!$G$1*1000)</f>
        <v>63959876.133594282</v>
      </c>
      <c r="AB216" s="2">
        <f t="shared" si="21"/>
        <v>8499.5714285746217</v>
      </c>
      <c r="AC216" s="2">
        <f t="shared" si="38"/>
        <v>55904620.274605326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11"/>
        <v>52800000</v>
      </c>
      <c r="AG216" s="3">
        <f t="shared" si="29"/>
        <v>49559818.587399736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148</v>
      </c>
      <c r="C217" s="7"/>
      <c r="D217" s="2" t="e">
        <f t="shared" si="12"/>
        <v>#N/A</v>
      </c>
      <c r="E217" s="2" t="e">
        <f t="shared" si="22"/>
        <v>#N/A</v>
      </c>
      <c r="F217" s="2">
        <v>1193332.3978864253</v>
      </c>
      <c r="G217" s="2">
        <f t="shared" si="41"/>
        <v>741500.42857142852</v>
      </c>
      <c r="H217" s="2">
        <f t="shared" si="39"/>
        <v>118932156.70317701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1847527.5714285679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1204637.2113572657</v>
      </c>
      <c r="Q217" s="2">
        <f t="shared" si="42"/>
        <v>750000</v>
      </c>
      <c r="R217" s="2">
        <f t="shared" si="40"/>
        <v>120614496.40819961</v>
      </c>
      <c r="S217" s="2">
        <f t="shared" si="17"/>
        <v>741500.42857143283</v>
      </c>
      <c r="T217" s="2">
        <f t="shared" si="18"/>
        <v>8499.571428571362</v>
      </c>
      <c r="U217" s="2">
        <f t="shared" si="19"/>
        <v>750000</v>
      </c>
      <c r="V217" s="2">
        <f t="shared" si="34"/>
        <v>56646120.703176752</v>
      </c>
      <c r="W217" s="2">
        <f t="shared" si="20"/>
        <v>741500.42857142538</v>
      </c>
      <c r="X217" s="2">
        <f t="shared" si="6"/>
        <v>8499.5714285746217</v>
      </c>
      <c r="Y217" s="2">
        <f t="shared" si="37"/>
        <v>63968375.705022857</v>
      </c>
      <c r="Z217" s="2" t="str">
        <f t="shared" si="8"/>
        <v>HERE</v>
      </c>
      <c r="AA217" s="2">
        <f>IF(Z217="HERE",Y217,AA216+Graph!$G$1*1000)</f>
        <v>63968375.705022857</v>
      </c>
      <c r="AB217" s="2">
        <f t="shared" si="21"/>
        <v>8499.5714285746217</v>
      </c>
      <c r="AC217" s="2">
        <f t="shared" si="38"/>
        <v>56646120.703176752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11"/>
        <v>52800000</v>
      </c>
      <c r="AG217" s="3">
        <f t="shared" si="29"/>
        <v>49593596.743891649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149</v>
      </c>
      <c r="C218" s="7"/>
      <c r="D218" s="2" t="e">
        <f t="shared" si="12"/>
        <v>#N/A</v>
      </c>
      <c r="E218" s="2" t="e">
        <f t="shared" si="22"/>
        <v>#N/A</v>
      </c>
      <c r="F218" s="2">
        <v>1198263.5337725878</v>
      </c>
      <c r="G218" s="2">
        <f t="shared" si="41"/>
        <v>741500.42857142852</v>
      </c>
      <c r="H218" s="2">
        <f t="shared" si="39"/>
        <v>119673657.13174844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1856027.1428571392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1209614.8435192108</v>
      </c>
      <c r="Q218" s="2">
        <f t="shared" si="42"/>
        <v>750000</v>
      </c>
      <c r="R218" s="2">
        <f t="shared" si="40"/>
        <v>121364496.40819961</v>
      </c>
      <c r="S218" s="2">
        <f t="shared" si="17"/>
        <v>741500.42857143283</v>
      </c>
      <c r="T218" s="2">
        <f t="shared" si="18"/>
        <v>8499.571428571362</v>
      </c>
      <c r="U218" s="2">
        <f t="shared" si="19"/>
        <v>750000</v>
      </c>
      <c r="V218" s="2">
        <f t="shared" si="34"/>
        <v>57387621.131748177</v>
      </c>
      <c r="W218" s="2">
        <f t="shared" si="20"/>
        <v>741500.42857142538</v>
      </c>
      <c r="X218" s="2">
        <f t="shared" si="6"/>
        <v>8499.5714285746217</v>
      </c>
      <c r="Y218" s="2">
        <f t="shared" si="37"/>
        <v>63976875.276451431</v>
      </c>
      <c r="Z218" s="2" t="str">
        <f t="shared" si="8"/>
        <v>HERE</v>
      </c>
      <c r="AA218" s="2">
        <f>IF(Z218="HERE",Y218,AA217+Graph!$G$1*1000)</f>
        <v>63976875.276451431</v>
      </c>
      <c r="AB218" s="2">
        <f t="shared" si="21"/>
        <v>8499.5714285746217</v>
      </c>
      <c r="AC218" s="2">
        <f t="shared" si="38"/>
        <v>57387621.131748177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11"/>
        <v>52800000</v>
      </c>
      <c r="AG218" s="3">
        <f t="shared" si="29"/>
        <v>49627621.457177877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150</v>
      </c>
      <c r="C219" s="7"/>
      <c r="D219" s="2" t="e">
        <f t="shared" si="12"/>
        <v>#N/A</v>
      </c>
      <c r="E219" s="2" t="e">
        <f t="shared" si="22"/>
        <v>#N/A</v>
      </c>
      <c r="F219" s="2">
        <v>1203194.6696587801</v>
      </c>
      <c r="G219" s="2">
        <f t="shared" si="41"/>
        <v>741500.42857142852</v>
      </c>
      <c r="H219" s="2">
        <f t="shared" si="39"/>
        <v>120415157.56031987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1864526.7142857106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1214592.4756811857</v>
      </c>
      <c r="Q219" s="2">
        <f t="shared" si="42"/>
        <v>750000</v>
      </c>
      <c r="R219" s="2">
        <f t="shared" si="40"/>
        <v>122114496.40819961</v>
      </c>
      <c r="S219" s="2">
        <f t="shared" si="17"/>
        <v>741500.42857143283</v>
      </c>
      <c r="T219" s="2">
        <f t="shared" si="18"/>
        <v>8499.571428571362</v>
      </c>
      <c r="U219" s="2">
        <f t="shared" si="19"/>
        <v>750000</v>
      </c>
      <c r="V219" s="2">
        <f t="shared" si="34"/>
        <v>58129121.560319602</v>
      </c>
      <c r="W219" s="2">
        <f t="shared" si="20"/>
        <v>741500.42857142538</v>
      </c>
      <c r="X219" s="2">
        <f t="shared" si="6"/>
        <v>8499.5714285746217</v>
      </c>
      <c r="Y219" s="2">
        <f t="shared" si="37"/>
        <v>63985374.847880006</v>
      </c>
      <c r="Z219" s="2" t="str">
        <f t="shared" si="8"/>
        <v>HERE</v>
      </c>
      <c r="AA219" s="2">
        <f>IF(Z219="HERE",Y219,AA218+Graph!$G$1*1000)</f>
        <v>63985374.847880006</v>
      </c>
      <c r="AB219" s="2">
        <f t="shared" si="21"/>
        <v>8499.5714285746217</v>
      </c>
      <c r="AC219" s="2">
        <f t="shared" si="38"/>
        <v>58129121.560319602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9"/>
        <v>49661892.727258407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151</v>
      </c>
      <c r="C220" s="7"/>
      <c r="D220" s="2" t="e">
        <f t="shared" si="12"/>
        <v>#N/A</v>
      </c>
      <c r="E220" s="2" t="e">
        <f t="shared" si="22"/>
        <v>#N/A</v>
      </c>
      <c r="F220" s="2">
        <v>1208125.8055449426</v>
      </c>
      <c r="G220" s="2">
        <f t="shared" si="41"/>
        <v>741500.42857142852</v>
      </c>
      <c r="H220" s="2">
        <f t="shared" si="39"/>
        <v>121156657.9888913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1873026.285714282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1219570.1078431308</v>
      </c>
      <c r="Q220" s="2">
        <f t="shared" si="42"/>
        <v>750000</v>
      </c>
      <c r="R220" s="2">
        <f t="shared" si="40"/>
        <v>122864496.40819961</v>
      </c>
      <c r="S220" s="2">
        <f t="shared" si="17"/>
        <v>741500.42857143283</v>
      </c>
      <c r="T220" s="2">
        <f t="shared" si="18"/>
        <v>8499.571428571362</v>
      </c>
      <c r="U220" s="2">
        <f t="shared" si="19"/>
        <v>750000</v>
      </c>
      <c r="V220" s="2">
        <f t="shared" si="34"/>
        <v>58870621.988891028</v>
      </c>
      <c r="W220" s="2">
        <f t="shared" si="20"/>
        <v>741500.42857142538</v>
      </c>
      <c r="X220" s="2">
        <f t="shared" si="6"/>
        <v>8499.5714285746217</v>
      </c>
      <c r="Y220" s="2">
        <f t="shared" si="37"/>
        <v>63993874.41930858</v>
      </c>
      <c r="Z220" s="2" t="str">
        <f t="shared" si="8"/>
        <v>HERE</v>
      </c>
      <c r="AA220" s="2">
        <f>IF(Z220="HERE",Y220,AA219+Graph!$G$1*1000)</f>
        <v>63993874.41930858</v>
      </c>
      <c r="AB220" s="2">
        <f t="shared" si="21"/>
        <v>8499.5714285746217</v>
      </c>
      <c r="AC220" s="2">
        <f t="shared" si="38"/>
        <v>58870621.988891028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9"/>
        <v>49696410.554133244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152</v>
      </c>
      <c r="C221" s="7"/>
      <c r="D221" s="2" t="e">
        <f t="shared" si="12"/>
        <v>#N/A</v>
      </c>
      <c r="E221" s="2" t="e">
        <f t="shared" si="22"/>
        <v>#N/A</v>
      </c>
      <c r="F221" s="2">
        <v>1213056.9414311051</v>
      </c>
      <c r="G221" s="2">
        <f t="shared" si="41"/>
        <v>741500.42857142852</v>
      </c>
      <c r="H221" s="2">
        <f t="shared" si="39"/>
        <v>121898158.41746274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1881525.8571428533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1224547.7400051057</v>
      </c>
      <c r="Q221" s="2">
        <f t="shared" si="42"/>
        <v>750000</v>
      </c>
      <c r="R221" s="2">
        <f t="shared" si="40"/>
        <v>123614496.40819961</v>
      </c>
      <c r="S221" s="2">
        <f t="shared" si="17"/>
        <v>741500.42857143283</v>
      </c>
      <c r="T221" s="2">
        <f t="shared" si="18"/>
        <v>8499.571428571362</v>
      </c>
      <c r="U221" s="2">
        <f t="shared" si="19"/>
        <v>750000</v>
      </c>
      <c r="V221" s="2">
        <f t="shared" si="34"/>
        <v>59612122.417462453</v>
      </c>
      <c r="W221" s="2">
        <f t="shared" si="20"/>
        <v>741500.42857142538</v>
      </c>
      <c r="X221" s="2">
        <f t="shared" si="6"/>
        <v>8499.5714285746217</v>
      </c>
      <c r="Y221" s="2">
        <f t="shared" si="37"/>
        <v>64002373.990737155</v>
      </c>
      <c r="Z221" s="2" t="str">
        <f t="shared" si="8"/>
        <v>HERE</v>
      </c>
      <c r="AA221" s="2">
        <f>IF(Z221="HERE",Y221,AA220+Graph!$G$1*1000)</f>
        <v>64002373.990737155</v>
      </c>
      <c r="AB221" s="2">
        <f t="shared" si="21"/>
        <v>8499.5714285746217</v>
      </c>
      <c r="AC221" s="2">
        <f t="shared" si="38"/>
        <v>59612122.417462453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9"/>
        <v>49731174.937802397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153</v>
      </c>
      <c r="C222" s="7"/>
      <c r="D222" s="2" t="e">
        <f t="shared" si="12"/>
        <v>#N/A</v>
      </c>
      <c r="E222" s="2" t="e">
        <f t="shared" si="22"/>
        <v>#N/A</v>
      </c>
      <c r="F222" s="2">
        <v>1217988.0773172975</v>
      </c>
      <c r="G222" s="2">
        <f t="shared" si="41"/>
        <v>741500.42857142852</v>
      </c>
      <c r="H222" s="2">
        <f t="shared" si="39"/>
        <v>122639658.84603417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1890025.4285714247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1229525.3721670508</v>
      </c>
      <c r="Q222" s="2">
        <f t="shared" si="42"/>
        <v>750000</v>
      </c>
      <c r="R222" s="2">
        <f t="shared" si="40"/>
        <v>124364496.40819961</v>
      </c>
      <c r="S222" s="2">
        <f t="shared" si="17"/>
        <v>741500.42857143283</v>
      </c>
      <c r="T222" s="2">
        <f t="shared" si="18"/>
        <v>8499.571428571362</v>
      </c>
      <c r="U222" s="2">
        <f t="shared" si="19"/>
        <v>750000</v>
      </c>
      <c r="V222" s="2">
        <f t="shared" si="34"/>
        <v>60353622.846033879</v>
      </c>
      <c r="W222" s="2">
        <f t="shared" si="20"/>
        <v>741500.42857142538</v>
      </c>
      <c r="X222" s="2">
        <f t="shared" si="6"/>
        <v>8499.5714285746217</v>
      </c>
      <c r="Y222" s="2">
        <f t="shared" si="37"/>
        <v>64010873.56216573</v>
      </c>
      <c r="Z222" s="2" t="str">
        <f t="shared" si="8"/>
        <v>HERE</v>
      </c>
      <c r="AA222" s="2">
        <f>IF(Z222="HERE",Y222,AA221+Graph!$G$1*1000)</f>
        <v>64010873.56216573</v>
      </c>
      <c r="AB222" s="2">
        <f t="shared" si="21"/>
        <v>8499.5714285746217</v>
      </c>
      <c r="AC222" s="2">
        <f t="shared" si="38"/>
        <v>60353622.846033879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9"/>
        <v>49766185.878265858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154</v>
      </c>
      <c r="C223" s="7"/>
      <c r="D223" s="2" t="e">
        <f t="shared" si="12"/>
        <v>#N/A</v>
      </c>
      <c r="E223" s="2" t="e">
        <f t="shared" si="22"/>
        <v>#N/A</v>
      </c>
      <c r="F223" s="2">
        <v>1222919.21320346</v>
      </c>
      <c r="G223" s="2">
        <f t="shared" si="41"/>
        <v>741500.42857142852</v>
      </c>
      <c r="H223" s="2">
        <f t="shared" si="39"/>
        <v>123381159.2746056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1898524.999999996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1234503.0043289959</v>
      </c>
      <c r="Q223" s="2">
        <f t="shared" si="42"/>
        <v>750000</v>
      </c>
      <c r="R223" s="2">
        <f t="shared" si="40"/>
        <v>125114496.40819961</v>
      </c>
      <c r="S223" s="2">
        <f t="shared" si="17"/>
        <v>741500.42857143283</v>
      </c>
      <c r="T223" s="2">
        <f t="shared" si="18"/>
        <v>8499.571428571362</v>
      </c>
      <c r="U223" s="2">
        <f t="shared" si="19"/>
        <v>750000</v>
      </c>
      <c r="V223" s="2">
        <f t="shared" si="34"/>
        <v>61095123.274605304</v>
      </c>
      <c r="W223" s="2">
        <f t="shared" si="20"/>
        <v>741500.42857142538</v>
      </c>
      <c r="X223" s="2">
        <f t="shared" si="6"/>
        <v>8499.5714285746217</v>
      </c>
      <c r="Y223" s="2">
        <f t="shared" ref="Y223:Y286" si="43">IF(COUNT($C224)=0,IF(COUNT($C223)=1,C223,SUM(Y222+X223)),C223)</f>
        <v>64019373.133594304</v>
      </c>
      <c r="Z223" s="2" t="str">
        <f t="shared" si="8"/>
        <v>HERE</v>
      </c>
      <c r="AA223" s="2">
        <f>IF(Z223="HERE",Y223,AA222+Graph!$G$1*1000)</f>
        <v>64019373.133594304</v>
      </c>
      <c r="AB223" s="2">
        <f t="shared" si="21"/>
        <v>8499.5714285746217</v>
      </c>
      <c r="AC223" s="2">
        <f t="shared" ref="AC223:AC286" si="44">IF(Z224="HERE",V223,AC222)</f>
        <v>61095123.274605304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9"/>
        <v>49801443.375523619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155</v>
      </c>
      <c r="C224" s="7"/>
      <c r="D224" s="2" t="e">
        <f t="shared" si="12"/>
        <v>#N/A</v>
      </c>
      <c r="E224" s="2" t="e">
        <f t="shared" si="22"/>
        <v>#N/A</v>
      </c>
      <c r="F224" s="2">
        <v>1227850.3490896225</v>
      </c>
      <c r="G224" s="2">
        <f t="shared" si="41"/>
        <v>741500.42857142852</v>
      </c>
      <c r="H224" s="2">
        <f t="shared" ref="H224:H287" si="45">IF(COUNT($C225)=0,IF(COUNT($C224)=1,C224,SUM(H223+G224)),C224)</f>
        <v>124122659.70317703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1907024.5714285674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1239480.6364909708</v>
      </c>
      <c r="Q224" s="2">
        <f t="shared" si="42"/>
        <v>750000</v>
      </c>
      <c r="R224" s="2">
        <f t="shared" ref="R224:R287" si="46">IF(COUNT($C225)=0,IF(COUNT($C224)=1,M224,SUM(R223+Q224)),M224)</f>
        <v>125864496.40819961</v>
      </c>
      <c r="S224" s="2">
        <f t="shared" si="17"/>
        <v>741500.42857143283</v>
      </c>
      <c r="T224" s="2">
        <f t="shared" si="18"/>
        <v>8499.571428571362</v>
      </c>
      <c r="U224" s="2">
        <f t="shared" si="19"/>
        <v>750000</v>
      </c>
      <c r="V224" s="2">
        <f t="shared" si="34"/>
        <v>61836623.703176729</v>
      </c>
      <c r="W224" s="2">
        <f t="shared" si="20"/>
        <v>741500.42857142538</v>
      </c>
      <c r="X224" s="2">
        <f t="shared" si="6"/>
        <v>8499.5714285746217</v>
      </c>
      <c r="Y224" s="2">
        <f t="shared" si="43"/>
        <v>64027872.705022879</v>
      </c>
      <c r="Z224" s="2" t="str">
        <f t="shared" si="8"/>
        <v>HERE</v>
      </c>
      <c r="AA224" s="2">
        <f>IF(Z224="HERE",Y224,AA223+Graph!$G$1*1000)</f>
        <v>64027872.705022879</v>
      </c>
      <c r="AB224" s="2">
        <f t="shared" si="21"/>
        <v>8499.5714285746217</v>
      </c>
      <c r="AC224" s="2">
        <f t="shared" si="44"/>
        <v>61836623.703176729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9"/>
        <v>49836947.429575697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156</v>
      </c>
      <c r="C225" s="7"/>
      <c r="D225" s="2" t="e">
        <f t="shared" si="12"/>
        <v>#N/A</v>
      </c>
      <c r="E225" s="2" t="e">
        <f t="shared" si="22"/>
        <v>#N/A</v>
      </c>
      <c r="F225" s="2">
        <v>1232781.4849758148</v>
      </c>
      <c r="G225" s="2">
        <f t="shared" si="41"/>
        <v>741500.42857142852</v>
      </c>
      <c r="H225" s="2">
        <f t="shared" si="45"/>
        <v>124864160.13174847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1915524.1428571388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1244458.268652916</v>
      </c>
      <c r="Q225" s="2">
        <f t="shared" si="42"/>
        <v>750000</v>
      </c>
      <c r="R225" s="2">
        <f t="shared" si="46"/>
        <v>126614496.40819961</v>
      </c>
      <c r="S225" s="2">
        <f t="shared" si="17"/>
        <v>741500.42857143283</v>
      </c>
      <c r="T225" s="2">
        <f t="shared" si="18"/>
        <v>8499.571428571362</v>
      </c>
      <c r="U225" s="2">
        <f t="shared" si="19"/>
        <v>750000</v>
      </c>
      <c r="V225" s="2">
        <f t="shared" si="34"/>
        <v>62578124.131748155</v>
      </c>
      <c r="W225" s="2">
        <f t="shared" si="20"/>
        <v>741500.42857142538</v>
      </c>
      <c r="X225" s="2">
        <f t="shared" si="6"/>
        <v>8499.5714285746217</v>
      </c>
      <c r="Y225" s="2">
        <f t="shared" si="43"/>
        <v>64036372.276451454</v>
      </c>
      <c r="Z225" s="2" t="str">
        <f t="shared" si="8"/>
        <v>HERE</v>
      </c>
      <c r="AA225" s="2">
        <f>IF(Z225="HERE",Y225,AA224+Graph!$G$1*1000)</f>
        <v>64036372.276451454</v>
      </c>
      <c r="AB225" s="2">
        <f t="shared" si="21"/>
        <v>8499.5714285746217</v>
      </c>
      <c r="AC225" s="2">
        <f t="shared" si="44"/>
        <v>62578124.131748155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49872698.040422082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157</v>
      </c>
      <c r="C226" s="7"/>
      <c r="D226" s="2" t="e">
        <f t="shared" si="12"/>
        <v>#N/A</v>
      </c>
      <c r="E226" s="2" t="e">
        <f t="shared" si="22"/>
        <v>#N/A</v>
      </c>
      <c r="F226" s="2">
        <v>1237712.6208619773</v>
      </c>
      <c r="G226" s="2">
        <f t="shared" si="41"/>
        <v>741500.42857142852</v>
      </c>
      <c r="H226" s="2">
        <f t="shared" si="45"/>
        <v>125605660.5603199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1924023.7142857101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1249435.9008148611</v>
      </c>
      <c r="Q226" s="2">
        <f t="shared" si="42"/>
        <v>750000</v>
      </c>
      <c r="R226" s="2">
        <f t="shared" si="46"/>
        <v>127364496.40819961</v>
      </c>
      <c r="S226" s="2">
        <f t="shared" si="17"/>
        <v>741500.42857143283</v>
      </c>
      <c r="T226" s="2">
        <f t="shared" si="18"/>
        <v>8499.571428571362</v>
      </c>
      <c r="U226" s="2">
        <f t="shared" si="19"/>
        <v>750000</v>
      </c>
      <c r="V226" s="2">
        <f t="shared" si="34"/>
        <v>63319624.56031958</v>
      </c>
      <c r="W226" s="2">
        <f t="shared" si="20"/>
        <v>741500.42857142538</v>
      </c>
      <c r="X226" s="2">
        <f t="shared" si="6"/>
        <v>8499.5714285746217</v>
      </c>
      <c r="Y226" s="2">
        <f t="shared" si="43"/>
        <v>64044871.847880028</v>
      </c>
      <c r="Z226" s="2" t="str">
        <f t="shared" si="8"/>
        <v>HERE</v>
      </c>
      <c r="AA226" s="2">
        <f>IF(Z226="HERE",Y226,AA225+Graph!$G$1*1000)</f>
        <v>64044871.847880028</v>
      </c>
      <c r="AB226" s="2">
        <f t="shared" si="21"/>
        <v>8499.5714285746217</v>
      </c>
      <c r="AC226" s="2">
        <f t="shared" si="44"/>
        <v>62578124.131748155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49908695.208062775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158</v>
      </c>
      <c r="C227" s="7"/>
      <c r="D227" s="2" t="e">
        <f t="shared" si="12"/>
        <v>#N/A</v>
      </c>
      <c r="E227" s="2" t="e">
        <f t="shared" si="22"/>
        <v>#N/A</v>
      </c>
      <c r="F227" s="2">
        <v>1242643.7567481697</v>
      </c>
      <c r="G227" s="2">
        <f t="shared" si="41"/>
        <v>741500.42857142852</v>
      </c>
      <c r="H227" s="2">
        <f t="shared" si="45"/>
        <v>126347160.98889133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1932523.2857142815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1254413.532976836</v>
      </c>
      <c r="Q227" s="2">
        <f t="shared" si="42"/>
        <v>750000</v>
      </c>
      <c r="R227" s="2">
        <f t="shared" si="46"/>
        <v>128114496.40819961</v>
      </c>
      <c r="S227" s="2">
        <f t="shared" si="17"/>
        <v>741500.42857143283</v>
      </c>
      <c r="T227" s="2">
        <f t="shared" si="18"/>
        <v>8499.571428571362</v>
      </c>
      <c r="U227" s="2">
        <f t="shared" si="19"/>
        <v>750000</v>
      </c>
      <c r="V227" s="2">
        <f t="shared" si="34"/>
        <v>64061124.988891006</v>
      </c>
      <c r="W227" s="2">
        <f t="shared" si="20"/>
        <v>741500.42857142538</v>
      </c>
      <c r="X227" s="2">
        <f t="shared" si="6"/>
        <v>8499.5714285746217</v>
      </c>
      <c r="Y227" s="2">
        <f t="shared" si="43"/>
        <v>64053371.419308603</v>
      </c>
      <c r="Z227" s="2" t="str">
        <f t="shared" si="8"/>
        <v>MEEP</v>
      </c>
      <c r="AA227" s="2">
        <f>IF(Z227="HERE",Y227,AA226+Graph!$G$1*1000)</f>
        <v>64694871.847880028</v>
      </c>
      <c r="AB227" s="2">
        <f t="shared" si="21"/>
        <v>650000</v>
      </c>
      <c r="AC227" s="2">
        <f t="shared" si="44"/>
        <v>62578124.131748155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49944938.932497777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159</v>
      </c>
      <c r="C228" s="7"/>
      <c r="D228" s="2" t="e">
        <f t="shared" si="12"/>
        <v>#N/A</v>
      </c>
      <c r="E228" s="2" t="e">
        <f t="shared" si="22"/>
        <v>#N/A</v>
      </c>
      <c r="F228" s="2">
        <v>1247574.8926343322</v>
      </c>
      <c r="G228" s="2">
        <f t="shared" si="41"/>
        <v>741500.42857142852</v>
      </c>
      <c r="H228" s="2">
        <f t="shared" si="45"/>
        <v>127088661.41746277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1941022.8571428529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1259391.1651387811</v>
      </c>
      <c r="Q228" s="2">
        <f t="shared" si="42"/>
        <v>750000</v>
      </c>
      <c r="R228" s="2">
        <f t="shared" si="46"/>
        <v>128864496.40819961</v>
      </c>
      <c r="S228" s="2">
        <f t="shared" si="17"/>
        <v>741500.42857143283</v>
      </c>
      <c r="T228" s="2">
        <f t="shared" si="18"/>
        <v>8499.571428571362</v>
      </c>
      <c r="U228" s="2">
        <f t="shared" si="19"/>
        <v>750000</v>
      </c>
      <c r="V228" s="2">
        <f t="shared" si="34"/>
        <v>64802625.417462431</v>
      </c>
      <c r="W228" s="2">
        <f t="shared" si="20"/>
        <v>741500.42857142538</v>
      </c>
      <c r="X228" s="2">
        <f t="shared" si="6"/>
        <v>8499.5714285746217</v>
      </c>
      <c r="Y228" s="2">
        <f t="shared" si="43"/>
        <v>64061870.990737177</v>
      </c>
      <c r="Z228" s="2" t="str">
        <f t="shared" si="8"/>
        <v>MEEP</v>
      </c>
      <c r="AA228" s="2">
        <f>IF(Z228="HERE",Y228,AA227+Graph!$G$1*1000)</f>
        <v>65344871.847880028</v>
      </c>
      <c r="AB228" s="2">
        <f t="shared" si="21"/>
        <v>650000</v>
      </c>
      <c r="AC228" s="2">
        <f t="shared" si="44"/>
        <v>62578124.131748155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49981429.213727087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160</v>
      </c>
      <c r="C229" s="7"/>
      <c r="D229" s="2" t="e">
        <f t="shared" si="12"/>
        <v>#N/A</v>
      </c>
      <c r="E229" s="2" t="e">
        <f t="shared" si="22"/>
        <v>#N/A</v>
      </c>
      <c r="F229" s="2">
        <v>1252506.0285204947</v>
      </c>
      <c r="G229" s="2">
        <f t="shared" si="41"/>
        <v>741500.42857142852</v>
      </c>
      <c r="H229" s="2">
        <f t="shared" si="45"/>
        <v>127830161.8460342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1949522.4285714242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1264368.7973007262</v>
      </c>
      <c r="Q229" s="2">
        <f t="shared" si="42"/>
        <v>750000</v>
      </c>
      <c r="R229" s="2">
        <f t="shared" si="46"/>
        <v>129614496.40819961</v>
      </c>
      <c r="S229" s="2">
        <f t="shared" si="17"/>
        <v>741500.42857143283</v>
      </c>
      <c r="T229" s="2">
        <f t="shared" si="18"/>
        <v>8499.571428571362</v>
      </c>
      <c r="U229" s="2">
        <f t="shared" si="19"/>
        <v>750000</v>
      </c>
      <c r="V229" s="2">
        <f t="shared" si="34"/>
        <v>65544125.846033856</v>
      </c>
      <c r="W229" s="2">
        <f t="shared" si="20"/>
        <v>741500.42857142538</v>
      </c>
      <c r="X229" s="2">
        <f t="shared" si="6"/>
        <v>8499.5714285746217</v>
      </c>
      <c r="Y229" s="2">
        <f t="shared" si="43"/>
        <v>64070370.562165752</v>
      </c>
      <c r="Z229" s="2" t="str">
        <f t="shared" si="8"/>
        <v>MEEP</v>
      </c>
      <c r="AA229" s="2">
        <f>IF(Z229="HERE",Y229,AA228+Graph!$G$1*1000)</f>
        <v>65994871.847880028</v>
      </c>
      <c r="AB229" s="2">
        <f t="shared" si="21"/>
        <v>650000</v>
      </c>
      <c r="AC229" s="2">
        <f t="shared" si="44"/>
        <v>62578124.131748155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50018166.051750705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161</v>
      </c>
      <c r="C230" s="7"/>
      <c r="D230" s="2" t="e">
        <f t="shared" si="12"/>
        <v>#N/A</v>
      </c>
      <c r="E230" s="2" t="e">
        <f t="shared" si="22"/>
        <v>#N/A</v>
      </c>
      <c r="F230" s="2">
        <v>1257437.164406687</v>
      </c>
      <c r="G230" s="2">
        <f t="shared" ref="G230:G293" si="47">IF(F230&gt;750000,$AK$31*1000,F230)</f>
        <v>741500.42857142852</v>
      </c>
      <c r="H230" s="2">
        <f t="shared" si="45"/>
        <v>128571662.27460563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1958021.9999999956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1269346.4294627011</v>
      </c>
      <c r="Q230" s="2">
        <f t="shared" ref="Q230:Q293" si="48">IF(P230&gt;750000,750000,P230)</f>
        <v>750000</v>
      </c>
      <c r="R230" s="2">
        <f t="shared" si="46"/>
        <v>130364496.40819961</v>
      </c>
      <c r="S230" s="2">
        <f t="shared" si="17"/>
        <v>741500.42857143283</v>
      </c>
      <c r="T230" s="2">
        <f t="shared" si="18"/>
        <v>8499.571428571362</v>
      </c>
      <c r="U230" s="2">
        <f t="shared" si="19"/>
        <v>750000</v>
      </c>
      <c r="V230" s="2">
        <f t="shared" si="34"/>
        <v>66285626.274605282</v>
      </c>
      <c r="W230" s="2">
        <f t="shared" si="20"/>
        <v>741500.42857142538</v>
      </c>
      <c r="X230" s="2">
        <f t="shared" si="6"/>
        <v>8499.5714285746217</v>
      </c>
      <c r="Y230" s="2">
        <f t="shared" si="43"/>
        <v>64078870.133594327</v>
      </c>
      <c r="Z230" s="2" t="str">
        <f t="shared" si="8"/>
        <v>MEEP</v>
      </c>
      <c r="AA230" s="2">
        <f>IF(Z230="HERE",Y230,AA229+Graph!$G$1*1000)</f>
        <v>66644871.847880028</v>
      </c>
      <c r="AB230" s="2">
        <f t="shared" si="21"/>
        <v>650000</v>
      </c>
      <c r="AC230" s="2">
        <f t="shared" si="44"/>
        <v>62578124.131748155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50055149.446568631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162</v>
      </c>
      <c r="C231" s="7"/>
      <c r="D231" s="2" t="e">
        <f t="shared" si="12"/>
        <v>#N/A</v>
      </c>
      <c r="E231" s="2" t="e">
        <f t="shared" si="22"/>
        <v>#N/A</v>
      </c>
      <c r="F231" s="2">
        <v>1262368.3002928495</v>
      </c>
      <c r="G231" s="2">
        <f t="shared" si="47"/>
        <v>741500.42857142852</v>
      </c>
      <c r="H231" s="2">
        <f t="shared" si="45"/>
        <v>129313162.70317706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1966521.5714285669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1274324.0616246462</v>
      </c>
      <c r="Q231" s="2">
        <f t="shared" si="48"/>
        <v>750000</v>
      </c>
      <c r="R231" s="2">
        <f t="shared" si="46"/>
        <v>131114496.40819961</v>
      </c>
      <c r="S231" s="2">
        <f t="shared" si="17"/>
        <v>741500.42857143283</v>
      </c>
      <c r="T231" s="2">
        <f t="shared" si="18"/>
        <v>8499.571428571362</v>
      </c>
      <c r="U231" s="2">
        <f t="shared" si="19"/>
        <v>750000</v>
      </c>
      <c r="V231" s="2">
        <f t="shared" si="34"/>
        <v>67027126.703176707</v>
      </c>
      <c r="W231" s="2">
        <f t="shared" si="20"/>
        <v>741500.42857142538</v>
      </c>
      <c r="X231" s="2">
        <f t="shared" si="6"/>
        <v>8499.5714285746217</v>
      </c>
      <c r="Y231" s="2">
        <f t="shared" si="43"/>
        <v>64087369.705022901</v>
      </c>
      <c r="Z231" s="2" t="str">
        <f t="shared" si="8"/>
        <v>MEEP</v>
      </c>
      <c r="AA231" s="2">
        <f>IF(Z231="HERE",Y231,AA230+Graph!$G$1*1000)</f>
        <v>67294871.847880036</v>
      </c>
      <c r="AB231" s="2">
        <f t="shared" si="21"/>
        <v>650000.00000000745</v>
      </c>
      <c r="AC231" s="2">
        <f t="shared" si="44"/>
        <v>62578124.131748155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50092379.398180865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163</v>
      </c>
      <c r="C232" s="7"/>
      <c r="D232" s="2" t="e">
        <f t="shared" si="12"/>
        <v>#N/A</v>
      </c>
      <c r="E232" s="2" t="e">
        <f t="shared" si="22"/>
        <v>#N/A</v>
      </c>
      <c r="F232" s="2">
        <v>1267299.4361790121</v>
      </c>
      <c r="G232" s="2">
        <f t="shared" si="47"/>
        <v>741500.42857142852</v>
      </c>
      <c r="H232" s="2">
        <f t="shared" si="45"/>
        <v>130054663.1317485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1975021.1428571383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1279301.6937865913</v>
      </c>
      <c r="Q232" s="2">
        <f t="shared" si="48"/>
        <v>750000</v>
      </c>
      <c r="R232" s="2">
        <f t="shared" si="46"/>
        <v>131864496.40819961</v>
      </c>
      <c r="S232" s="2">
        <f t="shared" si="17"/>
        <v>741500.42857143283</v>
      </c>
      <c r="T232" s="2">
        <f t="shared" si="18"/>
        <v>8499.571428571362</v>
      </c>
      <c r="U232" s="2">
        <f t="shared" si="19"/>
        <v>750000</v>
      </c>
      <c r="V232" s="2">
        <f t="shared" si="34"/>
        <v>67768627.13174814</v>
      </c>
      <c r="W232" s="2">
        <f t="shared" si="20"/>
        <v>741500.42857143283</v>
      </c>
      <c r="X232" s="2">
        <f t="shared" si="6"/>
        <v>8499.5714285671711</v>
      </c>
      <c r="Y232" s="2">
        <f t="shared" si="43"/>
        <v>64095869.276451468</v>
      </c>
      <c r="Z232" s="2" t="str">
        <f t="shared" si="8"/>
        <v>MEEP</v>
      </c>
      <c r="AA232" s="2">
        <f>IF(Z232="HERE",Y232,AA231+Graph!$G$1*1000)</f>
        <v>67944871.847880036</v>
      </c>
      <c r="AB232" s="2">
        <f t="shared" si="21"/>
        <v>650000</v>
      </c>
      <c r="AC232" s="2">
        <f t="shared" si="44"/>
        <v>62578124.131748155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50129855.906587407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164</v>
      </c>
      <c r="C233" s="7"/>
      <c r="D233" s="2" t="e">
        <f t="shared" si="12"/>
        <v>#N/A</v>
      </c>
      <c r="E233" s="2" t="e">
        <f t="shared" si="22"/>
        <v>#N/A</v>
      </c>
      <c r="F233" s="2">
        <v>1272230.5720652044</v>
      </c>
      <c r="G233" s="2">
        <f t="shared" si="47"/>
        <v>741500.42857142852</v>
      </c>
      <c r="H233" s="2">
        <f t="shared" si="45"/>
        <v>130796163.56031993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1983520.7142857097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1284279.3259485662</v>
      </c>
      <c r="Q233" s="2">
        <f t="shared" si="48"/>
        <v>750000</v>
      </c>
      <c r="R233" s="2">
        <f t="shared" si="46"/>
        <v>132614496.40819961</v>
      </c>
      <c r="S233" s="2">
        <f t="shared" si="17"/>
        <v>741500.42857143283</v>
      </c>
      <c r="T233" s="2">
        <f t="shared" si="18"/>
        <v>8499.571428571362</v>
      </c>
      <c r="U233" s="2">
        <f t="shared" si="19"/>
        <v>750000</v>
      </c>
      <c r="V233" s="2">
        <f t="shared" si="34"/>
        <v>68510127.560319573</v>
      </c>
      <c r="W233" s="2">
        <f t="shared" si="20"/>
        <v>741500.42857143283</v>
      </c>
      <c r="X233" s="2">
        <f t="shared" si="6"/>
        <v>8499.5714285671711</v>
      </c>
      <c r="Y233" s="2">
        <f t="shared" si="43"/>
        <v>64104368.847880036</v>
      </c>
      <c r="Z233" s="2" t="str">
        <f t="shared" si="8"/>
        <v>MEEP</v>
      </c>
      <c r="AA233" s="2">
        <f>IF(Z233="HERE",Y233,AA232+Graph!$G$1*1000)</f>
        <v>68594871.847880036</v>
      </c>
      <c r="AB233" s="2">
        <f t="shared" si="21"/>
        <v>650000</v>
      </c>
      <c r="AC233" s="2">
        <f t="shared" si="44"/>
        <v>62578124.131748155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50160000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165</v>
      </c>
      <c r="C234" s="7"/>
      <c r="D234" s="2" t="e">
        <f t="shared" si="12"/>
        <v>#N/A</v>
      </c>
      <c r="E234" s="2" t="e">
        <f t="shared" si="22"/>
        <v>#N/A</v>
      </c>
      <c r="F234" s="2">
        <v>1277161.7079513669</v>
      </c>
      <c r="G234" s="2">
        <f t="shared" si="47"/>
        <v>741500.42857142852</v>
      </c>
      <c r="H234" s="2">
        <f t="shared" si="45"/>
        <v>131537663.98889136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1992020.285714281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1289256.9581105113</v>
      </c>
      <c r="Q234" s="2">
        <f t="shared" si="48"/>
        <v>750000</v>
      </c>
      <c r="R234" s="2">
        <f t="shared" si="46"/>
        <v>133364496.40819961</v>
      </c>
      <c r="S234" s="2">
        <f t="shared" si="17"/>
        <v>741500.42857143283</v>
      </c>
      <c r="T234" s="2">
        <f t="shared" si="18"/>
        <v>8499.571428571362</v>
      </c>
      <c r="U234" s="2">
        <f t="shared" si="19"/>
        <v>750000</v>
      </c>
      <c r="V234" s="2">
        <f t="shared" si="34"/>
        <v>69251627.988891006</v>
      </c>
      <c r="W234" s="2">
        <f t="shared" si="20"/>
        <v>741500.42857143283</v>
      </c>
      <c r="X234" s="2">
        <f t="shared" si="6"/>
        <v>8499.5714285671711</v>
      </c>
      <c r="Y234" s="2">
        <f t="shared" si="43"/>
        <v>64112868.419308603</v>
      </c>
      <c r="Z234" s="2" t="str">
        <f t="shared" si="8"/>
        <v>MEEP</v>
      </c>
      <c r="AA234" s="2">
        <f>IF(Z234="HERE",Y234,AA233+Graph!$G$1*1000)</f>
        <v>69244871.847880036</v>
      </c>
      <c r="AB234" s="2">
        <f t="shared" si="21"/>
        <v>650000</v>
      </c>
      <c r="AC234" s="2">
        <f t="shared" si="44"/>
        <v>62578124.131748155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50160000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166</v>
      </c>
      <c r="C235" s="7"/>
      <c r="D235" s="2" t="e">
        <f t="shared" si="12"/>
        <v>#N/A</v>
      </c>
      <c r="E235" s="2" t="e">
        <f t="shared" si="22"/>
        <v>#N/A</v>
      </c>
      <c r="F235" s="2">
        <v>1282092.8438375294</v>
      </c>
      <c r="G235" s="2">
        <f t="shared" si="47"/>
        <v>741500.42857142852</v>
      </c>
      <c r="H235" s="2">
        <f t="shared" si="45"/>
        <v>132279164.4174628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2000519.8571428524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1294234.5902724862</v>
      </c>
      <c r="Q235" s="2">
        <f t="shared" si="48"/>
        <v>750000</v>
      </c>
      <c r="R235" s="2">
        <f t="shared" si="46"/>
        <v>134114496.40819961</v>
      </c>
      <c r="S235" s="2">
        <f t="shared" si="17"/>
        <v>741500.42857143283</v>
      </c>
      <c r="T235" s="2">
        <f t="shared" si="18"/>
        <v>8499.571428571362</v>
      </c>
      <c r="U235" s="2">
        <f t="shared" si="19"/>
        <v>750000</v>
      </c>
      <c r="V235" s="2">
        <f t="shared" si="34"/>
        <v>69993128.417462438</v>
      </c>
      <c r="W235" s="2">
        <f t="shared" si="20"/>
        <v>741500.42857143283</v>
      </c>
      <c r="X235" s="2">
        <f t="shared" si="6"/>
        <v>8499.5714285671711</v>
      </c>
      <c r="Y235" s="2">
        <f t="shared" si="43"/>
        <v>64121367.99073717</v>
      </c>
      <c r="Z235" s="2" t="str">
        <f t="shared" si="8"/>
        <v>MEEP</v>
      </c>
      <c r="AA235" s="2">
        <f>IF(Z235="HERE",Y235,AA234+Graph!$G$1*1000)</f>
        <v>69894871.847880036</v>
      </c>
      <c r="AB235" s="2">
        <f t="shared" si="21"/>
        <v>650000</v>
      </c>
      <c r="AC235" s="2">
        <f t="shared" si="44"/>
        <v>62578124.131748155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50160000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167</v>
      </c>
      <c r="C236" s="7"/>
      <c r="D236" s="2" t="e">
        <f t="shared" si="12"/>
        <v>#N/A</v>
      </c>
      <c r="E236" s="2" t="e">
        <f t="shared" si="22"/>
        <v>#N/A</v>
      </c>
      <c r="F236" s="2">
        <v>1287023.9797237217</v>
      </c>
      <c r="G236" s="2">
        <f t="shared" si="47"/>
        <v>741500.42857142852</v>
      </c>
      <c r="H236" s="2">
        <f t="shared" si="45"/>
        <v>133020664.84603423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2009019.4285714237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1299212.2224344313</v>
      </c>
      <c r="Q236" s="2">
        <f t="shared" si="48"/>
        <v>750000</v>
      </c>
      <c r="R236" s="2">
        <f t="shared" si="46"/>
        <v>134864496.40819961</v>
      </c>
      <c r="S236" s="2">
        <f t="shared" si="17"/>
        <v>741500.42857143283</v>
      </c>
      <c r="T236" s="2">
        <f t="shared" si="18"/>
        <v>8499.571428571362</v>
      </c>
      <c r="U236" s="2">
        <f t="shared" si="19"/>
        <v>750000</v>
      </c>
      <c r="V236" s="2">
        <f t="shared" si="34"/>
        <v>70734628.846033871</v>
      </c>
      <c r="W236" s="2">
        <f t="shared" si="20"/>
        <v>741500.42857143283</v>
      </c>
      <c r="X236" s="2">
        <f t="shared" si="6"/>
        <v>8499.5714285671711</v>
      </c>
      <c r="Y236" s="2">
        <f t="shared" si="43"/>
        <v>64129867.562165737</v>
      </c>
      <c r="Z236" s="2" t="str">
        <f t="shared" si="8"/>
        <v>MEEP</v>
      </c>
      <c r="AA236" s="2">
        <f>IF(Z236="HERE",Y236,AA235+Graph!$G$1*1000)</f>
        <v>70544871.847880036</v>
      </c>
      <c r="AB236" s="2">
        <f t="shared" si="21"/>
        <v>650000</v>
      </c>
      <c r="AC236" s="2">
        <f t="shared" si="44"/>
        <v>62578124.131748155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50160000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168</v>
      </c>
      <c r="C237" s="7"/>
      <c r="D237" s="2" t="e">
        <f t="shared" si="12"/>
        <v>#N/A</v>
      </c>
      <c r="E237" s="2" t="e">
        <f t="shared" si="22"/>
        <v>#N/A</v>
      </c>
      <c r="F237" s="2">
        <v>1291955.1156098843</v>
      </c>
      <c r="G237" s="2">
        <f t="shared" si="47"/>
        <v>741500.42857142852</v>
      </c>
      <c r="H237" s="2">
        <f t="shared" si="45"/>
        <v>133762165.27460566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2017518.9999999951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1304189.8545963764</v>
      </c>
      <c r="Q237" s="2">
        <f t="shared" si="48"/>
        <v>750000</v>
      </c>
      <c r="R237" s="2">
        <f t="shared" si="46"/>
        <v>135614496.40819961</v>
      </c>
      <c r="S237" s="2">
        <f t="shared" si="17"/>
        <v>741500.42857143283</v>
      </c>
      <c r="T237" s="2">
        <f t="shared" si="18"/>
        <v>8499.571428571362</v>
      </c>
      <c r="U237" s="2">
        <f t="shared" si="19"/>
        <v>750000</v>
      </c>
      <c r="V237" s="2">
        <f t="shared" si="34"/>
        <v>71476129.274605304</v>
      </c>
      <c r="W237" s="2">
        <f t="shared" si="20"/>
        <v>741500.42857143283</v>
      </c>
      <c r="X237" s="2">
        <f t="shared" si="6"/>
        <v>8499.5714285671711</v>
      </c>
      <c r="Y237" s="2">
        <f t="shared" si="43"/>
        <v>64138367.133594304</v>
      </c>
      <c r="Z237" s="2" t="str">
        <f t="shared" si="8"/>
        <v>MEEP</v>
      </c>
      <c r="AA237" s="2">
        <f>IF(Z237="HERE",Y237,AA236+Graph!$G$1*1000)</f>
        <v>71194871.847880036</v>
      </c>
      <c r="AB237" s="2">
        <f t="shared" si="21"/>
        <v>650000</v>
      </c>
      <c r="AC237" s="2">
        <f t="shared" si="44"/>
        <v>62578124.131748155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169</v>
      </c>
      <c r="C238" s="7"/>
      <c r="D238" s="2" t="e">
        <f t="shared" si="12"/>
        <v>#N/A</v>
      </c>
      <c r="E238" s="2" t="e">
        <f t="shared" si="22"/>
        <v>#N/A</v>
      </c>
      <c r="F238" s="2">
        <v>1296886.2514960468</v>
      </c>
      <c r="G238" s="2">
        <f t="shared" si="47"/>
        <v>741500.42857142852</v>
      </c>
      <c r="H238" s="2">
        <f t="shared" si="45"/>
        <v>134503665.70317709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2026018.5714285665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1309167.4867583513</v>
      </c>
      <c r="Q238" s="2">
        <f t="shared" si="48"/>
        <v>750000</v>
      </c>
      <c r="R238" s="2">
        <f t="shared" si="46"/>
        <v>136364496.40819961</v>
      </c>
      <c r="S238" s="2">
        <f t="shared" si="17"/>
        <v>741500.42857143283</v>
      </c>
      <c r="T238" s="2">
        <f t="shared" si="18"/>
        <v>8499.571428571362</v>
      </c>
      <c r="U238" s="2">
        <f t="shared" si="19"/>
        <v>750000</v>
      </c>
      <c r="V238" s="2">
        <f t="shared" si="34"/>
        <v>72217629.703176737</v>
      </c>
      <c r="W238" s="2">
        <f t="shared" si="20"/>
        <v>741500.42857143283</v>
      </c>
      <c r="X238" s="2">
        <f t="shared" si="6"/>
        <v>8499.5714285671711</v>
      </c>
      <c r="Y238" s="2">
        <f t="shared" si="43"/>
        <v>64146866.705022871</v>
      </c>
      <c r="Z238" s="2" t="str">
        <f t="shared" si="8"/>
        <v>MEEP</v>
      </c>
      <c r="AA238" s="2">
        <f>IF(Z238="HERE",Y238,AA237+Graph!$G$1*1000)</f>
        <v>71844871.847880036</v>
      </c>
      <c r="AB238" s="2">
        <f t="shared" si="21"/>
        <v>650000</v>
      </c>
      <c r="AC238" s="2">
        <f t="shared" si="44"/>
        <v>62578124.131748155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170</v>
      </c>
      <c r="C239" s="7"/>
      <c r="D239" s="2" t="e">
        <f t="shared" si="12"/>
        <v>#N/A</v>
      </c>
      <c r="E239" s="2" t="e">
        <f t="shared" si="22"/>
        <v>#N/A</v>
      </c>
      <c r="F239" s="2">
        <v>1301817.3873822391</v>
      </c>
      <c r="G239" s="2">
        <f t="shared" si="47"/>
        <v>741500.42857142852</v>
      </c>
      <c r="H239" s="2">
        <f t="shared" si="45"/>
        <v>135245166.13174853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2034518.1428571378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1314145.1189202964</v>
      </c>
      <c r="Q239" s="2">
        <f t="shared" si="48"/>
        <v>750000</v>
      </c>
      <c r="R239" s="2">
        <f t="shared" si="46"/>
        <v>137114496.40819961</v>
      </c>
      <c r="S239" s="2">
        <f t="shared" si="17"/>
        <v>741500.42857143283</v>
      </c>
      <c r="T239" s="2">
        <f t="shared" si="18"/>
        <v>8499.571428571362</v>
      </c>
      <c r="U239" s="2">
        <f t="shared" si="19"/>
        <v>750000</v>
      </c>
      <c r="V239" s="2">
        <f t="shared" si="34"/>
        <v>72959130.13174817</v>
      </c>
      <c r="W239" s="2">
        <f t="shared" si="20"/>
        <v>741500.42857143283</v>
      </c>
      <c r="X239" s="2">
        <f t="shared" si="6"/>
        <v>8499.5714285671711</v>
      </c>
      <c r="Y239" s="2">
        <f t="shared" si="43"/>
        <v>64155366.276451439</v>
      </c>
      <c r="Z239" s="2" t="str">
        <f t="shared" si="8"/>
        <v>MEEP</v>
      </c>
      <c r="AA239" s="2">
        <f>IF(Z239="HERE",Y239,AA238+Graph!$G$1*1000)</f>
        <v>72494871.847880036</v>
      </c>
      <c r="AB239" s="2">
        <f t="shared" si="21"/>
        <v>650000</v>
      </c>
      <c r="AC239" s="2">
        <f t="shared" si="44"/>
        <v>62578124.131748155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171</v>
      </c>
      <c r="C240" s="7"/>
      <c r="D240" s="2" t="e">
        <f t="shared" si="12"/>
        <v>#N/A</v>
      </c>
      <c r="E240" s="2" t="e">
        <f t="shared" si="22"/>
        <v>#N/A</v>
      </c>
      <c r="F240" s="2">
        <v>1306748.5232684016</v>
      </c>
      <c r="G240" s="2">
        <f t="shared" si="47"/>
        <v>741500.42857142852</v>
      </c>
      <c r="H240" s="2">
        <f t="shared" si="45"/>
        <v>135986666.56031996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2043017.7142857092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1319122.7510822415</v>
      </c>
      <c r="Q240" s="2">
        <f t="shared" si="48"/>
        <v>750000</v>
      </c>
      <c r="R240" s="2">
        <f t="shared" si="46"/>
        <v>137864496.40819961</v>
      </c>
      <c r="S240" s="2">
        <f t="shared" si="17"/>
        <v>741500.42857143283</v>
      </c>
      <c r="T240" s="2">
        <f t="shared" si="18"/>
        <v>8499.571428571362</v>
      </c>
      <c r="U240" s="2">
        <f t="shared" si="19"/>
        <v>750000</v>
      </c>
      <c r="V240" s="2">
        <f t="shared" si="34"/>
        <v>73700630.560319602</v>
      </c>
      <c r="W240" s="2">
        <f t="shared" si="20"/>
        <v>741500.42857143283</v>
      </c>
      <c r="X240" s="2">
        <f t="shared" si="6"/>
        <v>8499.5714285671711</v>
      </c>
      <c r="Y240" s="2">
        <f t="shared" si="43"/>
        <v>64163865.847880006</v>
      </c>
      <c r="Z240" s="2" t="str">
        <f t="shared" si="8"/>
        <v>MEEP</v>
      </c>
      <c r="AA240" s="2">
        <f>IF(Z240="HERE",Y240,AA239+Graph!$G$1*1000)</f>
        <v>73144871.847880036</v>
      </c>
      <c r="AB240" s="2">
        <f t="shared" si="21"/>
        <v>650000</v>
      </c>
      <c r="AC240" s="2">
        <f t="shared" si="44"/>
        <v>62578124.131748155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172</v>
      </c>
      <c r="C241" s="7"/>
      <c r="D241" s="2" t="e">
        <f t="shared" si="12"/>
        <v>#N/A</v>
      </c>
      <c r="E241" s="2" t="e">
        <f t="shared" si="22"/>
        <v>#N/A</v>
      </c>
      <c r="F241" s="2">
        <v>1311679.6591545641</v>
      </c>
      <c r="G241" s="2">
        <f t="shared" si="47"/>
        <v>741500.42857142852</v>
      </c>
      <c r="H241" s="2">
        <f t="shared" si="45"/>
        <v>136728166.98889139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2051517.2857142806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1324100.3832442164</v>
      </c>
      <c r="Q241" s="2">
        <f t="shared" si="48"/>
        <v>750000</v>
      </c>
      <c r="R241" s="2">
        <f t="shared" si="46"/>
        <v>138614496.40819961</v>
      </c>
      <c r="S241" s="2">
        <f t="shared" si="17"/>
        <v>741500.42857143283</v>
      </c>
      <c r="T241" s="2">
        <f t="shared" si="18"/>
        <v>8499.571428571362</v>
      </c>
      <c r="U241" s="2">
        <f t="shared" si="19"/>
        <v>750000</v>
      </c>
      <c r="V241" s="2">
        <f t="shared" si="34"/>
        <v>74442130.988891035</v>
      </c>
      <c r="W241" s="2">
        <f t="shared" si="20"/>
        <v>741500.42857143283</v>
      </c>
      <c r="X241" s="2">
        <f t="shared" si="6"/>
        <v>8499.5714285671711</v>
      </c>
      <c r="Y241" s="2">
        <f t="shared" si="43"/>
        <v>64172365.419308573</v>
      </c>
      <c r="Z241" s="2" t="str">
        <f t="shared" si="8"/>
        <v>MEEP</v>
      </c>
      <c r="AA241" s="2">
        <f>IF(Z241="HERE",Y241,AA240+Graph!$G$1*1000)</f>
        <v>73794871.847880036</v>
      </c>
      <c r="AB241" s="2">
        <f t="shared" si="21"/>
        <v>650000</v>
      </c>
      <c r="AC241" s="2">
        <f t="shared" si="44"/>
        <v>62578124.131748155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173</v>
      </c>
      <c r="C242" s="7"/>
      <c r="D242" s="2" t="e">
        <f t="shared" si="12"/>
        <v>#N/A</v>
      </c>
      <c r="E242" s="2" t="e">
        <f t="shared" si="22"/>
        <v>#N/A</v>
      </c>
      <c r="F242" s="2">
        <v>1316610.7950407565</v>
      </c>
      <c r="G242" s="2">
        <f t="shared" si="47"/>
        <v>741500.42857142852</v>
      </c>
      <c r="H242" s="2">
        <f t="shared" si="45"/>
        <v>137469667.41746283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2060016.8571428519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1329078.0154061615</v>
      </c>
      <c r="Q242" s="2">
        <f t="shared" si="48"/>
        <v>750000</v>
      </c>
      <c r="R242" s="2">
        <f t="shared" si="46"/>
        <v>139364496.40819961</v>
      </c>
      <c r="S242" s="2">
        <f t="shared" si="17"/>
        <v>741500.42857143283</v>
      </c>
      <c r="T242" s="2">
        <f t="shared" si="18"/>
        <v>8499.571428571362</v>
      </c>
      <c r="U242" s="2">
        <f t="shared" si="19"/>
        <v>750000</v>
      </c>
      <c r="V242" s="2">
        <f t="shared" si="34"/>
        <v>75183631.417462468</v>
      </c>
      <c r="W242" s="2">
        <f t="shared" si="20"/>
        <v>741500.42857143283</v>
      </c>
      <c r="X242" s="2">
        <f t="shared" si="6"/>
        <v>8499.5714285671711</v>
      </c>
      <c r="Y242" s="2">
        <f t="shared" si="43"/>
        <v>64180864.99073714</v>
      </c>
      <c r="Z242" s="2" t="str">
        <f t="shared" si="8"/>
        <v>MEEP</v>
      </c>
      <c r="AA242" s="2">
        <f>IF(Z242="HERE",Y242,AA241+Graph!$G$1*1000)</f>
        <v>74444871.847880036</v>
      </c>
      <c r="AB242" s="2">
        <f t="shared" si="21"/>
        <v>650000</v>
      </c>
      <c r="AC242" s="2">
        <f t="shared" si="44"/>
        <v>62578124.131748155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174</v>
      </c>
      <c r="C243" s="7"/>
      <c r="D243" s="2" t="e">
        <f t="shared" si="12"/>
        <v>#N/A</v>
      </c>
      <c r="E243" s="2" t="e">
        <f t="shared" si="22"/>
        <v>#N/A</v>
      </c>
      <c r="F243" s="2">
        <v>1321541.930926919</v>
      </c>
      <c r="G243" s="2">
        <f t="shared" si="47"/>
        <v>741500.42857142852</v>
      </c>
      <c r="H243" s="2">
        <f t="shared" si="45"/>
        <v>138211167.84603426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2068516.4285714233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1334055.6475681067</v>
      </c>
      <c r="Q243" s="2">
        <f t="shared" si="48"/>
        <v>750000</v>
      </c>
      <c r="R243" s="2">
        <f t="shared" si="46"/>
        <v>140114496.40819961</v>
      </c>
      <c r="S243" s="2">
        <f t="shared" si="17"/>
        <v>741500.42857143283</v>
      </c>
      <c r="T243" s="2">
        <f t="shared" si="18"/>
        <v>8499.571428571362</v>
      </c>
      <c r="U243" s="2">
        <f t="shared" si="19"/>
        <v>750000</v>
      </c>
      <c r="V243" s="2">
        <f t="shared" si="34"/>
        <v>75925131.846033901</v>
      </c>
      <c r="W243" s="2">
        <f t="shared" si="20"/>
        <v>741500.42857143283</v>
      </c>
      <c r="X243" s="2">
        <f t="shared" si="6"/>
        <v>8499.5714285671711</v>
      </c>
      <c r="Y243" s="2">
        <f t="shared" si="43"/>
        <v>64189364.562165707</v>
      </c>
      <c r="Z243" s="2" t="str">
        <f t="shared" si="8"/>
        <v>MEEP</v>
      </c>
      <c r="AA243" s="2">
        <f>IF(Z243="HERE",Y243,AA242+Graph!$G$1*1000)</f>
        <v>75094871.847880036</v>
      </c>
      <c r="AB243" s="2">
        <f t="shared" si="21"/>
        <v>650000</v>
      </c>
      <c r="AC243" s="2">
        <f t="shared" si="44"/>
        <v>62578124.131748155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175</v>
      </c>
      <c r="C244" s="7"/>
      <c r="D244" s="2" t="e">
        <f t="shared" si="12"/>
        <v>#N/A</v>
      </c>
      <c r="E244" s="2" t="e">
        <f t="shared" si="22"/>
        <v>#N/A</v>
      </c>
      <c r="F244" s="2">
        <v>1326473.0668130815</v>
      </c>
      <c r="G244" s="2">
        <f t="shared" si="47"/>
        <v>741500.42857142852</v>
      </c>
      <c r="H244" s="2">
        <f t="shared" si="45"/>
        <v>138952668.27460569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2077015.9999999946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1339033.2797300816</v>
      </c>
      <c r="Q244" s="2">
        <f t="shared" si="48"/>
        <v>750000</v>
      </c>
      <c r="R244" s="2">
        <f t="shared" si="46"/>
        <v>140864496.40819961</v>
      </c>
      <c r="S244" s="2">
        <f t="shared" si="17"/>
        <v>741500.42857143283</v>
      </c>
      <c r="T244" s="2">
        <f t="shared" si="18"/>
        <v>8499.571428571362</v>
      </c>
      <c r="U244" s="2">
        <f t="shared" si="19"/>
        <v>750000</v>
      </c>
      <c r="V244" s="2">
        <f t="shared" si="34"/>
        <v>76666632.274605334</v>
      </c>
      <c r="W244" s="2">
        <f t="shared" si="20"/>
        <v>741500.42857143283</v>
      </c>
      <c r="X244" s="2">
        <f t="shared" si="6"/>
        <v>8499.5714285671711</v>
      </c>
      <c r="Y244" s="2">
        <f t="shared" si="43"/>
        <v>64197864.133594275</v>
      </c>
      <c r="Z244" s="2" t="str">
        <f t="shared" si="8"/>
        <v>MEEP</v>
      </c>
      <c r="AA244" s="2">
        <f>IF(Z244="HERE",Y244,AA243+Graph!$G$1*1000)</f>
        <v>75744871.847880036</v>
      </c>
      <c r="AB244" s="2">
        <f t="shared" si="21"/>
        <v>650000</v>
      </c>
      <c r="AC244" s="2">
        <f t="shared" si="44"/>
        <v>62578124.131748155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176</v>
      </c>
      <c r="C245" s="7"/>
      <c r="D245" s="2" t="e">
        <f t="shared" si="12"/>
        <v>#N/A</v>
      </c>
      <c r="E245" s="2" t="e">
        <f t="shared" si="22"/>
        <v>#N/A</v>
      </c>
      <c r="F245" s="2">
        <v>1331404.2026992738</v>
      </c>
      <c r="G245" s="2">
        <f t="shared" si="47"/>
        <v>741500.42857142852</v>
      </c>
      <c r="H245" s="2">
        <f t="shared" si="45"/>
        <v>139694168.70317712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2085515.571428566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1344010.9118920267</v>
      </c>
      <c r="Q245" s="2">
        <f t="shared" si="48"/>
        <v>750000</v>
      </c>
      <c r="R245" s="2">
        <f t="shared" si="46"/>
        <v>141614496.40819961</v>
      </c>
      <c r="S245" s="2">
        <f t="shared" si="17"/>
        <v>741500.42857143283</v>
      </c>
      <c r="T245" s="2">
        <f t="shared" si="18"/>
        <v>8499.571428571362</v>
      </c>
      <c r="U245" s="2">
        <f t="shared" si="19"/>
        <v>750000</v>
      </c>
      <c r="V245" s="2">
        <f t="shared" si="34"/>
        <v>77408132.703176767</v>
      </c>
      <c r="W245" s="2">
        <f t="shared" si="20"/>
        <v>741500.42857143283</v>
      </c>
      <c r="X245" s="2">
        <f t="shared" si="6"/>
        <v>8499.5714285671711</v>
      </c>
      <c r="Y245" s="2">
        <f t="shared" si="43"/>
        <v>64206363.705022842</v>
      </c>
      <c r="Z245" s="2" t="str">
        <f t="shared" si="8"/>
        <v>MEEP</v>
      </c>
      <c r="AA245" s="2">
        <f>IF(Z245="HERE",Y245,AA244+Graph!$G$1*1000)</f>
        <v>76394871.847880036</v>
      </c>
      <c r="AB245" s="2">
        <f t="shared" si="21"/>
        <v>650000</v>
      </c>
      <c r="AC245" s="2">
        <f t="shared" si="44"/>
        <v>62578124.131748155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177</v>
      </c>
      <c r="C246" s="7"/>
      <c r="D246" s="2" t="e">
        <f t="shared" si="12"/>
        <v>#N/A</v>
      </c>
      <c r="E246" s="2" t="e">
        <f t="shared" si="22"/>
        <v>#N/A</v>
      </c>
      <c r="F246" s="2">
        <v>1336335.3385854363</v>
      </c>
      <c r="G246" s="2">
        <f t="shared" si="47"/>
        <v>741500.42857142852</v>
      </c>
      <c r="H246" s="2">
        <f t="shared" si="45"/>
        <v>140435669.13174856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2094015.1428571374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1348988.5440539718</v>
      </c>
      <c r="Q246" s="2">
        <f t="shared" si="48"/>
        <v>750000</v>
      </c>
      <c r="R246" s="2">
        <f t="shared" si="46"/>
        <v>142364496.40819961</v>
      </c>
      <c r="S246" s="2">
        <f t="shared" si="17"/>
        <v>741500.42857143283</v>
      </c>
      <c r="T246" s="2">
        <f t="shared" si="18"/>
        <v>8499.571428571362</v>
      </c>
      <c r="U246" s="2">
        <f t="shared" si="19"/>
        <v>750000</v>
      </c>
      <c r="V246" s="2">
        <f t="shared" si="34"/>
        <v>78149633.131748199</v>
      </c>
      <c r="W246" s="2">
        <f t="shared" si="20"/>
        <v>741500.42857143283</v>
      </c>
      <c r="X246" s="2">
        <f t="shared" si="6"/>
        <v>8499.5714285671711</v>
      </c>
      <c r="Y246" s="2">
        <f t="shared" si="43"/>
        <v>64214863.276451409</v>
      </c>
      <c r="Z246" s="2" t="str">
        <f t="shared" si="8"/>
        <v>MEEP</v>
      </c>
      <c r="AA246" s="2">
        <f>IF(Z246="HERE",Y246,AA245+Graph!$G$1*1000)</f>
        <v>77044871.847880036</v>
      </c>
      <c r="AB246" s="2">
        <f t="shared" si="21"/>
        <v>650000</v>
      </c>
      <c r="AC246" s="2">
        <f t="shared" si="44"/>
        <v>62578124.131748155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178</v>
      </c>
      <c r="C247" s="7"/>
      <c r="D247" s="2" t="e">
        <f t="shared" si="12"/>
        <v>#N/A</v>
      </c>
      <c r="E247" s="2" t="e">
        <f t="shared" si="22"/>
        <v>#N/A</v>
      </c>
      <c r="F247" s="2">
        <v>1341266.4744715989</v>
      </c>
      <c r="G247" s="2">
        <f t="shared" si="47"/>
        <v>741500.42857142852</v>
      </c>
      <c r="H247" s="2">
        <f t="shared" si="45"/>
        <v>141177169.56031999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2102514.714285709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1353966.1762159467</v>
      </c>
      <c r="Q247" s="2">
        <f t="shared" si="48"/>
        <v>750000</v>
      </c>
      <c r="R247" s="2">
        <f t="shared" si="46"/>
        <v>143114496.40819961</v>
      </c>
      <c r="S247" s="2">
        <f t="shared" si="17"/>
        <v>741500.42857143283</v>
      </c>
      <c r="T247" s="2">
        <f t="shared" si="18"/>
        <v>8499.5714285715949</v>
      </c>
      <c r="U247" s="2">
        <f t="shared" si="19"/>
        <v>750000</v>
      </c>
      <c r="V247" s="2">
        <f t="shared" si="34"/>
        <v>78891133.560319632</v>
      </c>
      <c r="W247" s="2">
        <f t="shared" si="20"/>
        <v>741500.42857143283</v>
      </c>
      <c r="X247" s="2">
        <f t="shared" si="6"/>
        <v>8499.5714285671711</v>
      </c>
      <c r="Y247" s="2">
        <f t="shared" si="43"/>
        <v>64223362.847879976</v>
      </c>
      <c r="Z247" s="2" t="str">
        <f t="shared" si="8"/>
        <v>MEEP</v>
      </c>
      <c r="AA247" s="2">
        <f>IF(Z247="HERE",Y247,AA246+Graph!$G$1*1000)</f>
        <v>77694871.847880036</v>
      </c>
      <c r="AB247" s="2">
        <f t="shared" si="21"/>
        <v>650000</v>
      </c>
      <c r="AC247" s="2">
        <f t="shared" si="44"/>
        <v>62578124.131748155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179</v>
      </c>
      <c r="C248" s="7"/>
      <c r="D248" s="2" t="e">
        <f t="shared" si="12"/>
        <v>#N/A</v>
      </c>
      <c r="E248" s="2" t="e">
        <f t="shared" si="22"/>
        <v>#N/A</v>
      </c>
      <c r="F248" s="2">
        <v>1346197.6103577912</v>
      </c>
      <c r="G248" s="2">
        <f t="shared" si="47"/>
        <v>741500.42857142852</v>
      </c>
      <c r="H248" s="2">
        <f t="shared" si="45"/>
        <v>141918669.98889142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2111014.2857142803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1358943.8083778918</v>
      </c>
      <c r="Q248" s="2">
        <f t="shared" si="48"/>
        <v>750000</v>
      </c>
      <c r="R248" s="2">
        <f t="shared" si="46"/>
        <v>143864496.40819961</v>
      </c>
      <c r="S248" s="2">
        <f t="shared" si="17"/>
        <v>741500.42857143283</v>
      </c>
      <c r="T248" s="2">
        <f t="shared" si="18"/>
        <v>8499.571428571362</v>
      </c>
      <c r="U248" s="2">
        <f t="shared" si="19"/>
        <v>750000</v>
      </c>
      <c r="V248" s="2">
        <f t="shared" si="34"/>
        <v>79632633.988891065</v>
      </c>
      <c r="W248" s="2">
        <f t="shared" si="20"/>
        <v>741500.42857143283</v>
      </c>
      <c r="X248" s="2">
        <f t="shared" si="6"/>
        <v>8499.5714285671711</v>
      </c>
      <c r="Y248" s="2">
        <f t="shared" si="43"/>
        <v>64231862.419308543</v>
      </c>
      <c r="Z248" s="2" t="str">
        <f t="shared" si="8"/>
        <v>MEEP</v>
      </c>
      <c r="AA248" s="2">
        <f>IF(Z248="HERE",Y248,AA247+Graph!$G$1*1000)</f>
        <v>78344871.847880036</v>
      </c>
      <c r="AB248" s="2">
        <f t="shared" si="21"/>
        <v>650000</v>
      </c>
      <c r="AC248" s="2">
        <f t="shared" si="44"/>
        <v>62578124.131748155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180</v>
      </c>
      <c r="C249" s="7"/>
      <c r="D249" s="2" t="e">
        <f t="shared" si="12"/>
        <v>#N/A</v>
      </c>
      <c r="E249" s="2" t="e">
        <f t="shared" si="22"/>
        <v>#N/A</v>
      </c>
      <c r="F249" s="2">
        <v>1351128.7462439537</v>
      </c>
      <c r="G249" s="2">
        <f t="shared" si="47"/>
        <v>741500.42857142852</v>
      </c>
      <c r="H249" s="2">
        <f t="shared" si="45"/>
        <v>142660170.41746286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2119513.8571428517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1363921.4405398369</v>
      </c>
      <c r="Q249" s="2">
        <f t="shared" si="48"/>
        <v>750000</v>
      </c>
      <c r="R249" s="2">
        <f t="shared" si="46"/>
        <v>144614496.40819961</v>
      </c>
      <c r="S249" s="2">
        <f t="shared" si="17"/>
        <v>741500.42857143283</v>
      </c>
      <c r="T249" s="2">
        <f t="shared" si="18"/>
        <v>8499.571428571362</v>
      </c>
      <c r="U249" s="2">
        <f t="shared" si="19"/>
        <v>750000</v>
      </c>
      <c r="V249" s="2">
        <f t="shared" si="34"/>
        <v>80374134.417462498</v>
      </c>
      <c r="W249" s="2">
        <f t="shared" si="20"/>
        <v>741500.42857143283</v>
      </c>
      <c r="X249" s="2">
        <f t="shared" si="6"/>
        <v>8499.5714285671711</v>
      </c>
      <c r="Y249" s="2">
        <f t="shared" si="43"/>
        <v>64240361.99073711</v>
      </c>
      <c r="Z249" s="2" t="str">
        <f t="shared" si="8"/>
        <v>MEEP</v>
      </c>
      <c r="AA249" s="2">
        <f>IF(Z249="HERE",Y249,AA248+Graph!$G$1*1000)</f>
        <v>78994871.847880036</v>
      </c>
      <c r="AB249" s="2">
        <f t="shared" si="21"/>
        <v>650000</v>
      </c>
      <c r="AC249" s="2">
        <f t="shared" si="44"/>
        <v>62578124.131748155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181</v>
      </c>
      <c r="C250" s="7"/>
      <c r="D250" s="2" t="e">
        <f t="shared" si="12"/>
        <v>#N/A</v>
      </c>
      <c r="E250" s="2" t="e">
        <f t="shared" si="22"/>
        <v>#N/A</v>
      </c>
      <c r="F250" s="2">
        <v>1356059.8821301162</v>
      </c>
      <c r="G250" s="2">
        <f t="shared" si="47"/>
        <v>741500.42857142852</v>
      </c>
      <c r="H250" s="2">
        <f t="shared" si="45"/>
        <v>143401670.84603429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2128013.4285714231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1368899.0727018118</v>
      </c>
      <c r="Q250" s="2">
        <f t="shared" si="48"/>
        <v>750000</v>
      </c>
      <c r="R250" s="2">
        <f t="shared" si="46"/>
        <v>145364496.40819961</v>
      </c>
      <c r="S250" s="2">
        <f t="shared" si="17"/>
        <v>741500.42857143283</v>
      </c>
      <c r="T250" s="2">
        <f t="shared" si="18"/>
        <v>8499.571428571362</v>
      </c>
      <c r="U250" s="2">
        <f t="shared" si="19"/>
        <v>750000</v>
      </c>
      <c r="V250" s="2">
        <f t="shared" si="34"/>
        <v>81115634.846033931</v>
      </c>
      <c r="W250" s="2">
        <f t="shared" si="20"/>
        <v>741500.42857143283</v>
      </c>
      <c r="X250" s="2">
        <f t="shared" si="6"/>
        <v>8499.5714285671711</v>
      </c>
      <c r="Y250" s="2">
        <f t="shared" si="43"/>
        <v>64248861.562165678</v>
      </c>
      <c r="Z250" s="2" t="str">
        <f t="shared" si="8"/>
        <v>MEEP</v>
      </c>
      <c r="AA250" s="2">
        <f>IF(Z250="HERE",Y250,AA249+Graph!$G$1*1000)</f>
        <v>79644871.847880036</v>
      </c>
      <c r="AB250" s="2">
        <f t="shared" si="21"/>
        <v>650000</v>
      </c>
      <c r="AC250" s="2">
        <f t="shared" si="44"/>
        <v>62578124.131748155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182</v>
      </c>
      <c r="C251" s="7"/>
      <c r="D251" s="2" t="e">
        <f t="shared" si="12"/>
        <v>#N/A</v>
      </c>
      <c r="E251" s="2" t="e">
        <f t="shared" si="22"/>
        <v>#N/A</v>
      </c>
      <c r="F251" s="2">
        <v>1360991.0180163085</v>
      </c>
      <c r="G251" s="2">
        <f t="shared" si="47"/>
        <v>741500.42857142852</v>
      </c>
      <c r="H251" s="2">
        <f t="shared" si="45"/>
        <v>144143171.27460572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2136512.9999999944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1373876.7048637569</v>
      </c>
      <c r="Q251" s="2">
        <f t="shared" si="48"/>
        <v>750000</v>
      </c>
      <c r="R251" s="2">
        <f t="shared" si="46"/>
        <v>146114496.40819961</v>
      </c>
      <c r="S251" s="2">
        <f t="shared" si="17"/>
        <v>741500.42857143283</v>
      </c>
      <c r="T251" s="2">
        <f t="shared" si="18"/>
        <v>8499.571428571362</v>
      </c>
      <c r="U251" s="2">
        <f t="shared" si="19"/>
        <v>750000</v>
      </c>
      <c r="V251" s="2">
        <f t="shared" si="34"/>
        <v>81857135.274605364</v>
      </c>
      <c r="W251" s="2">
        <f t="shared" si="20"/>
        <v>741500.42857143283</v>
      </c>
      <c r="X251" s="2">
        <f t="shared" si="6"/>
        <v>8499.5714285671711</v>
      </c>
      <c r="Y251" s="2">
        <f t="shared" si="43"/>
        <v>64257361.133594245</v>
      </c>
      <c r="Z251" s="2" t="str">
        <f t="shared" si="8"/>
        <v>MEEP</v>
      </c>
      <c r="AA251" s="2">
        <f>IF(Z251="HERE",Y251,AA250+Graph!$G$1*1000)</f>
        <v>80294871.847880036</v>
      </c>
      <c r="AB251" s="2">
        <f t="shared" si="21"/>
        <v>650000</v>
      </c>
      <c r="AC251" s="2">
        <f t="shared" si="44"/>
        <v>62578124.131748155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183</v>
      </c>
      <c r="C252" s="7"/>
      <c r="D252" s="2" t="e">
        <f t="shared" si="12"/>
        <v>#N/A</v>
      </c>
      <c r="E252" s="2" t="e">
        <f t="shared" si="22"/>
        <v>#N/A</v>
      </c>
      <c r="F252" s="2">
        <v>1365922.1539024711</v>
      </c>
      <c r="G252" s="2">
        <f t="shared" si="47"/>
        <v>741500.42857142852</v>
      </c>
      <c r="H252" s="2">
        <f t="shared" si="45"/>
        <v>144884671.70317715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2145012.5714285658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1378854.3370257318</v>
      </c>
      <c r="Q252" s="2">
        <f t="shared" si="48"/>
        <v>750000</v>
      </c>
      <c r="R252" s="2">
        <f t="shared" si="46"/>
        <v>146864496.40819961</v>
      </c>
      <c r="S252" s="2">
        <f t="shared" si="17"/>
        <v>741500.42857143283</v>
      </c>
      <c r="T252" s="2">
        <f t="shared" si="18"/>
        <v>8499.571428571362</v>
      </c>
      <c r="U252" s="2">
        <f t="shared" si="19"/>
        <v>750000</v>
      </c>
      <c r="V252" s="2">
        <f t="shared" si="34"/>
        <v>82598635.703176796</v>
      </c>
      <c r="W252" s="2">
        <f t="shared" si="20"/>
        <v>741500.42857143283</v>
      </c>
      <c r="X252" s="2">
        <f t="shared" si="6"/>
        <v>8499.5714285671711</v>
      </c>
      <c r="Y252" s="2">
        <f t="shared" si="43"/>
        <v>64265860.705022812</v>
      </c>
      <c r="Z252" s="2" t="str">
        <f t="shared" si="8"/>
        <v>MEEP</v>
      </c>
      <c r="AA252" s="2">
        <f>IF(Z252="HERE",Y252,AA251+Graph!$G$1*1000)</f>
        <v>80944871.847880036</v>
      </c>
      <c r="AB252" s="2">
        <f t="shared" si="21"/>
        <v>650000</v>
      </c>
      <c r="AC252" s="2">
        <f t="shared" si="44"/>
        <v>62578124.131748155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184</v>
      </c>
      <c r="C253" s="7"/>
      <c r="D253" s="2" t="e">
        <f t="shared" si="12"/>
        <v>#N/A</v>
      </c>
      <c r="E253" s="2" t="e">
        <f t="shared" si="22"/>
        <v>#N/A</v>
      </c>
      <c r="F253" s="2">
        <v>1370853.2897886336</v>
      </c>
      <c r="G253" s="2">
        <f t="shared" si="47"/>
        <v>741500.42857142852</v>
      </c>
      <c r="H253" s="2">
        <f t="shared" si="45"/>
        <v>145626172.13174859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2153512.1428571371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1383831.9691876769</v>
      </c>
      <c r="Q253" s="2">
        <f t="shared" si="48"/>
        <v>750000</v>
      </c>
      <c r="R253" s="2">
        <f t="shared" si="46"/>
        <v>147614496.40819961</v>
      </c>
      <c r="S253" s="2">
        <f t="shared" si="17"/>
        <v>741500.42857143283</v>
      </c>
      <c r="T253" s="2">
        <f t="shared" si="18"/>
        <v>8499.571428571362</v>
      </c>
      <c r="U253" s="2">
        <f t="shared" si="19"/>
        <v>750000</v>
      </c>
      <c r="V253" s="2">
        <f t="shared" si="34"/>
        <v>83340136.131748229</v>
      </c>
      <c r="W253" s="2">
        <f t="shared" si="20"/>
        <v>741500.42857143283</v>
      </c>
      <c r="X253" s="2">
        <f t="shared" si="6"/>
        <v>8499.5714285671711</v>
      </c>
      <c r="Y253" s="2">
        <f t="shared" si="43"/>
        <v>64274360.276451379</v>
      </c>
      <c r="Z253" s="2" t="str">
        <f t="shared" si="8"/>
        <v>MEEP</v>
      </c>
      <c r="AA253" s="2">
        <f>IF(Z253="HERE",Y253,AA252+Graph!$G$1*1000)</f>
        <v>81594871.847880036</v>
      </c>
      <c r="AB253" s="2">
        <f t="shared" si="21"/>
        <v>650000</v>
      </c>
      <c r="AC253" s="2">
        <f t="shared" si="44"/>
        <v>62578124.131748155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185</v>
      </c>
      <c r="C254" s="7"/>
      <c r="D254" s="2" t="e">
        <f t="shared" si="12"/>
        <v>#N/A</v>
      </c>
      <c r="E254" s="2" t="e">
        <f t="shared" si="22"/>
        <v>#N/A</v>
      </c>
      <c r="F254" s="2">
        <v>1375784.4256748259</v>
      </c>
      <c r="G254" s="2">
        <f t="shared" si="47"/>
        <v>741500.42857142852</v>
      </c>
      <c r="H254" s="2">
        <f t="shared" si="45"/>
        <v>146367672.56032002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2162011.7142857085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1388809.601349622</v>
      </c>
      <c r="Q254" s="2">
        <f t="shared" si="48"/>
        <v>750000</v>
      </c>
      <c r="R254" s="2">
        <f t="shared" si="46"/>
        <v>148364496.40819961</v>
      </c>
      <c r="S254" s="2">
        <f t="shared" si="17"/>
        <v>741500.42857143283</v>
      </c>
      <c r="T254" s="2">
        <f t="shared" si="18"/>
        <v>8499.571428571362</v>
      </c>
      <c r="U254" s="2">
        <f t="shared" si="19"/>
        <v>750000</v>
      </c>
      <c r="V254" s="2">
        <f t="shared" si="34"/>
        <v>84081636.560319662</v>
      </c>
      <c r="W254" s="2">
        <f t="shared" si="20"/>
        <v>741500.42857143283</v>
      </c>
      <c r="X254" s="2">
        <f t="shared" si="6"/>
        <v>8499.5714285671711</v>
      </c>
      <c r="Y254" s="2">
        <f t="shared" si="43"/>
        <v>64282859.847879946</v>
      </c>
      <c r="Z254" s="2" t="str">
        <f t="shared" si="8"/>
        <v>MEEP</v>
      </c>
      <c r="AA254" s="2">
        <f>IF(Z254="HERE",Y254,AA253+Graph!$G$1*1000)</f>
        <v>82244871.847880036</v>
      </c>
      <c r="AB254" s="2">
        <f t="shared" si="21"/>
        <v>650000</v>
      </c>
      <c r="AC254" s="2">
        <f t="shared" si="44"/>
        <v>62578124.131748155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186</v>
      </c>
      <c r="C255" s="7"/>
      <c r="D255" s="2" t="e">
        <f t="shared" si="12"/>
        <v>#N/A</v>
      </c>
      <c r="E255" s="2" t="e">
        <f t="shared" si="22"/>
        <v>#N/A</v>
      </c>
      <c r="F255" s="2">
        <v>1380715.5615609884</v>
      </c>
      <c r="G255" s="2">
        <f t="shared" si="47"/>
        <v>741500.42857142852</v>
      </c>
      <c r="H255" s="2">
        <f t="shared" si="45"/>
        <v>147109172.98889145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2170511.2857142799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1393787.2335115969</v>
      </c>
      <c r="Q255" s="2">
        <f t="shared" si="48"/>
        <v>750000</v>
      </c>
      <c r="R255" s="2">
        <f t="shared" si="46"/>
        <v>149114496.40819961</v>
      </c>
      <c r="S255" s="2">
        <f t="shared" si="17"/>
        <v>741500.42857143283</v>
      </c>
      <c r="T255" s="2">
        <f t="shared" si="18"/>
        <v>8499.571428571362</v>
      </c>
      <c r="U255" s="2">
        <f t="shared" si="19"/>
        <v>750000</v>
      </c>
      <c r="V255" s="2">
        <f t="shared" si="34"/>
        <v>84823136.988891095</v>
      </c>
      <c r="W255" s="2">
        <f t="shared" si="20"/>
        <v>741500.42857143283</v>
      </c>
      <c r="X255" s="2">
        <f t="shared" si="6"/>
        <v>8499.5714285671711</v>
      </c>
      <c r="Y255" s="2">
        <f t="shared" si="43"/>
        <v>64291359.419308513</v>
      </c>
      <c r="Z255" s="2" t="str">
        <f t="shared" si="8"/>
        <v>MEEP</v>
      </c>
      <c r="AA255" s="2">
        <f>IF(Z255="HERE",Y255,AA254+Graph!$G$1*1000)</f>
        <v>82894871.847880036</v>
      </c>
      <c r="AB255" s="2">
        <f t="shared" si="21"/>
        <v>650000</v>
      </c>
      <c r="AC255" s="2">
        <f t="shared" si="44"/>
        <v>62578124.131748155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187</v>
      </c>
      <c r="C256" s="7"/>
      <c r="D256" s="2" t="e">
        <f t="shared" si="12"/>
        <v>#N/A</v>
      </c>
      <c r="E256" s="2" t="e">
        <f t="shared" si="22"/>
        <v>#N/A</v>
      </c>
      <c r="F256" s="2">
        <v>1385646.6974471509</v>
      </c>
      <c r="G256" s="2">
        <f t="shared" si="47"/>
        <v>741500.42857142852</v>
      </c>
      <c r="H256" s="2">
        <f t="shared" si="45"/>
        <v>147850673.41746289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2179010.8571428512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1398764.865673542</v>
      </c>
      <c r="Q256" s="2">
        <f t="shared" si="48"/>
        <v>750000</v>
      </c>
      <c r="R256" s="2">
        <f t="shared" si="46"/>
        <v>149864496.40819961</v>
      </c>
      <c r="S256" s="2">
        <f t="shared" si="17"/>
        <v>741500.42857143283</v>
      </c>
      <c r="T256" s="2">
        <f t="shared" si="18"/>
        <v>8499.571428571362</v>
      </c>
      <c r="U256" s="2">
        <f t="shared" si="19"/>
        <v>750000</v>
      </c>
      <c r="V256" s="2">
        <f t="shared" si="34"/>
        <v>85564637.417462528</v>
      </c>
      <c r="W256" s="2">
        <f t="shared" si="20"/>
        <v>741500.42857143283</v>
      </c>
      <c r="X256" s="2">
        <f t="shared" si="6"/>
        <v>8499.5714285671711</v>
      </c>
      <c r="Y256" s="2">
        <f t="shared" si="43"/>
        <v>64299858.990737081</v>
      </c>
      <c r="Z256" s="2" t="str">
        <f t="shared" si="8"/>
        <v>MEEP</v>
      </c>
      <c r="AA256" s="2">
        <f>IF(Z256="HERE",Y256,AA255+Graph!$G$1*1000)</f>
        <v>83544871.847880036</v>
      </c>
      <c r="AB256" s="2">
        <f t="shared" si="21"/>
        <v>650000</v>
      </c>
      <c r="AC256" s="2">
        <f t="shared" si="44"/>
        <v>62578124.131748155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188</v>
      </c>
      <c r="C257" s="7"/>
      <c r="D257" s="2" t="e">
        <f t="shared" si="12"/>
        <v>#N/A</v>
      </c>
      <c r="E257" s="2" t="e">
        <f t="shared" si="22"/>
        <v>#N/A</v>
      </c>
      <c r="F257" s="2">
        <v>1390577.8333333433</v>
      </c>
      <c r="G257" s="2">
        <f t="shared" si="47"/>
        <v>741500.42857142852</v>
      </c>
      <c r="H257" s="2">
        <f t="shared" si="45"/>
        <v>148592173.84603432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2187510.4285714226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1403742.4978354871</v>
      </c>
      <c r="Q257" s="2">
        <f t="shared" si="48"/>
        <v>750000</v>
      </c>
      <c r="R257" s="2">
        <f t="shared" si="46"/>
        <v>150614496.40819961</v>
      </c>
      <c r="S257" s="2">
        <f t="shared" si="17"/>
        <v>741500.42857143283</v>
      </c>
      <c r="T257" s="2">
        <f t="shared" si="18"/>
        <v>8499.571428571362</v>
      </c>
      <c r="U257" s="2">
        <f t="shared" si="19"/>
        <v>750000</v>
      </c>
      <c r="V257" s="2">
        <f t="shared" si="34"/>
        <v>86306137.846033961</v>
      </c>
      <c r="W257" s="2">
        <f t="shared" si="20"/>
        <v>741500.42857143283</v>
      </c>
      <c r="X257" s="2">
        <f t="shared" si="6"/>
        <v>8499.5714285671711</v>
      </c>
      <c r="Y257" s="2">
        <f t="shared" si="43"/>
        <v>64308358.562165648</v>
      </c>
      <c r="Z257" s="2" t="str">
        <f t="shared" si="8"/>
        <v>MEEP</v>
      </c>
      <c r="AA257" s="2">
        <f>IF(Z257="HERE",Y257,AA256+Graph!$G$1*1000)</f>
        <v>84194871.847880036</v>
      </c>
      <c r="AB257" s="2">
        <f t="shared" si="21"/>
        <v>650000</v>
      </c>
      <c r="AC257" s="2">
        <f t="shared" si="44"/>
        <v>62578124.131748155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189</v>
      </c>
      <c r="C258" s="7"/>
      <c r="D258" s="2" t="e">
        <f t="shared" si="12"/>
        <v>#N/A</v>
      </c>
      <c r="E258" s="2" t="e">
        <f t="shared" si="22"/>
        <v>#N/A</v>
      </c>
      <c r="F258" s="2">
        <v>1395508.9692195058</v>
      </c>
      <c r="G258" s="2">
        <f t="shared" si="47"/>
        <v>741500.42857142852</v>
      </c>
      <c r="H258" s="2">
        <f t="shared" si="45"/>
        <v>149333674.27460575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2196009.9999999939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1408720.129997462</v>
      </c>
      <c r="Q258" s="2">
        <f t="shared" si="48"/>
        <v>750000</v>
      </c>
      <c r="R258" s="2">
        <f t="shared" si="46"/>
        <v>151364496.40819961</v>
      </c>
      <c r="S258" s="2">
        <f t="shared" si="17"/>
        <v>741500.42857143283</v>
      </c>
      <c r="T258" s="2">
        <f t="shared" si="18"/>
        <v>8499.571428571362</v>
      </c>
      <c r="U258" s="2">
        <f t="shared" si="19"/>
        <v>750000</v>
      </c>
      <c r="V258" s="2">
        <f t="shared" si="34"/>
        <v>87047638.274605393</v>
      </c>
      <c r="W258" s="2">
        <f t="shared" si="20"/>
        <v>741500.42857143283</v>
      </c>
      <c r="X258" s="2">
        <f t="shared" si="6"/>
        <v>8499.5714285671711</v>
      </c>
      <c r="Y258" s="2">
        <f t="shared" si="43"/>
        <v>64316858.133594215</v>
      </c>
      <c r="Z258" s="2" t="str">
        <f t="shared" si="8"/>
        <v>MEEP</v>
      </c>
      <c r="AA258" s="2">
        <f>IF(Z258="HERE",Y258,AA257+Graph!$G$1*1000)</f>
        <v>84844871.847880036</v>
      </c>
      <c r="AB258" s="2">
        <f t="shared" si="21"/>
        <v>650000</v>
      </c>
      <c r="AC258" s="2">
        <f t="shared" si="44"/>
        <v>62578124.131748155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190</v>
      </c>
      <c r="C259" s="7"/>
      <c r="D259" s="2" t="e">
        <f t="shared" si="12"/>
        <v>#N/A</v>
      </c>
      <c r="E259" s="2" t="e">
        <f t="shared" si="22"/>
        <v>#N/A</v>
      </c>
      <c r="F259" s="2">
        <v>1400440.1051056683</v>
      </c>
      <c r="G259" s="2">
        <f t="shared" si="47"/>
        <v>741500.42857142852</v>
      </c>
      <c r="H259" s="2">
        <f t="shared" si="45"/>
        <v>150075174.70317718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2204509.5714285653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1413697.7621594071</v>
      </c>
      <c r="Q259" s="2">
        <f t="shared" si="48"/>
        <v>750000</v>
      </c>
      <c r="R259" s="2">
        <f t="shared" si="46"/>
        <v>152114496.40819961</v>
      </c>
      <c r="S259" s="2">
        <f t="shared" si="17"/>
        <v>741500.42857143283</v>
      </c>
      <c r="T259" s="2">
        <f t="shared" si="18"/>
        <v>8499.571428571362</v>
      </c>
      <c r="U259" s="2">
        <f t="shared" si="19"/>
        <v>750000</v>
      </c>
      <c r="V259" s="2">
        <f t="shared" si="34"/>
        <v>87789138.703176826</v>
      </c>
      <c r="W259" s="2">
        <f t="shared" si="20"/>
        <v>741500.42857143283</v>
      </c>
      <c r="X259" s="2">
        <f t="shared" si="6"/>
        <v>8499.5714285671711</v>
      </c>
      <c r="Y259" s="2">
        <f t="shared" si="43"/>
        <v>64325357.705022782</v>
      </c>
      <c r="Z259" s="2" t="str">
        <f t="shared" si="8"/>
        <v>MEEP</v>
      </c>
      <c r="AA259" s="2">
        <f>IF(Z259="HERE",Y259,AA258+Graph!$G$1*1000)</f>
        <v>85494871.847880036</v>
      </c>
      <c r="AB259" s="2">
        <f t="shared" si="21"/>
        <v>650000</v>
      </c>
      <c r="AC259" s="2">
        <f t="shared" si="44"/>
        <v>62578124.131748155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191</v>
      </c>
      <c r="C260" s="7"/>
      <c r="D260" s="2" t="e">
        <f t="shared" si="12"/>
        <v>#N/A</v>
      </c>
      <c r="E260" s="2" t="e">
        <f t="shared" si="22"/>
        <v>#N/A</v>
      </c>
      <c r="F260" s="2">
        <v>1405371.2409918606</v>
      </c>
      <c r="G260" s="2">
        <f t="shared" si="47"/>
        <v>741500.42857142852</v>
      </c>
      <c r="H260" s="2">
        <f t="shared" si="45"/>
        <v>150816675.13174862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2213009.1428571367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1418675.3943213522</v>
      </c>
      <c r="Q260" s="2">
        <f t="shared" si="48"/>
        <v>750000</v>
      </c>
      <c r="R260" s="2">
        <f t="shared" si="46"/>
        <v>152864496.40819961</v>
      </c>
      <c r="S260" s="2">
        <f t="shared" si="17"/>
        <v>741500.42857143283</v>
      </c>
      <c r="T260" s="2">
        <f t="shared" si="18"/>
        <v>8499.571428571362</v>
      </c>
      <c r="U260" s="2">
        <f t="shared" si="19"/>
        <v>750000</v>
      </c>
      <c r="V260" s="2">
        <f t="shared" si="34"/>
        <v>88530639.131748259</v>
      </c>
      <c r="W260" s="2">
        <f t="shared" si="20"/>
        <v>741500.42857143283</v>
      </c>
      <c r="X260" s="2">
        <f t="shared" si="6"/>
        <v>8499.5714285671711</v>
      </c>
      <c r="Y260" s="2">
        <f t="shared" si="43"/>
        <v>64333857.276451349</v>
      </c>
      <c r="Z260" s="2" t="str">
        <f t="shared" si="8"/>
        <v>MEEP</v>
      </c>
      <c r="AA260" s="2">
        <f>IF(Z260="HERE",Y260,AA259+Graph!$G$1*1000)</f>
        <v>86144871.847880036</v>
      </c>
      <c r="AB260" s="2">
        <f t="shared" si="21"/>
        <v>650000</v>
      </c>
      <c r="AC260" s="2">
        <f t="shared" si="44"/>
        <v>62578124.131748155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192</v>
      </c>
      <c r="C261" s="7"/>
      <c r="D261" s="2" t="e">
        <f t="shared" si="12"/>
        <v>#N/A</v>
      </c>
      <c r="E261" s="2" t="e">
        <f t="shared" si="22"/>
        <v>#N/A</v>
      </c>
      <c r="F261" s="2">
        <v>1410302.3768780231</v>
      </c>
      <c r="G261" s="2">
        <f t="shared" si="47"/>
        <v>741500.42857142852</v>
      </c>
      <c r="H261" s="2">
        <f t="shared" si="45"/>
        <v>151558175.56032005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2221508.714285708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1423653.0264833272</v>
      </c>
      <c r="Q261" s="2">
        <f t="shared" si="48"/>
        <v>750000</v>
      </c>
      <c r="R261" s="2">
        <f t="shared" si="46"/>
        <v>153614496.40819961</v>
      </c>
      <c r="S261" s="2">
        <f t="shared" si="17"/>
        <v>741500.42857143283</v>
      </c>
      <c r="T261" s="2">
        <f t="shared" si="18"/>
        <v>8499.571428571362</v>
      </c>
      <c r="U261" s="2">
        <f t="shared" si="19"/>
        <v>750000</v>
      </c>
      <c r="V261" s="2">
        <f t="shared" si="34"/>
        <v>89272139.560319692</v>
      </c>
      <c r="W261" s="2">
        <f t="shared" si="20"/>
        <v>741500.42857143283</v>
      </c>
      <c r="X261" s="2">
        <f t="shared" si="6"/>
        <v>8499.5714285671711</v>
      </c>
      <c r="Y261" s="2">
        <f t="shared" si="43"/>
        <v>64342356.847879916</v>
      </c>
      <c r="Z261" s="2" t="str">
        <f t="shared" si="8"/>
        <v>MEEP</v>
      </c>
      <c r="AA261" s="2">
        <f>IF(Z261="HERE",Y261,AA260+Graph!$G$1*1000)</f>
        <v>86794871.847880036</v>
      </c>
      <c r="AB261" s="2">
        <f t="shared" si="21"/>
        <v>650000</v>
      </c>
      <c r="AC261" s="2">
        <f t="shared" si="44"/>
        <v>62578124.131748155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193</v>
      </c>
      <c r="C262" s="7"/>
      <c r="D262" s="2" t="e">
        <f t="shared" si="12"/>
        <v>#N/A</v>
      </c>
      <c r="E262" s="2" t="e">
        <f t="shared" si="22"/>
        <v>#N/A</v>
      </c>
      <c r="F262" s="2">
        <v>1415233.5127641857</v>
      </c>
      <c r="G262" s="2">
        <f t="shared" si="47"/>
        <v>741500.42857142852</v>
      </c>
      <c r="H262" s="2">
        <f t="shared" si="45"/>
        <v>152299675.98889148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2230008.2857142794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1428630.6586452723</v>
      </c>
      <c r="Q262" s="2">
        <f t="shared" si="48"/>
        <v>750000</v>
      </c>
      <c r="R262" s="2">
        <f t="shared" si="46"/>
        <v>154364496.40819961</v>
      </c>
      <c r="S262" s="2">
        <f t="shared" si="17"/>
        <v>741500.42857143283</v>
      </c>
      <c r="T262" s="2">
        <f t="shared" si="18"/>
        <v>8499.571428571362</v>
      </c>
      <c r="U262" s="2">
        <f t="shared" si="19"/>
        <v>750000</v>
      </c>
      <c r="V262" s="2">
        <f t="shared" si="34"/>
        <v>90013639.988891125</v>
      </c>
      <c r="W262" s="2">
        <f t="shared" si="20"/>
        <v>741500.42857143283</v>
      </c>
      <c r="X262" s="2">
        <f t="shared" si="6"/>
        <v>8499.5714285671711</v>
      </c>
      <c r="Y262" s="2">
        <f t="shared" si="43"/>
        <v>64350856.419308484</v>
      </c>
      <c r="Z262" s="2" t="str">
        <f t="shared" si="8"/>
        <v>MEEP</v>
      </c>
      <c r="AA262" s="2">
        <f>IF(Z262="HERE",Y262,AA261+Graph!$G$1*1000)</f>
        <v>87444871.847880036</v>
      </c>
      <c r="AB262" s="2">
        <f t="shared" si="21"/>
        <v>650000</v>
      </c>
      <c r="AC262" s="2">
        <f t="shared" si="44"/>
        <v>62578124.131748155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194</v>
      </c>
      <c r="C263" s="7"/>
      <c r="D263" s="2" t="e">
        <f t="shared" si="12"/>
        <v>#N/A</v>
      </c>
      <c r="E263" s="2" t="e">
        <f t="shared" si="22"/>
        <v>#N/A</v>
      </c>
      <c r="F263" s="2">
        <v>1420164.648650378</v>
      </c>
      <c r="G263" s="2">
        <f t="shared" si="47"/>
        <v>741500.42857142852</v>
      </c>
      <c r="H263" s="2">
        <f t="shared" si="45"/>
        <v>153041176.41746292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2238507.8571428508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1433608.2908072174</v>
      </c>
      <c r="Q263" s="2">
        <f t="shared" si="48"/>
        <v>750000</v>
      </c>
      <c r="R263" s="2">
        <f t="shared" si="46"/>
        <v>155114496.40819961</v>
      </c>
      <c r="S263" s="2">
        <f t="shared" si="17"/>
        <v>741500.42857143283</v>
      </c>
      <c r="T263" s="2">
        <f t="shared" si="18"/>
        <v>8499.571428571362</v>
      </c>
      <c r="U263" s="2">
        <f t="shared" si="19"/>
        <v>750000</v>
      </c>
      <c r="V263" s="2">
        <f t="shared" si="34"/>
        <v>90755140.417462558</v>
      </c>
      <c r="W263" s="2">
        <f t="shared" si="20"/>
        <v>741500.42857143283</v>
      </c>
      <c r="X263" s="2">
        <f t="shared" si="6"/>
        <v>8499.5714285671711</v>
      </c>
      <c r="Y263" s="2">
        <f t="shared" si="43"/>
        <v>64359355.990737051</v>
      </c>
      <c r="Z263" s="2" t="str">
        <f t="shared" si="8"/>
        <v>MEEP</v>
      </c>
      <c r="AA263" s="2">
        <f>IF(Z263="HERE",Y263,AA262+Graph!$G$1*1000)</f>
        <v>88094871.847880036</v>
      </c>
      <c r="AB263" s="2">
        <f t="shared" si="21"/>
        <v>650000</v>
      </c>
      <c r="AC263" s="2">
        <f t="shared" si="44"/>
        <v>62578124.131748155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195</v>
      </c>
      <c r="C264" s="7"/>
      <c r="D264" s="2" t="e">
        <f t="shared" si="12"/>
        <v>#N/A</v>
      </c>
      <c r="E264" s="2" t="e">
        <f t="shared" si="22"/>
        <v>#N/A</v>
      </c>
      <c r="F264" s="2">
        <v>1425095.7845365405</v>
      </c>
      <c r="G264" s="2">
        <f t="shared" si="47"/>
        <v>741500.42857142852</v>
      </c>
      <c r="H264" s="2">
        <f t="shared" si="45"/>
        <v>153782676.84603435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2247007.4285714221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1438585.9229691923</v>
      </c>
      <c r="Q264" s="2">
        <f t="shared" si="48"/>
        <v>750000</v>
      </c>
      <c r="R264" s="2">
        <f t="shared" si="46"/>
        <v>155864496.40819961</v>
      </c>
      <c r="S264" s="2">
        <f t="shared" si="17"/>
        <v>741500.42857143283</v>
      </c>
      <c r="T264" s="2">
        <f t="shared" si="18"/>
        <v>8499.571428571362</v>
      </c>
      <c r="U264" s="2">
        <f t="shared" si="19"/>
        <v>750000</v>
      </c>
      <c r="V264" s="2">
        <f t="shared" si="34"/>
        <v>91496640.84603399</v>
      </c>
      <c r="W264" s="2">
        <f t="shared" si="20"/>
        <v>741500.42857143283</v>
      </c>
      <c r="X264" s="2">
        <f t="shared" si="6"/>
        <v>8499.5714285671711</v>
      </c>
      <c r="Y264" s="2">
        <f t="shared" si="43"/>
        <v>64367855.562165618</v>
      </c>
      <c r="Z264" s="2" t="str">
        <f t="shared" si="8"/>
        <v>MEEP</v>
      </c>
      <c r="AA264" s="2">
        <f>IF(Z264="HERE",Y264,AA263+Graph!$G$1*1000)</f>
        <v>88744871.847880036</v>
      </c>
      <c r="AB264" s="2">
        <f t="shared" si="21"/>
        <v>650000</v>
      </c>
      <c r="AC264" s="2">
        <f t="shared" si="44"/>
        <v>62578124.131748155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196</v>
      </c>
      <c r="C265" s="7"/>
      <c r="D265" s="2" t="e">
        <f t="shared" si="12"/>
        <v>#N/A</v>
      </c>
      <c r="E265" s="2" t="e">
        <f t="shared" si="22"/>
        <v>#N/A</v>
      </c>
      <c r="F265" s="2">
        <v>1430026.920422703</v>
      </c>
      <c r="G265" s="2">
        <f t="shared" si="47"/>
        <v>741500.42857142852</v>
      </c>
      <c r="H265" s="2">
        <f t="shared" si="45"/>
        <v>154524177.27460578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2255506.9999999935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1443563.5551311374</v>
      </c>
      <c r="Q265" s="2">
        <f t="shared" si="48"/>
        <v>750000</v>
      </c>
      <c r="R265" s="2">
        <f t="shared" si="46"/>
        <v>156614496.40819961</v>
      </c>
      <c r="S265" s="2">
        <f t="shared" si="17"/>
        <v>741500.42857143283</v>
      </c>
      <c r="T265" s="2">
        <f t="shared" si="18"/>
        <v>8499.571428571362</v>
      </c>
      <c r="U265" s="2">
        <f t="shared" si="19"/>
        <v>750000</v>
      </c>
      <c r="V265" s="2">
        <f t="shared" si="34"/>
        <v>92238141.274605423</v>
      </c>
      <c r="W265" s="2">
        <f t="shared" si="20"/>
        <v>741500.42857143283</v>
      </c>
      <c r="X265" s="2">
        <f t="shared" si="6"/>
        <v>8499.5714285671711</v>
      </c>
      <c r="Y265" s="2">
        <f t="shared" si="43"/>
        <v>64376355.133594185</v>
      </c>
      <c r="Z265" s="2" t="str">
        <f t="shared" si="8"/>
        <v>MEEP</v>
      </c>
      <c r="AA265" s="2">
        <f>IF(Z265="HERE",Y265,AA264+Graph!$G$1*1000)</f>
        <v>89394871.847880036</v>
      </c>
      <c r="AB265" s="2">
        <f t="shared" si="21"/>
        <v>650000</v>
      </c>
      <c r="AC265" s="2">
        <f t="shared" si="44"/>
        <v>62578124.131748155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197</v>
      </c>
      <c r="C266" s="7"/>
      <c r="D266" s="2" t="e">
        <f t="shared" si="12"/>
        <v>#N/A</v>
      </c>
      <c r="E266" s="2" t="e">
        <f t="shared" si="22"/>
        <v>#N/A</v>
      </c>
      <c r="F266" s="2">
        <v>1434958.0563088953</v>
      </c>
      <c r="G266" s="2">
        <f t="shared" si="47"/>
        <v>741500.42857142852</v>
      </c>
      <c r="H266" s="2">
        <f t="shared" si="45"/>
        <v>155265677.70317721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2264006.5714285648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1448541.1872931123</v>
      </c>
      <c r="Q266" s="2">
        <f t="shared" si="48"/>
        <v>750000</v>
      </c>
      <c r="R266" s="2">
        <f t="shared" si="46"/>
        <v>157364496.40819961</v>
      </c>
      <c r="S266" s="2">
        <f t="shared" si="17"/>
        <v>741500.42857143283</v>
      </c>
      <c r="T266" s="2">
        <f t="shared" si="18"/>
        <v>8499.571428571362</v>
      </c>
      <c r="U266" s="2">
        <f t="shared" si="19"/>
        <v>750000</v>
      </c>
      <c r="V266" s="2">
        <f t="shared" si="34"/>
        <v>92979641.703176856</v>
      </c>
      <c r="W266" s="2">
        <f t="shared" si="20"/>
        <v>741500.42857143283</v>
      </c>
      <c r="X266" s="2">
        <f t="shared" si="6"/>
        <v>8499.5714285671711</v>
      </c>
      <c r="Y266" s="2">
        <f t="shared" si="43"/>
        <v>64384854.705022752</v>
      </c>
      <c r="Z266" s="2" t="str">
        <f t="shared" si="8"/>
        <v>MEEP</v>
      </c>
      <c r="AA266" s="2">
        <f>IF(Z266="HERE",Y266,AA265+Graph!$G$1*1000)</f>
        <v>90044871.847880036</v>
      </c>
      <c r="AB266" s="2">
        <f t="shared" si="21"/>
        <v>650000</v>
      </c>
      <c r="AC266" s="2">
        <f t="shared" si="44"/>
        <v>62578124.131748155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198</v>
      </c>
      <c r="C267" s="7"/>
      <c r="D267" s="2" t="e">
        <f t="shared" si="12"/>
        <v>#N/A</v>
      </c>
      <c r="E267" s="2" t="e">
        <f t="shared" si="22"/>
        <v>#N/A</v>
      </c>
      <c r="F267" s="2">
        <v>1439889.1921950579</v>
      </c>
      <c r="G267" s="2">
        <f t="shared" si="47"/>
        <v>741500.42857142852</v>
      </c>
      <c r="H267" s="2">
        <f t="shared" si="45"/>
        <v>156007178.13174865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2272506.1428571362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1453518.8194550574</v>
      </c>
      <c r="Q267" s="2">
        <f t="shared" si="48"/>
        <v>750000</v>
      </c>
      <c r="R267" s="2">
        <f t="shared" si="46"/>
        <v>158114496.40819961</v>
      </c>
      <c r="S267" s="2">
        <f t="shared" si="17"/>
        <v>741500.42857143283</v>
      </c>
      <c r="T267" s="2">
        <f t="shared" si="18"/>
        <v>8499.571428571362</v>
      </c>
      <c r="U267" s="2">
        <f t="shared" si="19"/>
        <v>750000</v>
      </c>
      <c r="V267" s="2">
        <f t="shared" si="34"/>
        <v>93721142.131748289</v>
      </c>
      <c r="W267" s="2">
        <f t="shared" si="20"/>
        <v>741500.42857143283</v>
      </c>
      <c r="X267" s="2">
        <f t="shared" si="6"/>
        <v>8499.5714285671711</v>
      </c>
      <c r="Y267" s="2">
        <f t="shared" si="43"/>
        <v>64393354.276451319</v>
      </c>
      <c r="Z267" s="2" t="str">
        <f t="shared" si="8"/>
        <v>MEEP</v>
      </c>
      <c r="AA267" s="2">
        <f>IF(Z267="HERE",Y267,AA266+Graph!$G$1*1000)</f>
        <v>90694871.847880036</v>
      </c>
      <c r="AB267" s="2">
        <f t="shared" si="21"/>
        <v>650000</v>
      </c>
      <c r="AC267" s="2">
        <f t="shared" si="44"/>
        <v>62578124.131748155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199</v>
      </c>
      <c r="C268" s="7"/>
      <c r="D268" s="2" t="e">
        <f t="shared" si="12"/>
        <v>#N/A</v>
      </c>
      <c r="E268" s="2" t="e">
        <f t="shared" si="22"/>
        <v>#N/A</v>
      </c>
      <c r="F268" s="2">
        <v>1444820.3280812204</v>
      </c>
      <c r="G268" s="2">
        <f t="shared" si="47"/>
        <v>741500.42857142852</v>
      </c>
      <c r="H268" s="2">
        <f t="shared" si="45"/>
        <v>156748678.56032008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2281005.7142857076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1458496.4516170025</v>
      </c>
      <c r="Q268" s="2">
        <f t="shared" si="48"/>
        <v>750000</v>
      </c>
      <c r="R268" s="2">
        <f t="shared" si="46"/>
        <v>158864496.40819961</v>
      </c>
      <c r="S268" s="2">
        <f t="shared" si="17"/>
        <v>741500.42857143283</v>
      </c>
      <c r="T268" s="2">
        <f t="shared" si="18"/>
        <v>8499.571428571362</v>
      </c>
      <c r="U268" s="2">
        <f t="shared" si="19"/>
        <v>750000</v>
      </c>
      <c r="V268" s="2">
        <f t="shared" si="34"/>
        <v>94462642.560319722</v>
      </c>
      <c r="W268" s="2">
        <f t="shared" si="20"/>
        <v>741500.42857143283</v>
      </c>
      <c r="X268" s="2">
        <f t="shared" si="6"/>
        <v>8499.5714285671711</v>
      </c>
      <c r="Y268" s="2">
        <f t="shared" si="43"/>
        <v>64401853.847879887</v>
      </c>
      <c r="Z268" s="2" t="str">
        <f t="shared" si="8"/>
        <v>MEEP</v>
      </c>
      <c r="AA268" s="2">
        <f>IF(Z268="HERE",Y268,AA267+Graph!$G$1*1000)</f>
        <v>91344871.847880036</v>
      </c>
      <c r="AB268" s="2">
        <f t="shared" si="21"/>
        <v>650000</v>
      </c>
      <c r="AC268" s="2">
        <f t="shared" si="44"/>
        <v>62578124.131748155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200</v>
      </c>
      <c r="C269" s="7"/>
      <c r="D269" s="2" t="e">
        <f t="shared" si="12"/>
        <v>#N/A</v>
      </c>
      <c r="E269" s="2" t="e">
        <f t="shared" si="22"/>
        <v>#N/A</v>
      </c>
      <c r="F269" s="2">
        <v>1449751.4639674127</v>
      </c>
      <c r="G269" s="2">
        <f t="shared" si="47"/>
        <v>741500.42857142852</v>
      </c>
      <c r="H269" s="2">
        <f t="shared" si="45"/>
        <v>157490178.98889151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2289505.2857142789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1463474.0837789774</v>
      </c>
      <c r="Q269" s="2">
        <f t="shared" si="48"/>
        <v>750000</v>
      </c>
      <c r="R269" s="2">
        <f t="shared" si="46"/>
        <v>159614496.40819961</v>
      </c>
      <c r="S269" s="2">
        <f t="shared" si="17"/>
        <v>741500.42857143283</v>
      </c>
      <c r="T269" s="2">
        <f t="shared" si="18"/>
        <v>8499.571428571362</v>
      </c>
      <c r="U269" s="2">
        <f t="shared" si="19"/>
        <v>750000</v>
      </c>
      <c r="V269" s="2">
        <f t="shared" si="34"/>
        <v>95204142.988891155</v>
      </c>
      <c r="W269" s="2">
        <f t="shared" si="20"/>
        <v>741500.42857143283</v>
      </c>
      <c r="X269" s="2">
        <f t="shared" si="6"/>
        <v>8499.5714285671711</v>
      </c>
      <c r="Y269" s="2">
        <f t="shared" si="43"/>
        <v>64410353.419308454</v>
      </c>
      <c r="Z269" s="2" t="str">
        <f t="shared" si="8"/>
        <v>MEEP</v>
      </c>
      <c r="AA269" s="2">
        <f>IF(Z269="HERE",Y269,AA268+Graph!$G$1*1000)</f>
        <v>91994871.847880036</v>
      </c>
      <c r="AB269" s="2">
        <f t="shared" si="21"/>
        <v>650000</v>
      </c>
      <c r="AC269" s="2">
        <f t="shared" si="44"/>
        <v>62578124.131748155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201</v>
      </c>
      <c r="C270" s="7"/>
      <c r="D270" s="2" t="e">
        <f t="shared" si="12"/>
        <v>#N/A</v>
      </c>
      <c r="E270" s="2" t="e">
        <f t="shared" si="22"/>
        <v>#N/A</v>
      </c>
      <c r="F270" s="2">
        <v>1454682.5998535752</v>
      </c>
      <c r="G270" s="2">
        <f t="shared" si="47"/>
        <v>741500.42857142852</v>
      </c>
      <c r="H270" s="2">
        <f t="shared" si="45"/>
        <v>158231679.41746294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2298004.8571428503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1468451.7159409225</v>
      </c>
      <c r="Q270" s="2">
        <f t="shared" si="48"/>
        <v>750000</v>
      </c>
      <c r="R270" s="2">
        <f t="shared" si="46"/>
        <v>160364496.40819961</v>
      </c>
      <c r="S270" s="2">
        <f t="shared" si="17"/>
        <v>741500.42857143283</v>
      </c>
      <c r="T270" s="2">
        <f t="shared" si="18"/>
        <v>8499.571428571362</v>
      </c>
      <c r="U270" s="2">
        <f t="shared" si="19"/>
        <v>750000</v>
      </c>
      <c r="V270" s="2">
        <f t="shared" si="34"/>
        <v>95945643.417462587</v>
      </c>
      <c r="W270" s="2">
        <f t="shared" si="20"/>
        <v>741500.42857143283</v>
      </c>
      <c r="X270" s="2">
        <f t="shared" si="6"/>
        <v>8499.5714285671711</v>
      </c>
      <c r="Y270" s="2">
        <f t="shared" si="43"/>
        <v>64418852.990737021</v>
      </c>
      <c r="Z270" s="2" t="str">
        <f t="shared" si="8"/>
        <v>MEEP</v>
      </c>
      <c r="AA270" s="2">
        <f>IF(Z270="HERE",Y270,AA269+Graph!$G$1*1000)</f>
        <v>92644871.847880036</v>
      </c>
      <c r="AB270" s="2">
        <f t="shared" si="21"/>
        <v>650000</v>
      </c>
      <c r="AC270" s="2">
        <f t="shared" si="44"/>
        <v>62578124.131748155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202</v>
      </c>
      <c r="C271" s="7"/>
      <c r="D271" s="2" t="e">
        <f t="shared" si="12"/>
        <v>#N/A</v>
      </c>
      <c r="E271" s="2" t="e">
        <f t="shared" si="22"/>
        <v>#N/A</v>
      </c>
      <c r="F271" s="2">
        <v>1459613.7357397377</v>
      </c>
      <c r="G271" s="2">
        <f t="shared" si="47"/>
        <v>741500.42857142852</v>
      </c>
      <c r="H271" s="2">
        <f t="shared" si="45"/>
        <v>158973179.84603438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2306504.4285714217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1473429.3481028676</v>
      </c>
      <c r="Q271" s="2">
        <f t="shared" si="48"/>
        <v>750000</v>
      </c>
      <c r="R271" s="2">
        <f t="shared" si="46"/>
        <v>161114496.40819961</v>
      </c>
      <c r="S271" s="2">
        <f t="shared" si="17"/>
        <v>741500.42857143283</v>
      </c>
      <c r="T271" s="2">
        <f t="shared" si="18"/>
        <v>8499.571428571362</v>
      </c>
      <c r="U271" s="2">
        <f t="shared" si="19"/>
        <v>750000</v>
      </c>
      <c r="V271" s="2">
        <f t="shared" si="34"/>
        <v>96687143.84603402</v>
      </c>
      <c r="W271" s="2">
        <f t="shared" si="20"/>
        <v>741500.42857143283</v>
      </c>
      <c r="X271" s="2">
        <f t="shared" si="6"/>
        <v>8499.5714285671711</v>
      </c>
      <c r="Y271" s="2">
        <f t="shared" si="43"/>
        <v>64427352.562165588</v>
      </c>
      <c r="Z271" s="2" t="str">
        <f t="shared" si="8"/>
        <v>MEEP</v>
      </c>
      <c r="AA271" s="2">
        <f>IF(Z271="HERE",Y271,AA270+Graph!$G$1*1000)</f>
        <v>93294871.847880036</v>
      </c>
      <c r="AB271" s="2">
        <f t="shared" si="21"/>
        <v>650000</v>
      </c>
      <c r="AC271" s="2">
        <f t="shared" si="44"/>
        <v>62578124.131748155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203</v>
      </c>
      <c r="C272" s="7"/>
      <c r="D272" s="2" t="e">
        <f t="shared" si="12"/>
        <v>#N/A</v>
      </c>
      <c r="E272" s="2" t="e">
        <f t="shared" si="22"/>
        <v>#N/A</v>
      </c>
      <c r="F272" s="2">
        <v>1464544.8716259301</v>
      </c>
      <c r="G272" s="2">
        <f t="shared" si="47"/>
        <v>741500.42857142852</v>
      </c>
      <c r="H272" s="2">
        <f t="shared" si="45"/>
        <v>159714680.27460581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2315003.999999993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1478406.9802648425</v>
      </c>
      <c r="Q272" s="2">
        <f t="shared" si="48"/>
        <v>750000</v>
      </c>
      <c r="R272" s="2">
        <f t="shared" si="46"/>
        <v>161864496.40819961</v>
      </c>
      <c r="S272" s="2">
        <f t="shared" si="17"/>
        <v>741500.42857143283</v>
      </c>
      <c r="T272" s="2">
        <f t="shared" si="18"/>
        <v>8499.571428571362</v>
      </c>
      <c r="U272" s="2">
        <f t="shared" si="19"/>
        <v>750000</v>
      </c>
      <c r="V272" s="2">
        <f t="shared" si="34"/>
        <v>97428644.274605453</v>
      </c>
      <c r="W272" s="2">
        <f t="shared" si="20"/>
        <v>741500.42857143283</v>
      </c>
      <c r="X272" s="2">
        <f t="shared" si="6"/>
        <v>8499.5714285671711</v>
      </c>
      <c r="Y272" s="2">
        <f t="shared" si="43"/>
        <v>64435852.133594155</v>
      </c>
      <c r="Z272" s="2" t="str">
        <f t="shared" si="8"/>
        <v>MEEP</v>
      </c>
      <c r="AA272" s="2">
        <f>IF(Z272="HERE",Y272,AA271+Graph!$G$1*1000)</f>
        <v>93944871.847880036</v>
      </c>
      <c r="AB272" s="2">
        <f t="shared" si="21"/>
        <v>650000</v>
      </c>
      <c r="AC272" s="2">
        <f t="shared" si="44"/>
        <v>62578124.131748155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204</v>
      </c>
      <c r="C273" s="7"/>
      <c r="D273" s="2" t="e">
        <f t="shared" si="12"/>
        <v>#N/A</v>
      </c>
      <c r="E273" s="2" t="e">
        <f t="shared" si="22"/>
        <v>#N/A</v>
      </c>
      <c r="F273" s="2">
        <v>1469476.0075120926</v>
      </c>
      <c r="G273" s="2">
        <f t="shared" si="47"/>
        <v>741500.42857142852</v>
      </c>
      <c r="H273" s="2">
        <f t="shared" si="45"/>
        <v>160456180.70317724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2323503.5714285644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1483384.6124267876</v>
      </c>
      <c r="Q273" s="2">
        <f t="shared" si="48"/>
        <v>750000</v>
      </c>
      <c r="R273" s="2">
        <f t="shared" si="46"/>
        <v>162614496.40819961</v>
      </c>
      <c r="S273" s="2">
        <f t="shared" si="17"/>
        <v>741500.42857143283</v>
      </c>
      <c r="T273" s="2">
        <f t="shared" si="18"/>
        <v>8499.571428571362</v>
      </c>
      <c r="U273" s="2">
        <f t="shared" si="19"/>
        <v>750000</v>
      </c>
      <c r="V273" s="2">
        <f t="shared" si="34"/>
        <v>98170144.703176886</v>
      </c>
      <c r="W273" s="2">
        <f t="shared" si="20"/>
        <v>741500.42857143283</v>
      </c>
      <c r="X273" s="2">
        <f t="shared" si="6"/>
        <v>8499.5714285671711</v>
      </c>
      <c r="Y273" s="2">
        <f t="shared" si="43"/>
        <v>64444351.705022722</v>
      </c>
      <c r="Z273" s="2" t="str">
        <f t="shared" si="8"/>
        <v>MEEP</v>
      </c>
      <c r="AA273" s="2">
        <f>IF(Z273="HERE",Y273,AA272+Graph!$G$1*1000)</f>
        <v>94594871.847880036</v>
      </c>
      <c r="AB273" s="2">
        <f t="shared" si="21"/>
        <v>650000</v>
      </c>
      <c r="AC273" s="2">
        <f t="shared" si="44"/>
        <v>62578124.131748155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205</v>
      </c>
      <c r="C274" s="7"/>
      <c r="D274" s="2" t="e">
        <f t="shared" si="12"/>
        <v>#N/A</v>
      </c>
      <c r="E274" s="2" t="e">
        <f t="shared" si="22"/>
        <v>#N/A</v>
      </c>
      <c r="F274" s="2">
        <v>1474407.1433982551</v>
      </c>
      <c r="G274" s="2">
        <f t="shared" si="47"/>
        <v>741500.42857142852</v>
      </c>
      <c r="H274" s="2">
        <f t="shared" si="45"/>
        <v>161197681.13174868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2332003.1428571357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1488362.2445887327</v>
      </c>
      <c r="Q274" s="2">
        <f t="shared" si="48"/>
        <v>750000</v>
      </c>
      <c r="R274" s="2">
        <f t="shared" si="46"/>
        <v>163364496.40819961</v>
      </c>
      <c r="S274" s="2">
        <f t="shared" si="17"/>
        <v>741500.42857143283</v>
      </c>
      <c r="T274" s="2">
        <f t="shared" si="18"/>
        <v>8499.571428571362</v>
      </c>
      <c r="U274" s="2">
        <f t="shared" si="19"/>
        <v>750000</v>
      </c>
      <c r="V274" s="2">
        <f t="shared" si="34"/>
        <v>98911645.131748319</v>
      </c>
      <c r="W274" s="2">
        <f t="shared" si="20"/>
        <v>741500.42857143283</v>
      </c>
      <c r="X274" s="2">
        <f t="shared" si="6"/>
        <v>8499.5714285671711</v>
      </c>
      <c r="Y274" s="2">
        <f t="shared" si="43"/>
        <v>64452851.27645129</v>
      </c>
      <c r="Z274" s="2" t="str">
        <f t="shared" si="8"/>
        <v>MEEP</v>
      </c>
      <c r="AA274" s="2">
        <f>IF(Z274="HERE",Y274,AA273+Graph!$G$1*1000)</f>
        <v>95244871.847880036</v>
      </c>
      <c r="AB274" s="2">
        <f t="shared" si="21"/>
        <v>650000</v>
      </c>
      <c r="AC274" s="2">
        <f t="shared" si="44"/>
        <v>62578124.131748155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206</v>
      </c>
      <c r="C275" s="7"/>
      <c r="D275" s="2" t="e">
        <f t="shared" si="12"/>
        <v>#N/A</v>
      </c>
      <c r="E275" s="2" t="e">
        <f t="shared" si="22"/>
        <v>#N/A</v>
      </c>
      <c r="F275" s="2">
        <v>1479338.2792844474</v>
      </c>
      <c r="G275" s="2">
        <f t="shared" si="47"/>
        <v>741500.42857142852</v>
      </c>
      <c r="H275" s="2">
        <f t="shared" si="45"/>
        <v>161939181.56032011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2340502.7142857071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1493339.8767507076</v>
      </c>
      <c r="Q275" s="2">
        <f t="shared" si="48"/>
        <v>750000</v>
      </c>
      <c r="R275" s="2">
        <f t="shared" si="46"/>
        <v>164114496.40819961</v>
      </c>
      <c r="S275" s="2">
        <f t="shared" si="17"/>
        <v>741500.42857143283</v>
      </c>
      <c r="T275" s="2">
        <f t="shared" si="18"/>
        <v>8499.571428571362</v>
      </c>
      <c r="U275" s="2">
        <f t="shared" si="19"/>
        <v>750000</v>
      </c>
      <c r="V275" s="2">
        <f t="shared" si="34"/>
        <v>99653145.560319752</v>
      </c>
      <c r="W275" s="2">
        <f t="shared" si="20"/>
        <v>741500.42857143283</v>
      </c>
      <c r="X275" s="2">
        <f t="shared" si="6"/>
        <v>8499.5714285671711</v>
      </c>
      <c r="Y275" s="2">
        <f t="shared" si="43"/>
        <v>64461350.847879857</v>
      </c>
      <c r="Z275" s="2" t="str">
        <f t="shared" si="8"/>
        <v>MEEP</v>
      </c>
      <c r="AA275" s="2">
        <f>IF(Z275="HERE",Y275,AA274+Graph!$G$1*1000)</f>
        <v>95894871.847880036</v>
      </c>
      <c r="AB275" s="2">
        <f t="shared" si="21"/>
        <v>650000</v>
      </c>
      <c r="AC275" s="2">
        <f t="shared" si="44"/>
        <v>62578124.131748155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207</v>
      </c>
      <c r="C276" s="7"/>
      <c r="D276" s="2" t="e">
        <f t="shared" si="12"/>
        <v>#N/A</v>
      </c>
      <c r="E276" s="2" t="e">
        <f t="shared" si="22"/>
        <v>#N/A</v>
      </c>
      <c r="F276" s="2">
        <v>1484269.41517061</v>
      </c>
      <c r="G276" s="2">
        <f t="shared" si="47"/>
        <v>741500.42857142852</v>
      </c>
      <c r="H276" s="2">
        <f t="shared" si="45"/>
        <v>162680681.98889154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2349002.2857142785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1498317.5089126527</v>
      </c>
      <c r="Q276" s="2">
        <f t="shared" si="48"/>
        <v>750000</v>
      </c>
      <c r="R276" s="2">
        <f t="shared" si="46"/>
        <v>164864496.40819961</v>
      </c>
      <c r="S276" s="2">
        <f t="shared" si="17"/>
        <v>741500.42857143283</v>
      </c>
      <c r="T276" s="2">
        <f t="shared" si="18"/>
        <v>8499.571428571362</v>
      </c>
      <c r="U276" s="2">
        <f t="shared" si="19"/>
        <v>750000</v>
      </c>
      <c r="V276" s="2">
        <f t="shared" si="34"/>
        <v>100394645.98889118</v>
      </c>
      <c r="W276" s="2">
        <f t="shared" si="20"/>
        <v>741500.42857143283</v>
      </c>
      <c r="X276" s="2">
        <f t="shared" si="6"/>
        <v>8499.5714285671711</v>
      </c>
      <c r="Y276" s="2">
        <f t="shared" si="43"/>
        <v>64469850.419308424</v>
      </c>
      <c r="Z276" s="2" t="str">
        <f t="shared" si="8"/>
        <v>MEEP</v>
      </c>
      <c r="AA276" s="2">
        <f>IF(Z276="HERE",Y276,AA275+Graph!$G$1*1000)</f>
        <v>96544871.847880036</v>
      </c>
      <c r="AB276" s="2">
        <f t="shared" si="21"/>
        <v>650000</v>
      </c>
      <c r="AC276" s="2">
        <f t="shared" si="44"/>
        <v>62578124.131748155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208</v>
      </c>
      <c r="C277" s="7"/>
      <c r="D277" s="2" t="e">
        <f t="shared" si="12"/>
        <v>#N/A</v>
      </c>
      <c r="E277" s="2" t="e">
        <f t="shared" si="22"/>
        <v>#N/A</v>
      </c>
      <c r="F277" s="2">
        <v>1489200.5510568023</v>
      </c>
      <c r="G277" s="2">
        <f t="shared" si="47"/>
        <v>741500.42857142852</v>
      </c>
      <c r="H277" s="2">
        <f t="shared" si="45"/>
        <v>163422182.41746297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2357501.8571428498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1503295.1410745978</v>
      </c>
      <c r="Q277" s="2">
        <f t="shared" si="48"/>
        <v>750000</v>
      </c>
      <c r="R277" s="2">
        <f t="shared" si="46"/>
        <v>165614496.40819961</v>
      </c>
      <c r="S277" s="2">
        <f t="shared" si="17"/>
        <v>741500.42857143283</v>
      </c>
      <c r="T277" s="2">
        <f t="shared" si="18"/>
        <v>8499.571428571362</v>
      </c>
      <c r="U277" s="2">
        <f t="shared" si="19"/>
        <v>750000</v>
      </c>
      <c r="V277" s="2">
        <f t="shared" si="34"/>
        <v>101136146.41746262</v>
      </c>
      <c r="W277" s="2">
        <f t="shared" si="20"/>
        <v>741500.42857143283</v>
      </c>
      <c r="X277" s="2">
        <f t="shared" si="6"/>
        <v>8499.5714285671711</v>
      </c>
      <c r="Y277" s="2">
        <f t="shared" si="43"/>
        <v>64478349.990736991</v>
      </c>
      <c r="Z277" s="2" t="str">
        <f t="shared" si="8"/>
        <v>MEEP</v>
      </c>
      <c r="AA277" s="2">
        <f>IF(Z277="HERE",Y277,AA276+Graph!$G$1*1000)</f>
        <v>97194871.847880036</v>
      </c>
      <c r="AB277" s="2">
        <f t="shared" si="21"/>
        <v>650000</v>
      </c>
      <c r="AC277" s="2">
        <f t="shared" si="44"/>
        <v>62578124.131748155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209</v>
      </c>
      <c r="C278" s="7"/>
      <c r="D278" s="2" t="e">
        <f t="shared" si="12"/>
        <v>#N/A</v>
      </c>
      <c r="E278" s="2" t="e">
        <f t="shared" si="22"/>
        <v>#N/A</v>
      </c>
      <c r="F278" s="2">
        <v>1494131.6869429648</v>
      </c>
      <c r="G278" s="2">
        <f t="shared" si="47"/>
        <v>741500.42857142852</v>
      </c>
      <c r="H278" s="2">
        <f t="shared" si="45"/>
        <v>164163682.84603441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2366001.4285714212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1508272.7732365727</v>
      </c>
      <c r="Q278" s="2">
        <f t="shared" si="48"/>
        <v>750000</v>
      </c>
      <c r="R278" s="2">
        <f t="shared" si="46"/>
        <v>166364496.40819961</v>
      </c>
      <c r="S278" s="2">
        <f t="shared" si="17"/>
        <v>741500.42857143283</v>
      </c>
      <c r="T278" s="2">
        <f t="shared" si="18"/>
        <v>8499.571428571362</v>
      </c>
      <c r="U278" s="2">
        <f t="shared" si="19"/>
        <v>750000</v>
      </c>
      <c r="V278" s="2">
        <f t="shared" si="34"/>
        <v>101877646.84603405</v>
      </c>
      <c r="W278" s="2">
        <f t="shared" si="20"/>
        <v>741500.42857143283</v>
      </c>
      <c r="X278" s="2">
        <f t="shared" si="6"/>
        <v>8499.5714285671711</v>
      </c>
      <c r="Y278" s="2">
        <f t="shared" si="43"/>
        <v>64486849.562165558</v>
      </c>
      <c r="Z278" s="2" t="str">
        <f t="shared" si="8"/>
        <v>MEEP</v>
      </c>
      <c r="AA278" s="2">
        <f>IF(Z278="HERE",Y278,AA277+Graph!$G$1*1000)</f>
        <v>97844871.847880036</v>
      </c>
      <c r="AB278" s="2">
        <f t="shared" si="21"/>
        <v>650000</v>
      </c>
      <c r="AC278" s="2">
        <f t="shared" si="44"/>
        <v>62578124.131748155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210</v>
      </c>
      <c r="C279" s="7"/>
      <c r="D279" s="2" t="e">
        <f t="shared" si="12"/>
        <v>#N/A</v>
      </c>
      <c r="E279" s="2" t="e">
        <f t="shared" si="22"/>
        <v>#N/A</v>
      </c>
      <c r="F279" s="2">
        <v>1499062.8228291273</v>
      </c>
      <c r="G279" s="2">
        <f t="shared" si="47"/>
        <v>741500.42857142852</v>
      </c>
      <c r="H279" s="2">
        <f t="shared" si="45"/>
        <v>164905183.27460584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2374500.9999999925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1513250.4053985178</v>
      </c>
      <c r="Q279" s="2">
        <f t="shared" si="48"/>
        <v>750000</v>
      </c>
      <c r="R279" s="2">
        <f t="shared" si="46"/>
        <v>167114496.40819961</v>
      </c>
      <c r="S279" s="2">
        <f t="shared" si="17"/>
        <v>741500.42857143283</v>
      </c>
      <c r="T279" s="2">
        <f t="shared" si="18"/>
        <v>8499.571428571362</v>
      </c>
      <c r="U279" s="2">
        <f t="shared" si="19"/>
        <v>750000</v>
      </c>
      <c r="V279" s="2">
        <f t="shared" si="34"/>
        <v>102619147.27460548</v>
      </c>
      <c r="W279" s="2">
        <f t="shared" si="20"/>
        <v>741500.42857143283</v>
      </c>
      <c r="X279" s="2">
        <f t="shared" si="6"/>
        <v>8499.5714285671711</v>
      </c>
      <c r="Y279" s="2">
        <f t="shared" si="43"/>
        <v>64495349.133594126</v>
      </c>
      <c r="Z279" s="2" t="str">
        <f t="shared" si="8"/>
        <v>MEEP</v>
      </c>
      <c r="AA279" s="2">
        <f>IF(Z279="HERE",Y279,AA278+Graph!$G$1*1000)</f>
        <v>98494871.847880036</v>
      </c>
      <c r="AB279" s="2">
        <f t="shared" si="21"/>
        <v>650000</v>
      </c>
      <c r="AC279" s="2">
        <f t="shared" si="44"/>
        <v>62578124.131748155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211</v>
      </c>
      <c r="C280" s="7"/>
      <c r="D280" s="2" t="e">
        <f t="shared" si="12"/>
        <v>#N/A</v>
      </c>
      <c r="E280" s="2" t="e">
        <f t="shared" si="22"/>
        <v>#N/A</v>
      </c>
      <c r="F280" s="2">
        <v>1503993.9587153196</v>
      </c>
      <c r="G280" s="2">
        <f t="shared" si="47"/>
        <v>741500.42857142852</v>
      </c>
      <c r="H280" s="2">
        <f t="shared" si="45"/>
        <v>165646683.70317727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2383000.5714285639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1518228.0375604928</v>
      </c>
      <c r="Q280" s="2">
        <f t="shared" si="48"/>
        <v>750000</v>
      </c>
      <c r="R280" s="2">
        <f t="shared" si="46"/>
        <v>167864496.40819961</v>
      </c>
      <c r="S280" s="2">
        <f t="shared" si="17"/>
        <v>741500.42857143283</v>
      </c>
      <c r="T280" s="2">
        <f t="shared" si="18"/>
        <v>8499.571428571362</v>
      </c>
      <c r="U280" s="2">
        <f t="shared" si="19"/>
        <v>750000</v>
      </c>
      <c r="V280" s="2">
        <f t="shared" si="34"/>
        <v>103360647.70317692</v>
      </c>
      <c r="W280" s="2">
        <f t="shared" si="20"/>
        <v>741500.42857143283</v>
      </c>
      <c r="X280" s="2">
        <f t="shared" si="6"/>
        <v>8499.5714285671711</v>
      </c>
      <c r="Y280" s="2">
        <f t="shared" si="43"/>
        <v>64503848.705022693</v>
      </c>
      <c r="Z280" s="2" t="str">
        <f t="shared" si="8"/>
        <v>MEEP</v>
      </c>
      <c r="AA280" s="2">
        <f>IF(Z280="HERE",Y280,AA279+Graph!$G$1*1000)</f>
        <v>99144871.847880036</v>
      </c>
      <c r="AB280" s="2">
        <f t="shared" si="21"/>
        <v>650000</v>
      </c>
      <c r="AC280" s="2">
        <f t="shared" si="44"/>
        <v>62578124.131748155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212</v>
      </c>
      <c r="C281" s="7"/>
      <c r="D281" s="2" t="e">
        <f t="shared" si="12"/>
        <v>#N/A</v>
      </c>
      <c r="E281" s="2" t="e">
        <f t="shared" si="22"/>
        <v>#N/A</v>
      </c>
      <c r="F281" s="2">
        <v>1508925.0946014822</v>
      </c>
      <c r="G281" s="2">
        <f t="shared" si="47"/>
        <v>741500.42857142852</v>
      </c>
      <c r="H281" s="2">
        <f t="shared" si="45"/>
        <v>166388184.13174871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2391500.1428571353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1523205.6697224379</v>
      </c>
      <c r="Q281" s="2">
        <f t="shared" si="48"/>
        <v>750000</v>
      </c>
      <c r="R281" s="2">
        <f t="shared" si="46"/>
        <v>168614496.40819961</v>
      </c>
      <c r="S281" s="2">
        <f t="shared" si="17"/>
        <v>741500.42857143283</v>
      </c>
      <c r="T281" s="2">
        <f t="shared" si="18"/>
        <v>8499.571428571362</v>
      </c>
      <c r="U281" s="2">
        <f t="shared" si="19"/>
        <v>750000</v>
      </c>
      <c r="V281" s="2">
        <f t="shared" si="34"/>
        <v>104102148.13174835</v>
      </c>
      <c r="W281" s="2">
        <f t="shared" si="20"/>
        <v>741500.42857143283</v>
      </c>
      <c r="X281" s="2">
        <f t="shared" si="6"/>
        <v>8499.5714285671711</v>
      </c>
      <c r="Y281" s="2">
        <f t="shared" si="43"/>
        <v>64512348.27645126</v>
      </c>
      <c r="Z281" s="2" t="str">
        <f t="shared" si="8"/>
        <v>MEEP</v>
      </c>
      <c r="AA281" s="2">
        <f>IF(Z281="HERE",Y281,AA280+Graph!$G$1*1000)</f>
        <v>99794871.847880036</v>
      </c>
      <c r="AB281" s="2">
        <f t="shared" si="21"/>
        <v>650000</v>
      </c>
      <c r="AC281" s="2">
        <f t="shared" si="44"/>
        <v>62578124.131748155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213</v>
      </c>
      <c r="C282" s="7"/>
      <c r="D282" s="2" t="e">
        <f t="shared" si="12"/>
        <v>#N/A</v>
      </c>
      <c r="E282" s="2" t="e">
        <f t="shared" si="22"/>
        <v>#N/A</v>
      </c>
      <c r="F282" s="2">
        <v>1513856.2304876447</v>
      </c>
      <c r="G282" s="2">
        <f t="shared" si="47"/>
        <v>741500.42857142852</v>
      </c>
      <c r="H282" s="2">
        <f t="shared" si="45"/>
        <v>167129684.56032014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2399999.7142857066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1528183.301884383</v>
      </c>
      <c r="Q282" s="2">
        <f t="shared" si="48"/>
        <v>750000</v>
      </c>
      <c r="R282" s="2">
        <f t="shared" si="46"/>
        <v>169364496.40819961</v>
      </c>
      <c r="S282" s="2">
        <f t="shared" si="17"/>
        <v>741500.42857143283</v>
      </c>
      <c r="T282" s="2">
        <f t="shared" si="18"/>
        <v>8499.571428571362</v>
      </c>
      <c r="U282" s="2">
        <f t="shared" si="19"/>
        <v>750000</v>
      </c>
      <c r="V282" s="2">
        <f t="shared" si="34"/>
        <v>104843648.56031978</v>
      </c>
      <c r="W282" s="2">
        <f t="shared" si="20"/>
        <v>741500.42857143283</v>
      </c>
      <c r="X282" s="2">
        <f t="shared" si="6"/>
        <v>8499.5714285671711</v>
      </c>
      <c r="Y282" s="2">
        <f t="shared" si="43"/>
        <v>64520847.847879827</v>
      </c>
      <c r="Z282" s="2" t="str">
        <f t="shared" si="8"/>
        <v>MEEP</v>
      </c>
      <c r="AA282" s="2">
        <f>IF(Z282="HERE",Y282,AA281+Graph!$G$1*1000)</f>
        <v>100444871.84788004</v>
      </c>
      <c r="AB282" s="2">
        <f t="shared" si="21"/>
        <v>650000</v>
      </c>
      <c r="AC282" s="2">
        <f t="shared" si="44"/>
        <v>62578124.131748155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214</v>
      </c>
      <c r="C283" s="7"/>
      <c r="D283" s="2" t="e">
        <f t="shared" si="12"/>
        <v>#N/A</v>
      </c>
      <c r="E283" s="2" t="e">
        <f t="shared" si="22"/>
        <v>#N/A</v>
      </c>
      <c r="F283" s="2">
        <v>1518787.366373837</v>
      </c>
      <c r="G283" s="2">
        <f t="shared" si="47"/>
        <v>741500.42857142852</v>
      </c>
      <c r="H283" s="2">
        <f t="shared" si="45"/>
        <v>167871184.98889157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2408499.285714278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1533160.9340463579</v>
      </c>
      <c r="Q283" s="2">
        <f t="shared" si="48"/>
        <v>750000</v>
      </c>
      <c r="R283" s="2">
        <f t="shared" si="46"/>
        <v>170114496.40819961</v>
      </c>
      <c r="S283" s="2">
        <f t="shared" si="17"/>
        <v>741500.42857143283</v>
      </c>
      <c r="T283" s="2">
        <f t="shared" si="18"/>
        <v>8499.571428571362</v>
      </c>
      <c r="U283" s="2">
        <f t="shared" si="19"/>
        <v>750000</v>
      </c>
      <c r="V283" s="2">
        <f t="shared" si="34"/>
        <v>105585148.98889121</v>
      </c>
      <c r="W283" s="2">
        <f t="shared" si="20"/>
        <v>741500.42857143283</v>
      </c>
      <c r="X283" s="2">
        <f t="shared" si="6"/>
        <v>8499.5714285671711</v>
      </c>
      <c r="Y283" s="2">
        <f t="shared" si="43"/>
        <v>64529347.419308394</v>
      </c>
      <c r="Z283" s="2" t="str">
        <f t="shared" si="8"/>
        <v>MEEP</v>
      </c>
      <c r="AA283" s="2">
        <f>IF(Z283="HERE",Y283,AA282+Graph!$G$1*1000)</f>
        <v>101094871.84788004</v>
      </c>
      <c r="AB283" s="2">
        <f t="shared" si="21"/>
        <v>650000</v>
      </c>
      <c r="AC283" s="2">
        <f t="shared" si="44"/>
        <v>62578124.131748155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215</v>
      </c>
      <c r="C284" s="7"/>
      <c r="D284" s="2" t="e">
        <f t="shared" si="12"/>
        <v>#N/A</v>
      </c>
      <c r="E284" s="2" t="e">
        <f t="shared" si="22"/>
        <v>#N/A</v>
      </c>
      <c r="F284" s="2">
        <v>1523718.5022599995</v>
      </c>
      <c r="G284" s="2">
        <f t="shared" si="47"/>
        <v>741500.42857142852</v>
      </c>
      <c r="H284" s="2">
        <f t="shared" si="45"/>
        <v>168612685.417463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2416998.8571428494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1538138.566208303</v>
      </c>
      <c r="Q284" s="2">
        <f t="shared" si="48"/>
        <v>750000</v>
      </c>
      <c r="R284" s="2">
        <f t="shared" si="46"/>
        <v>170864496.40819961</v>
      </c>
      <c r="S284" s="2">
        <f t="shared" si="17"/>
        <v>741500.42857143283</v>
      </c>
      <c r="T284" s="2">
        <f t="shared" si="18"/>
        <v>8499.571428571362</v>
      </c>
      <c r="U284" s="2">
        <f t="shared" si="19"/>
        <v>750000</v>
      </c>
      <c r="V284" s="2">
        <f t="shared" si="34"/>
        <v>106326649.41746265</v>
      </c>
      <c r="W284" s="2">
        <f t="shared" si="20"/>
        <v>741500.42857143283</v>
      </c>
      <c r="X284" s="2">
        <f t="shared" si="6"/>
        <v>8499.5714285671711</v>
      </c>
      <c r="Y284" s="2">
        <f t="shared" si="43"/>
        <v>64537846.990736961</v>
      </c>
      <c r="Z284" s="2" t="str">
        <f t="shared" si="8"/>
        <v>MEEP</v>
      </c>
      <c r="AA284" s="2">
        <f>IF(Z284="HERE",Y284,AA283+Graph!$G$1*1000)</f>
        <v>101744871.84788004</v>
      </c>
      <c r="AB284" s="2">
        <f t="shared" si="21"/>
        <v>650000</v>
      </c>
      <c r="AC284" s="2">
        <f t="shared" si="44"/>
        <v>62578124.131748155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216</v>
      </c>
      <c r="C285" s="7"/>
      <c r="D285" s="2" t="e">
        <f t="shared" si="12"/>
        <v>#N/A</v>
      </c>
      <c r="E285" s="2" t="e">
        <f t="shared" si="22"/>
        <v>#N/A</v>
      </c>
      <c r="F285" s="2">
        <v>1528649.638146162</v>
      </c>
      <c r="G285" s="2">
        <f t="shared" si="47"/>
        <v>741500.42857142852</v>
      </c>
      <c r="H285" s="2">
        <f t="shared" si="45"/>
        <v>169354185.84603444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2425498.4285714207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1543116.1983702481</v>
      </c>
      <c r="Q285" s="2">
        <f t="shared" si="48"/>
        <v>750000</v>
      </c>
      <c r="R285" s="2">
        <f t="shared" si="46"/>
        <v>171614496.40819961</v>
      </c>
      <c r="S285" s="2">
        <f t="shared" si="17"/>
        <v>741500.42857143283</v>
      </c>
      <c r="T285" s="2">
        <f t="shared" si="18"/>
        <v>8499.571428571362</v>
      </c>
      <c r="U285" s="2">
        <f t="shared" si="19"/>
        <v>750000</v>
      </c>
      <c r="V285" s="2">
        <f t="shared" si="34"/>
        <v>107068149.84603408</v>
      </c>
      <c r="W285" s="2">
        <f t="shared" si="20"/>
        <v>741500.42857143283</v>
      </c>
      <c r="X285" s="2">
        <f t="shared" si="6"/>
        <v>8499.5714285671711</v>
      </c>
      <c r="Y285" s="2">
        <f t="shared" si="43"/>
        <v>64546346.562165529</v>
      </c>
      <c r="Z285" s="2" t="str">
        <f t="shared" si="8"/>
        <v>MEEP</v>
      </c>
      <c r="AA285" s="2">
        <f>IF(Z285="HERE",Y285,AA284+Graph!$G$1*1000)</f>
        <v>102394871.84788004</v>
      </c>
      <c r="AB285" s="2">
        <f t="shared" si="21"/>
        <v>650000</v>
      </c>
      <c r="AC285" s="2">
        <f t="shared" si="44"/>
        <v>62578124.131748155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217</v>
      </c>
      <c r="C286" s="7"/>
      <c r="D286" s="2" t="e">
        <f t="shared" si="12"/>
        <v>#N/A</v>
      </c>
      <c r="E286" s="2" t="e">
        <f t="shared" si="22"/>
        <v>#N/A</v>
      </c>
      <c r="F286" s="2">
        <v>1533580.7740323544</v>
      </c>
      <c r="G286" s="2">
        <f t="shared" si="47"/>
        <v>741500.42857142852</v>
      </c>
      <c r="H286" s="2">
        <f t="shared" si="45"/>
        <v>170095686.27460587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2433997.9999999921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1548093.830532223</v>
      </c>
      <c r="Q286" s="2">
        <f t="shared" si="48"/>
        <v>750000</v>
      </c>
      <c r="R286" s="2">
        <f t="shared" si="46"/>
        <v>172364496.40819961</v>
      </c>
      <c r="S286" s="2">
        <f t="shared" si="17"/>
        <v>741500.42857143283</v>
      </c>
      <c r="T286" s="2">
        <f t="shared" si="18"/>
        <v>8499.571428571362</v>
      </c>
      <c r="U286" s="2">
        <f t="shared" si="19"/>
        <v>750000</v>
      </c>
      <c r="V286" s="2">
        <f t="shared" si="34"/>
        <v>107809650.27460551</v>
      </c>
      <c r="W286" s="2">
        <f t="shared" si="20"/>
        <v>741500.42857143283</v>
      </c>
      <c r="X286" s="2">
        <f t="shared" ref="X286:X385" si="51">SUM(U286-W286)</f>
        <v>8499.5714285671711</v>
      </c>
      <c r="Y286" s="2">
        <f t="shared" si="43"/>
        <v>64554846.133594096</v>
      </c>
      <c r="Z286" s="2" t="str">
        <f t="shared" ref="Z286:Z385" si="52">IF(V286&lt;Y286,"HERE","MEEP")</f>
        <v>MEEP</v>
      </c>
      <c r="AA286" s="2">
        <f>IF(Z286="HERE",Y286,AA285+Graph!$G$1*1000)</f>
        <v>103044871.84788004</v>
      </c>
      <c r="AB286" s="2">
        <f t="shared" si="21"/>
        <v>650000</v>
      </c>
      <c r="AC286" s="2">
        <f t="shared" si="44"/>
        <v>62578124.131748155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218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1538511.9099185169</v>
      </c>
      <c r="G287" s="2">
        <f t="shared" si="47"/>
        <v>741500.42857142852</v>
      </c>
      <c r="H287" s="2">
        <f t="shared" si="45"/>
        <v>170837186.7031773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2442497.5714285634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1553071.4626941681</v>
      </c>
      <c r="Q287" s="2">
        <f t="shared" si="48"/>
        <v>750000</v>
      </c>
      <c r="R287" s="2">
        <f t="shared" si="46"/>
        <v>173114496.40819961</v>
      </c>
      <c r="S287" s="2">
        <f t="shared" ref="S287:S385" si="58">SUM(H287-H286)</f>
        <v>741500.42857143283</v>
      </c>
      <c r="T287" s="2">
        <f t="shared" ref="T287:T385" si="59">SUM(L287-L286)</f>
        <v>8499.571428571362</v>
      </c>
      <c r="U287" s="2">
        <f t="shared" ref="U287:U385" si="60">SUM(R287-R286)</f>
        <v>750000</v>
      </c>
      <c r="V287" s="2">
        <f t="shared" si="34"/>
        <v>108551150.70317695</v>
      </c>
      <c r="W287" s="2">
        <f t="shared" ref="W287:W385" si="61">SUM(V287-V286)</f>
        <v>741500.42857143283</v>
      </c>
      <c r="X287" s="2">
        <f t="shared" si="51"/>
        <v>8499.5714285671711</v>
      </c>
      <c r="Y287" s="2">
        <f t="shared" ref="Y287:Y350" si="62">IF(COUNT($C288)=0,IF(COUNT($C287)=1,C287,SUM(Y286+X287)),C287)</f>
        <v>64563345.705022663</v>
      </c>
      <c r="Z287" s="2" t="str">
        <f t="shared" si="52"/>
        <v>MEEP</v>
      </c>
      <c r="AA287" s="2">
        <f>IF(Z287="HERE",Y287,AA286+Graph!$G$1*1000)</f>
        <v>103694871.84788004</v>
      </c>
      <c r="AB287" s="2">
        <f t="shared" ref="AB287:AB385" si="63">SUM(AA287-AA286)</f>
        <v>650000</v>
      </c>
      <c r="AC287" s="2">
        <f t="shared" ref="AC287:AC350" si="64">IF(Z288="HERE",V287,AC286)</f>
        <v>62578124.131748155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219</v>
      </c>
      <c r="C288" s="7"/>
      <c r="D288" s="2" t="e">
        <f t="shared" si="55"/>
        <v>#N/A</v>
      </c>
      <c r="E288" s="2" t="e">
        <f t="shared" si="22"/>
        <v>#N/A</v>
      </c>
      <c r="F288" s="2">
        <v>1543443.0458046794</v>
      </c>
      <c r="G288" s="2">
        <f t="shared" si="47"/>
        <v>741500.42857142852</v>
      </c>
      <c r="H288" s="2">
        <f t="shared" ref="H288:H351" si="65">IF(COUNT($C289)=0,IF(COUNT($C288)=1,C288,SUM(H287+G288)),C288)</f>
        <v>171578687.13174874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2450997.1428571348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1558049.0948561132</v>
      </c>
      <c r="Q288" s="2">
        <f t="shared" si="48"/>
        <v>750000</v>
      </c>
      <c r="R288" s="2">
        <f t="shared" ref="R288:R351" si="66">IF(COUNT($C289)=0,IF(COUNT($C288)=1,M288,SUM(R287+Q288)),M288)</f>
        <v>173864496.40819961</v>
      </c>
      <c r="S288" s="2">
        <f t="shared" si="58"/>
        <v>741500.42857143283</v>
      </c>
      <c r="T288" s="2">
        <f t="shared" si="59"/>
        <v>8499.571428571362</v>
      </c>
      <c r="U288" s="2">
        <f t="shared" si="60"/>
        <v>750000</v>
      </c>
      <c r="V288" s="2">
        <f t="shared" si="34"/>
        <v>109292651.13174838</v>
      </c>
      <c r="W288" s="2">
        <f t="shared" si="61"/>
        <v>741500.42857143283</v>
      </c>
      <c r="X288" s="2">
        <f t="shared" si="51"/>
        <v>8499.5714285671711</v>
      </c>
      <c r="Y288" s="2">
        <f t="shared" si="62"/>
        <v>64571845.27645123</v>
      </c>
      <c r="Z288" s="2" t="str">
        <f t="shared" si="52"/>
        <v>MEEP</v>
      </c>
      <c r="AA288" s="2">
        <f>IF(Z288="HERE",Y288,AA287+Graph!$G$1*1000)</f>
        <v>104344871.84788004</v>
      </c>
      <c r="AB288" s="2">
        <f t="shared" si="63"/>
        <v>650000</v>
      </c>
      <c r="AC288" s="2">
        <f t="shared" si="64"/>
        <v>62578124.131748155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220</v>
      </c>
      <c r="C289" s="7"/>
      <c r="D289" s="2" t="e">
        <f t="shared" si="55"/>
        <v>#N/A</v>
      </c>
      <c r="E289" s="2" t="e">
        <f t="shared" si="22"/>
        <v>#N/A</v>
      </c>
      <c r="F289" s="2">
        <v>1548374.1816908717</v>
      </c>
      <c r="G289" s="2">
        <f t="shared" si="47"/>
        <v>741500.42857142852</v>
      </c>
      <c r="H289" s="2">
        <f t="shared" si="65"/>
        <v>172320187.56032017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2459496.7142857062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1563026.7270180881</v>
      </c>
      <c r="Q289" s="2">
        <f t="shared" si="48"/>
        <v>750000</v>
      </c>
      <c r="R289" s="2">
        <f t="shared" si="66"/>
        <v>174614496.40819961</v>
      </c>
      <c r="S289" s="2">
        <f t="shared" si="58"/>
        <v>741500.42857143283</v>
      </c>
      <c r="T289" s="2">
        <f t="shared" si="59"/>
        <v>8499.571428571362</v>
      </c>
      <c r="U289" s="2">
        <f t="shared" si="60"/>
        <v>750000</v>
      </c>
      <c r="V289" s="2">
        <f t="shared" si="34"/>
        <v>110034151.56031981</v>
      </c>
      <c r="W289" s="2">
        <f t="shared" si="61"/>
        <v>741500.42857143283</v>
      </c>
      <c r="X289" s="2">
        <f t="shared" si="51"/>
        <v>8499.5714285671711</v>
      </c>
      <c r="Y289" s="2">
        <f t="shared" si="62"/>
        <v>64580344.847879797</v>
      </c>
      <c r="Z289" s="2" t="str">
        <f t="shared" si="52"/>
        <v>MEEP</v>
      </c>
      <c r="AA289" s="2">
        <f>IF(Z289="HERE",Y289,AA288+Graph!$G$1*1000)</f>
        <v>104994871.84788004</v>
      </c>
      <c r="AB289" s="2">
        <f t="shared" si="63"/>
        <v>650000</v>
      </c>
      <c r="AC289" s="2">
        <f t="shared" si="64"/>
        <v>62578124.131748155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221</v>
      </c>
      <c r="C290" s="7"/>
      <c r="D290" s="2" t="e">
        <f t="shared" si="55"/>
        <v>#N/A</v>
      </c>
      <c r="E290" s="2" t="e">
        <f t="shared" si="22"/>
        <v>#N/A</v>
      </c>
      <c r="F290" s="2">
        <v>1553305.3175770342</v>
      </c>
      <c r="G290" s="2">
        <f t="shared" si="47"/>
        <v>741500.42857142852</v>
      </c>
      <c r="H290" s="2">
        <f t="shared" si="65"/>
        <v>173061687.9888916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2467996.2857142775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1568004.3591800332</v>
      </c>
      <c r="Q290" s="2">
        <f t="shared" si="48"/>
        <v>750000</v>
      </c>
      <c r="R290" s="2">
        <f t="shared" si="66"/>
        <v>175364496.40819961</v>
      </c>
      <c r="S290" s="2">
        <f t="shared" si="58"/>
        <v>741500.42857143283</v>
      </c>
      <c r="T290" s="2">
        <f t="shared" si="59"/>
        <v>8499.571428571362</v>
      </c>
      <c r="U290" s="2">
        <f t="shared" si="60"/>
        <v>750000</v>
      </c>
      <c r="V290" s="2">
        <f t="shared" si="34"/>
        <v>110775651.98889124</v>
      </c>
      <c r="W290" s="2">
        <f t="shared" si="61"/>
        <v>741500.42857143283</v>
      </c>
      <c r="X290" s="2">
        <f t="shared" si="51"/>
        <v>8499.5714285671711</v>
      </c>
      <c r="Y290" s="2">
        <f t="shared" si="62"/>
        <v>64588844.419308364</v>
      </c>
      <c r="Z290" s="2" t="str">
        <f t="shared" si="52"/>
        <v>MEEP</v>
      </c>
      <c r="AA290" s="2">
        <f>IF(Z290="HERE",Y290,AA289+Graph!$G$1*1000)</f>
        <v>105644871.84788004</v>
      </c>
      <c r="AB290" s="2">
        <f t="shared" si="63"/>
        <v>650000</v>
      </c>
      <c r="AC290" s="2">
        <f t="shared" si="64"/>
        <v>62578124.131748155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222</v>
      </c>
      <c r="C291" s="7"/>
      <c r="D291" s="2" t="e">
        <f t="shared" si="55"/>
        <v>#N/A</v>
      </c>
      <c r="E291" s="2" t="e">
        <f t="shared" si="22"/>
        <v>#N/A</v>
      </c>
      <c r="F291" s="2">
        <v>1558236.4534631968</v>
      </c>
      <c r="G291" s="2">
        <f t="shared" si="47"/>
        <v>741500.42857142852</v>
      </c>
      <c r="H291" s="2">
        <f t="shared" si="65"/>
        <v>173803188.41746303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2476495.8571428489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1572981.9913419783</v>
      </c>
      <c r="Q291" s="2">
        <f t="shared" si="48"/>
        <v>750000</v>
      </c>
      <c r="R291" s="2">
        <f t="shared" si="66"/>
        <v>176114496.40819961</v>
      </c>
      <c r="S291" s="2">
        <f t="shared" si="58"/>
        <v>741500.42857143283</v>
      </c>
      <c r="T291" s="2">
        <f t="shared" si="59"/>
        <v>8499.571428571362</v>
      </c>
      <c r="U291" s="2">
        <f t="shared" si="60"/>
        <v>750000</v>
      </c>
      <c r="V291" s="2">
        <f t="shared" si="34"/>
        <v>111517152.41746268</v>
      </c>
      <c r="W291" s="2">
        <f t="shared" si="61"/>
        <v>741500.42857143283</v>
      </c>
      <c r="X291" s="2">
        <f t="shared" si="51"/>
        <v>8499.5714285671711</v>
      </c>
      <c r="Y291" s="2">
        <f t="shared" si="62"/>
        <v>64597343.990736932</v>
      </c>
      <c r="Z291" s="2" t="str">
        <f t="shared" si="52"/>
        <v>MEEP</v>
      </c>
      <c r="AA291" s="2">
        <f>IF(Z291="HERE",Y291,AA290+Graph!$G$1*1000)</f>
        <v>106294871.84788004</v>
      </c>
      <c r="AB291" s="2">
        <f t="shared" si="63"/>
        <v>650000</v>
      </c>
      <c r="AC291" s="2">
        <f t="shared" si="64"/>
        <v>62578124.131748155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223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1563167.5893493891</v>
      </c>
      <c r="G292" s="2">
        <f t="shared" si="47"/>
        <v>741500.42857142852</v>
      </c>
      <c r="H292" s="2">
        <f t="shared" si="65"/>
        <v>174544688.84603447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2484995.4285714203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1577959.6235039532</v>
      </c>
      <c r="Q292" s="2">
        <f t="shared" si="48"/>
        <v>750000</v>
      </c>
      <c r="R292" s="2">
        <f t="shared" si="66"/>
        <v>176864496.40819961</v>
      </c>
      <c r="S292" s="2">
        <f t="shared" si="58"/>
        <v>741500.42857143283</v>
      </c>
      <c r="T292" s="2">
        <f t="shared" si="59"/>
        <v>8499.571428571362</v>
      </c>
      <c r="U292" s="2">
        <f t="shared" si="60"/>
        <v>750000</v>
      </c>
      <c r="V292" s="2">
        <f t="shared" si="34"/>
        <v>112258652.84603411</v>
      </c>
      <c r="W292" s="2">
        <f t="shared" si="61"/>
        <v>741500.42857143283</v>
      </c>
      <c r="X292" s="2">
        <f t="shared" si="51"/>
        <v>8499.5714285671711</v>
      </c>
      <c r="Y292" s="2">
        <f t="shared" si="62"/>
        <v>64605843.562165499</v>
      </c>
      <c r="Z292" s="2" t="str">
        <f t="shared" si="52"/>
        <v>MEEP</v>
      </c>
      <c r="AA292" s="2">
        <f>IF(Z292="HERE",Y292,AA291+Graph!$G$1*1000)</f>
        <v>106944871.84788004</v>
      </c>
      <c r="AB292" s="2">
        <f t="shared" si="63"/>
        <v>650000</v>
      </c>
      <c r="AC292" s="2">
        <f t="shared" si="64"/>
        <v>62578124.131748155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224</v>
      </c>
      <c r="C293" s="7"/>
      <c r="D293" s="2" t="e">
        <f t="shared" si="55"/>
        <v>#N/A</v>
      </c>
      <c r="E293" s="2" t="e">
        <f t="shared" si="67"/>
        <v>#N/A</v>
      </c>
      <c r="F293" s="2">
        <v>1568098.7252355516</v>
      </c>
      <c r="G293" s="2">
        <f t="shared" si="47"/>
        <v>741500.42857142852</v>
      </c>
      <c r="H293" s="2">
        <f t="shared" si="65"/>
        <v>175286189.2746059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2493494.9999999916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1582937.2556658983</v>
      </c>
      <c r="Q293" s="2">
        <f t="shared" si="48"/>
        <v>750000</v>
      </c>
      <c r="R293" s="2">
        <f t="shared" si="66"/>
        <v>177614496.40819961</v>
      </c>
      <c r="S293" s="2">
        <f t="shared" si="58"/>
        <v>741500.42857143283</v>
      </c>
      <c r="T293" s="2">
        <f t="shared" si="59"/>
        <v>8499.571428571362</v>
      </c>
      <c r="U293" s="2">
        <f t="shared" si="60"/>
        <v>750000</v>
      </c>
      <c r="V293" s="2">
        <f t="shared" si="34"/>
        <v>113000153.27460554</v>
      </c>
      <c r="W293" s="2">
        <f t="shared" si="61"/>
        <v>741500.42857143283</v>
      </c>
      <c r="X293" s="2">
        <f t="shared" si="51"/>
        <v>8499.5714285671711</v>
      </c>
      <c r="Y293" s="2">
        <f t="shared" si="62"/>
        <v>64614343.133594066</v>
      </c>
      <c r="Z293" s="2" t="str">
        <f t="shared" si="52"/>
        <v>MEEP</v>
      </c>
      <c r="AA293" s="2">
        <f>IF(Z293="HERE",Y293,AA292+Graph!$G$1*1000)</f>
        <v>107594871.84788004</v>
      </c>
      <c r="AB293" s="2">
        <f t="shared" si="63"/>
        <v>650000</v>
      </c>
      <c r="AC293" s="2">
        <f t="shared" si="64"/>
        <v>62578124.131748155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225</v>
      </c>
      <c r="C294" s="7"/>
      <c r="D294" s="2" t="e">
        <f t="shared" si="55"/>
        <v>#N/A</v>
      </c>
      <c r="E294" s="2" t="e">
        <f t="shared" si="67"/>
        <v>#N/A</v>
      </c>
      <c r="F294" s="2">
        <v>1573029.8611217141</v>
      </c>
      <c r="G294" s="2">
        <f t="shared" ref="G294:G357" si="70">IF(F294&gt;750000,$AK$31*1000,F294)</f>
        <v>741500.42857142852</v>
      </c>
      <c r="H294" s="2">
        <f t="shared" si="65"/>
        <v>176027689.70317733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2501994.571428563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1587914.8878278434</v>
      </c>
      <c r="Q294" s="2">
        <f t="shared" ref="Q294:Q357" si="71">IF(P294&gt;750000,750000,P294)</f>
        <v>750000</v>
      </c>
      <c r="R294" s="2">
        <f t="shared" si="66"/>
        <v>178364496.40819961</v>
      </c>
      <c r="S294" s="2">
        <f t="shared" si="58"/>
        <v>741500.42857143283</v>
      </c>
      <c r="T294" s="2">
        <f t="shared" si="59"/>
        <v>8499.571428571362</v>
      </c>
      <c r="U294" s="2">
        <f t="shared" si="60"/>
        <v>750000</v>
      </c>
      <c r="V294" s="2">
        <f t="shared" si="34"/>
        <v>113741653.70317698</v>
      </c>
      <c r="W294" s="2">
        <f t="shared" si="61"/>
        <v>741500.42857143283</v>
      </c>
      <c r="X294" s="2">
        <f t="shared" si="51"/>
        <v>8499.5714285671711</v>
      </c>
      <c r="Y294" s="2">
        <f t="shared" si="62"/>
        <v>64622842.705022633</v>
      </c>
      <c r="Z294" s="2" t="str">
        <f t="shared" si="52"/>
        <v>MEEP</v>
      </c>
      <c r="AA294" s="2">
        <f>IF(Z294="HERE",Y294,AA293+Graph!$G$1*1000)</f>
        <v>108244871.84788004</v>
      </c>
      <c r="AB294" s="2">
        <f t="shared" si="63"/>
        <v>650000</v>
      </c>
      <c r="AC294" s="2">
        <f t="shared" si="64"/>
        <v>62578124.131748155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226</v>
      </c>
      <c r="C295" s="7"/>
      <c r="D295" s="2" t="e">
        <f t="shared" si="55"/>
        <v>#N/A</v>
      </c>
      <c r="E295" s="2" t="e">
        <f t="shared" si="67"/>
        <v>#N/A</v>
      </c>
      <c r="F295" s="2">
        <v>1577960.9970079064</v>
      </c>
      <c r="G295" s="2">
        <f t="shared" si="70"/>
        <v>741500.42857142852</v>
      </c>
      <c r="H295" s="2">
        <f t="shared" si="65"/>
        <v>176769190.13174877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2510494.1428571343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1592892.5199898183</v>
      </c>
      <c r="Q295" s="2">
        <f t="shared" si="71"/>
        <v>750000</v>
      </c>
      <c r="R295" s="2">
        <f t="shared" si="66"/>
        <v>179114496.40819961</v>
      </c>
      <c r="S295" s="2">
        <f t="shared" si="58"/>
        <v>741500.42857143283</v>
      </c>
      <c r="T295" s="2">
        <f t="shared" si="59"/>
        <v>8499.571428571362</v>
      </c>
      <c r="U295" s="2">
        <f t="shared" si="60"/>
        <v>750000</v>
      </c>
      <c r="V295" s="2">
        <f t="shared" si="34"/>
        <v>114483154.13174841</v>
      </c>
      <c r="W295" s="2">
        <f t="shared" si="61"/>
        <v>741500.42857143283</v>
      </c>
      <c r="X295" s="2">
        <f t="shared" si="51"/>
        <v>8499.5714285671711</v>
      </c>
      <c r="Y295" s="2">
        <f t="shared" si="62"/>
        <v>64631342.2764512</v>
      </c>
      <c r="Z295" s="2" t="str">
        <f t="shared" si="52"/>
        <v>MEEP</v>
      </c>
      <c r="AA295" s="2">
        <f>IF(Z295="HERE",Y295,AA294+Graph!$G$1*1000)</f>
        <v>108894871.84788004</v>
      </c>
      <c r="AB295" s="2">
        <f t="shared" si="63"/>
        <v>650000</v>
      </c>
      <c r="AC295" s="2">
        <f t="shared" si="64"/>
        <v>62578124.131748155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227</v>
      </c>
      <c r="C296" s="7"/>
      <c r="D296" s="2" t="e">
        <f t="shared" si="55"/>
        <v>#N/A</v>
      </c>
      <c r="E296" s="2" t="e">
        <f t="shared" si="67"/>
        <v>#N/A</v>
      </c>
      <c r="F296" s="2">
        <v>1582892.132894069</v>
      </c>
      <c r="G296" s="2">
        <f t="shared" si="70"/>
        <v>741500.42857142852</v>
      </c>
      <c r="H296" s="2">
        <f t="shared" si="65"/>
        <v>177510690.5603202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2518993.7142857057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1597870.1521517634</v>
      </c>
      <c r="Q296" s="2">
        <f t="shared" si="71"/>
        <v>750000</v>
      </c>
      <c r="R296" s="2">
        <f t="shared" si="66"/>
        <v>179864496.40819961</v>
      </c>
      <c r="S296" s="2">
        <f t="shared" si="58"/>
        <v>741500.42857143283</v>
      </c>
      <c r="T296" s="2">
        <f t="shared" si="59"/>
        <v>8499.571428571362</v>
      </c>
      <c r="U296" s="2">
        <f t="shared" si="60"/>
        <v>750000</v>
      </c>
      <c r="V296" s="2">
        <f t="shared" si="34"/>
        <v>115224654.56031984</v>
      </c>
      <c r="W296" s="2">
        <f t="shared" si="61"/>
        <v>741500.42857143283</v>
      </c>
      <c r="X296" s="2">
        <f t="shared" si="51"/>
        <v>8499.5714285671711</v>
      </c>
      <c r="Y296" s="2">
        <f t="shared" si="62"/>
        <v>64639841.847879767</v>
      </c>
      <c r="Z296" s="2" t="str">
        <f t="shared" si="52"/>
        <v>MEEP</v>
      </c>
      <c r="AA296" s="2">
        <f>IF(Z296="HERE",Y296,AA295+Graph!$G$1*1000)</f>
        <v>109544871.84788004</v>
      </c>
      <c r="AB296" s="2">
        <f t="shared" si="63"/>
        <v>650000</v>
      </c>
      <c r="AC296" s="2">
        <f t="shared" si="64"/>
        <v>62578124.131748155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228</v>
      </c>
      <c r="C297" s="7"/>
      <c r="D297" s="2" t="e">
        <f t="shared" si="55"/>
        <v>#N/A</v>
      </c>
      <c r="E297" s="2" t="e">
        <f t="shared" si="67"/>
        <v>#N/A</v>
      </c>
      <c r="F297" s="2">
        <v>1587823.2687802315</v>
      </c>
      <c r="G297" s="2">
        <f t="shared" si="70"/>
        <v>741500.42857142852</v>
      </c>
      <c r="H297" s="2">
        <f t="shared" si="65"/>
        <v>178252190.98889163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2527493.2857142771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1602847.7843137383</v>
      </c>
      <c r="Q297" s="2">
        <f t="shared" si="71"/>
        <v>750000</v>
      </c>
      <c r="R297" s="2">
        <f t="shared" si="66"/>
        <v>180614496.40819961</v>
      </c>
      <c r="S297" s="2">
        <f t="shared" si="58"/>
        <v>741500.42857143283</v>
      </c>
      <c r="T297" s="2">
        <f t="shared" si="59"/>
        <v>8499.571428571362</v>
      </c>
      <c r="U297" s="2">
        <f t="shared" si="60"/>
        <v>750000</v>
      </c>
      <c r="V297" s="2">
        <f t="shared" si="34"/>
        <v>115966154.98889127</v>
      </c>
      <c r="W297" s="2">
        <f t="shared" si="61"/>
        <v>741500.42857143283</v>
      </c>
      <c r="X297" s="2">
        <f t="shared" si="51"/>
        <v>8499.5714285671711</v>
      </c>
      <c r="Y297" s="2">
        <f t="shared" si="62"/>
        <v>64648341.419308335</v>
      </c>
      <c r="Z297" s="2" t="str">
        <f t="shared" si="52"/>
        <v>MEEP</v>
      </c>
      <c r="AA297" s="2">
        <f>IF(Z297="HERE",Y297,AA296+Graph!$G$1*1000)</f>
        <v>110194871.84788004</v>
      </c>
      <c r="AB297" s="2">
        <f t="shared" si="63"/>
        <v>650000</v>
      </c>
      <c r="AC297" s="2">
        <f t="shared" si="64"/>
        <v>62578124.131748155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229</v>
      </c>
      <c r="C298" s="7"/>
      <c r="D298" s="2" t="e">
        <f t="shared" si="55"/>
        <v>#N/A</v>
      </c>
      <c r="E298" s="2" t="e">
        <f t="shared" si="67"/>
        <v>#N/A</v>
      </c>
      <c r="F298" s="2">
        <v>1592754.4046664238</v>
      </c>
      <c r="G298" s="2">
        <f t="shared" si="70"/>
        <v>741500.42857142852</v>
      </c>
      <c r="H298" s="2">
        <f t="shared" si="65"/>
        <v>178993691.41746306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2535992.8571428484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1607825.4164756835</v>
      </c>
      <c r="Q298" s="2">
        <f t="shared" si="71"/>
        <v>750000</v>
      </c>
      <c r="R298" s="2">
        <f t="shared" si="66"/>
        <v>181364496.40819961</v>
      </c>
      <c r="S298" s="2">
        <f t="shared" si="58"/>
        <v>741500.42857143283</v>
      </c>
      <c r="T298" s="2">
        <f t="shared" si="59"/>
        <v>8499.571428571362</v>
      </c>
      <c r="U298" s="2">
        <f t="shared" si="60"/>
        <v>750000</v>
      </c>
      <c r="V298" s="2">
        <f t="shared" si="34"/>
        <v>116707655.41746271</v>
      </c>
      <c r="W298" s="2">
        <f t="shared" si="61"/>
        <v>741500.42857143283</v>
      </c>
      <c r="X298" s="2">
        <f t="shared" si="51"/>
        <v>8499.5714285671711</v>
      </c>
      <c r="Y298" s="2">
        <f t="shared" si="62"/>
        <v>64656840.990736902</v>
      </c>
      <c r="Z298" s="2" t="str">
        <f t="shared" si="52"/>
        <v>MEEP</v>
      </c>
      <c r="AA298" s="2">
        <f>IF(Z298="HERE",Y298,AA297+Graph!$G$1*1000)</f>
        <v>110844871.84788004</v>
      </c>
      <c r="AB298" s="2">
        <f t="shared" si="63"/>
        <v>650000</v>
      </c>
      <c r="AC298" s="2">
        <f t="shared" si="64"/>
        <v>62578124.131748155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230</v>
      </c>
      <c r="C299" s="7"/>
      <c r="D299" s="2" t="e">
        <f t="shared" si="55"/>
        <v>#N/A</v>
      </c>
      <c r="E299" s="2" t="e">
        <f t="shared" si="67"/>
        <v>#N/A</v>
      </c>
      <c r="F299" s="2">
        <v>1597685.5405525863</v>
      </c>
      <c r="G299" s="2">
        <f t="shared" si="70"/>
        <v>741500.42857142852</v>
      </c>
      <c r="H299" s="2">
        <f t="shared" si="65"/>
        <v>179735191.8460345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2544492.4285714198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1612803.0486376286</v>
      </c>
      <c r="Q299" s="2">
        <f t="shared" si="71"/>
        <v>750000</v>
      </c>
      <c r="R299" s="2">
        <f t="shared" si="66"/>
        <v>182114496.40819961</v>
      </c>
      <c r="S299" s="2">
        <f t="shared" si="58"/>
        <v>741500.42857143283</v>
      </c>
      <c r="T299" s="2">
        <f t="shared" si="59"/>
        <v>8499.571428571362</v>
      </c>
      <c r="U299" s="2">
        <f t="shared" si="60"/>
        <v>750000</v>
      </c>
      <c r="V299" s="2">
        <f t="shared" si="34"/>
        <v>117449155.84603414</v>
      </c>
      <c r="W299" s="2">
        <f t="shared" si="61"/>
        <v>741500.42857143283</v>
      </c>
      <c r="X299" s="2">
        <f t="shared" si="51"/>
        <v>8499.5714285671711</v>
      </c>
      <c r="Y299" s="2">
        <f t="shared" si="62"/>
        <v>64665340.562165469</v>
      </c>
      <c r="Z299" s="2" t="str">
        <f t="shared" si="52"/>
        <v>MEEP</v>
      </c>
      <c r="AA299" s="2">
        <f>IF(Z299="HERE",Y299,AA298+Graph!$G$1*1000)</f>
        <v>111494871.84788004</v>
      </c>
      <c r="AB299" s="2">
        <f t="shared" si="63"/>
        <v>650000</v>
      </c>
      <c r="AC299" s="2">
        <f t="shared" si="64"/>
        <v>62578124.131748155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231</v>
      </c>
      <c r="C300" s="7"/>
      <c r="D300" s="2" t="e">
        <f t="shared" si="55"/>
        <v>#N/A</v>
      </c>
      <c r="E300" s="2" t="e">
        <f t="shared" si="67"/>
        <v>#N/A</v>
      </c>
      <c r="F300" s="2">
        <v>1602616.6764387488</v>
      </c>
      <c r="G300" s="2">
        <f t="shared" si="70"/>
        <v>741500.42857142852</v>
      </c>
      <c r="H300" s="2">
        <f t="shared" si="65"/>
        <v>180476692.27460593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2552991.9999999912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1617780.6807996035</v>
      </c>
      <c r="Q300" s="2">
        <f t="shared" si="71"/>
        <v>750000</v>
      </c>
      <c r="R300" s="2">
        <f t="shared" si="66"/>
        <v>182864496.40819961</v>
      </c>
      <c r="S300" s="2">
        <f t="shared" si="58"/>
        <v>741500.42857143283</v>
      </c>
      <c r="T300" s="2">
        <f t="shared" si="59"/>
        <v>8499.571428571362</v>
      </c>
      <c r="U300" s="2">
        <f t="shared" si="60"/>
        <v>750000</v>
      </c>
      <c r="V300" s="2">
        <f t="shared" si="34"/>
        <v>118190656.27460557</v>
      </c>
      <c r="W300" s="2">
        <f t="shared" si="61"/>
        <v>741500.42857143283</v>
      </c>
      <c r="X300" s="2">
        <f t="shared" si="51"/>
        <v>8499.5714285671711</v>
      </c>
      <c r="Y300" s="2">
        <f t="shared" si="62"/>
        <v>64673840.133594036</v>
      </c>
      <c r="Z300" s="2" t="str">
        <f t="shared" si="52"/>
        <v>MEEP</v>
      </c>
      <c r="AA300" s="2">
        <f>IF(Z300="HERE",Y300,AA299+Graph!$G$1*1000)</f>
        <v>112144871.84788004</v>
      </c>
      <c r="AB300" s="2">
        <f t="shared" si="63"/>
        <v>650000</v>
      </c>
      <c r="AC300" s="2">
        <f t="shared" si="64"/>
        <v>62578124.131748155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232</v>
      </c>
      <c r="C301" s="7"/>
      <c r="D301" s="2" t="e">
        <f t="shared" si="55"/>
        <v>#N/A</v>
      </c>
      <c r="E301" s="2" t="e">
        <f t="shared" si="67"/>
        <v>#N/A</v>
      </c>
      <c r="F301" s="2">
        <v>1607547.8123249412</v>
      </c>
      <c r="G301" s="2">
        <f t="shared" si="70"/>
        <v>741500.42857142852</v>
      </c>
      <c r="H301" s="2">
        <f t="shared" si="65"/>
        <v>181218192.70317736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2561491.5714285625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1622758.3129615486</v>
      </c>
      <c r="Q301" s="2">
        <f t="shared" si="71"/>
        <v>750000</v>
      </c>
      <c r="R301" s="2">
        <f t="shared" si="66"/>
        <v>183614496.40819961</v>
      </c>
      <c r="S301" s="2">
        <f t="shared" si="58"/>
        <v>741500.42857143283</v>
      </c>
      <c r="T301" s="2">
        <f t="shared" si="59"/>
        <v>8499.571428571362</v>
      </c>
      <c r="U301" s="2">
        <f t="shared" si="60"/>
        <v>750000</v>
      </c>
      <c r="V301" s="2">
        <f t="shared" si="34"/>
        <v>118932156.70317701</v>
      </c>
      <c r="W301" s="2">
        <f t="shared" si="61"/>
        <v>741500.42857143283</v>
      </c>
      <c r="X301" s="2">
        <f t="shared" si="51"/>
        <v>8499.5714285671711</v>
      </c>
      <c r="Y301" s="2">
        <f t="shared" si="62"/>
        <v>64682339.705022603</v>
      </c>
      <c r="Z301" s="2" t="str">
        <f t="shared" si="52"/>
        <v>MEEP</v>
      </c>
      <c r="AA301" s="2">
        <f>IF(Z301="HERE",Y301,AA300+Graph!$G$1*1000)</f>
        <v>112794871.84788004</v>
      </c>
      <c r="AB301" s="2">
        <f t="shared" si="63"/>
        <v>650000</v>
      </c>
      <c r="AC301" s="2">
        <f t="shared" si="64"/>
        <v>62578124.131748155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233</v>
      </c>
      <c r="C302" s="7"/>
      <c r="D302" s="2" t="e">
        <f t="shared" si="55"/>
        <v>#N/A</v>
      </c>
      <c r="E302" s="2" t="e">
        <f t="shared" si="67"/>
        <v>#N/A</v>
      </c>
      <c r="F302" s="2">
        <v>1612478.9482111037</v>
      </c>
      <c r="G302" s="2">
        <f t="shared" si="70"/>
        <v>741500.42857142852</v>
      </c>
      <c r="H302" s="2">
        <f t="shared" si="65"/>
        <v>181959693.1317488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2569991.1428571339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1627735.9451234937</v>
      </c>
      <c r="Q302" s="2">
        <f t="shared" si="71"/>
        <v>750000</v>
      </c>
      <c r="R302" s="2">
        <f t="shared" si="66"/>
        <v>184364496.40819961</v>
      </c>
      <c r="S302" s="2">
        <f t="shared" si="58"/>
        <v>741500.42857143283</v>
      </c>
      <c r="T302" s="2">
        <f t="shared" si="59"/>
        <v>8499.571428571362</v>
      </c>
      <c r="U302" s="2">
        <f t="shared" si="60"/>
        <v>750000</v>
      </c>
      <c r="V302" s="2">
        <f t="shared" si="34"/>
        <v>119673657.13174844</v>
      </c>
      <c r="W302" s="2">
        <f t="shared" si="61"/>
        <v>741500.42857143283</v>
      </c>
      <c r="X302" s="2">
        <f t="shared" si="51"/>
        <v>8499.5714285671711</v>
      </c>
      <c r="Y302" s="2">
        <f t="shared" si="62"/>
        <v>64690839.27645117</v>
      </c>
      <c r="Z302" s="2" t="str">
        <f t="shared" si="52"/>
        <v>MEEP</v>
      </c>
      <c r="AA302" s="2">
        <f>IF(Z302="HERE",Y302,AA301+Graph!$G$1*1000)</f>
        <v>113444871.84788004</v>
      </c>
      <c r="AB302" s="2">
        <f t="shared" si="63"/>
        <v>650000</v>
      </c>
      <c r="AC302" s="2">
        <f t="shared" si="64"/>
        <v>62578124.131748155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234</v>
      </c>
      <c r="C303" s="7"/>
      <c r="D303" s="2" t="e">
        <f t="shared" si="55"/>
        <v>#N/A</v>
      </c>
      <c r="E303" s="2" t="e">
        <f t="shared" si="67"/>
        <v>#N/A</v>
      </c>
      <c r="F303" s="2">
        <v>1617410.0840972662</v>
      </c>
      <c r="G303" s="2">
        <f t="shared" si="70"/>
        <v>741500.42857142852</v>
      </c>
      <c r="H303" s="2">
        <f t="shared" si="65"/>
        <v>182701193.56032023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2578490.7142857052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1632713.5772854686</v>
      </c>
      <c r="Q303" s="2">
        <f t="shared" si="71"/>
        <v>750000</v>
      </c>
      <c r="R303" s="2">
        <f t="shared" si="66"/>
        <v>185114496.40819961</v>
      </c>
      <c r="S303" s="2">
        <f t="shared" si="58"/>
        <v>741500.42857143283</v>
      </c>
      <c r="T303" s="2">
        <f t="shared" si="59"/>
        <v>8499.571428571362</v>
      </c>
      <c r="U303" s="2">
        <f t="shared" si="60"/>
        <v>750000</v>
      </c>
      <c r="V303" s="2">
        <f t="shared" si="34"/>
        <v>120415157.56031987</v>
      </c>
      <c r="W303" s="2">
        <f t="shared" si="61"/>
        <v>741500.42857143283</v>
      </c>
      <c r="X303" s="2">
        <f t="shared" si="51"/>
        <v>8499.5714285671711</v>
      </c>
      <c r="Y303" s="2">
        <f t="shared" si="62"/>
        <v>64699338.847879738</v>
      </c>
      <c r="Z303" s="2" t="str">
        <f t="shared" si="52"/>
        <v>MEEP</v>
      </c>
      <c r="AA303" s="2">
        <f>IF(Z303="HERE",Y303,AA302+Graph!$G$1*1000)</f>
        <v>114094871.84788004</v>
      </c>
      <c r="AB303" s="2">
        <f t="shared" si="63"/>
        <v>650000</v>
      </c>
      <c r="AC303" s="2">
        <f t="shared" si="64"/>
        <v>62578124.131748155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235</v>
      </c>
      <c r="C304" s="7"/>
      <c r="D304" s="2" t="e">
        <f t="shared" si="55"/>
        <v>#N/A</v>
      </c>
      <c r="E304" s="2" t="e">
        <f t="shared" si="67"/>
        <v>#N/A</v>
      </c>
      <c r="F304" s="2">
        <v>1622341.2199834585</v>
      </c>
      <c r="G304" s="2">
        <f t="shared" si="70"/>
        <v>741500.42857142852</v>
      </c>
      <c r="H304" s="2">
        <f t="shared" si="65"/>
        <v>183442693.98889166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2586990.2857142766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1637691.2094474137</v>
      </c>
      <c r="Q304" s="2">
        <f t="shared" si="71"/>
        <v>750000</v>
      </c>
      <c r="R304" s="2">
        <f t="shared" si="66"/>
        <v>185864496.40819961</v>
      </c>
      <c r="S304" s="2">
        <f t="shared" si="58"/>
        <v>741500.42857143283</v>
      </c>
      <c r="T304" s="2">
        <f t="shared" si="59"/>
        <v>8499.571428571362</v>
      </c>
      <c r="U304" s="2">
        <f t="shared" si="60"/>
        <v>750000</v>
      </c>
      <c r="V304" s="2">
        <f t="shared" si="34"/>
        <v>121156657.9888913</v>
      </c>
      <c r="W304" s="2">
        <f t="shared" si="61"/>
        <v>741500.42857143283</v>
      </c>
      <c r="X304" s="2">
        <f t="shared" si="51"/>
        <v>8499.5714285671711</v>
      </c>
      <c r="Y304" s="2">
        <f t="shared" si="62"/>
        <v>64707838.419308305</v>
      </c>
      <c r="Z304" s="2" t="str">
        <f t="shared" si="52"/>
        <v>MEEP</v>
      </c>
      <c r="AA304" s="2">
        <f>IF(Z304="HERE",Y304,AA303+Graph!$G$1*1000)</f>
        <v>114744871.84788004</v>
      </c>
      <c r="AB304" s="2">
        <f t="shared" si="63"/>
        <v>650000</v>
      </c>
      <c r="AC304" s="2">
        <f t="shared" si="64"/>
        <v>62578124.131748155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236</v>
      </c>
      <c r="C305" s="7"/>
      <c r="D305" s="2" t="e">
        <f t="shared" si="55"/>
        <v>#N/A</v>
      </c>
      <c r="E305" s="2" t="e">
        <f t="shared" si="67"/>
        <v>#N/A</v>
      </c>
      <c r="F305" s="2">
        <v>1627272.355869621</v>
      </c>
      <c r="G305" s="2">
        <f t="shared" si="70"/>
        <v>741500.42857142852</v>
      </c>
      <c r="H305" s="2">
        <f t="shared" si="65"/>
        <v>184184194.41746309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2595489.857142848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1642668.8416093588</v>
      </c>
      <c r="Q305" s="2">
        <f t="shared" si="71"/>
        <v>750000</v>
      </c>
      <c r="R305" s="2">
        <f t="shared" si="66"/>
        <v>186614496.40819961</v>
      </c>
      <c r="S305" s="2">
        <f t="shared" si="58"/>
        <v>741500.42857143283</v>
      </c>
      <c r="T305" s="2">
        <f t="shared" si="59"/>
        <v>8499.571428571362</v>
      </c>
      <c r="U305" s="2">
        <f t="shared" si="60"/>
        <v>750000</v>
      </c>
      <c r="V305" s="2">
        <f t="shared" si="34"/>
        <v>121898158.41746274</v>
      </c>
      <c r="W305" s="2">
        <f t="shared" si="61"/>
        <v>741500.42857143283</v>
      </c>
      <c r="X305" s="2">
        <f t="shared" si="51"/>
        <v>8499.5714285671711</v>
      </c>
      <c r="Y305" s="2">
        <f t="shared" si="62"/>
        <v>64716337.990736872</v>
      </c>
      <c r="Z305" s="2" t="str">
        <f t="shared" si="52"/>
        <v>MEEP</v>
      </c>
      <c r="AA305" s="2">
        <f>IF(Z305="HERE",Y305,AA304+Graph!$G$1*1000)</f>
        <v>115394871.84788004</v>
      </c>
      <c r="AB305" s="2">
        <f t="shared" si="63"/>
        <v>650000</v>
      </c>
      <c r="AC305" s="2">
        <f t="shared" si="64"/>
        <v>62578124.131748155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237</v>
      </c>
      <c r="C306" s="7"/>
      <c r="D306" s="2" t="e">
        <f t="shared" si="55"/>
        <v>#N/A</v>
      </c>
      <c r="E306" s="2" t="e">
        <f t="shared" si="67"/>
        <v>#N/A</v>
      </c>
      <c r="F306" s="2">
        <v>1632203.4917557836</v>
      </c>
      <c r="G306" s="2">
        <f t="shared" si="70"/>
        <v>741500.42857142852</v>
      </c>
      <c r="H306" s="2">
        <f t="shared" si="65"/>
        <v>184925694.84603453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2603989.4285714193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1647646.4737713337</v>
      </c>
      <c r="Q306" s="2">
        <f t="shared" si="71"/>
        <v>750000</v>
      </c>
      <c r="R306" s="2">
        <f t="shared" si="66"/>
        <v>187364496.40819961</v>
      </c>
      <c r="S306" s="2">
        <f t="shared" si="58"/>
        <v>741500.42857143283</v>
      </c>
      <c r="T306" s="2">
        <f t="shared" si="59"/>
        <v>8499.571428571362</v>
      </c>
      <c r="U306" s="2">
        <f t="shared" si="60"/>
        <v>750000</v>
      </c>
      <c r="V306" s="2">
        <f t="shared" si="34"/>
        <v>122639658.84603417</v>
      </c>
      <c r="W306" s="2">
        <f t="shared" si="61"/>
        <v>741500.42857143283</v>
      </c>
      <c r="X306" s="2">
        <f t="shared" si="51"/>
        <v>8499.5714285671711</v>
      </c>
      <c r="Y306" s="2">
        <f t="shared" si="62"/>
        <v>64724837.562165439</v>
      </c>
      <c r="Z306" s="2" t="str">
        <f t="shared" si="52"/>
        <v>MEEP</v>
      </c>
      <c r="AA306" s="2">
        <f>IF(Z306="HERE",Y306,AA305+Graph!$G$1*1000)</f>
        <v>116044871.84788004</v>
      </c>
      <c r="AB306" s="2">
        <f t="shared" si="63"/>
        <v>650000</v>
      </c>
      <c r="AC306" s="2">
        <f t="shared" si="64"/>
        <v>62578124.131748155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238</v>
      </c>
      <c r="C307" s="7"/>
      <c r="D307" s="2" t="e">
        <f t="shared" si="55"/>
        <v>#N/A</v>
      </c>
      <c r="E307" s="2" t="e">
        <f t="shared" si="67"/>
        <v>#N/A</v>
      </c>
      <c r="F307" s="2">
        <v>1637134.6276419759</v>
      </c>
      <c r="G307" s="2">
        <f t="shared" si="70"/>
        <v>741500.42857142852</v>
      </c>
      <c r="H307" s="2">
        <f t="shared" si="65"/>
        <v>185667195.27460596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2612488.9999999907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1652624.1059332788</v>
      </c>
      <c r="Q307" s="2">
        <f t="shared" si="71"/>
        <v>750000</v>
      </c>
      <c r="R307" s="2">
        <f t="shared" si="66"/>
        <v>188114496.40819961</v>
      </c>
      <c r="S307" s="2">
        <f t="shared" si="58"/>
        <v>741500.42857143283</v>
      </c>
      <c r="T307" s="2">
        <f t="shared" si="59"/>
        <v>8499.571428571362</v>
      </c>
      <c r="U307" s="2">
        <f t="shared" si="60"/>
        <v>750000</v>
      </c>
      <c r="V307" s="2">
        <f t="shared" si="34"/>
        <v>123381159.2746056</v>
      </c>
      <c r="W307" s="2">
        <f t="shared" si="61"/>
        <v>741500.42857143283</v>
      </c>
      <c r="X307" s="2">
        <f t="shared" si="51"/>
        <v>8499.5714285671711</v>
      </c>
      <c r="Y307" s="2">
        <f t="shared" si="62"/>
        <v>64733337.133594006</v>
      </c>
      <c r="Z307" s="2" t="str">
        <f t="shared" si="52"/>
        <v>MEEP</v>
      </c>
      <c r="AA307" s="2">
        <f>IF(Z307="HERE",Y307,AA306+Graph!$G$1*1000)</f>
        <v>116694871.84788004</v>
      </c>
      <c r="AB307" s="2">
        <f t="shared" si="63"/>
        <v>650000</v>
      </c>
      <c r="AC307" s="2">
        <f t="shared" si="64"/>
        <v>62578124.131748155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239</v>
      </c>
      <c r="C308" s="7"/>
      <c r="D308" s="2" t="e">
        <f t="shared" si="55"/>
        <v>#N/A</v>
      </c>
      <c r="E308" s="2" t="e">
        <f t="shared" si="67"/>
        <v>#N/A</v>
      </c>
      <c r="F308" s="2">
        <v>1642065.7635281384</v>
      </c>
      <c r="G308" s="2">
        <f t="shared" si="70"/>
        <v>741500.42857142852</v>
      </c>
      <c r="H308" s="2">
        <f t="shared" si="65"/>
        <v>186408695.70317739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2620988.571428562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1657601.7380952239</v>
      </c>
      <c r="Q308" s="2">
        <f t="shared" si="71"/>
        <v>750000</v>
      </c>
      <c r="R308" s="2">
        <f t="shared" si="66"/>
        <v>188864496.40819961</v>
      </c>
      <c r="S308" s="2">
        <f t="shared" si="58"/>
        <v>741500.42857143283</v>
      </c>
      <c r="T308" s="2">
        <f t="shared" si="59"/>
        <v>8499.571428571362</v>
      </c>
      <c r="U308" s="2">
        <f t="shared" si="60"/>
        <v>750000</v>
      </c>
      <c r="V308" s="2">
        <f t="shared" si="34"/>
        <v>124122659.70317703</v>
      </c>
      <c r="W308" s="2">
        <f t="shared" si="61"/>
        <v>741500.42857143283</v>
      </c>
      <c r="X308" s="2">
        <f t="shared" si="51"/>
        <v>8499.5714285671711</v>
      </c>
      <c r="Y308" s="2">
        <f t="shared" si="62"/>
        <v>64741836.705022573</v>
      </c>
      <c r="Z308" s="2" t="str">
        <f t="shared" si="52"/>
        <v>MEEP</v>
      </c>
      <c r="AA308" s="2">
        <f>IF(Z308="HERE",Y308,AA307+Graph!$G$1*1000)</f>
        <v>117344871.84788004</v>
      </c>
      <c r="AB308" s="2">
        <f t="shared" si="63"/>
        <v>650000</v>
      </c>
      <c r="AC308" s="2">
        <f t="shared" si="64"/>
        <v>62578124.131748155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240</v>
      </c>
      <c r="C309" s="7"/>
      <c r="D309" s="2" t="e">
        <f t="shared" si="55"/>
        <v>#N/A</v>
      </c>
      <c r="E309" s="2" t="e">
        <f t="shared" si="67"/>
        <v>#N/A</v>
      </c>
      <c r="F309" s="2">
        <v>1646996.8994143009</v>
      </c>
      <c r="G309" s="2">
        <f t="shared" si="70"/>
        <v>741500.42857142852</v>
      </c>
      <c r="H309" s="2">
        <f t="shared" si="65"/>
        <v>187150196.13174883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2629488.1428571334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1662579.3702571988</v>
      </c>
      <c r="Q309" s="2">
        <f t="shared" si="71"/>
        <v>750000</v>
      </c>
      <c r="R309" s="2">
        <f t="shared" si="66"/>
        <v>189614496.40819961</v>
      </c>
      <c r="S309" s="2">
        <f t="shared" si="58"/>
        <v>741500.42857143283</v>
      </c>
      <c r="T309" s="2">
        <f t="shared" si="59"/>
        <v>8499.571428571362</v>
      </c>
      <c r="U309" s="2">
        <f t="shared" si="60"/>
        <v>750000</v>
      </c>
      <c r="V309" s="2">
        <f t="shared" si="34"/>
        <v>124864160.13174847</v>
      </c>
      <c r="W309" s="2">
        <f t="shared" si="61"/>
        <v>741500.42857143283</v>
      </c>
      <c r="X309" s="2">
        <f t="shared" si="51"/>
        <v>8499.5714285671711</v>
      </c>
      <c r="Y309" s="2">
        <f t="shared" si="62"/>
        <v>64750336.276451141</v>
      </c>
      <c r="Z309" s="2" t="str">
        <f t="shared" si="52"/>
        <v>MEEP</v>
      </c>
      <c r="AA309" s="2">
        <f>IF(Z309="HERE",Y309,AA308+Graph!$G$1*1000)</f>
        <v>117994871.84788004</v>
      </c>
      <c r="AB309" s="2">
        <f t="shared" si="63"/>
        <v>650000</v>
      </c>
      <c r="AC309" s="2">
        <f t="shared" si="64"/>
        <v>62578124.131748155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241</v>
      </c>
      <c r="C310" s="7"/>
      <c r="D310" s="2" t="e">
        <f t="shared" si="55"/>
        <v>#N/A</v>
      </c>
      <c r="E310" s="2" t="e">
        <f t="shared" si="67"/>
        <v>#N/A</v>
      </c>
      <c r="F310" s="2">
        <v>1651928.0353004932</v>
      </c>
      <c r="G310" s="2">
        <f t="shared" si="70"/>
        <v>741500.42857142852</v>
      </c>
      <c r="H310" s="2">
        <f t="shared" si="65"/>
        <v>187891696.56032026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2637987.7142857048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1667557.0024191439</v>
      </c>
      <c r="Q310" s="2">
        <f t="shared" si="71"/>
        <v>750000</v>
      </c>
      <c r="R310" s="2">
        <f t="shared" si="66"/>
        <v>190364496.40819961</v>
      </c>
      <c r="S310" s="2">
        <f t="shared" si="58"/>
        <v>741500.42857143283</v>
      </c>
      <c r="T310" s="2">
        <f t="shared" si="59"/>
        <v>8499.571428571362</v>
      </c>
      <c r="U310" s="2">
        <f t="shared" si="60"/>
        <v>750000</v>
      </c>
      <c r="V310" s="2">
        <f t="shared" si="34"/>
        <v>125605660.5603199</v>
      </c>
      <c r="W310" s="2">
        <f t="shared" si="61"/>
        <v>741500.42857143283</v>
      </c>
      <c r="X310" s="2">
        <f t="shared" si="51"/>
        <v>8499.5714285671711</v>
      </c>
      <c r="Y310" s="2">
        <f t="shared" si="62"/>
        <v>64758835.847879708</v>
      </c>
      <c r="Z310" s="2" t="str">
        <f t="shared" si="52"/>
        <v>MEEP</v>
      </c>
      <c r="AA310" s="2">
        <f>IF(Z310="HERE",Y310,AA309+Graph!$G$1*1000)</f>
        <v>118644871.84788004</v>
      </c>
      <c r="AB310" s="2">
        <f t="shared" si="63"/>
        <v>650000</v>
      </c>
      <c r="AC310" s="2">
        <f t="shared" si="64"/>
        <v>62578124.131748155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242</v>
      </c>
      <c r="C311" s="7"/>
      <c r="D311" s="2" t="e">
        <f t="shared" si="55"/>
        <v>#N/A</v>
      </c>
      <c r="E311" s="2" t="e">
        <f t="shared" si="67"/>
        <v>#N/A</v>
      </c>
      <c r="F311" s="2">
        <v>1656859.1711866558</v>
      </c>
      <c r="G311" s="2">
        <f t="shared" si="70"/>
        <v>741500.42857142852</v>
      </c>
      <c r="H311" s="2">
        <f t="shared" si="65"/>
        <v>188633196.98889169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2646487.2857142761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1672534.6345811188</v>
      </c>
      <c r="Q311" s="2">
        <f t="shared" si="71"/>
        <v>750000</v>
      </c>
      <c r="R311" s="2">
        <f t="shared" si="66"/>
        <v>191114496.40819961</v>
      </c>
      <c r="S311" s="2">
        <f t="shared" si="58"/>
        <v>741500.42857143283</v>
      </c>
      <c r="T311" s="2">
        <f t="shared" si="59"/>
        <v>8499.571428571362</v>
      </c>
      <c r="U311" s="2">
        <f t="shared" si="60"/>
        <v>750000</v>
      </c>
      <c r="V311" s="2">
        <f t="shared" si="34"/>
        <v>126347160.98889133</v>
      </c>
      <c r="W311" s="2">
        <f t="shared" si="61"/>
        <v>741500.42857143283</v>
      </c>
      <c r="X311" s="2">
        <f t="shared" si="51"/>
        <v>8499.5714285671711</v>
      </c>
      <c r="Y311" s="2">
        <f t="shared" si="62"/>
        <v>64767335.419308275</v>
      </c>
      <c r="Z311" s="2" t="str">
        <f t="shared" si="52"/>
        <v>MEEP</v>
      </c>
      <c r="AA311" s="2">
        <f>IF(Z311="HERE",Y311,AA310+Graph!$G$1*1000)</f>
        <v>119294871.84788004</v>
      </c>
      <c r="AB311" s="2">
        <f t="shared" si="63"/>
        <v>650000</v>
      </c>
      <c r="AC311" s="2">
        <f t="shared" si="64"/>
        <v>62578124.131748155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243</v>
      </c>
      <c r="C312" s="7"/>
      <c r="D312" s="2" t="e">
        <f t="shared" si="55"/>
        <v>#N/A</v>
      </c>
      <c r="E312" s="2" t="e">
        <f t="shared" si="67"/>
        <v>#N/A</v>
      </c>
      <c r="F312" s="2">
        <v>1661790.3070728183</v>
      </c>
      <c r="G312" s="2">
        <f t="shared" si="70"/>
        <v>741500.42857142852</v>
      </c>
      <c r="H312" s="2">
        <f t="shared" si="65"/>
        <v>189374697.41746312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2654986.8571428475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1677512.2667430639</v>
      </c>
      <c r="Q312" s="2">
        <f t="shared" si="71"/>
        <v>750000</v>
      </c>
      <c r="R312" s="2">
        <f t="shared" si="66"/>
        <v>191864496.40819961</v>
      </c>
      <c r="S312" s="2">
        <f t="shared" si="58"/>
        <v>741500.42857143283</v>
      </c>
      <c r="T312" s="2">
        <f t="shared" si="59"/>
        <v>8499.571428571362</v>
      </c>
      <c r="U312" s="2">
        <f t="shared" si="60"/>
        <v>750000</v>
      </c>
      <c r="V312" s="2">
        <f t="shared" si="34"/>
        <v>127088661.41746277</v>
      </c>
      <c r="W312" s="2">
        <f t="shared" si="61"/>
        <v>741500.42857143283</v>
      </c>
      <c r="X312" s="2">
        <f t="shared" si="51"/>
        <v>8499.5714285671711</v>
      </c>
      <c r="Y312" s="2">
        <f t="shared" si="62"/>
        <v>64775834.990736842</v>
      </c>
      <c r="Z312" s="2" t="str">
        <f t="shared" si="52"/>
        <v>MEEP</v>
      </c>
      <c r="AA312" s="2">
        <f>IF(Z312="HERE",Y312,AA311+Graph!$G$1*1000)</f>
        <v>119944871.84788004</v>
      </c>
      <c r="AB312" s="2">
        <f t="shared" si="63"/>
        <v>650000</v>
      </c>
      <c r="AC312" s="2">
        <f t="shared" si="64"/>
        <v>62578124.131748155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244</v>
      </c>
      <c r="C313" s="7"/>
      <c r="D313" s="2" t="e">
        <f t="shared" si="55"/>
        <v>#N/A</v>
      </c>
      <c r="E313" s="2" t="e">
        <f t="shared" si="67"/>
        <v>#N/A</v>
      </c>
      <c r="F313" s="2">
        <v>1666721.4429590106</v>
      </c>
      <c r="G313" s="2">
        <f t="shared" si="70"/>
        <v>741500.42857142852</v>
      </c>
      <c r="H313" s="2">
        <f t="shared" si="65"/>
        <v>190116197.84603456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2663486.4285714189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1682489.898905009</v>
      </c>
      <c r="Q313" s="2">
        <f t="shared" si="71"/>
        <v>750000</v>
      </c>
      <c r="R313" s="2">
        <f t="shared" si="66"/>
        <v>192614496.40819961</v>
      </c>
      <c r="S313" s="2">
        <f t="shared" si="58"/>
        <v>741500.42857143283</v>
      </c>
      <c r="T313" s="2">
        <f t="shared" si="59"/>
        <v>8499.571428571362</v>
      </c>
      <c r="U313" s="2">
        <f t="shared" si="60"/>
        <v>750000</v>
      </c>
      <c r="V313" s="2">
        <f t="shared" si="34"/>
        <v>127830161.8460342</v>
      </c>
      <c r="W313" s="2">
        <f t="shared" si="61"/>
        <v>741500.42857143283</v>
      </c>
      <c r="X313" s="2">
        <f t="shared" si="51"/>
        <v>8499.5714285671711</v>
      </c>
      <c r="Y313" s="2">
        <f t="shared" si="62"/>
        <v>64784334.562165409</v>
      </c>
      <c r="Z313" s="2" t="str">
        <f t="shared" si="52"/>
        <v>MEEP</v>
      </c>
      <c r="AA313" s="2">
        <f>IF(Z313="HERE",Y313,AA312+Graph!$G$1*1000)</f>
        <v>120594871.84788004</v>
      </c>
      <c r="AB313" s="2">
        <f t="shared" si="63"/>
        <v>650000</v>
      </c>
      <c r="AC313" s="2">
        <f t="shared" si="64"/>
        <v>62578124.131748155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245</v>
      </c>
      <c r="C314" s="7"/>
      <c r="D314" s="2" t="e">
        <f t="shared" si="55"/>
        <v>#N/A</v>
      </c>
      <c r="E314" s="2" t="e">
        <f t="shared" si="67"/>
        <v>#N/A</v>
      </c>
      <c r="F314" s="2">
        <v>1671652.5788451731</v>
      </c>
      <c r="G314" s="2">
        <f t="shared" si="70"/>
        <v>741500.42857142852</v>
      </c>
      <c r="H314" s="2">
        <f t="shared" si="65"/>
        <v>190857698.27460599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2671985.9999999902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1687467.5310669839</v>
      </c>
      <c r="Q314" s="2">
        <f t="shared" si="71"/>
        <v>750000</v>
      </c>
      <c r="R314" s="2">
        <f t="shared" si="66"/>
        <v>193364496.40819961</v>
      </c>
      <c r="S314" s="2">
        <f t="shared" si="58"/>
        <v>741500.42857143283</v>
      </c>
      <c r="T314" s="2">
        <f t="shared" si="59"/>
        <v>8499.571428571362</v>
      </c>
      <c r="U314" s="2">
        <f t="shared" si="60"/>
        <v>750000</v>
      </c>
      <c r="V314" s="2">
        <f t="shared" si="34"/>
        <v>128571662.27460563</v>
      </c>
      <c r="W314" s="2">
        <f t="shared" si="61"/>
        <v>741500.42857143283</v>
      </c>
      <c r="X314" s="2">
        <f t="shared" si="51"/>
        <v>8499.5714285671711</v>
      </c>
      <c r="Y314" s="2">
        <f t="shared" si="62"/>
        <v>64792834.133593976</v>
      </c>
      <c r="Z314" s="2" t="str">
        <f t="shared" si="52"/>
        <v>MEEP</v>
      </c>
      <c r="AA314" s="2">
        <f>IF(Z314="HERE",Y314,AA313+Graph!$G$1*1000)</f>
        <v>121244871.84788004</v>
      </c>
      <c r="AB314" s="2">
        <f t="shared" si="63"/>
        <v>650000</v>
      </c>
      <c r="AC314" s="2">
        <f t="shared" si="64"/>
        <v>62578124.131748155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246</v>
      </c>
      <c r="C315" s="7"/>
      <c r="D315" s="2" t="e">
        <f t="shared" si="55"/>
        <v>#N/A</v>
      </c>
      <c r="E315" s="2" t="e">
        <f t="shared" si="67"/>
        <v>#N/A</v>
      </c>
      <c r="F315" s="2">
        <v>1676583.7147313356</v>
      </c>
      <c r="G315" s="2">
        <f t="shared" si="70"/>
        <v>741500.42857142852</v>
      </c>
      <c r="H315" s="2">
        <f t="shared" si="65"/>
        <v>191599198.70317742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2680485.5714285616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1692445.163228929</v>
      </c>
      <c r="Q315" s="2">
        <f t="shared" si="71"/>
        <v>750000</v>
      </c>
      <c r="R315" s="2">
        <f t="shared" si="66"/>
        <v>194114496.40819961</v>
      </c>
      <c r="S315" s="2">
        <f t="shared" si="58"/>
        <v>741500.42857143283</v>
      </c>
      <c r="T315" s="2">
        <f t="shared" si="59"/>
        <v>8499.571428571362</v>
      </c>
      <c r="U315" s="2">
        <f t="shared" si="60"/>
        <v>750000</v>
      </c>
      <c r="V315" s="2">
        <f t="shared" si="34"/>
        <v>129313162.70317706</v>
      </c>
      <c r="W315" s="2">
        <f t="shared" si="61"/>
        <v>741500.42857143283</v>
      </c>
      <c r="X315" s="2">
        <f t="shared" si="51"/>
        <v>8499.5714285671711</v>
      </c>
      <c r="Y315" s="2">
        <f t="shared" si="62"/>
        <v>64801333.705022544</v>
      </c>
      <c r="Z315" s="2" t="str">
        <f t="shared" si="52"/>
        <v>MEEP</v>
      </c>
      <c r="AA315" s="2">
        <f>IF(Z315="HERE",Y315,AA314+Graph!$G$1*1000)</f>
        <v>121894871.84788004</v>
      </c>
      <c r="AB315" s="2">
        <f t="shared" si="63"/>
        <v>650000</v>
      </c>
      <c r="AC315" s="2">
        <f t="shared" si="64"/>
        <v>62578124.131748155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247</v>
      </c>
      <c r="C316" s="7"/>
      <c r="D316" s="2" t="e">
        <f t="shared" si="55"/>
        <v>#N/A</v>
      </c>
      <c r="E316" s="2" t="e">
        <f t="shared" si="67"/>
        <v>#N/A</v>
      </c>
      <c r="F316" s="2">
        <v>1681514.850617528</v>
      </c>
      <c r="G316" s="2">
        <f t="shared" si="70"/>
        <v>741500.42857142852</v>
      </c>
      <c r="H316" s="2">
        <f t="shared" si="65"/>
        <v>192340699.13174886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2688985.1428571329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1697422.7953908741</v>
      </c>
      <c r="Q316" s="2">
        <f t="shared" si="71"/>
        <v>750000</v>
      </c>
      <c r="R316" s="2">
        <f t="shared" si="66"/>
        <v>194864496.40819961</v>
      </c>
      <c r="S316" s="2">
        <f t="shared" si="58"/>
        <v>741500.42857143283</v>
      </c>
      <c r="T316" s="2">
        <f t="shared" si="59"/>
        <v>8499.571428571362</v>
      </c>
      <c r="U316" s="2">
        <f t="shared" si="60"/>
        <v>750000</v>
      </c>
      <c r="V316" s="2">
        <f t="shared" si="34"/>
        <v>130054663.1317485</v>
      </c>
      <c r="W316" s="2">
        <f t="shared" si="61"/>
        <v>741500.42857143283</v>
      </c>
      <c r="X316" s="2">
        <f t="shared" si="51"/>
        <v>8499.5714285671711</v>
      </c>
      <c r="Y316" s="2">
        <f t="shared" si="62"/>
        <v>64809833.276451111</v>
      </c>
      <c r="Z316" s="2" t="str">
        <f t="shared" si="52"/>
        <v>MEEP</v>
      </c>
      <c r="AA316" s="2">
        <f>IF(Z316="HERE",Y316,AA315+Graph!$G$1*1000)</f>
        <v>122544871.84788004</v>
      </c>
      <c r="AB316" s="2">
        <f t="shared" si="63"/>
        <v>650000</v>
      </c>
      <c r="AC316" s="2">
        <f t="shared" si="64"/>
        <v>62578124.131748155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248</v>
      </c>
      <c r="C317" s="7"/>
      <c r="D317" s="2" t="e">
        <f t="shared" si="55"/>
        <v>#N/A</v>
      </c>
      <c r="E317" s="2" t="e">
        <f t="shared" si="67"/>
        <v>#N/A</v>
      </c>
      <c r="F317" s="2">
        <v>1686445.9865036905</v>
      </c>
      <c r="G317" s="2">
        <f t="shared" si="70"/>
        <v>741500.42857142852</v>
      </c>
      <c r="H317" s="2">
        <f t="shared" si="65"/>
        <v>193082199.56032029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2697484.7142857043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1702400.4275528491</v>
      </c>
      <c r="Q317" s="2">
        <f t="shared" si="71"/>
        <v>750000</v>
      </c>
      <c r="R317" s="2">
        <f t="shared" si="66"/>
        <v>195614496.40819961</v>
      </c>
      <c r="S317" s="2">
        <f t="shared" si="58"/>
        <v>741500.42857143283</v>
      </c>
      <c r="T317" s="2">
        <f t="shared" si="59"/>
        <v>8499.571428571362</v>
      </c>
      <c r="U317" s="2">
        <f t="shared" si="60"/>
        <v>750000</v>
      </c>
      <c r="V317" s="2">
        <f t="shared" si="34"/>
        <v>130796163.56031993</v>
      </c>
      <c r="W317" s="2">
        <f t="shared" si="61"/>
        <v>741500.42857143283</v>
      </c>
      <c r="X317" s="2">
        <f t="shared" si="51"/>
        <v>8499.5714285671711</v>
      </c>
      <c r="Y317" s="2">
        <f t="shared" si="62"/>
        <v>64818332.847879678</v>
      </c>
      <c r="Z317" s="2" t="str">
        <f t="shared" si="52"/>
        <v>MEEP</v>
      </c>
      <c r="AA317" s="2">
        <f>IF(Z317="HERE",Y317,AA316+Graph!$G$1*1000)</f>
        <v>123194871.84788004</v>
      </c>
      <c r="AB317" s="2">
        <f t="shared" si="63"/>
        <v>650000</v>
      </c>
      <c r="AC317" s="2">
        <f t="shared" si="64"/>
        <v>62578124.131748155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249</v>
      </c>
      <c r="C318" s="7"/>
      <c r="D318" s="2" t="e">
        <f t="shared" si="55"/>
        <v>#N/A</v>
      </c>
      <c r="E318" s="2" t="e">
        <f t="shared" si="67"/>
        <v>#N/A</v>
      </c>
      <c r="F318" s="2">
        <v>1691377.122389853</v>
      </c>
      <c r="G318" s="2">
        <f t="shared" si="70"/>
        <v>741500.42857142852</v>
      </c>
      <c r="H318" s="2">
        <f t="shared" si="65"/>
        <v>193823699.98889172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2705984.2857142757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1707378.0597147942</v>
      </c>
      <c r="Q318" s="2">
        <f t="shared" si="71"/>
        <v>750000</v>
      </c>
      <c r="R318" s="2">
        <f t="shared" si="66"/>
        <v>196364496.40819961</v>
      </c>
      <c r="S318" s="2">
        <f t="shared" si="58"/>
        <v>741500.42857143283</v>
      </c>
      <c r="T318" s="2">
        <f t="shared" si="59"/>
        <v>8499.571428571362</v>
      </c>
      <c r="U318" s="2">
        <f t="shared" si="60"/>
        <v>750000</v>
      </c>
      <c r="V318" s="2">
        <f t="shared" si="34"/>
        <v>131537663.98889136</v>
      </c>
      <c r="W318" s="2">
        <f t="shared" si="61"/>
        <v>741500.42857143283</v>
      </c>
      <c r="X318" s="2">
        <f t="shared" si="51"/>
        <v>8499.5714285671711</v>
      </c>
      <c r="Y318" s="2">
        <f t="shared" si="62"/>
        <v>64826832.419308245</v>
      </c>
      <c r="Z318" s="2" t="str">
        <f t="shared" si="52"/>
        <v>MEEP</v>
      </c>
      <c r="AA318" s="2">
        <f>IF(Z318="HERE",Y318,AA317+Graph!$G$1*1000)</f>
        <v>123844871.84788004</v>
      </c>
      <c r="AB318" s="2">
        <f t="shared" si="63"/>
        <v>650000</v>
      </c>
      <c r="AC318" s="2">
        <f t="shared" si="64"/>
        <v>62578124.131748155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250</v>
      </c>
      <c r="C319" s="7"/>
      <c r="D319" s="2" t="e">
        <f t="shared" si="55"/>
        <v>#N/A</v>
      </c>
      <c r="E319" s="2" t="e">
        <f t="shared" si="67"/>
        <v>#N/A</v>
      </c>
      <c r="F319" s="2">
        <v>1696308.2582760453</v>
      </c>
      <c r="G319" s="2">
        <f t="shared" si="70"/>
        <v>741500.42857142852</v>
      </c>
      <c r="H319" s="2">
        <f t="shared" si="65"/>
        <v>194565200.41746315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2714483.857142847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1712355.6918767393</v>
      </c>
      <c r="Q319" s="2">
        <f t="shared" si="71"/>
        <v>750000</v>
      </c>
      <c r="R319" s="2">
        <f t="shared" si="66"/>
        <v>197114496.40819961</v>
      </c>
      <c r="S319" s="2">
        <f t="shared" si="58"/>
        <v>741500.42857143283</v>
      </c>
      <c r="T319" s="2">
        <f t="shared" si="59"/>
        <v>8499.571428571362</v>
      </c>
      <c r="U319" s="2">
        <f t="shared" si="60"/>
        <v>750000</v>
      </c>
      <c r="V319" s="2">
        <f t="shared" si="34"/>
        <v>132279164.4174628</v>
      </c>
      <c r="W319" s="2">
        <f t="shared" si="61"/>
        <v>741500.42857143283</v>
      </c>
      <c r="X319" s="2">
        <f t="shared" si="51"/>
        <v>8499.5714285671711</v>
      </c>
      <c r="Y319" s="2">
        <f t="shared" si="62"/>
        <v>64835331.990736812</v>
      </c>
      <c r="Z319" s="2" t="str">
        <f t="shared" si="52"/>
        <v>MEEP</v>
      </c>
      <c r="AA319" s="2">
        <f>IF(Z319="HERE",Y319,AA318+Graph!$G$1*1000)</f>
        <v>124494871.84788004</v>
      </c>
      <c r="AB319" s="2">
        <f t="shared" si="63"/>
        <v>650000</v>
      </c>
      <c r="AC319" s="2">
        <f t="shared" si="64"/>
        <v>62578124.131748155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251</v>
      </c>
      <c r="C320" s="7"/>
      <c r="D320" s="2" t="e">
        <f t="shared" si="55"/>
        <v>#N/A</v>
      </c>
      <c r="E320" s="2" t="e">
        <f t="shared" si="67"/>
        <v>#N/A</v>
      </c>
      <c r="F320" s="2">
        <v>1701239.3941622078</v>
      </c>
      <c r="G320" s="2">
        <f t="shared" si="70"/>
        <v>741500.42857142852</v>
      </c>
      <c r="H320" s="2">
        <f t="shared" si="65"/>
        <v>195306700.84603459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2722983.4285714184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1717333.3240387142</v>
      </c>
      <c r="Q320" s="2">
        <f t="shared" si="71"/>
        <v>750000</v>
      </c>
      <c r="R320" s="2">
        <f t="shared" si="66"/>
        <v>197864496.40819961</v>
      </c>
      <c r="S320" s="2">
        <f t="shared" si="58"/>
        <v>741500.42857143283</v>
      </c>
      <c r="T320" s="2">
        <f t="shared" si="59"/>
        <v>8499.571428571362</v>
      </c>
      <c r="U320" s="2">
        <f t="shared" si="60"/>
        <v>750000</v>
      </c>
      <c r="V320" s="2">
        <f t="shared" si="34"/>
        <v>133020664.84603423</v>
      </c>
      <c r="W320" s="2">
        <f t="shared" si="61"/>
        <v>741500.42857143283</v>
      </c>
      <c r="X320" s="2">
        <f t="shared" si="51"/>
        <v>8499.5714285671711</v>
      </c>
      <c r="Y320" s="2">
        <f t="shared" si="62"/>
        <v>64843831.56216538</v>
      </c>
      <c r="Z320" s="2" t="str">
        <f t="shared" si="52"/>
        <v>MEEP</v>
      </c>
      <c r="AA320" s="2">
        <f>IF(Z320="HERE",Y320,AA319+Graph!$G$1*1000)</f>
        <v>125144871.84788004</v>
      </c>
      <c r="AB320" s="2">
        <f t="shared" si="63"/>
        <v>650000</v>
      </c>
      <c r="AC320" s="2">
        <f t="shared" si="64"/>
        <v>62578124.131748155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252</v>
      </c>
      <c r="C321" s="7"/>
      <c r="D321" s="2" t="e">
        <f t="shared" si="55"/>
        <v>#N/A</v>
      </c>
      <c r="E321" s="2" t="e">
        <f t="shared" si="67"/>
        <v>#N/A</v>
      </c>
      <c r="F321" s="2">
        <v>1706170.5300483704</v>
      </c>
      <c r="G321" s="2">
        <f t="shared" si="70"/>
        <v>741500.42857142852</v>
      </c>
      <c r="H321" s="2">
        <f t="shared" si="65"/>
        <v>196048201.27460602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2731482.9999999898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1722310.9562006593</v>
      </c>
      <c r="Q321" s="2">
        <f t="shared" si="71"/>
        <v>750000</v>
      </c>
      <c r="R321" s="2">
        <f t="shared" si="66"/>
        <v>198614496.40819961</v>
      </c>
      <c r="S321" s="2">
        <f t="shared" si="58"/>
        <v>741500.42857143283</v>
      </c>
      <c r="T321" s="2">
        <f t="shared" si="59"/>
        <v>8499.571428571362</v>
      </c>
      <c r="U321" s="2">
        <f t="shared" si="60"/>
        <v>750000</v>
      </c>
      <c r="V321" s="2">
        <f t="shared" si="34"/>
        <v>133762165.27460566</v>
      </c>
      <c r="W321" s="2">
        <f t="shared" si="61"/>
        <v>741500.42857143283</v>
      </c>
      <c r="X321" s="2">
        <f t="shared" si="51"/>
        <v>8499.5714285671711</v>
      </c>
      <c r="Y321" s="2">
        <f t="shared" si="62"/>
        <v>64852331.133593947</v>
      </c>
      <c r="Z321" s="2" t="str">
        <f t="shared" si="52"/>
        <v>MEEP</v>
      </c>
      <c r="AA321" s="2">
        <f>IF(Z321="HERE",Y321,AA320+Graph!$G$1*1000)</f>
        <v>125794871.84788004</v>
      </c>
      <c r="AB321" s="2">
        <f t="shared" si="63"/>
        <v>650000</v>
      </c>
      <c r="AC321" s="2">
        <f t="shared" si="64"/>
        <v>62578124.131748155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253</v>
      </c>
      <c r="C322" s="7"/>
      <c r="D322" s="2" t="e">
        <f t="shared" si="55"/>
        <v>#N/A</v>
      </c>
      <c r="E322" s="2" t="e">
        <f t="shared" si="67"/>
        <v>#N/A</v>
      </c>
      <c r="F322" s="2">
        <v>1711101.6659345627</v>
      </c>
      <c r="G322" s="2">
        <f t="shared" si="70"/>
        <v>741500.42857142852</v>
      </c>
      <c r="H322" s="2">
        <f t="shared" si="65"/>
        <v>196789701.70317745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2739982.5714285611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1727288.5883626044</v>
      </c>
      <c r="Q322" s="2">
        <f t="shared" si="71"/>
        <v>750000</v>
      </c>
      <c r="R322" s="2">
        <f t="shared" si="66"/>
        <v>199364496.40819961</v>
      </c>
      <c r="S322" s="2">
        <f t="shared" si="58"/>
        <v>741500.42857143283</v>
      </c>
      <c r="T322" s="2">
        <f t="shared" si="59"/>
        <v>8499.571428571362</v>
      </c>
      <c r="U322" s="2">
        <f t="shared" si="60"/>
        <v>750000</v>
      </c>
      <c r="V322" s="2">
        <f t="shared" si="34"/>
        <v>134503665.70317709</v>
      </c>
      <c r="W322" s="2">
        <f t="shared" si="61"/>
        <v>741500.42857143283</v>
      </c>
      <c r="X322" s="2">
        <f t="shared" si="51"/>
        <v>8499.5714285671711</v>
      </c>
      <c r="Y322" s="2">
        <f t="shared" si="62"/>
        <v>64860830.705022514</v>
      </c>
      <c r="Z322" s="2" t="str">
        <f t="shared" si="52"/>
        <v>MEEP</v>
      </c>
      <c r="AA322" s="2">
        <f>IF(Z322="HERE",Y322,AA321+Graph!$G$1*1000)</f>
        <v>126444871.84788004</v>
      </c>
      <c r="AB322" s="2">
        <f t="shared" si="63"/>
        <v>650000</v>
      </c>
      <c r="AC322" s="2">
        <f t="shared" si="64"/>
        <v>62578124.131748155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254</v>
      </c>
      <c r="C323" s="7"/>
      <c r="D323" s="2" t="e">
        <f t="shared" si="55"/>
        <v>#N/A</v>
      </c>
      <c r="E323" s="2" t="e">
        <f t="shared" si="67"/>
        <v>#N/A</v>
      </c>
      <c r="F323" s="2">
        <v>1716032.8018207252</v>
      </c>
      <c r="G323" s="2">
        <f t="shared" si="70"/>
        <v>741500.42857142852</v>
      </c>
      <c r="H323" s="2">
        <f t="shared" si="65"/>
        <v>197531202.13174888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2748482.1428571325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1732266.2205245793</v>
      </c>
      <c r="Q323" s="2">
        <f t="shared" si="71"/>
        <v>750000</v>
      </c>
      <c r="R323" s="2">
        <f t="shared" si="66"/>
        <v>200114496.40819961</v>
      </c>
      <c r="S323" s="2">
        <f t="shared" si="58"/>
        <v>741500.42857143283</v>
      </c>
      <c r="T323" s="2">
        <f t="shared" si="59"/>
        <v>8499.571428571362</v>
      </c>
      <c r="U323" s="2">
        <f t="shared" si="60"/>
        <v>750000</v>
      </c>
      <c r="V323" s="2">
        <f t="shared" si="34"/>
        <v>135245166.13174853</v>
      </c>
      <c r="W323" s="2">
        <f t="shared" si="61"/>
        <v>741500.42857143283</v>
      </c>
      <c r="X323" s="2">
        <f t="shared" si="51"/>
        <v>8499.5714285671711</v>
      </c>
      <c r="Y323" s="2">
        <f t="shared" si="62"/>
        <v>64869330.276451081</v>
      </c>
      <c r="Z323" s="2" t="str">
        <f t="shared" si="52"/>
        <v>MEEP</v>
      </c>
      <c r="AA323" s="2">
        <f>IF(Z323="HERE",Y323,AA322+Graph!$G$1*1000)</f>
        <v>127094871.84788004</v>
      </c>
      <c r="AB323" s="2">
        <f t="shared" si="63"/>
        <v>650000</v>
      </c>
      <c r="AC323" s="2">
        <f t="shared" si="64"/>
        <v>62578124.131748155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255</v>
      </c>
      <c r="C324" s="7"/>
      <c r="D324" s="2" t="e">
        <f t="shared" si="55"/>
        <v>#N/A</v>
      </c>
      <c r="E324" s="2" t="e">
        <f t="shared" si="67"/>
        <v>#N/A</v>
      </c>
      <c r="F324" s="2">
        <v>1720963.9377068877</v>
      </c>
      <c r="G324" s="2">
        <f t="shared" si="70"/>
        <v>741500.42857142852</v>
      </c>
      <c r="H324" s="2">
        <f t="shared" si="65"/>
        <v>198272702.56032032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2756981.7142857038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1737243.8526865244</v>
      </c>
      <c r="Q324" s="2">
        <f t="shared" si="71"/>
        <v>750000</v>
      </c>
      <c r="R324" s="2">
        <f t="shared" si="66"/>
        <v>200864496.40819961</v>
      </c>
      <c r="S324" s="2">
        <f t="shared" si="58"/>
        <v>741500.42857143283</v>
      </c>
      <c r="T324" s="2">
        <f t="shared" si="59"/>
        <v>8499.571428571362</v>
      </c>
      <c r="U324" s="2">
        <f t="shared" si="60"/>
        <v>750000</v>
      </c>
      <c r="V324" s="2">
        <f t="shared" si="34"/>
        <v>135986666.56031996</v>
      </c>
      <c r="W324" s="2">
        <f t="shared" si="61"/>
        <v>741500.42857143283</v>
      </c>
      <c r="X324" s="2">
        <f t="shared" si="51"/>
        <v>8499.5714285671711</v>
      </c>
      <c r="Y324" s="2">
        <f t="shared" si="62"/>
        <v>64877829.847879648</v>
      </c>
      <c r="Z324" s="2" t="str">
        <f t="shared" si="52"/>
        <v>MEEP</v>
      </c>
      <c r="AA324" s="2">
        <f>IF(Z324="HERE",Y324,AA323+Graph!$G$1*1000)</f>
        <v>127744871.84788004</v>
      </c>
      <c r="AB324" s="2">
        <f t="shared" si="63"/>
        <v>650000</v>
      </c>
      <c r="AC324" s="2">
        <f t="shared" si="64"/>
        <v>62578124.131748155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256</v>
      </c>
      <c r="C325" s="7"/>
      <c r="D325" s="2" t="e">
        <f t="shared" si="55"/>
        <v>#N/A</v>
      </c>
      <c r="E325" s="2" t="e">
        <f t="shared" si="67"/>
        <v>#N/A</v>
      </c>
      <c r="F325" s="2">
        <v>1725895.07359308</v>
      </c>
      <c r="G325" s="2">
        <f t="shared" si="70"/>
        <v>741500.42857142852</v>
      </c>
      <c r="H325" s="2">
        <f t="shared" si="65"/>
        <v>199014202.98889175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2765481.2857142752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1742221.4848484695</v>
      </c>
      <c r="Q325" s="2">
        <f t="shared" si="71"/>
        <v>750000</v>
      </c>
      <c r="R325" s="2">
        <f t="shared" si="66"/>
        <v>201614496.40819961</v>
      </c>
      <c r="S325" s="2">
        <f t="shared" si="58"/>
        <v>741500.42857143283</v>
      </c>
      <c r="T325" s="2">
        <f t="shared" si="59"/>
        <v>8499.571428571362</v>
      </c>
      <c r="U325" s="2">
        <f t="shared" si="60"/>
        <v>750000</v>
      </c>
      <c r="V325" s="2">
        <f t="shared" si="34"/>
        <v>136728166.98889139</v>
      </c>
      <c r="W325" s="2">
        <f t="shared" si="61"/>
        <v>741500.42857143283</v>
      </c>
      <c r="X325" s="2">
        <f t="shared" si="51"/>
        <v>8499.5714285671711</v>
      </c>
      <c r="Y325" s="2">
        <f t="shared" si="62"/>
        <v>64886329.419308215</v>
      </c>
      <c r="Z325" s="2" t="str">
        <f t="shared" si="52"/>
        <v>MEEP</v>
      </c>
      <c r="AA325" s="2">
        <f>IF(Z325="HERE",Y325,AA324+Graph!$G$1*1000)</f>
        <v>128394871.84788004</v>
      </c>
      <c r="AB325" s="2">
        <f t="shared" si="63"/>
        <v>650000</v>
      </c>
      <c r="AC325" s="2">
        <f t="shared" si="64"/>
        <v>62578124.131748155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257</v>
      </c>
      <c r="C326" s="7"/>
      <c r="D326" s="2" t="e">
        <f t="shared" si="55"/>
        <v>#N/A</v>
      </c>
      <c r="E326" s="2" t="e">
        <f t="shared" si="67"/>
        <v>#N/A</v>
      </c>
      <c r="F326" s="2">
        <v>1730826.2094792426</v>
      </c>
      <c r="G326" s="2">
        <f t="shared" si="70"/>
        <v>741500.42857142852</v>
      </c>
      <c r="H326" s="2">
        <f t="shared" si="65"/>
        <v>199755703.41746318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2773980.8571428466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1747199.1170104444</v>
      </c>
      <c r="Q326" s="2">
        <f t="shared" si="71"/>
        <v>750000</v>
      </c>
      <c r="R326" s="2">
        <f t="shared" si="66"/>
        <v>202364496.40819961</v>
      </c>
      <c r="S326" s="2">
        <f t="shared" si="58"/>
        <v>741500.42857143283</v>
      </c>
      <c r="T326" s="2">
        <f t="shared" si="59"/>
        <v>8499.571428571362</v>
      </c>
      <c r="U326" s="2">
        <f t="shared" si="60"/>
        <v>750000</v>
      </c>
      <c r="V326" s="2">
        <f t="shared" si="34"/>
        <v>137469667.41746283</v>
      </c>
      <c r="W326" s="2">
        <f t="shared" si="61"/>
        <v>741500.42857143283</v>
      </c>
      <c r="X326" s="2">
        <f t="shared" si="51"/>
        <v>8499.5714285671711</v>
      </c>
      <c r="Y326" s="2">
        <f t="shared" si="62"/>
        <v>64894828.990736783</v>
      </c>
      <c r="Z326" s="2" t="str">
        <f t="shared" si="52"/>
        <v>MEEP</v>
      </c>
      <c r="AA326" s="2">
        <f>IF(Z326="HERE",Y326,AA325+Graph!$G$1*1000)</f>
        <v>129044871.84788004</v>
      </c>
      <c r="AB326" s="2">
        <f t="shared" si="63"/>
        <v>650000</v>
      </c>
      <c r="AC326" s="2">
        <f t="shared" si="64"/>
        <v>62578124.131748155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258</v>
      </c>
      <c r="C327" s="7"/>
      <c r="D327" s="2" t="e">
        <f t="shared" si="55"/>
        <v>#N/A</v>
      </c>
      <c r="E327" s="2" t="e">
        <f t="shared" si="67"/>
        <v>#N/A</v>
      </c>
      <c r="F327" s="2">
        <v>1735757.3453654051</v>
      </c>
      <c r="G327" s="2">
        <f t="shared" si="70"/>
        <v>741500.42857142852</v>
      </c>
      <c r="H327" s="2">
        <f t="shared" si="65"/>
        <v>200497203.84603462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2782480.4285714179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1752176.7491723895</v>
      </c>
      <c r="Q327" s="2">
        <f t="shared" si="71"/>
        <v>750000</v>
      </c>
      <c r="R327" s="2">
        <f t="shared" si="66"/>
        <v>203114496.40819961</v>
      </c>
      <c r="S327" s="2">
        <f t="shared" si="58"/>
        <v>741500.42857143283</v>
      </c>
      <c r="T327" s="2">
        <f t="shared" si="59"/>
        <v>8499.571428571362</v>
      </c>
      <c r="U327" s="2">
        <f t="shared" si="60"/>
        <v>750000</v>
      </c>
      <c r="V327" s="2">
        <f t="shared" si="34"/>
        <v>138211167.84603426</v>
      </c>
      <c r="W327" s="2">
        <f t="shared" si="61"/>
        <v>741500.42857143283</v>
      </c>
      <c r="X327" s="2">
        <f t="shared" si="51"/>
        <v>8499.5714285671711</v>
      </c>
      <c r="Y327" s="2">
        <f t="shared" si="62"/>
        <v>64903328.56216535</v>
      </c>
      <c r="Z327" s="2" t="str">
        <f t="shared" si="52"/>
        <v>MEEP</v>
      </c>
      <c r="AA327" s="2">
        <f>IF(Z327="HERE",Y327,AA326+Graph!$G$1*1000)</f>
        <v>129694871.84788004</v>
      </c>
      <c r="AB327" s="2">
        <f t="shared" si="63"/>
        <v>650000</v>
      </c>
      <c r="AC327" s="2">
        <f t="shared" si="64"/>
        <v>62578124.131748155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259</v>
      </c>
      <c r="C328" s="7"/>
      <c r="D328" s="2" t="e">
        <f t="shared" si="55"/>
        <v>#N/A</v>
      </c>
      <c r="E328" s="2" t="e">
        <f t="shared" si="67"/>
        <v>#N/A</v>
      </c>
      <c r="F328" s="2">
        <v>1740688.4812515974</v>
      </c>
      <c r="G328" s="2">
        <f t="shared" si="70"/>
        <v>741500.42857142852</v>
      </c>
      <c r="H328" s="2">
        <f t="shared" si="65"/>
        <v>201238704.27460605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2790979.9999999893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1757154.3813343644</v>
      </c>
      <c r="Q328" s="2">
        <f t="shared" si="71"/>
        <v>750000</v>
      </c>
      <c r="R328" s="2">
        <f t="shared" si="66"/>
        <v>203864496.40819961</v>
      </c>
      <c r="S328" s="2">
        <f t="shared" si="58"/>
        <v>741500.42857143283</v>
      </c>
      <c r="T328" s="2">
        <f t="shared" si="59"/>
        <v>8499.571428571362</v>
      </c>
      <c r="U328" s="2">
        <f t="shared" si="60"/>
        <v>750000</v>
      </c>
      <c r="V328" s="2">
        <f t="shared" si="34"/>
        <v>138952668.27460569</v>
      </c>
      <c r="W328" s="2">
        <f t="shared" si="61"/>
        <v>741500.42857143283</v>
      </c>
      <c r="X328" s="2">
        <f t="shared" si="51"/>
        <v>8499.5714285671711</v>
      </c>
      <c r="Y328" s="2">
        <f t="shared" si="62"/>
        <v>64911828.133593917</v>
      </c>
      <c r="Z328" s="2" t="str">
        <f t="shared" si="52"/>
        <v>MEEP</v>
      </c>
      <c r="AA328" s="2">
        <f>IF(Z328="HERE",Y328,AA327+Graph!$G$1*1000)</f>
        <v>130344871.84788004</v>
      </c>
      <c r="AB328" s="2">
        <f t="shared" si="63"/>
        <v>650000</v>
      </c>
      <c r="AC328" s="2">
        <f t="shared" si="64"/>
        <v>62578124.131748155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260</v>
      </c>
      <c r="C329" s="7"/>
      <c r="D329" s="2" t="e">
        <f t="shared" si="55"/>
        <v>#N/A</v>
      </c>
      <c r="E329" s="2" t="e">
        <f t="shared" si="67"/>
        <v>#N/A</v>
      </c>
      <c r="F329" s="2">
        <v>1745619.6171377599</v>
      </c>
      <c r="G329" s="2">
        <f t="shared" si="70"/>
        <v>741500.42857142852</v>
      </c>
      <c r="H329" s="2">
        <f t="shared" si="65"/>
        <v>201980204.70317748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2799479.5714285607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1762132.0134963095</v>
      </c>
      <c r="Q329" s="2">
        <f t="shared" si="71"/>
        <v>750000</v>
      </c>
      <c r="R329" s="2">
        <f t="shared" si="66"/>
        <v>204614496.40819961</v>
      </c>
      <c r="S329" s="2">
        <f t="shared" si="58"/>
        <v>741500.42857143283</v>
      </c>
      <c r="T329" s="2">
        <f t="shared" si="59"/>
        <v>8499.571428571362</v>
      </c>
      <c r="U329" s="2">
        <f t="shared" si="60"/>
        <v>750000</v>
      </c>
      <c r="V329" s="2">
        <f t="shared" si="34"/>
        <v>139694168.70317712</v>
      </c>
      <c r="W329" s="2">
        <f t="shared" si="61"/>
        <v>741500.42857143283</v>
      </c>
      <c r="X329" s="2">
        <f t="shared" si="51"/>
        <v>8499.5714285671711</v>
      </c>
      <c r="Y329" s="2">
        <f t="shared" si="62"/>
        <v>64920327.705022484</v>
      </c>
      <c r="Z329" s="2" t="str">
        <f t="shared" si="52"/>
        <v>MEEP</v>
      </c>
      <c r="AA329" s="2">
        <f>IF(Z329="HERE",Y329,AA328+Graph!$G$1*1000)</f>
        <v>130994871.84788004</v>
      </c>
      <c r="AB329" s="2">
        <f t="shared" si="63"/>
        <v>650000</v>
      </c>
      <c r="AC329" s="2">
        <f t="shared" si="64"/>
        <v>62578124.131748155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261</v>
      </c>
      <c r="C330" s="7"/>
      <c r="D330" s="2" t="e">
        <f t="shared" si="55"/>
        <v>#N/A</v>
      </c>
      <c r="E330" s="2" t="e">
        <f t="shared" si="67"/>
        <v>#N/A</v>
      </c>
      <c r="F330" s="2">
        <v>1750550.7530239522</v>
      </c>
      <c r="G330" s="2">
        <f t="shared" si="70"/>
        <v>741500.42857142852</v>
      </c>
      <c r="H330" s="2">
        <f t="shared" si="65"/>
        <v>202721705.13174891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2807979.142857132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1767109.6456582546</v>
      </c>
      <c r="Q330" s="2">
        <f t="shared" si="71"/>
        <v>750000</v>
      </c>
      <c r="R330" s="2">
        <f t="shared" si="66"/>
        <v>205364496.40819961</v>
      </c>
      <c r="S330" s="2">
        <f t="shared" si="58"/>
        <v>741500.42857143283</v>
      </c>
      <c r="T330" s="2">
        <f t="shared" si="59"/>
        <v>8499.571428571362</v>
      </c>
      <c r="U330" s="2">
        <f t="shared" si="60"/>
        <v>750000</v>
      </c>
      <c r="V330" s="2">
        <f t="shared" si="34"/>
        <v>140435669.13174856</v>
      </c>
      <c r="W330" s="2">
        <f t="shared" si="61"/>
        <v>741500.42857143283</v>
      </c>
      <c r="X330" s="2">
        <f t="shared" si="51"/>
        <v>8499.5714285671711</v>
      </c>
      <c r="Y330" s="2">
        <f t="shared" si="62"/>
        <v>64928827.276451051</v>
      </c>
      <c r="Z330" s="2" t="str">
        <f t="shared" si="52"/>
        <v>MEEP</v>
      </c>
      <c r="AA330" s="2">
        <f>IF(Z330="HERE",Y330,AA329+Graph!$G$1*1000)</f>
        <v>131644871.84788004</v>
      </c>
      <c r="AB330" s="2">
        <f t="shared" si="63"/>
        <v>650000</v>
      </c>
      <c r="AC330" s="2">
        <f t="shared" si="64"/>
        <v>62578124.131748155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262</v>
      </c>
      <c r="C331" s="7"/>
      <c r="D331" s="2" t="e">
        <f t="shared" si="55"/>
        <v>#N/A</v>
      </c>
      <c r="E331" s="2" t="e">
        <f t="shared" si="67"/>
        <v>#N/A</v>
      </c>
      <c r="F331" s="2">
        <v>1755481.8889101148</v>
      </c>
      <c r="G331" s="2">
        <f t="shared" si="70"/>
        <v>741500.42857142852</v>
      </c>
      <c r="H331" s="2">
        <f t="shared" si="65"/>
        <v>203463205.56032035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2816478.7142857034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1772087.2778202295</v>
      </c>
      <c r="Q331" s="2">
        <f t="shared" si="71"/>
        <v>750000</v>
      </c>
      <c r="R331" s="2">
        <f t="shared" si="66"/>
        <v>206114496.40819961</v>
      </c>
      <c r="S331" s="2">
        <f t="shared" si="58"/>
        <v>741500.42857143283</v>
      </c>
      <c r="T331" s="2">
        <f t="shared" si="59"/>
        <v>8499.571428571362</v>
      </c>
      <c r="U331" s="2">
        <f t="shared" si="60"/>
        <v>750000</v>
      </c>
      <c r="V331" s="2">
        <f t="shared" si="34"/>
        <v>141177169.56031999</v>
      </c>
      <c r="W331" s="2">
        <f t="shared" si="61"/>
        <v>741500.42857143283</v>
      </c>
      <c r="X331" s="2">
        <f t="shared" si="51"/>
        <v>8499.5714285671711</v>
      </c>
      <c r="Y331" s="2">
        <f t="shared" si="62"/>
        <v>64937326.847879618</v>
      </c>
      <c r="Z331" s="2" t="str">
        <f t="shared" si="52"/>
        <v>MEEP</v>
      </c>
      <c r="AA331" s="2">
        <f>IF(Z331="HERE",Y331,AA330+Graph!$G$1*1000)</f>
        <v>132294871.84788004</v>
      </c>
      <c r="AB331" s="2">
        <f t="shared" si="63"/>
        <v>650000</v>
      </c>
      <c r="AC331" s="2">
        <f t="shared" si="64"/>
        <v>62578124.131748155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263</v>
      </c>
      <c r="C332" s="7"/>
      <c r="D332" s="2" t="e">
        <f t="shared" si="55"/>
        <v>#N/A</v>
      </c>
      <c r="E332" s="2" t="e">
        <f t="shared" si="67"/>
        <v>#N/A</v>
      </c>
      <c r="F332" s="2">
        <v>1760413.0247962773</v>
      </c>
      <c r="G332" s="2">
        <f t="shared" si="70"/>
        <v>741500.42857142852</v>
      </c>
      <c r="H332" s="2">
        <f t="shared" si="65"/>
        <v>204204705.98889178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2824978.2857142747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1777064.9099821746</v>
      </c>
      <c r="Q332" s="2">
        <f t="shared" si="71"/>
        <v>750000</v>
      </c>
      <c r="R332" s="2">
        <f t="shared" si="66"/>
        <v>206864496.40819961</v>
      </c>
      <c r="S332" s="2">
        <f t="shared" si="58"/>
        <v>741500.42857143283</v>
      </c>
      <c r="T332" s="2">
        <f t="shared" si="59"/>
        <v>8499.571428571362</v>
      </c>
      <c r="U332" s="2">
        <f t="shared" si="60"/>
        <v>750000</v>
      </c>
      <c r="V332" s="2">
        <f t="shared" si="34"/>
        <v>141918669.98889142</v>
      </c>
      <c r="W332" s="2">
        <f t="shared" si="61"/>
        <v>741500.42857143283</v>
      </c>
      <c r="X332" s="2">
        <f t="shared" si="51"/>
        <v>8499.5714285671711</v>
      </c>
      <c r="Y332" s="2">
        <f t="shared" si="62"/>
        <v>64945826.419308186</v>
      </c>
      <c r="Z332" s="2" t="str">
        <f t="shared" si="52"/>
        <v>MEEP</v>
      </c>
      <c r="AA332" s="2">
        <f>IF(Z332="HERE",Y332,AA331+Graph!$G$1*1000)</f>
        <v>132944871.84788004</v>
      </c>
      <c r="AB332" s="2">
        <f t="shared" si="63"/>
        <v>650000</v>
      </c>
      <c r="AC332" s="2">
        <f t="shared" si="64"/>
        <v>62578124.131748155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264</v>
      </c>
      <c r="C333" s="7"/>
      <c r="D333" s="2" t="e">
        <f t="shared" si="55"/>
        <v>#N/A</v>
      </c>
      <c r="E333" s="2" t="e">
        <f t="shared" si="67"/>
        <v>#N/A</v>
      </c>
      <c r="F333" s="2">
        <v>1765344.1606824696</v>
      </c>
      <c r="G333" s="2">
        <f t="shared" si="70"/>
        <v>741500.42857142852</v>
      </c>
      <c r="H333" s="2">
        <f t="shared" si="65"/>
        <v>204946206.41746321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2833477.8571428461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1782042.5421441197</v>
      </c>
      <c r="Q333" s="2">
        <f t="shared" si="71"/>
        <v>750000</v>
      </c>
      <c r="R333" s="2">
        <f t="shared" si="66"/>
        <v>207614496.40819961</v>
      </c>
      <c r="S333" s="2">
        <f t="shared" si="58"/>
        <v>741500.42857143283</v>
      </c>
      <c r="T333" s="2">
        <f t="shared" si="59"/>
        <v>8499.571428571362</v>
      </c>
      <c r="U333" s="2">
        <f t="shared" si="60"/>
        <v>750000</v>
      </c>
      <c r="V333" s="2">
        <f t="shared" si="34"/>
        <v>142660170.41746286</v>
      </c>
      <c r="W333" s="2">
        <f t="shared" si="61"/>
        <v>741500.42857143283</v>
      </c>
      <c r="X333" s="2">
        <f t="shared" si="51"/>
        <v>8499.5714285671711</v>
      </c>
      <c r="Y333" s="2">
        <f t="shared" si="62"/>
        <v>64954325.990736753</v>
      </c>
      <c r="Z333" s="2" t="str">
        <f t="shared" si="52"/>
        <v>MEEP</v>
      </c>
      <c r="AA333" s="2">
        <f>IF(Z333="HERE",Y333,AA332+Graph!$G$1*1000)</f>
        <v>133594871.84788004</v>
      </c>
      <c r="AB333" s="2">
        <f t="shared" si="63"/>
        <v>650000</v>
      </c>
      <c r="AC333" s="2">
        <f t="shared" si="64"/>
        <v>62578124.131748155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265</v>
      </c>
      <c r="C334" s="7"/>
      <c r="D334" s="2" t="e">
        <f t="shared" si="55"/>
        <v>#N/A</v>
      </c>
      <c r="E334" s="2" t="e">
        <f t="shared" si="67"/>
        <v>#N/A</v>
      </c>
      <c r="F334" s="2">
        <v>1770275.2965686321</v>
      </c>
      <c r="G334" s="2">
        <f t="shared" si="70"/>
        <v>741500.42857142852</v>
      </c>
      <c r="H334" s="2">
        <f t="shared" si="65"/>
        <v>205687706.84603465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2841977.4285714175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1787020.1743060946</v>
      </c>
      <c r="Q334" s="2">
        <f t="shared" si="71"/>
        <v>750000</v>
      </c>
      <c r="R334" s="2">
        <f t="shared" si="66"/>
        <v>208364496.40819961</v>
      </c>
      <c r="S334" s="2">
        <f t="shared" si="58"/>
        <v>741500.42857143283</v>
      </c>
      <c r="T334" s="2">
        <f t="shared" si="59"/>
        <v>8499.571428571362</v>
      </c>
      <c r="U334" s="2">
        <f t="shared" si="60"/>
        <v>750000</v>
      </c>
      <c r="V334" s="2">
        <f t="shared" si="34"/>
        <v>143401670.84603429</v>
      </c>
      <c r="W334" s="2">
        <f t="shared" si="61"/>
        <v>741500.42857143283</v>
      </c>
      <c r="X334" s="2">
        <f t="shared" si="51"/>
        <v>8499.5714285671711</v>
      </c>
      <c r="Y334" s="2">
        <f t="shared" si="62"/>
        <v>64962825.56216532</v>
      </c>
      <c r="Z334" s="2" t="str">
        <f t="shared" si="52"/>
        <v>MEEP</v>
      </c>
      <c r="AA334" s="2">
        <f>IF(Z334="HERE",Y334,AA333+Graph!$G$1*1000)</f>
        <v>134244871.84788004</v>
      </c>
      <c r="AB334" s="2">
        <f t="shared" si="63"/>
        <v>650000</v>
      </c>
      <c r="AC334" s="2">
        <f t="shared" si="64"/>
        <v>62578124.131748155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266</v>
      </c>
      <c r="C335" s="7"/>
      <c r="D335" s="2" t="e">
        <f t="shared" si="55"/>
        <v>#N/A</v>
      </c>
      <c r="E335" s="2" t="e">
        <f t="shared" si="67"/>
        <v>#N/A</v>
      </c>
      <c r="F335" s="2">
        <v>1775206.4324547946</v>
      </c>
      <c r="G335" s="2">
        <f t="shared" si="70"/>
        <v>741500.42857142852</v>
      </c>
      <c r="H335" s="2">
        <f t="shared" si="65"/>
        <v>206429207.27460608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2850476.9999999888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1791997.8064680398</v>
      </c>
      <c r="Q335" s="2">
        <f t="shared" si="71"/>
        <v>750000</v>
      </c>
      <c r="R335" s="2">
        <f t="shared" si="66"/>
        <v>209114496.40819961</v>
      </c>
      <c r="S335" s="2">
        <f t="shared" si="58"/>
        <v>741500.42857143283</v>
      </c>
      <c r="T335" s="2">
        <f t="shared" si="59"/>
        <v>8499.571428571362</v>
      </c>
      <c r="U335" s="2">
        <f t="shared" si="60"/>
        <v>750000</v>
      </c>
      <c r="V335" s="2">
        <f t="shared" si="34"/>
        <v>144143171.27460572</v>
      </c>
      <c r="W335" s="2">
        <f t="shared" si="61"/>
        <v>741500.42857143283</v>
      </c>
      <c r="X335" s="2">
        <f t="shared" si="51"/>
        <v>8499.5714285671711</v>
      </c>
      <c r="Y335" s="2">
        <f t="shared" si="62"/>
        <v>64971325.133593887</v>
      </c>
      <c r="Z335" s="2" t="str">
        <f t="shared" si="52"/>
        <v>MEEP</v>
      </c>
      <c r="AA335" s="2">
        <f>IF(Z335="HERE",Y335,AA334+Graph!$G$1*1000)</f>
        <v>134894871.84788004</v>
      </c>
      <c r="AB335" s="2">
        <f t="shared" si="63"/>
        <v>650000</v>
      </c>
      <c r="AC335" s="2">
        <f t="shared" si="64"/>
        <v>62578124.131748155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267</v>
      </c>
      <c r="C336" s="7"/>
      <c r="D336" s="2" t="e">
        <f t="shared" si="55"/>
        <v>#N/A</v>
      </c>
      <c r="E336" s="2" t="e">
        <f t="shared" si="67"/>
        <v>#N/A</v>
      </c>
      <c r="F336" s="2">
        <v>1780137.568340987</v>
      </c>
      <c r="G336" s="2">
        <f t="shared" si="70"/>
        <v>741500.42857142852</v>
      </c>
      <c r="H336" s="2">
        <f t="shared" si="65"/>
        <v>207170707.70317751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2858976.5714285602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1796975.4386299849</v>
      </c>
      <c r="Q336" s="2">
        <f t="shared" si="71"/>
        <v>750000</v>
      </c>
      <c r="R336" s="2">
        <f t="shared" si="66"/>
        <v>209864496.40819961</v>
      </c>
      <c r="S336" s="2">
        <f t="shared" si="58"/>
        <v>741500.42857143283</v>
      </c>
      <c r="T336" s="2">
        <f t="shared" si="59"/>
        <v>8499.571428571362</v>
      </c>
      <c r="U336" s="2">
        <f t="shared" si="60"/>
        <v>750000</v>
      </c>
      <c r="V336" s="2">
        <f t="shared" si="34"/>
        <v>144884671.70317715</v>
      </c>
      <c r="W336" s="2">
        <f t="shared" si="61"/>
        <v>741500.42857143283</v>
      </c>
      <c r="X336" s="2">
        <f t="shared" si="51"/>
        <v>8499.5714285671711</v>
      </c>
      <c r="Y336" s="2">
        <f t="shared" si="62"/>
        <v>64979824.705022454</v>
      </c>
      <c r="Z336" s="2" t="str">
        <f t="shared" si="52"/>
        <v>MEEP</v>
      </c>
      <c r="AA336" s="2">
        <f>IF(Z336="HERE",Y336,AA335+Graph!$G$1*1000)</f>
        <v>135544871.84788004</v>
      </c>
      <c r="AB336" s="2">
        <f t="shared" si="63"/>
        <v>650000</v>
      </c>
      <c r="AC336" s="2">
        <f t="shared" si="64"/>
        <v>62578124.131748155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268</v>
      </c>
      <c r="C337" s="7"/>
      <c r="D337" s="2" t="e">
        <f t="shared" si="55"/>
        <v>#N/A</v>
      </c>
      <c r="E337" s="2" t="e">
        <f t="shared" si="67"/>
        <v>#N/A</v>
      </c>
      <c r="F337" s="2">
        <v>1785068.7042271495</v>
      </c>
      <c r="G337" s="2">
        <f t="shared" si="70"/>
        <v>741500.42857142852</v>
      </c>
      <c r="H337" s="2">
        <f t="shared" si="65"/>
        <v>207912208.13174894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2867476.1428571315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1801953.0707919598</v>
      </c>
      <c r="Q337" s="2">
        <f t="shared" si="71"/>
        <v>750000</v>
      </c>
      <c r="R337" s="2">
        <f t="shared" si="66"/>
        <v>210614496.40819961</v>
      </c>
      <c r="S337" s="2">
        <f t="shared" si="58"/>
        <v>741500.42857143283</v>
      </c>
      <c r="T337" s="2">
        <f t="shared" si="59"/>
        <v>8499.571428571362</v>
      </c>
      <c r="U337" s="2">
        <f t="shared" si="60"/>
        <v>750000</v>
      </c>
      <c r="V337" s="2">
        <f t="shared" si="34"/>
        <v>145626172.13174859</v>
      </c>
      <c r="W337" s="2">
        <f t="shared" si="61"/>
        <v>741500.42857143283</v>
      </c>
      <c r="X337" s="2">
        <f t="shared" si="51"/>
        <v>8499.5714285671711</v>
      </c>
      <c r="Y337" s="2">
        <f t="shared" si="62"/>
        <v>64988324.276451021</v>
      </c>
      <c r="Z337" s="2" t="str">
        <f t="shared" si="52"/>
        <v>MEEP</v>
      </c>
      <c r="AA337" s="2">
        <f>IF(Z337="HERE",Y337,AA336+Graph!$G$1*1000)</f>
        <v>136194871.84788004</v>
      </c>
      <c r="AB337" s="2">
        <f t="shared" si="63"/>
        <v>650000</v>
      </c>
      <c r="AC337" s="2">
        <f t="shared" si="64"/>
        <v>62578124.131748155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269</v>
      </c>
      <c r="C338" s="7"/>
      <c r="D338" s="2" t="e">
        <f t="shared" si="55"/>
        <v>#N/A</v>
      </c>
      <c r="E338" s="2" t="e">
        <f t="shared" si="67"/>
        <v>#N/A</v>
      </c>
      <c r="F338" s="2">
        <v>1789999.840113312</v>
      </c>
      <c r="G338" s="2">
        <f t="shared" si="70"/>
        <v>741500.42857142852</v>
      </c>
      <c r="H338" s="2">
        <f t="shared" si="65"/>
        <v>208653708.56032038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2875975.7142857029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1806930.7029539049</v>
      </c>
      <c r="Q338" s="2">
        <f t="shared" si="71"/>
        <v>750000</v>
      </c>
      <c r="R338" s="2">
        <f t="shared" si="66"/>
        <v>211364496.40819961</v>
      </c>
      <c r="S338" s="2">
        <f t="shared" si="58"/>
        <v>741500.42857143283</v>
      </c>
      <c r="T338" s="2">
        <f t="shared" si="59"/>
        <v>8499.571428571362</v>
      </c>
      <c r="U338" s="2">
        <f t="shared" si="60"/>
        <v>750000</v>
      </c>
      <c r="V338" s="2">
        <f t="shared" si="34"/>
        <v>146367672.56032002</v>
      </c>
      <c r="W338" s="2">
        <f t="shared" si="61"/>
        <v>741500.42857143283</v>
      </c>
      <c r="X338" s="2">
        <f t="shared" si="51"/>
        <v>8499.5714285671711</v>
      </c>
      <c r="Y338" s="2">
        <f t="shared" si="62"/>
        <v>64996823.847879589</v>
      </c>
      <c r="Z338" s="2" t="str">
        <f t="shared" si="52"/>
        <v>MEEP</v>
      </c>
      <c r="AA338" s="2">
        <f>IF(Z338="HERE",Y338,AA337+Graph!$G$1*1000)</f>
        <v>136844871.84788004</v>
      </c>
      <c r="AB338" s="2">
        <f t="shared" si="63"/>
        <v>650000</v>
      </c>
      <c r="AC338" s="2">
        <f t="shared" si="64"/>
        <v>62578124.131748155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270</v>
      </c>
      <c r="C339" s="7"/>
      <c r="D339" s="2" t="e">
        <f t="shared" si="55"/>
        <v>#N/A</v>
      </c>
      <c r="E339" s="2" t="e">
        <f t="shared" si="67"/>
        <v>#N/A</v>
      </c>
      <c r="F339" s="2">
        <v>1794930.9759995043</v>
      </c>
      <c r="G339" s="2">
        <f t="shared" si="70"/>
        <v>741500.42857142852</v>
      </c>
      <c r="H339" s="2">
        <f t="shared" si="65"/>
        <v>209395208.98889181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2884475.2857142743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1811908.33511585</v>
      </c>
      <c r="Q339" s="2">
        <f t="shared" si="71"/>
        <v>750000</v>
      </c>
      <c r="R339" s="2">
        <f t="shared" si="66"/>
        <v>212114496.40819961</v>
      </c>
      <c r="S339" s="2">
        <f t="shared" si="58"/>
        <v>741500.42857143283</v>
      </c>
      <c r="T339" s="2">
        <f t="shared" si="59"/>
        <v>8499.571428571362</v>
      </c>
      <c r="U339" s="2">
        <f t="shared" si="60"/>
        <v>750000</v>
      </c>
      <c r="V339" s="2">
        <f t="shared" si="34"/>
        <v>147109172.98889145</v>
      </c>
      <c r="W339" s="2">
        <f t="shared" si="61"/>
        <v>741500.42857143283</v>
      </c>
      <c r="X339" s="2">
        <f t="shared" si="51"/>
        <v>8499.5714285671711</v>
      </c>
      <c r="Y339" s="2">
        <f t="shared" si="62"/>
        <v>65005323.419308156</v>
      </c>
      <c r="Z339" s="2" t="str">
        <f t="shared" si="52"/>
        <v>MEEP</v>
      </c>
      <c r="AA339" s="2">
        <f>IF(Z339="HERE",Y339,AA338+Graph!$G$1*1000)</f>
        <v>137494871.84788004</v>
      </c>
      <c r="AB339" s="2">
        <f t="shared" si="63"/>
        <v>650000</v>
      </c>
      <c r="AC339" s="2">
        <f t="shared" si="64"/>
        <v>62578124.131748155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271</v>
      </c>
      <c r="C340" s="7"/>
      <c r="D340" s="2" t="e">
        <f t="shared" si="55"/>
        <v>#N/A</v>
      </c>
      <c r="E340" s="2" t="e">
        <f t="shared" si="67"/>
        <v>#N/A</v>
      </c>
      <c r="F340" s="2">
        <v>1799862.1118856668</v>
      </c>
      <c r="G340" s="2">
        <f t="shared" si="70"/>
        <v>741500.42857142852</v>
      </c>
      <c r="H340" s="2">
        <f t="shared" si="65"/>
        <v>210136709.41746324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2892974.8571428456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1816885.9672778249</v>
      </c>
      <c r="Q340" s="2">
        <f t="shared" si="71"/>
        <v>750000</v>
      </c>
      <c r="R340" s="2">
        <f t="shared" si="66"/>
        <v>212864496.40819961</v>
      </c>
      <c r="S340" s="2">
        <f t="shared" si="58"/>
        <v>741500.42857143283</v>
      </c>
      <c r="T340" s="2">
        <f t="shared" si="59"/>
        <v>8499.571428571362</v>
      </c>
      <c r="U340" s="2">
        <f t="shared" si="60"/>
        <v>750000</v>
      </c>
      <c r="V340" s="2">
        <f t="shared" si="34"/>
        <v>147850673.41746289</v>
      </c>
      <c r="W340" s="2">
        <f t="shared" si="61"/>
        <v>741500.42857143283</v>
      </c>
      <c r="X340" s="2">
        <f t="shared" si="51"/>
        <v>8499.5714285671711</v>
      </c>
      <c r="Y340" s="2">
        <f t="shared" si="62"/>
        <v>65013822.990736723</v>
      </c>
      <c r="Z340" s="2" t="str">
        <f t="shared" si="52"/>
        <v>MEEP</v>
      </c>
      <c r="AA340" s="2">
        <f>IF(Z340="HERE",Y340,AA339+Graph!$G$1*1000)</f>
        <v>138144871.84788004</v>
      </c>
      <c r="AB340" s="2">
        <f t="shared" si="63"/>
        <v>650000</v>
      </c>
      <c r="AC340" s="2">
        <f t="shared" si="64"/>
        <v>62578124.131748155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272</v>
      </c>
      <c r="C341" s="7"/>
      <c r="D341" s="2" t="e">
        <f t="shared" si="55"/>
        <v>#N/A</v>
      </c>
      <c r="E341" s="2" t="e">
        <f t="shared" si="67"/>
        <v>#N/A</v>
      </c>
      <c r="F341" s="2">
        <v>1804793.2477718294</v>
      </c>
      <c r="G341" s="2">
        <f t="shared" si="70"/>
        <v>741500.42857142852</v>
      </c>
      <c r="H341" s="2">
        <f t="shared" si="65"/>
        <v>210878209.84603468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2901474.428571417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1821863.59943977</v>
      </c>
      <c r="Q341" s="2">
        <f t="shared" si="71"/>
        <v>750000</v>
      </c>
      <c r="R341" s="2">
        <f t="shared" si="66"/>
        <v>213614496.40819961</v>
      </c>
      <c r="S341" s="2">
        <f t="shared" si="58"/>
        <v>741500.42857143283</v>
      </c>
      <c r="T341" s="2">
        <f t="shared" si="59"/>
        <v>8499.571428571362</v>
      </c>
      <c r="U341" s="2">
        <f t="shared" si="60"/>
        <v>750000</v>
      </c>
      <c r="V341" s="2">
        <f t="shared" si="34"/>
        <v>148592173.84603432</v>
      </c>
      <c r="W341" s="2">
        <f t="shared" si="61"/>
        <v>741500.42857143283</v>
      </c>
      <c r="X341" s="2">
        <f t="shared" si="51"/>
        <v>8499.5714285671711</v>
      </c>
      <c r="Y341" s="2">
        <f t="shared" si="62"/>
        <v>65022322.56216529</v>
      </c>
      <c r="Z341" s="2" t="str">
        <f t="shared" si="52"/>
        <v>MEEP</v>
      </c>
      <c r="AA341" s="2">
        <f>IF(Z341="HERE",Y341,AA340+Graph!$G$1*1000)</f>
        <v>138794871.84788004</v>
      </c>
      <c r="AB341" s="2">
        <f t="shared" si="63"/>
        <v>650000</v>
      </c>
      <c r="AC341" s="2">
        <f t="shared" si="64"/>
        <v>62578124.131748155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273</v>
      </c>
      <c r="C342" s="7"/>
      <c r="D342" s="2" t="e">
        <f t="shared" si="55"/>
        <v>#N/A</v>
      </c>
      <c r="E342" s="2" t="e">
        <f t="shared" si="67"/>
        <v>#N/A</v>
      </c>
      <c r="F342" s="2">
        <v>1809724.3836580217</v>
      </c>
      <c r="G342" s="2">
        <f t="shared" si="70"/>
        <v>741500.42857142852</v>
      </c>
      <c r="H342" s="2">
        <f t="shared" si="65"/>
        <v>211619710.27460611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2909973.9999999884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1826841.2316017449</v>
      </c>
      <c r="Q342" s="2">
        <f t="shared" si="71"/>
        <v>750000</v>
      </c>
      <c r="R342" s="2">
        <f t="shared" si="66"/>
        <v>214364496.40819961</v>
      </c>
      <c r="S342" s="2">
        <f t="shared" si="58"/>
        <v>741500.42857143283</v>
      </c>
      <c r="T342" s="2">
        <f t="shared" si="59"/>
        <v>8499.571428571362</v>
      </c>
      <c r="U342" s="2">
        <f t="shared" si="60"/>
        <v>750000</v>
      </c>
      <c r="V342" s="2">
        <f t="shared" si="34"/>
        <v>149333674.27460575</v>
      </c>
      <c r="W342" s="2">
        <f t="shared" si="61"/>
        <v>741500.42857143283</v>
      </c>
      <c r="X342" s="2">
        <f t="shared" si="51"/>
        <v>8499.5714285671711</v>
      </c>
      <c r="Y342" s="2">
        <f t="shared" si="62"/>
        <v>65030822.133593857</v>
      </c>
      <c r="Z342" s="2" t="str">
        <f t="shared" si="52"/>
        <v>MEEP</v>
      </c>
      <c r="AA342" s="2">
        <f>IF(Z342="HERE",Y342,AA341+Graph!$G$1*1000)</f>
        <v>139444871.84788004</v>
      </c>
      <c r="AB342" s="2">
        <f t="shared" si="63"/>
        <v>650000</v>
      </c>
      <c r="AC342" s="2">
        <f t="shared" si="64"/>
        <v>62578124.131748155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274</v>
      </c>
      <c r="C343" s="7"/>
      <c r="D343" s="2" t="e">
        <f t="shared" si="55"/>
        <v>#N/A</v>
      </c>
      <c r="E343" s="2" t="e">
        <f t="shared" si="67"/>
        <v>#N/A</v>
      </c>
      <c r="F343" s="2">
        <v>1814655.5195441842</v>
      </c>
      <c r="G343" s="2">
        <f t="shared" si="70"/>
        <v>741500.42857142852</v>
      </c>
      <c r="H343" s="2">
        <f t="shared" si="65"/>
        <v>212361210.70317754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2918473.5714285597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1831818.86376369</v>
      </c>
      <c r="Q343" s="2">
        <f t="shared" si="71"/>
        <v>750000</v>
      </c>
      <c r="R343" s="2">
        <f t="shared" si="66"/>
        <v>215114496.40819961</v>
      </c>
      <c r="S343" s="2">
        <f t="shared" si="58"/>
        <v>741500.42857143283</v>
      </c>
      <c r="T343" s="2">
        <f t="shared" si="59"/>
        <v>8499.571428571362</v>
      </c>
      <c r="U343" s="2">
        <f t="shared" si="60"/>
        <v>750000</v>
      </c>
      <c r="V343" s="2">
        <f t="shared" si="34"/>
        <v>150075174.70317718</v>
      </c>
      <c r="W343" s="2">
        <f t="shared" si="61"/>
        <v>741500.42857143283</v>
      </c>
      <c r="X343" s="2">
        <f t="shared" si="51"/>
        <v>8499.5714285671711</v>
      </c>
      <c r="Y343" s="2">
        <f t="shared" si="62"/>
        <v>65039321.705022424</v>
      </c>
      <c r="Z343" s="2" t="str">
        <f t="shared" si="52"/>
        <v>MEEP</v>
      </c>
      <c r="AA343" s="2">
        <f>IF(Z343="HERE",Y343,AA342+Graph!$G$1*1000)</f>
        <v>140094871.84788004</v>
      </c>
      <c r="AB343" s="2">
        <f t="shared" si="63"/>
        <v>650000</v>
      </c>
      <c r="AC343" s="2">
        <f t="shared" si="64"/>
        <v>62578124.131748155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275</v>
      </c>
      <c r="C344" s="7"/>
      <c r="D344" s="2" t="e">
        <f t="shared" si="55"/>
        <v>#N/A</v>
      </c>
      <c r="E344" s="2" t="e">
        <f t="shared" si="67"/>
        <v>#N/A</v>
      </c>
      <c r="F344" s="2">
        <v>1819586.6554303467</v>
      </c>
      <c r="G344" s="2">
        <f t="shared" si="70"/>
        <v>741500.42857142852</v>
      </c>
      <c r="H344" s="2">
        <f t="shared" si="65"/>
        <v>213102711.13174897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2926973.1428571311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1836796.4959256351</v>
      </c>
      <c r="Q344" s="2">
        <f t="shared" si="71"/>
        <v>750000</v>
      </c>
      <c r="R344" s="2">
        <f t="shared" si="66"/>
        <v>215864496.40819961</v>
      </c>
      <c r="S344" s="2">
        <f t="shared" si="58"/>
        <v>741500.42857143283</v>
      </c>
      <c r="T344" s="2">
        <f t="shared" si="59"/>
        <v>8499.571428571362</v>
      </c>
      <c r="U344" s="2">
        <f t="shared" si="60"/>
        <v>750000</v>
      </c>
      <c r="V344" s="2">
        <f t="shared" si="34"/>
        <v>150816675.13174862</v>
      </c>
      <c r="W344" s="2">
        <f t="shared" si="61"/>
        <v>741500.42857143283</v>
      </c>
      <c r="X344" s="2">
        <f t="shared" si="51"/>
        <v>8499.5714285671711</v>
      </c>
      <c r="Y344" s="2">
        <f t="shared" si="62"/>
        <v>65047821.276450992</v>
      </c>
      <c r="Z344" s="2" t="str">
        <f t="shared" si="52"/>
        <v>MEEP</v>
      </c>
      <c r="AA344" s="2">
        <f>IF(Z344="HERE",Y344,AA343+Graph!$G$1*1000)</f>
        <v>140744871.84788004</v>
      </c>
      <c r="AB344" s="2">
        <f t="shared" si="63"/>
        <v>650000</v>
      </c>
      <c r="AC344" s="2">
        <f t="shared" si="64"/>
        <v>62578124.131748155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276</v>
      </c>
      <c r="C345" s="7"/>
      <c r="D345" s="2" t="e">
        <f t="shared" si="55"/>
        <v>#N/A</v>
      </c>
      <c r="E345" s="2" t="e">
        <f t="shared" si="67"/>
        <v>#N/A</v>
      </c>
      <c r="F345" s="2">
        <v>1824517.791316539</v>
      </c>
      <c r="G345" s="2">
        <f t="shared" si="70"/>
        <v>741500.42857142852</v>
      </c>
      <c r="H345" s="2">
        <f t="shared" si="65"/>
        <v>213844211.56032041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2935472.7142857024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1841774.12808761</v>
      </c>
      <c r="Q345" s="2">
        <f t="shared" si="71"/>
        <v>750000</v>
      </c>
      <c r="R345" s="2">
        <f t="shared" si="66"/>
        <v>216614496.40819961</v>
      </c>
      <c r="S345" s="2">
        <f t="shared" si="58"/>
        <v>741500.42857143283</v>
      </c>
      <c r="T345" s="2">
        <f t="shared" si="59"/>
        <v>8499.571428571362</v>
      </c>
      <c r="U345" s="2">
        <f t="shared" si="60"/>
        <v>750000</v>
      </c>
      <c r="V345" s="2">
        <f t="shared" si="34"/>
        <v>151558175.56032005</v>
      </c>
      <c r="W345" s="2">
        <f t="shared" si="61"/>
        <v>741500.42857143283</v>
      </c>
      <c r="X345" s="2">
        <f t="shared" si="51"/>
        <v>8499.5714285671711</v>
      </c>
      <c r="Y345" s="2">
        <f t="shared" si="62"/>
        <v>65056320.847879559</v>
      </c>
      <c r="Z345" s="2" t="str">
        <f t="shared" si="52"/>
        <v>MEEP</v>
      </c>
      <c r="AA345" s="2">
        <f>IF(Z345="HERE",Y345,AA344+Graph!$G$1*1000)</f>
        <v>141394871.84788004</v>
      </c>
      <c r="AB345" s="2">
        <f t="shared" si="63"/>
        <v>650000</v>
      </c>
      <c r="AC345" s="2">
        <f t="shared" si="64"/>
        <v>62578124.131748155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277</v>
      </c>
      <c r="C346" s="7"/>
      <c r="D346" s="2" t="e">
        <f t="shared" si="55"/>
        <v>#N/A</v>
      </c>
      <c r="E346" s="2" t="e">
        <f t="shared" si="67"/>
        <v>#N/A</v>
      </c>
      <c r="F346" s="2">
        <v>1829448.9272027016</v>
      </c>
      <c r="G346" s="2">
        <f t="shared" si="70"/>
        <v>741500.42857142852</v>
      </c>
      <c r="H346" s="2">
        <f t="shared" si="65"/>
        <v>214585711.98889184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2943972.2857142738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1846751.7602495551</v>
      </c>
      <c r="Q346" s="2">
        <f t="shared" si="71"/>
        <v>750000</v>
      </c>
      <c r="R346" s="2">
        <f t="shared" si="66"/>
        <v>217364496.40819961</v>
      </c>
      <c r="S346" s="2">
        <f t="shared" si="58"/>
        <v>741500.42857143283</v>
      </c>
      <c r="T346" s="2">
        <f t="shared" si="59"/>
        <v>8499.571428571362</v>
      </c>
      <c r="U346" s="2">
        <f t="shared" si="60"/>
        <v>750000</v>
      </c>
      <c r="V346" s="2">
        <f t="shared" si="34"/>
        <v>152299675.98889148</v>
      </c>
      <c r="W346" s="2">
        <f t="shared" si="61"/>
        <v>741500.42857143283</v>
      </c>
      <c r="X346" s="2">
        <f t="shared" si="51"/>
        <v>8499.5714285671711</v>
      </c>
      <c r="Y346" s="2">
        <f t="shared" si="62"/>
        <v>65064820.419308126</v>
      </c>
      <c r="Z346" s="2" t="str">
        <f t="shared" si="52"/>
        <v>MEEP</v>
      </c>
      <c r="AA346" s="2">
        <f>IF(Z346="HERE",Y346,AA345+Graph!$G$1*1000)</f>
        <v>142044871.84788004</v>
      </c>
      <c r="AB346" s="2">
        <f t="shared" si="63"/>
        <v>650000</v>
      </c>
      <c r="AC346" s="2">
        <f t="shared" si="64"/>
        <v>62578124.131748155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278</v>
      </c>
      <c r="C347" s="7"/>
      <c r="D347" s="2" t="e">
        <f t="shared" si="55"/>
        <v>#N/A</v>
      </c>
      <c r="E347" s="2" t="e">
        <f t="shared" si="67"/>
        <v>#N/A</v>
      </c>
      <c r="F347" s="2">
        <v>1834380.0630888641</v>
      </c>
      <c r="G347" s="2">
        <f t="shared" si="70"/>
        <v>741500.42857142852</v>
      </c>
      <c r="H347" s="2">
        <f t="shared" si="65"/>
        <v>215327212.41746327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2952471.8571428452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1851729.3924115002</v>
      </c>
      <c r="Q347" s="2">
        <f t="shared" si="71"/>
        <v>750000</v>
      </c>
      <c r="R347" s="2">
        <f t="shared" si="66"/>
        <v>218114496.40819961</v>
      </c>
      <c r="S347" s="2">
        <f t="shared" si="58"/>
        <v>741500.42857143283</v>
      </c>
      <c r="T347" s="2">
        <f t="shared" si="59"/>
        <v>8499.571428571362</v>
      </c>
      <c r="U347" s="2">
        <f t="shared" si="60"/>
        <v>750000</v>
      </c>
      <c r="V347" s="2">
        <f t="shared" si="34"/>
        <v>153041176.41746292</v>
      </c>
      <c r="W347" s="2">
        <f t="shared" si="61"/>
        <v>741500.42857143283</v>
      </c>
      <c r="X347" s="2">
        <f t="shared" si="51"/>
        <v>8499.5714285671711</v>
      </c>
      <c r="Y347" s="2">
        <f t="shared" si="62"/>
        <v>65073319.990736693</v>
      </c>
      <c r="Z347" s="2" t="str">
        <f t="shared" si="52"/>
        <v>MEEP</v>
      </c>
      <c r="AA347" s="2">
        <f>IF(Z347="HERE",Y347,AA346+Graph!$G$1*1000)</f>
        <v>142694871.84788004</v>
      </c>
      <c r="AB347" s="2">
        <f t="shared" si="63"/>
        <v>650000</v>
      </c>
      <c r="AC347" s="2">
        <f t="shared" si="64"/>
        <v>62578124.131748155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279</v>
      </c>
      <c r="C348" s="7"/>
      <c r="D348" s="2" t="e">
        <f t="shared" si="55"/>
        <v>#N/A</v>
      </c>
      <c r="E348" s="2" t="e">
        <f t="shared" si="67"/>
        <v>#N/A</v>
      </c>
      <c r="F348" s="2">
        <v>1839311.1989750564</v>
      </c>
      <c r="G348" s="2">
        <f t="shared" si="70"/>
        <v>741500.42857142852</v>
      </c>
      <c r="H348" s="2">
        <f t="shared" si="65"/>
        <v>216068712.84603471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2960971.4285714165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1856707.0245734751</v>
      </c>
      <c r="Q348" s="2">
        <f t="shared" si="71"/>
        <v>750000</v>
      </c>
      <c r="R348" s="2">
        <f t="shared" si="66"/>
        <v>218864496.40819961</v>
      </c>
      <c r="S348" s="2">
        <f t="shared" si="58"/>
        <v>741500.42857143283</v>
      </c>
      <c r="T348" s="2">
        <f t="shared" si="59"/>
        <v>8499.571428571362</v>
      </c>
      <c r="U348" s="2">
        <f t="shared" si="60"/>
        <v>750000</v>
      </c>
      <c r="V348" s="2">
        <f t="shared" si="34"/>
        <v>153782676.84603435</v>
      </c>
      <c r="W348" s="2">
        <f t="shared" si="61"/>
        <v>741500.42857143283</v>
      </c>
      <c r="X348" s="2">
        <f t="shared" si="51"/>
        <v>8499.5714285671711</v>
      </c>
      <c r="Y348" s="2">
        <f t="shared" si="62"/>
        <v>65081819.56216526</v>
      </c>
      <c r="Z348" s="2" t="str">
        <f t="shared" si="52"/>
        <v>MEEP</v>
      </c>
      <c r="AA348" s="2">
        <f>IF(Z348="HERE",Y348,AA347+Graph!$G$1*1000)</f>
        <v>143344871.84788004</v>
      </c>
      <c r="AB348" s="2">
        <f t="shared" si="63"/>
        <v>650000</v>
      </c>
      <c r="AC348" s="2">
        <f t="shared" si="64"/>
        <v>62578124.131748155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280</v>
      </c>
      <c r="C349" s="7"/>
      <c r="D349" s="2" t="e">
        <f t="shared" si="55"/>
        <v>#N/A</v>
      </c>
      <c r="E349" s="2" t="e">
        <f t="shared" si="67"/>
        <v>#N/A</v>
      </c>
      <c r="F349" s="2">
        <v>1844242.3348612189</v>
      </c>
      <c r="G349" s="2">
        <f t="shared" si="70"/>
        <v>741500.42857142852</v>
      </c>
      <c r="H349" s="2">
        <f t="shared" si="65"/>
        <v>216810213.27460614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2969470.9999999879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1861684.6567354202</v>
      </c>
      <c r="Q349" s="2">
        <f t="shared" si="71"/>
        <v>750000</v>
      </c>
      <c r="R349" s="2">
        <f t="shared" si="66"/>
        <v>219614496.40819961</v>
      </c>
      <c r="S349" s="2">
        <f t="shared" si="58"/>
        <v>741500.42857143283</v>
      </c>
      <c r="T349" s="2">
        <f t="shared" si="59"/>
        <v>8499.571428571362</v>
      </c>
      <c r="U349" s="2">
        <f t="shared" si="60"/>
        <v>750000</v>
      </c>
      <c r="V349" s="2">
        <f t="shared" si="34"/>
        <v>154524177.27460578</v>
      </c>
      <c r="W349" s="2">
        <f t="shared" si="61"/>
        <v>741500.42857143283</v>
      </c>
      <c r="X349" s="2">
        <f t="shared" si="51"/>
        <v>8499.5714285671711</v>
      </c>
      <c r="Y349" s="2">
        <f t="shared" si="62"/>
        <v>65090319.133593827</v>
      </c>
      <c r="Z349" s="2" t="str">
        <f t="shared" si="52"/>
        <v>MEEP</v>
      </c>
      <c r="AA349" s="2">
        <f>IF(Z349="HERE",Y349,AA348+Graph!$G$1*1000)</f>
        <v>143994871.84788004</v>
      </c>
      <c r="AB349" s="2">
        <f t="shared" si="63"/>
        <v>650000</v>
      </c>
      <c r="AC349" s="2">
        <f t="shared" si="64"/>
        <v>62578124.131748155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281</v>
      </c>
      <c r="C350" s="7"/>
      <c r="D350" s="2" t="e">
        <f t="shared" si="55"/>
        <v>#N/A</v>
      </c>
      <c r="E350" s="2" t="e">
        <f t="shared" si="67"/>
        <v>#N/A</v>
      </c>
      <c r="F350" s="2">
        <v>1849173.4707473814</v>
      </c>
      <c r="G350" s="2">
        <f t="shared" si="70"/>
        <v>741500.42857142852</v>
      </c>
      <c r="H350" s="2">
        <f t="shared" si="65"/>
        <v>217551713.70317757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2977970.5714285593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1866662.2888973653</v>
      </c>
      <c r="Q350" s="2">
        <f t="shared" si="71"/>
        <v>750000</v>
      </c>
      <c r="R350" s="2">
        <f t="shared" si="66"/>
        <v>220364496.40819961</v>
      </c>
      <c r="S350" s="2">
        <f t="shared" si="58"/>
        <v>741500.42857143283</v>
      </c>
      <c r="T350" s="2">
        <f t="shared" si="59"/>
        <v>8499.571428571362</v>
      </c>
      <c r="U350" s="2">
        <f t="shared" si="60"/>
        <v>750000</v>
      </c>
      <c r="V350" s="2">
        <f t="shared" si="34"/>
        <v>155265677.70317721</v>
      </c>
      <c r="W350" s="2">
        <f t="shared" si="61"/>
        <v>741500.42857143283</v>
      </c>
      <c r="X350" s="2">
        <f t="shared" si="51"/>
        <v>8499.5714285671711</v>
      </c>
      <c r="Y350" s="2">
        <f t="shared" si="62"/>
        <v>65098818.705022395</v>
      </c>
      <c r="Z350" s="2" t="str">
        <f t="shared" si="52"/>
        <v>MEEP</v>
      </c>
      <c r="AA350" s="2">
        <f>IF(Z350="HERE",Y350,AA349+Graph!$G$1*1000)</f>
        <v>144644871.84788004</v>
      </c>
      <c r="AB350" s="2">
        <f t="shared" si="63"/>
        <v>650000</v>
      </c>
      <c r="AC350" s="2">
        <f t="shared" si="64"/>
        <v>62578124.131748155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282</v>
      </c>
      <c r="C351" s="7"/>
      <c r="D351" s="2" t="e">
        <f t="shared" si="55"/>
        <v>#N/A</v>
      </c>
      <c r="E351" s="2" t="e">
        <f t="shared" si="67"/>
        <v>#N/A</v>
      </c>
      <c r="F351" s="2">
        <v>1854104.6066335738</v>
      </c>
      <c r="G351" s="2">
        <f t="shared" si="70"/>
        <v>741500.42857142852</v>
      </c>
      <c r="H351" s="2">
        <f t="shared" si="65"/>
        <v>218293214.131749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2986470.1428571306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1871639.9210593402</v>
      </c>
      <c r="Q351" s="2">
        <f t="shared" si="71"/>
        <v>750000</v>
      </c>
      <c r="R351" s="2">
        <f t="shared" si="66"/>
        <v>221114496.40819961</v>
      </c>
      <c r="S351" s="2">
        <f t="shared" si="58"/>
        <v>741500.42857143283</v>
      </c>
      <c r="T351" s="2">
        <f t="shared" si="59"/>
        <v>8499.571428571362</v>
      </c>
      <c r="U351" s="2">
        <f t="shared" si="60"/>
        <v>750000</v>
      </c>
      <c r="V351" s="2">
        <f t="shared" si="34"/>
        <v>156007178.13174865</v>
      </c>
      <c r="W351" s="2">
        <f t="shared" si="61"/>
        <v>741500.42857143283</v>
      </c>
      <c r="X351" s="2">
        <f t="shared" si="51"/>
        <v>8499.5714285671711</v>
      </c>
      <c r="Y351" s="2">
        <f t="shared" ref="Y351:Y385" si="74">IF(COUNT($C352)=0,IF(COUNT($C351)=1,C351,SUM(Y350+X351)),C351)</f>
        <v>65107318.276450962</v>
      </c>
      <c r="Z351" s="2" t="str">
        <f t="shared" si="52"/>
        <v>MEEP</v>
      </c>
      <c r="AA351" s="2">
        <f>IF(Z351="HERE",Y351,AA350+Graph!$G$1*1000)</f>
        <v>145294871.84788004</v>
      </c>
      <c r="AB351" s="2">
        <f t="shared" si="63"/>
        <v>650000</v>
      </c>
      <c r="AC351" s="2">
        <f t="shared" ref="AC351:AC385" si="75">IF(Z352="HERE",V351,AC350)</f>
        <v>62578124.131748155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283</v>
      </c>
      <c r="C352" s="7"/>
      <c r="D352" s="2" t="e">
        <f t="shared" si="55"/>
        <v>#N/A</v>
      </c>
      <c r="E352" s="2" t="e">
        <f t="shared" si="67"/>
        <v>#N/A</v>
      </c>
      <c r="F352" s="2">
        <v>1859035.7425197363</v>
      </c>
      <c r="G352" s="2">
        <f t="shared" si="70"/>
        <v>741500.42857142852</v>
      </c>
      <c r="H352" s="2">
        <f t="shared" ref="H352:H385" si="76">IF(COUNT($C353)=0,IF(COUNT($C352)=1,C352,SUM(H351+G352)),C352)</f>
        <v>219034714.56032044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2994969.714285702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1876617.5532212853</v>
      </c>
      <c r="Q352" s="2">
        <f t="shared" si="71"/>
        <v>750000</v>
      </c>
      <c r="R352" s="2">
        <f t="shared" ref="R352:R385" si="77">IF(COUNT($C353)=0,IF(COUNT($C352)=1,M352,SUM(R351+Q352)),M352)</f>
        <v>221864496.40819961</v>
      </c>
      <c r="S352" s="2">
        <f t="shared" si="58"/>
        <v>741500.42857143283</v>
      </c>
      <c r="T352" s="2">
        <f t="shared" si="59"/>
        <v>8499.571428571362</v>
      </c>
      <c r="U352" s="2">
        <f t="shared" si="60"/>
        <v>750000</v>
      </c>
      <c r="V352" s="2">
        <f t="shared" si="34"/>
        <v>156748678.56032008</v>
      </c>
      <c r="W352" s="2">
        <f t="shared" si="61"/>
        <v>741500.42857143283</v>
      </c>
      <c r="X352" s="2">
        <f t="shared" si="51"/>
        <v>8499.5714285671711</v>
      </c>
      <c r="Y352" s="2">
        <f t="shared" si="74"/>
        <v>65115817.847879529</v>
      </c>
      <c r="Z352" s="2" t="str">
        <f t="shared" si="52"/>
        <v>MEEP</v>
      </c>
      <c r="AA352" s="2">
        <f>IF(Z352="HERE",Y352,AA351+Graph!$G$1*1000)</f>
        <v>145944871.84788004</v>
      </c>
      <c r="AB352" s="2">
        <f t="shared" si="63"/>
        <v>650000</v>
      </c>
      <c r="AC352" s="2">
        <f t="shared" si="75"/>
        <v>62578124.131748155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284</v>
      </c>
      <c r="C353" s="7"/>
      <c r="D353" s="2" t="e">
        <f t="shared" si="55"/>
        <v>#N/A</v>
      </c>
      <c r="E353" s="2" t="e">
        <f t="shared" si="67"/>
        <v>#N/A</v>
      </c>
      <c r="F353" s="2">
        <v>1863966.8784058988</v>
      </c>
      <c r="G353" s="2">
        <f t="shared" si="70"/>
        <v>741500.42857142852</v>
      </c>
      <c r="H353" s="2">
        <f t="shared" si="76"/>
        <v>219776214.98889187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3003469.2857142733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1881595.1853832304</v>
      </c>
      <c r="Q353" s="2">
        <f t="shared" si="71"/>
        <v>750000</v>
      </c>
      <c r="R353" s="2">
        <f t="shared" si="77"/>
        <v>222614496.40819961</v>
      </c>
      <c r="S353" s="2">
        <f t="shared" si="58"/>
        <v>741500.42857143283</v>
      </c>
      <c r="T353" s="2">
        <f t="shared" si="59"/>
        <v>8499.571428571362</v>
      </c>
      <c r="U353" s="2">
        <f t="shared" si="60"/>
        <v>750000</v>
      </c>
      <c r="V353" s="2">
        <f t="shared" si="34"/>
        <v>157490178.98889151</v>
      </c>
      <c r="W353" s="2">
        <f t="shared" si="61"/>
        <v>741500.42857143283</v>
      </c>
      <c r="X353" s="2">
        <f t="shared" si="51"/>
        <v>8499.5714285671711</v>
      </c>
      <c r="Y353" s="2">
        <f t="shared" si="74"/>
        <v>65124317.419308096</v>
      </c>
      <c r="Z353" s="2" t="str">
        <f t="shared" si="52"/>
        <v>MEEP</v>
      </c>
      <c r="AA353" s="2">
        <f>IF(Z353="HERE",Y353,AA352+Graph!$G$1*1000)</f>
        <v>146594871.84788004</v>
      </c>
      <c r="AB353" s="2">
        <f t="shared" si="63"/>
        <v>650000</v>
      </c>
      <c r="AC353" s="2">
        <f t="shared" si="75"/>
        <v>62578124.131748155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285</v>
      </c>
      <c r="C354" s="7"/>
      <c r="D354" s="2" t="e">
        <f t="shared" si="55"/>
        <v>#N/A</v>
      </c>
      <c r="E354" s="2" t="e">
        <f t="shared" si="67"/>
        <v>#N/A</v>
      </c>
      <c r="F354" s="2">
        <v>1868898.0142920911</v>
      </c>
      <c r="G354" s="2">
        <f t="shared" si="70"/>
        <v>741500.42857142852</v>
      </c>
      <c r="H354" s="2">
        <f t="shared" si="76"/>
        <v>220517715.4174633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3011968.8571428447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1886572.8175452054</v>
      </c>
      <c r="Q354" s="2">
        <f t="shared" si="71"/>
        <v>750000</v>
      </c>
      <c r="R354" s="2">
        <f t="shared" si="77"/>
        <v>223364496.40819961</v>
      </c>
      <c r="S354" s="2">
        <f t="shared" si="58"/>
        <v>741500.42857143283</v>
      </c>
      <c r="T354" s="2">
        <f t="shared" si="59"/>
        <v>8499.571428571362</v>
      </c>
      <c r="U354" s="2">
        <f t="shared" si="60"/>
        <v>750000</v>
      </c>
      <c r="V354" s="2">
        <f t="shared" si="34"/>
        <v>158231679.41746294</v>
      </c>
      <c r="W354" s="2">
        <f t="shared" si="61"/>
        <v>741500.42857143283</v>
      </c>
      <c r="X354" s="2">
        <f t="shared" si="51"/>
        <v>8499.5714285671711</v>
      </c>
      <c r="Y354" s="2">
        <f t="shared" si="74"/>
        <v>65132816.990736663</v>
      </c>
      <c r="Z354" s="2" t="str">
        <f t="shared" si="52"/>
        <v>MEEP</v>
      </c>
      <c r="AA354" s="2">
        <f>IF(Z354="HERE",Y354,AA353+Graph!$G$1*1000)</f>
        <v>147244871.84788004</v>
      </c>
      <c r="AB354" s="2">
        <f t="shared" si="63"/>
        <v>650000</v>
      </c>
      <c r="AC354" s="2">
        <f t="shared" si="75"/>
        <v>62578124.131748155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286</v>
      </c>
      <c r="C355" s="7"/>
      <c r="D355" s="2" t="e">
        <f t="shared" si="55"/>
        <v>#N/A</v>
      </c>
      <c r="E355" s="2" t="e">
        <f t="shared" si="67"/>
        <v>#N/A</v>
      </c>
      <c r="F355" s="2">
        <v>1873829.1501782537</v>
      </c>
      <c r="G355" s="2">
        <f t="shared" si="70"/>
        <v>741500.42857142852</v>
      </c>
      <c r="H355" s="2">
        <f t="shared" si="76"/>
        <v>221259215.84603474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3020468.4285714161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1891550.4497071505</v>
      </c>
      <c r="Q355" s="2">
        <f t="shared" si="71"/>
        <v>750000</v>
      </c>
      <c r="R355" s="2">
        <f t="shared" si="77"/>
        <v>224114496.40819961</v>
      </c>
      <c r="S355" s="2">
        <f t="shared" si="58"/>
        <v>741500.42857143283</v>
      </c>
      <c r="T355" s="2">
        <f t="shared" si="59"/>
        <v>8499.571428571362</v>
      </c>
      <c r="U355" s="2">
        <f t="shared" si="60"/>
        <v>750000</v>
      </c>
      <c r="V355" s="2">
        <f t="shared" si="34"/>
        <v>158973179.84603438</v>
      </c>
      <c r="W355" s="2">
        <f t="shared" si="61"/>
        <v>741500.42857143283</v>
      </c>
      <c r="X355" s="2">
        <f t="shared" si="51"/>
        <v>8499.5714285671711</v>
      </c>
      <c r="Y355" s="2">
        <f t="shared" si="74"/>
        <v>65141316.562165231</v>
      </c>
      <c r="Z355" s="2" t="str">
        <f t="shared" si="52"/>
        <v>MEEP</v>
      </c>
      <c r="AA355" s="2">
        <f>IF(Z355="HERE",Y355,AA354+Graph!$G$1*1000)</f>
        <v>147894871.84788004</v>
      </c>
      <c r="AB355" s="2">
        <f t="shared" si="63"/>
        <v>650000</v>
      </c>
      <c r="AC355" s="2">
        <f t="shared" si="75"/>
        <v>62578124.131748155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287</v>
      </c>
      <c r="C356" s="7"/>
      <c r="D356" s="2" t="e">
        <f t="shared" si="55"/>
        <v>#N/A</v>
      </c>
      <c r="E356" s="2" t="e">
        <f t="shared" si="67"/>
        <v>#N/A</v>
      </c>
      <c r="F356" s="2">
        <v>1878760.2860644162</v>
      </c>
      <c r="G356" s="2">
        <f t="shared" si="70"/>
        <v>741500.42857142852</v>
      </c>
      <c r="H356" s="2">
        <f t="shared" si="76"/>
        <v>222000716.27460617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3028967.9999999874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1896528.0818691254</v>
      </c>
      <c r="Q356" s="2">
        <f t="shared" si="71"/>
        <v>750000</v>
      </c>
      <c r="R356" s="2">
        <f t="shared" si="77"/>
        <v>224864496.40819961</v>
      </c>
      <c r="S356" s="2">
        <f t="shared" si="58"/>
        <v>741500.42857143283</v>
      </c>
      <c r="T356" s="2">
        <f t="shared" si="59"/>
        <v>8499.571428571362</v>
      </c>
      <c r="U356" s="2">
        <f t="shared" si="60"/>
        <v>750000</v>
      </c>
      <c r="V356" s="2">
        <f t="shared" ref="V356:V385" si="78">H272</f>
        <v>159714680.27460581</v>
      </c>
      <c r="W356" s="2">
        <f t="shared" si="61"/>
        <v>741500.42857143283</v>
      </c>
      <c r="X356" s="2">
        <f t="shared" si="51"/>
        <v>8499.5714285671711</v>
      </c>
      <c r="Y356" s="2">
        <f t="shared" si="74"/>
        <v>65149816.133593798</v>
      </c>
      <c r="Z356" s="2" t="str">
        <f t="shared" si="52"/>
        <v>MEEP</v>
      </c>
      <c r="AA356" s="2">
        <f>IF(Z356="HERE",Y356,AA355+Graph!$G$1*1000)</f>
        <v>148544871.84788004</v>
      </c>
      <c r="AB356" s="2">
        <f t="shared" si="63"/>
        <v>650000</v>
      </c>
      <c r="AC356" s="2">
        <f t="shared" si="75"/>
        <v>62578124.131748155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288</v>
      </c>
      <c r="C357" s="7"/>
      <c r="D357" s="2" t="e">
        <f t="shared" si="55"/>
        <v>#N/A</v>
      </c>
      <c r="E357" s="2" t="e">
        <f t="shared" si="67"/>
        <v>#N/A</v>
      </c>
      <c r="F357" s="2">
        <v>1883691.4219506085</v>
      </c>
      <c r="G357" s="2">
        <f t="shared" si="70"/>
        <v>741500.42857142852</v>
      </c>
      <c r="H357" s="2">
        <f t="shared" si="76"/>
        <v>222742216.7031776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3037467.5714285588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1901505.7140310705</v>
      </c>
      <c r="Q357" s="2">
        <f t="shared" si="71"/>
        <v>750000</v>
      </c>
      <c r="R357" s="2">
        <f t="shared" si="77"/>
        <v>225614496.40819961</v>
      </c>
      <c r="S357" s="2">
        <f t="shared" si="58"/>
        <v>741500.42857143283</v>
      </c>
      <c r="T357" s="2">
        <f t="shared" si="59"/>
        <v>8499.571428571362</v>
      </c>
      <c r="U357" s="2">
        <f t="shared" si="60"/>
        <v>750000</v>
      </c>
      <c r="V357" s="2">
        <f t="shared" si="78"/>
        <v>160456180.70317724</v>
      </c>
      <c r="W357" s="2">
        <f t="shared" si="61"/>
        <v>741500.42857143283</v>
      </c>
      <c r="X357" s="2">
        <f t="shared" si="51"/>
        <v>8499.5714285671711</v>
      </c>
      <c r="Y357" s="2">
        <f t="shared" si="74"/>
        <v>65158315.705022365</v>
      </c>
      <c r="Z357" s="2" t="str">
        <f t="shared" si="52"/>
        <v>MEEP</v>
      </c>
      <c r="AA357" s="2">
        <f>IF(Z357="HERE",Y357,AA356+Graph!$G$1*1000)</f>
        <v>149194871.84788004</v>
      </c>
      <c r="AB357" s="2">
        <f t="shared" si="63"/>
        <v>650000</v>
      </c>
      <c r="AC357" s="2">
        <f t="shared" si="75"/>
        <v>62578124.131748155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289</v>
      </c>
      <c r="C358" s="7"/>
      <c r="D358" s="2" t="e">
        <f t="shared" si="55"/>
        <v>#N/A</v>
      </c>
      <c r="E358" s="2" t="e">
        <f t="shared" si="67"/>
        <v>#N/A</v>
      </c>
      <c r="F358" s="2">
        <v>1888622.557836771</v>
      </c>
      <c r="G358" s="2">
        <f t="shared" ref="G358:G385" si="79">IF(F358&gt;750000,$AK$31*1000,F358)</f>
        <v>741500.42857142852</v>
      </c>
      <c r="H358" s="2">
        <f t="shared" si="76"/>
        <v>223483717.13174903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3045967.1428571302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1906483.3461930156</v>
      </c>
      <c r="Q358" s="2">
        <f t="shared" ref="Q358:Q385" si="80">IF(P358&gt;750000,750000,P358)</f>
        <v>750000</v>
      </c>
      <c r="R358" s="2">
        <f t="shared" si="77"/>
        <v>226364496.40819961</v>
      </c>
      <c r="S358" s="2">
        <f t="shared" si="58"/>
        <v>741500.42857143283</v>
      </c>
      <c r="T358" s="2">
        <f t="shared" si="59"/>
        <v>8499.571428571362</v>
      </c>
      <c r="U358" s="2">
        <f t="shared" si="60"/>
        <v>750000</v>
      </c>
      <c r="V358" s="2">
        <f t="shared" si="78"/>
        <v>161197681.13174868</v>
      </c>
      <c r="W358" s="2">
        <f t="shared" si="61"/>
        <v>741500.42857143283</v>
      </c>
      <c r="X358" s="2">
        <f t="shared" si="51"/>
        <v>8499.5714285671711</v>
      </c>
      <c r="Y358" s="2">
        <f t="shared" si="74"/>
        <v>65166815.276450932</v>
      </c>
      <c r="Z358" s="2" t="str">
        <f t="shared" si="52"/>
        <v>MEEP</v>
      </c>
      <c r="AA358" s="2">
        <f>IF(Z358="HERE",Y358,AA357+Graph!$G$1*1000)</f>
        <v>149844871.84788004</v>
      </c>
      <c r="AB358" s="2">
        <f t="shared" si="63"/>
        <v>650000</v>
      </c>
      <c r="AC358" s="2">
        <f t="shared" si="75"/>
        <v>62578124.131748155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290</v>
      </c>
      <c r="C359" s="7"/>
      <c r="D359" s="2" t="e">
        <f t="shared" si="55"/>
        <v>#N/A</v>
      </c>
      <c r="E359" s="2" t="e">
        <f t="shared" si="67"/>
        <v>#N/A</v>
      </c>
      <c r="F359" s="2">
        <v>1893553.6937229335</v>
      </c>
      <c r="G359" s="2">
        <f t="shared" si="79"/>
        <v>741500.42857142852</v>
      </c>
      <c r="H359" s="2">
        <f t="shared" si="76"/>
        <v>224225217.56032047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3054466.7142857015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1911460.9783549905</v>
      </c>
      <c r="Q359" s="2">
        <f t="shared" si="80"/>
        <v>750000</v>
      </c>
      <c r="R359" s="2">
        <f t="shared" si="77"/>
        <v>227114496.40819961</v>
      </c>
      <c r="S359" s="2">
        <f t="shared" si="58"/>
        <v>741500.42857143283</v>
      </c>
      <c r="T359" s="2">
        <f t="shared" si="59"/>
        <v>8499.571428571362</v>
      </c>
      <c r="U359" s="2">
        <f t="shared" si="60"/>
        <v>750000</v>
      </c>
      <c r="V359" s="2">
        <f t="shared" si="78"/>
        <v>161939181.56032011</v>
      </c>
      <c r="W359" s="2">
        <f t="shared" si="61"/>
        <v>741500.42857143283</v>
      </c>
      <c r="X359" s="2">
        <f t="shared" si="51"/>
        <v>8499.5714285671711</v>
      </c>
      <c r="Y359" s="2">
        <f t="shared" si="74"/>
        <v>65175314.847879499</v>
      </c>
      <c r="Z359" s="2" t="str">
        <f t="shared" si="52"/>
        <v>MEEP</v>
      </c>
      <c r="AA359" s="2">
        <f>IF(Z359="HERE",Y359,AA358+Graph!$G$1*1000)</f>
        <v>150494871.84788004</v>
      </c>
      <c r="AB359" s="2">
        <f t="shared" si="63"/>
        <v>650000</v>
      </c>
      <c r="AC359" s="2">
        <f t="shared" si="75"/>
        <v>62578124.131748155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291</v>
      </c>
      <c r="C360" s="7"/>
      <c r="D360" s="2" t="e">
        <f t="shared" si="55"/>
        <v>#N/A</v>
      </c>
      <c r="E360" s="2" t="e">
        <f t="shared" si="67"/>
        <v>#N/A</v>
      </c>
      <c r="F360" s="2">
        <v>1898484.8296091259</v>
      </c>
      <c r="G360" s="2">
        <f t="shared" si="79"/>
        <v>741500.42857142852</v>
      </c>
      <c r="H360" s="2">
        <f t="shared" si="76"/>
        <v>224966717.9888919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3062966.2857142729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1916438.6105169356</v>
      </c>
      <c r="Q360" s="2">
        <f t="shared" si="80"/>
        <v>750000</v>
      </c>
      <c r="R360" s="2">
        <f t="shared" si="77"/>
        <v>227864496.40819961</v>
      </c>
      <c r="S360" s="2">
        <f t="shared" si="58"/>
        <v>741500.42857143283</v>
      </c>
      <c r="T360" s="2">
        <f t="shared" si="59"/>
        <v>8499.571428571362</v>
      </c>
      <c r="U360" s="2">
        <f t="shared" si="60"/>
        <v>750000</v>
      </c>
      <c r="V360" s="2">
        <f t="shared" si="78"/>
        <v>162680681.98889154</v>
      </c>
      <c r="W360" s="2">
        <f t="shared" si="61"/>
        <v>741500.42857143283</v>
      </c>
      <c r="X360" s="2">
        <f t="shared" si="51"/>
        <v>8499.5714285671711</v>
      </c>
      <c r="Y360" s="2">
        <f t="shared" si="74"/>
        <v>65183814.419308066</v>
      </c>
      <c r="Z360" s="2" t="str">
        <f t="shared" si="52"/>
        <v>MEEP</v>
      </c>
      <c r="AA360" s="2">
        <f>IF(Z360="HERE",Y360,AA359+Graph!$G$1*1000)</f>
        <v>151144871.84788004</v>
      </c>
      <c r="AB360" s="2">
        <f t="shared" si="63"/>
        <v>650000</v>
      </c>
      <c r="AC360" s="2">
        <f t="shared" si="75"/>
        <v>62578124.131748155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292</v>
      </c>
      <c r="C361" s="7"/>
      <c r="D361" s="2" t="e">
        <f t="shared" si="55"/>
        <v>#N/A</v>
      </c>
      <c r="E361" s="2" t="e">
        <f t="shared" si="67"/>
        <v>#N/A</v>
      </c>
      <c r="F361" s="2">
        <v>1903415.9654952884</v>
      </c>
      <c r="G361" s="2">
        <f t="shared" si="79"/>
        <v>741500.42857142852</v>
      </c>
      <c r="H361" s="2">
        <f t="shared" si="76"/>
        <v>225708218.41746333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3071465.8571428442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1921416.2426788807</v>
      </c>
      <c r="Q361" s="2">
        <f t="shared" si="80"/>
        <v>750000</v>
      </c>
      <c r="R361" s="2">
        <f t="shared" si="77"/>
        <v>228614496.40819961</v>
      </c>
      <c r="S361" s="2">
        <f t="shared" si="58"/>
        <v>741500.42857143283</v>
      </c>
      <c r="T361" s="2">
        <f t="shared" si="59"/>
        <v>8499.571428571362</v>
      </c>
      <c r="U361" s="2">
        <f t="shared" si="60"/>
        <v>750000</v>
      </c>
      <c r="V361" s="2">
        <f t="shared" si="78"/>
        <v>163422182.41746297</v>
      </c>
      <c r="W361" s="2">
        <f t="shared" si="61"/>
        <v>741500.42857143283</v>
      </c>
      <c r="X361" s="2">
        <f t="shared" si="51"/>
        <v>8499.5714285671711</v>
      </c>
      <c r="Y361" s="2">
        <f t="shared" si="74"/>
        <v>65192313.990736634</v>
      </c>
      <c r="Z361" s="2" t="str">
        <f t="shared" si="52"/>
        <v>MEEP</v>
      </c>
      <c r="AA361" s="2">
        <f>IF(Z361="HERE",Y361,AA360+Graph!$G$1*1000)</f>
        <v>151794871.84788004</v>
      </c>
      <c r="AB361" s="2">
        <f t="shared" si="63"/>
        <v>650000</v>
      </c>
      <c r="AC361" s="2">
        <f t="shared" si="75"/>
        <v>62578124.131748155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293</v>
      </c>
      <c r="C362" s="7"/>
      <c r="D362" s="2" t="e">
        <f t="shared" si="55"/>
        <v>#N/A</v>
      </c>
      <c r="E362" s="2" t="e">
        <f t="shared" si="67"/>
        <v>#N/A</v>
      </c>
      <c r="F362" s="2">
        <v>1908347.1013814509</v>
      </c>
      <c r="G362" s="2">
        <f t="shared" si="79"/>
        <v>741500.42857142852</v>
      </c>
      <c r="H362" s="2">
        <f t="shared" si="76"/>
        <v>226449718.84603477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3079965.4285714156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1926393.8748408556</v>
      </c>
      <c r="Q362" s="2">
        <f t="shared" si="80"/>
        <v>750000</v>
      </c>
      <c r="R362" s="2">
        <f t="shared" si="77"/>
        <v>229364496.40819961</v>
      </c>
      <c r="S362" s="2">
        <f t="shared" si="58"/>
        <v>741500.42857143283</v>
      </c>
      <c r="T362" s="2">
        <f t="shared" si="59"/>
        <v>8499.571428571362</v>
      </c>
      <c r="U362" s="2">
        <f t="shared" si="60"/>
        <v>750000</v>
      </c>
      <c r="V362" s="2">
        <f t="shared" si="78"/>
        <v>164163682.84603441</v>
      </c>
      <c r="W362" s="2">
        <f t="shared" si="61"/>
        <v>741500.42857143283</v>
      </c>
      <c r="X362" s="2">
        <f t="shared" si="51"/>
        <v>8499.5714285671711</v>
      </c>
      <c r="Y362" s="2">
        <f t="shared" si="74"/>
        <v>65200813.562165201</v>
      </c>
      <c r="Z362" s="2" t="str">
        <f t="shared" si="52"/>
        <v>MEEP</v>
      </c>
      <c r="AA362" s="2">
        <f>IF(Z362="HERE",Y362,AA361+Graph!$G$1*1000)</f>
        <v>152444871.84788004</v>
      </c>
      <c r="AB362" s="2">
        <f t="shared" si="63"/>
        <v>650000</v>
      </c>
      <c r="AC362" s="2">
        <f t="shared" si="75"/>
        <v>62578124.131748155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294</v>
      </c>
      <c r="C363" s="7"/>
      <c r="D363" s="2" t="e">
        <f t="shared" si="55"/>
        <v>#N/A</v>
      </c>
      <c r="E363" s="2" t="e">
        <f t="shared" si="67"/>
        <v>#N/A</v>
      </c>
      <c r="F363" s="2">
        <v>1913278.2372676432</v>
      </c>
      <c r="G363" s="2">
        <f t="shared" si="79"/>
        <v>741500.42857142852</v>
      </c>
      <c r="H363" s="2">
        <f t="shared" si="76"/>
        <v>227191219.2746062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3088464.999999987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1931371.5070028007</v>
      </c>
      <c r="Q363" s="2">
        <f t="shared" si="80"/>
        <v>750000</v>
      </c>
      <c r="R363" s="2">
        <f t="shared" si="77"/>
        <v>230114496.40819961</v>
      </c>
      <c r="S363" s="2">
        <f t="shared" si="58"/>
        <v>741500.42857143283</v>
      </c>
      <c r="T363" s="2">
        <f t="shared" si="59"/>
        <v>8499.571428571362</v>
      </c>
      <c r="U363" s="2">
        <f t="shared" si="60"/>
        <v>750000</v>
      </c>
      <c r="V363" s="2">
        <f t="shared" si="78"/>
        <v>164905183.27460584</v>
      </c>
      <c r="W363" s="2">
        <f t="shared" si="61"/>
        <v>741500.42857143283</v>
      </c>
      <c r="X363" s="2">
        <f t="shared" si="51"/>
        <v>8499.5714285671711</v>
      </c>
      <c r="Y363" s="2">
        <f t="shared" si="74"/>
        <v>65209313.133593768</v>
      </c>
      <c r="Z363" s="2" t="str">
        <f t="shared" si="52"/>
        <v>MEEP</v>
      </c>
      <c r="AA363" s="2">
        <f>IF(Z363="HERE",Y363,AA362+Graph!$G$1*1000)</f>
        <v>153094871.84788004</v>
      </c>
      <c r="AB363" s="2">
        <f t="shared" si="63"/>
        <v>650000</v>
      </c>
      <c r="AC363" s="2">
        <f t="shared" si="75"/>
        <v>62578124.131748155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295</v>
      </c>
      <c r="C364" s="7"/>
      <c r="D364" s="2" t="e">
        <f t="shared" si="55"/>
        <v>#N/A</v>
      </c>
      <c r="E364" s="2" t="e">
        <f t="shared" si="67"/>
        <v>#N/A</v>
      </c>
      <c r="F364" s="2">
        <v>1918209.3731538057</v>
      </c>
      <c r="G364" s="2">
        <f t="shared" si="79"/>
        <v>741500.42857142852</v>
      </c>
      <c r="H364" s="2">
        <f t="shared" si="76"/>
        <v>227932719.70317763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3096964.5714285583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1936349.1391647458</v>
      </c>
      <c r="Q364" s="2">
        <f t="shared" si="80"/>
        <v>750000</v>
      </c>
      <c r="R364" s="2">
        <f t="shared" si="77"/>
        <v>230864496.40819961</v>
      </c>
      <c r="S364" s="2">
        <f t="shared" si="58"/>
        <v>741500.42857143283</v>
      </c>
      <c r="T364" s="2">
        <f t="shared" si="59"/>
        <v>8499.571428571362</v>
      </c>
      <c r="U364" s="2">
        <f t="shared" si="60"/>
        <v>750000</v>
      </c>
      <c r="V364" s="2">
        <f t="shared" si="78"/>
        <v>165646683.70317727</v>
      </c>
      <c r="W364" s="2">
        <f t="shared" si="61"/>
        <v>741500.42857143283</v>
      </c>
      <c r="X364" s="2">
        <f t="shared" si="51"/>
        <v>8499.5714285671711</v>
      </c>
      <c r="Y364" s="2">
        <f t="shared" si="74"/>
        <v>65217812.705022335</v>
      </c>
      <c r="Z364" s="2" t="str">
        <f t="shared" si="52"/>
        <v>MEEP</v>
      </c>
      <c r="AA364" s="2">
        <f>IF(Z364="HERE",Y364,AA363+Graph!$G$1*1000)</f>
        <v>153744871.84788004</v>
      </c>
      <c r="AB364" s="2">
        <f t="shared" si="63"/>
        <v>650000</v>
      </c>
      <c r="AC364" s="2">
        <f t="shared" si="75"/>
        <v>62578124.131748155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296</v>
      </c>
      <c r="C365" s="7"/>
      <c r="D365" s="2" t="e">
        <f t="shared" si="55"/>
        <v>#N/A</v>
      </c>
      <c r="E365" s="2" t="e">
        <f t="shared" si="67"/>
        <v>#N/A</v>
      </c>
      <c r="F365" s="2">
        <v>1923140.5090399683</v>
      </c>
      <c r="G365" s="2">
        <f t="shared" si="79"/>
        <v>741500.42857142852</v>
      </c>
      <c r="H365" s="2">
        <f t="shared" si="76"/>
        <v>228674220.13174906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3105464.1428571297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1941326.7713267207</v>
      </c>
      <c r="Q365" s="2">
        <f t="shared" si="80"/>
        <v>750000</v>
      </c>
      <c r="R365" s="2">
        <f t="shared" si="77"/>
        <v>231614496.40819961</v>
      </c>
      <c r="S365" s="2">
        <f t="shared" si="58"/>
        <v>741500.42857143283</v>
      </c>
      <c r="T365" s="2">
        <f t="shared" si="59"/>
        <v>8499.571428571362</v>
      </c>
      <c r="U365" s="2">
        <f t="shared" si="60"/>
        <v>750000</v>
      </c>
      <c r="V365" s="2">
        <f t="shared" si="78"/>
        <v>166388184.13174871</v>
      </c>
      <c r="W365" s="2">
        <f t="shared" si="61"/>
        <v>741500.42857143283</v>
      </c>
      <c r="X365" s="2">
        <f t="shared" si="51"/>
        <v>8499.5714285671711</v>
      </c>
      <c r="Y365" s="2">
        <f t="shared" si="74"/>
        <v>65226312.276450902</v>
      </c>
      <c r="Z365" s="2" t="str">
        <f t="shared" si="52"/>
        <v>MEEP</v>
      </c>
      <c r="AA365" s="2">
        <f>IF(Z365="HERE",Y365,AA364+Graph!$G$1*1000)</f>
        <v>154394871.84788004</v>
      </c>
      <c r="AB365" s="2">
        <f t="shared" si="63"/>
        <v>650000</v>
      </c>
      <c r="AC365" s="2">
        <f t="shared" si="75"/>
        <v>62578124.131748155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297</v>
      </c>
      <c r="C366" s="7"/>
      <c r="D366" s="2" t="e">
        <f t="shared" si="55"/>
        <v>#N/A</v>
      </c>
      <c r="E366" s="2" t="e">
        <f t="shared" si="67"/>
        <v>#N/A</v>
      </c>
      <c r="F366" s="2">
        <v>1928071.6449261606</v>
      </c>
      <c r="G366" s="2">
        <f t="shared" si="79"/>
        <v>741500.42857142852</v>
      </c>
      <c r="H366" s="2">
        <f t="shared" si="76"/>
        <v>229415720.5603205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3113963.714285701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1946304.4034886658</v>
      </c>
      <c r="Q366" s="2">
        <f t="shared" si="80"/>
        <v>750000</v>
      </c>
      <c r="R366" s="2">
        <f t="shared" si="77"/>
        <v>232364496.40819961</v>
      </c>
      <c r="S366" s="2">
        <f t="shared" si="58"/>
        <v>741500.42857143283</v>
      </c>
      <c r="T366" s="2">
        <f t="shared" si="59"/>
        <v>8499.571428571362</v>
      </c>
      <c r="U366" s="2">
        <f t="shared" si="60"/>
        <v>750000</v>
      </c>
      <c r="V366" s="2">
        <f t="shared" si="78"/>
        <v>167129684.56032014</v>
      </c>
      <c r="W366" s="2">
        <f t="shared" si="61"/>
        <v>741500.42857143283</v>
      </c>
      <c r="X366" s="2">
        <f t="shared" si="51"/>
        <v>8499.5714285671711</v>
      </c>
      <c r="Y366" s="2">
        <f t="shared" si="74"/>
        <v>65234811.847879469</v>
      </c>
      <c r="Z366" s="2" t="str">
        <f t="shared" si="52"/>
        <v>MEEP</v>
      </c>
      <c r="AA366" s="2">
        <f>IF(Z366="HERE",Y366,AA365+Graph!$G$1*1000)</f>
        <v>155044871.84788004</v>
      </c>
      <c r="AB366" s="2">
        <f t="shared" si="63"/>
        <v>650000</v>
      </c>
      <c r="AC366" s="2">
        <f t="shared" si="75"/>
        <v>62578124.131748155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298</v>
      </c>
      <c r="C367" s="7"/>
      <c r="D367" s="2" t="e">
        <f t="shared" si="55"/>
        <v>#N/A</v>
      </c>
      <c r="E367" s="2" t="e">
        <f t="shared" si="67"/>
        <v>#N/A</v>
      </c>
      <c r="F367" s="2">
        <v>1933002.7808123231</v>
      </c>
      <c r="G367" s="2">
        <f t="shared" si="79"/>
        <v>741500.42857142852</v>
      </c>
      <c r="H367" s="2">
        <f t="shared" si="76"/>
        <v>230157220.98889193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3122463.2857142724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1951282.0356506109</v>
      </c>
      <c r="Q367" s="2">
        <f t="shared" si="80"/>
        <v>750000</v>
      </c>
      <c r="R367" s="2">
        <f t="shared" si="77"/>
        <v>233114496.40819961</v>
      </c>
      <c r="S367" s="2">
        <f t="shared" si="58"/>
        <v>741500.42857143283</v>
      </c>
      <c r="T367" s="2">
        <f t="shared" si="59"/>
        <v>8499.571428571362</v>
      </c>
      <c r="U367" s="2">
        <f t="shared" si="60"/>
        <v>750000</v>
      </c>
      <c r="V367" s="2">
        <f t="shared" si="78"/>
        <v>167871184.98889157</v>
      </c>
      <c r="W367" s="2">
        <f t="shared" si="61"/>
        <v>741500.42857143283</v>
      </c>
      <c r="X367" s="2">
        <f t="shared" si="51"/>
        <v>8499.5714285671711</v>
      </c>
      <c r="Y367" s="2">
        <f t="shared" si="74"/>
        <v>65243311.419308037</v>
      </c>
      <c r="Z367" s="2" t="str">
        <f t="shared" si="52"/>
        <v>MEEP</v>
      </c>
      <c r="AA367" s="2">
        <f>IF(Z367="HERE",Y367,AA366+Graph!$G$1*1000)</f>
        <v>155694871.84788004</v>
      </c>
      <c r="AB367" s="2">
        <f t="shared" si="63"/>
        <v>650000</v>
      </c>
      <c r="AC367" s="2">
        <f t="shared" si="75"/>
        <v>62578124.131748155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299</v>
      </c>
      <c r="C368" s="7"/>
      <c r="D368" s="2" t="e">
        <f t="shared" si="55"/>
        <v>#N/A</v>
      </c>
      <c r="E368" s="2" t="e">
        <f t="shared" si="67"/>
        <v>#N/A</v>
      </c>
      <c r="F368" s="2">
        <v>1937933.9166984856</v>
      </c>
      <c r="G368" s="2">
        <f t="shared" si="79"/>
        <v>741500.42857142852</v>
      </c>
      <c r="H368" s="2">
        <f t="shared" si="76"/>
        <v>230898721.41746336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3130962.8571428438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1956259.6678125858</v>
      </c>
      <c r="Q368" s="2">
        <f t="shared" si="80"/>
        <v>750000</v>
      </c>
      <c r="R368" s="2">
        <f t="shared" si="77"/>
        <v>233864496.40819961</v>
      </c>
      <c r="S368" s="2">
        <f t="shared" si="58"/>
        <v>741500.42857143283</v>
      </c>
      <c r="T368" s="2">
        <f t="shared" si="59"/>
        <v>8499.571428571362</v>
      </c>
      <c r="U368" s="2">
        <f t="shared" si="60"/>
        <v>750000</v>
      </c>
      <c r="V368" s="2">
        <f t="shared" si="78"/>
        <v>168612685.417463</v>
      </c>
      <c r="W368" s="2">
        <f t="shared" si="61"/>
        <v>741500.42857143283</v>
      </c>
      <c r="X368" s="2">
        <f t="shared" si="51"/>
        <v>8499.5714285671711</v>
      </c>
      <c r="Y368" s="2">
        <f t="shared" si="74"/>
        <v>65251810.990736604</v>
      </c>
      <c r="Z368" s="2" t="str">
        <f t="shared" si="52"/>
        <v>MEEP</v>
      </c>
      <c r="AA368" s="2">
        <f>IF(Z368="HERE",Y368,AA367+Graph!$G$1*1000)</f>
        <v>156344871.84788004</v>
      </c>
      <c r="AB368" s="2">
        <f t="shared" si="63"/>
        <v>650000</v>
      </c>
      <c r="AC368" s="2">
        <f t="shared" si="75"/>
        <v>62578124.131748155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300</v>
      </c>
      <c r="C369" s="7"/>
      <c r="D369" s="2" t="e">
        <f t="shared" si="55"/>
        <v>#N/A</v>
      </c>
      <c r="E369" s="2" t="e">
        <f t="shared" si="67"/>
        <v>#N/A</v>
      </c>
      <c r="F369" s="2">
        <v>1942865.0525846779</v>
      </c>
      <c r="G369" s="2">
        <f t="shared" si="79"/>
        <v>741500.42857142852</v>
      </c>
      <c r="H369" s="2">
        <f t="shared" si="76"/>
        <v>231640221.8460348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3139462.4285714151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1961237.2999745309</v>
      </c>
      <c r="Q369" s="2">
        <f t="shared" si="80"/>
        <v>750000</v>
      </c>
      <c r="R369" s="2">
        <f t="shared" si="77"/>
        <v>234614496.40819961</v>
      </c>
      <c r="S369" s="2">
        <f t="shared" si="58"/>
        <v>741500.42857143283</v>
      </c>
      <c r="T369" s="2">
        <f t="shared" si="59"/>
        <v>8499.571428571362</v>
      </c>
      <c r="U369" s="2">
        <f t="shared" si="60"/>
        <v>750000</v>
      </c>
      <c r="V369" s="2">
        <f t="shared" si="78"/>
        <v>169354185.84603444</v>
      </c>
      <c r="W369" s="2">
        <f t="shared" si="61"/>
        <v>741500.42857143283</v>
      </c>
      <c r="X369" s="2">
        <f t="shared" si="51"/>
        <v>8499.5714285671711</v>
      </c>
      <c r="Y369" s="2">
        <f t="shared" si="74"/>
        <v>65260310.562165171</v>
      </c>
      <c r="Z369" s="2" t="str">
        <f t="shared" si="52"/>
        <v>MEEP</v>
      </c>
      <c r="AA369" s="2">
        <f>IF(Z369="HERE",Y369,AA368+Graph!$G$1*1000)</f>
        <v>156994871.84788004</v>
      </c>
      <c r="AB369" s="2">
        <f t="shared" si="63"/>
        <v>650000</v>
      </c>
      <c r="AC369" s="2">
        <f t="shared" si="75"/>
        <v>62578124.131748155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301</v>
      </c>
      <c r="C370" s="7"/>
      <c r="D370" s="2" t="e">
        <f t="shared" si="55"/>
        <v>#N/A</v>
      </c>
      <c r="E370" s="2" t="e">
        <f t="shared" si="67"/>
        <v>#N/A</v>
      </c>
      <c r="F370" s="2">
        <v>1947796.1884708405</v>
      </c>
      <c r="G370" s="2">
        <f t="shared" si="79"/>
        <v>741500.42857142852</v>
      </c>
      <c r="H370" s="2">
        <f t="shared" si="76"/>
        <v>232381722.27460623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3147961.9999999865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1966214.932136476</v>
      </c>
      <c r="Q370" s="2">
        <f t="shared" si="80"/>
        <v>750000</v>
      </c>
      <c r="R370" s="2">
        <f t="shared" si="77"/>
        <v>235364496.40819961</v>
      </c>
      <c r="S370" s="2">
        <f t="shared" si="58"/>
        <v>741500.42857143283</v>
      </c>
      <c r="T370" s="2">
        <f t="shared" si="59"/>
        <v>8499.571428571362</v>
      </c>
      <c r="U370" s="2">
        <f t="shared" si="60"/>
        <v>750000</v>
      </c>
      <c r="V370" s="2">
        <f t="shared" si="78"/>
        <v>170095686.27460587</v>
      </c>
      <c r="W370" s="2">
        <f t="shared" si="61"/>
        <v>741500.42857143283</v>
      </c>
      <c r="X370" s="2">
        <f t="shared" si="51"/>
        <v>8499.5714285671711</v>
      </c>
      <c r="Y370" s="2">
        <f t="shared" si="74"/>
        <v>65268810.133593738</v>
      </c>
      <c r="Z370" s="2" t="str">
        <f t="shared" si="52"/>
        <v>MEEP</v>
      </c>
      <c r="AA370" s="2">
        <f>IF(Z370="HERE",Y370,AA369+Graph!$G$1*1000)</f>
        <v>157644871.84788004</v>
      </c>
      <c r="AB370" s="2">
        <f t="shared" si="63"/>
        <v>650000</v>
      </c>
      <c r="AC370" s="2">
        <f t="shared" si="75"/>
        <v>62578124.131748155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302</v>
      </c>
      <c r="C371" s="7"/>
      <c r="D371" s="2" t="e">
        <f t="shared" si="55"/>
        <v>#N/A</v>
      </c>
      <c r="E371" s="2" t="e">
        <f t="shared" si="67"/>
        <v>#N/A</v>
      </c>
      <c r="F371" s="2">
        <v>1952727.324357003</v>
      </c>
      <c r="G371" s="2">
        <f t="shared" si="79"/>
        <v>741500.42857142852</v>
      </c>
      <c r="H371" s="2">
        <f t="shared" si="76"/>
        <v>233123222.70317766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3156461.5714285579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1971192.5642984509</v>
      </c>
      <c r="Q371" s="2">
        <f t="shared" si="80"/>
        <v>750000</v>
      </c>
      <c r="R371" s="2">
        <f t="shared" si="77"/>
        <v>236114496.40819961</v>
      </c>
      <c r="S371" s="2">
        <f t="shared" si="58"/>
        <v>741500.42857143283</v>
      </c>
      <c r="T371" s="2">
        <f t="shared" si="59"/>
        <v>8499.571428571362</v>
      </c>
      <c r="U371" s="2">
        <f t="shared" si="60"/>
        <v>750000</v>
      </c>
      <c r="V371" s="2">
        <f t="shared" si="78"/>
        <v>170837186.7031773</v>
      </c>
      <c r="W371" s="2">
        <f t="shared" si="61"/>
        <v>741500.42857143283</v>
      </c>
      <c r="X371" s="2">
        <f t="shared" si="51"/>
        <v>8499.5714285671711</v>
      </c>
      <c r="Y371" s="2">
        <f t="shared" si="74"/>
        <v>65277309.705022305</v>
      </c>
      <c r="Z371" s="2" t="str">
        <f t="shared" si="52"/>
        <v>MEEP</v>
      </c>
      <c r="AA371" s="2">
        <f>IF(Z371="HERE",Y371,AA370+Graph!$G$1*1000)</f>
        <v>158294871.84788004</v>
      </c>
      <c r="AB371" s="2">
        <f t="shared" si="63"/>
        <v>650000</v>
      </c>
      <c r="AC371" s="2">
        <f t="shared" si="75"/>
        <v>62578124.131748155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303</v>
      </c>
      <c r="C372" s="7"/>
      <c r="D372" s="2" t="e">
        <f t="shared" si="55"/>
        <v>#N/A</v>
      </c>
      <c r="E372" s="2" t="e">
        <f t="shared" si="67"/>
        <v>#N/A</v>
      </c>
      <c r="F372" s="2">
        <v>1957658.4602431953</v>
      </c>
      <c r="G372" s="2">
        <f t="shared" si="79"/>
        <v>741500.42857142852</v>
      </c>
      <c r="H372" s="2">
        <f t="shared" si="76"/>
        <v>233864723.13174909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3164961.1428571292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1976170.1964603961</v>
      </c>
      <c r="Q372" s="2">
        <f t="shared" si="80"/>
        <v>750000</v>
      </c>
      <c r="R372" s="2">
        <f t="shared" si="77"/>
        <v>236864496.40819961</v>
      </c>
      <c r="S372" s="2">
        <f t="shared" si="58"/>
        <v>741500.42857143283</v>
      </c>
      <c r="T372" s="2">
        <f t="shared" si="59"/>
        <v>8499.571428571362</v>
      </c>
      <c r="U372" s="2">
        <f t="shared" si="60"/>
        <v>750000</v>
      </c>
      <c r="V372" s="2">
        <f t="shared" si="78"/>
        <v>171578687.13174874</v>
      </c>
      <c r="W372" s="2">
        <f t="shared" si="61"/>
        <v>741500.42857143283</v>
      </c>
      <c r="X372" s="2">
        <f t="shared" si="51"/>
        <v>8499.5714285671711</v>
      </c>
      <c r="Y372" s="2">
        <f t="shared" si="74"/>
        <v>65285809.276450872</v>
      </c>
      <c r="Z372" s="2" t="str">
        <f t="shared" si="52"/>
        <v>MEEP</v>
      </c>
      <c r="AA372" s="2">
        <f>IF(Z372="HERE",Y372,AA371+Graph!$G$1*1000)</f>
        <v>158944871.84788004</v>
      </c>
      <c r="AB372" s="2">
        <f t="shared" si="63"/>
        <v>650000</v>
      </c>
      <c r="AC372" s="2">
        <f t="shared" si="75"/>
        <v>62578124.131748155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304</v>
      </c>
      <c r="C373" s="7"/>
      <c r="D373" s="2" t="e">
        <f t="shared" si="55"/>
        <v>#N/A</v>
      </c>
      <c r="E373" s="2" t="e">
        <f t="shared" si="67"/>
        <v>#N/A</v>
      </c>
      <c r="F373" s="2">
        <v>1962589.5961293578</v>
      </c>
      <c r="G373" s="2">
        <f t="shared" si="79"/>
        <v>741500.42857142852</v>
      </c>
      <c r="H373" s="2">
        <f t="shared" si="76"/>
        <v>234606223.56032053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3173460.7142857006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1981147.828622371</v>
      </c>
      <c r="Q373" s="2">
        <f t="shared" si="80"/>
        <v>750000</v>
      </c>
      <c r="R373" s="2">
        <f t="shared" si="77"/>
        <v>237614496.40819961</v>
      </c>
      <c r="S373" s="2">
        <f t="shared" si="58"/>
        <v>741500.42857143283</v>
      </c>
      <c r="T373" s="2">
        <f t="shared" si="59"/>
        <v>8499.571428571362</v>
      </c>
      <c r="U373" s="2">
        <f t="shared" si="60"/>
        <v>750000</v>
      </c>
      <c r="V373" s="2">
        <f t="shared" si="78"/>
        <v>172320187.56032017</v>
      </c>
      <c r="W373" s="2">
        <f t="shared" si="61"/>
        <v>741500.42857143283</v>
      </c>
      <c r="X373" s="2">
        <f t="shared" si="51"/>
        <v>8499.5714285671711</v>
      </c>
      <c r="Y373" s="2">
        <f t="shared" si="74"/>
        <v>65294308.84787944</v>
      </c>
      <c r="Z373" s="2" t="str">
        <f t="shared" si="52"/>
        <v>MEEP</v>
      </c>
      <c r="AA373" s="2">
        <f>IF(Z373="HERE",Y373,AA372+Graph!$G$1*1000)</f>
        <v>159594871.84788004</v>
      </c>
      <c r="AB373" s="2">
        <f t="shared" si="63"/>
        <v>650000</v>
      </c>
      <c r="AC373" s="2">
        <f t="shared" si="75"/>
        <v>62578124.131748155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305</v>
      </c>
      <c r="C374" s="7"/>
      <c r="D374" s="2" t="e">
        <f t="shared" si="55"/>
        <v>#N/A</v>
      </c>
      <c r="E374" s="2" t="e">
        <f t="shared" si="67"/>
        <v>#N/A</v>
      </c>
      <c r="F374" s="2">
        <v>1967520.7320155203</v>
      </c>
      <c r="G374" s="2">
        <f t="shared" si="79"/>
        <v>741500.42857142852</v>
      </c>
      <c r="H374" s="2">
        <f t="shared" si="76"/>
        <v>235347723.98889196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3181960.2857142719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1986125.4607843161</v>
      </c>
      <c r="Q374" s="2">
        <f t="shared" si="80"/>
        <v>750000</v>
      </c>
      <c r="R374" s="2">
        <f t="shared" si="77"/>
        <v>238364496.40819961</v>
      </c>
      <c r="S374" s="2">
        <f t="shared" si="58"/>
        <v>741500.42857143283</v>
      </c>
      <c r="T374" s="2">
        <f t="shared" si="59"/>
        <v>8499.571428571362</v>
      </c>
      <c r="U374" s="2">
        <f t="shared" si="60"/>
        <v>750000</v>
      </c>
      <c r="V374" s="2">
        <f t="shared" si="78"/>
        <v>173061687.9888916</v>
      </c>
      <c r="W374" s="2">
        <f t="shared" si="61"/>
        <v>741500.42857143283</v>
      </c>
      <c r="X374" s="2">
        <f t="shared" si="51"/>
        <v>8499.5714285671711</v>
      </c>
      <c r="Y374" s="2">
        <f t="shared" si="74"/>
        <v>65302808.419308007</v>
      </c>
      <c r="Z374" s="2" t="str">
        <f t="shared" si="52"/>
        <v>MEEP</v>
      </c>
      <c r="AA374" s="2">
        <f>IF(Z374="HERE",Y374,AA373+Graph!$G$1*1000)</f>
        <v>160244871.84788004</v>
      </c>
      <c r="AB374" s="2">
        <f t="shared" si="63"/>
        <v>650000</v>
      </c>
      <c r="AC374" s="2">
        <f t="shared" si="75"/>
        <v>62578124.131748155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306</v>
      </c>
      <c r="C375" s="7"/>
      <c r="D375" s="2" t="e">
        <f t="shared" si="55"/>
        <v>#N/A</v>
      </c>
      <c r="E375" s="2" t="e">
        <f t="shared" si="67"/>
        <v>#N/A</v>
      </c>
      <c r="F375" s="2">
        <v>1972451.8679017127</v>
      </c>
      <c r="G375" s="2">
        <f t="shared" si="79"/>
        <v>741500.42857142852</v>
      </c>
      <c r="H375" s="2">
        <f t="shared" si="76"/>
        <v>236089224.41746339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3190459.8571428433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1991103.0929462612</v>
      </c>
      <c r="Q375" s="2">
        <f t="shared" si="80"/>
        <v>750000</v>
      </c>
      <c r="R375" s="2">
        <f t="shared" si="77"/>
        <v>239114496.40819961</v>
      </c>
      <c r="S375" s="2">
        <f t="shared" si="58"/>
        <v>741500.42857143283</v>
      </c>
      <c r="T375" s="2">
        <f t="shared" si="59"/>
        <v>8499.571428571362</v>
      </c>
      <c r="U375" s="2">
        <f t="shared" si="60"/>
        <v>750000</v>
      </c>
      <c r="V375" s="2">
        <f t="shared" si="78"/>
        <v>173803188.41746303</v>
      </c>
      <c r="W375" s="2">
        <f t="shared" si="61"/>
        <v>741500.42857143283</v>
      </c>
      <c r="X375" s="2">
        <f t="shared" si="51"/>
        <v>8499.5714285671711</v>
      </c>
      <c r="Y375" s="2">
        <f t="shared" si="74"/>
        <v>65311307.990736574</v>
      </c>
      <c r="Z375" s="2" t="str">
        <f t="shared" si="52"/>
        <v>MEEP</v>
      </c>
      <c r="AA375" s="2">
        <f>IF(Z375="HERE",Y375,AA374+Graph!$G$1*1000)</f>
        <v>160894871.84788004</v>
      </c>
      <c r="AB375" s="2">
        <f t="shared" si="63"/>
        <v>650000</v>
      </c>
      <c r="AC375" s="2">
        <f t="shared" si="75"/>
        <v>62578124.131748155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307</v>
      </c>
      <c r="C376" s="7"/>
      <c r="D376" s="2" t="e">
        <f t="shared" si="55"/>
        <v>#N/A</v>
      </c>
      <c r="E376" s="2" t="e">
        <f t="shared" si="67"/>
        <v>#N/A</v>
      </c>
      <c r="F376" s="2">
        <v>1977383.0037878752</v>
      </c>
      <c r="G376" s="2">
        <f t="shared" si="79"/>
        <v>741500.42857142852</v>
      </c>
      <c r="H376" s="2">
        <f t="shared" si="76"/>
        <v>236830724.84603482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3198959.4285714147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1996080.7251082361</v>
      </c>
      <c r="Q376" s="2">
        <f t="shared" si="80"/>
        <v>750000</v>
      </c>
      <c r="R376" s="2">
        <f t="shared" si="77"/>
        <v>239864496.40819961</v>
      </c>
      <c r="S376" s="2">
        <f t="shared" si="58"/>
        <v>741500.42857143283</v>
      </c>
      <c r="T376" s="2">
        <f t="shared" si="59"/>
        <v>8499.571428571362</v>
      </c>
      <c r="U376" s="2">
        <f t="shared" si="60"/>
        <v>750000</v>
      </c>
      <c r="V376" s="2">
        <f t="shared" si="78"/>
        <v>174544688.84603447</v>
      </c>
      <c r="W376" s="2">
        <f t="shared" si="61"/>
        <v>741500.42857143283</v>
      </c>
      <c r="X376" s="2">
        <f t="shared" si="51"/>
        <v>8499.5714285671711</v>
      </c>
      <c r="Y376" s="2">
        <f t="shared" si="74"/>
        <v>65319807.562165141</v>
      </c>
      <c r="Z376" s="2" t="str">
        <f t="shared" si="52"/>
        <v>MEEP</v>
      </c>
      <c r="AA376" s="2">
        <f>IF(Z376="HERE",Y376,AA375+Graph!$G$1*1000)</f>
        <v>161544871.84788004</v>
      </c>
      <c r="AB376" s="2">
        <f t="shared" si="63"/>
        <v>650000</v>
      </c>
      <c r="AC376" s="2">
        <f t="shared" si="75"/>
        <v>62578124.131748155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308</v>
      </c>
      <c r="C377" s="7"/>
      <c r="D377" s="2" t="e">
        <f t="shared" si="55"/>
        <v>#N/A</v>
      </c>
      <c r="E377" s="2" t="e">
        <f t="shared" si="67"/>
        <v>#N/A</v>
      </c>
      <c r="F377" s="2">
        <v>1982314.1396740377</v>
      </c>
      <c r="G377" s="2">
        <f t="shared" si="79"/>
        <v>741500.42857142852</v>
      </c>
      <c r="H377" s="2">
        <f t="shared" si="76"/>
        <v>237572225.27460626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3207458.999999986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2001058.3572701812</v>
      </c>
      <c r="Q377" s="2">
        <f t="shared" si="80"/>
        <v>750000</v>
      </c>
      <c r="R377" s="2">
        <f t="shared" si="77"/>
        <v>240614496.40819961</v>
      </c>
      <c r="S377" s="2">
        <f t="shared" si="58"/>
        <v>741500.42857143283</v>
      </c>
      <c r="T377" s="2">
        <f t="shared" si="59"/>
        <v>8499.571428571362</v>
      </c>
      <c r="U377" s="2">
        <f t="shared" si="60"/>
        <v>750000</v>
      </c>
      <c r="V377" s="2">
        <f t="shared" si="78"/>
        <v>175286189.2746059</v>
      </c>
      <c r="W377" s="2">
        <f t="shared" si="61"/>
        <v>741500.42857143283</v>
      </c>
      <c r="X377" s="2">
        <f t="shared" si="51"/>
        <v>8499.5714285671711</v>
      </c>
      <c r="Y377" s="2">
        <f t="shared" si="74"/>
        <v>65328307.133593708</v>
      </c>
      <c r="Z377" s="2" t="str">
        <f t="shared" si="52"/>
        <v>MEEP</v>
      </c>
      <c r="AA377" s="2">
        <f>IF(Z377="HERE",Y377,AA376+Graph!$G$1*1000)</f>
        <v>162194871.84788004</v>
      </c>
      <c r="AB377" s="2">
        <f t="shared" si="63"/>
        <v>650000</v>
      </c>
      <c r="AC377" s="2">
        <f t="shared" si="75"/>
        <v>62578124.131748155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309</v>
      </c>
      <c r="C378" s="7"/>
      <c r="D378" s="2" t="e">
        <f t="shared" si="55"/>
        <v>#N/A</v>
      </c>
      <c r="E378" s="2" t="e">
        <f t="shared" si="67"/>
        <v>#N/A</v>
      </c>
      <c r="F378" s="2">
        <v>1987245.27556023</v>
      </c>
      <c r="G378" s="2">
        <f t="shared" si="79"/>
        <v>741500.42857142852</v>
      </c>
      <c r="H378" s="2">
        <f t="shared" si="76"/>
        <v>238313725.70317769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3215958.5714285574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2006035.9894321263</v>
      </c>
      <c r="Q378" s="2">
        <f t="shared" si="80"/>
        <v>750000</v>
      </c>
      <c r="R378" s="2">
        <f t="shared" si="77"/>
        <v>241364496.40819961</v>
      </c>
      <c r="S378" s="2">
        <f t="shared" si="58"/>
        <v>741500.42857143283</v>
      </c>
      <c r="T378" s="2">
        <f t="shared" si="59"/>
        <v>8499.571428571362</v>
      </c>
      <c r="U378" s="2">
        <f t="shared" si="60"/>
        <v>750000</v>
      </c>
      <c r="V378" s="2">
        <f t="shared" si="78"/>
        <v>176027689.70317733</v>
      </c>
      <c r="W378" s="2">
        <f t="shared" si="61"/>
        <v>741500.42857143283</v>
      </c>
      <c r="X378" s="2">
        <f t="shared" si="51"/>
        <v>8499.5714285671711</v>
      </c>
      <c r="Y378" s="2">
        <f t="shared" si="74"/>
        <v>65336806.705022275</v>
      </c>
      <c r="Z378" s="2" t="str">
        <f t="shared" si="52"/>
        <v>MEEP</v>
      </c>
      <c r="AA378" s="2">
        <f>IF(Z378="HERE",Y378,AA377+Graph!$G$1*1000)</f>
        <v>162844871.84788004</v>
      </c>
      <c r="AB378" s="2">
        <f t="shared" si="63"/>
        <v>650000</v>
      </c>
      <c r="AC378" s="2">
        <f t="shared" si="75"/>
        <v>62578124.131748155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310</v>
      </c>
      <c r="C379" s="7"/>
      <c r="D379" s="2" t="e">
        <f t="shared" si="55"/>
        <v>#N/A</v>
      </c>
      <c r="E379" s="2" t="e">
        <f t="shared" si="67"/>
        <v>#N/A</v>
      </c>
      <c r="F379" s="2">
        <v>1992176.4114463925</v>
      </c>
      <c r="G379" s="2">
        <f t="shared" si="79"/>
        <v>741500.42857142852</v>
      </c>
      <c r="H379" s="2">
        <f t="shared" si="76"/>
        <v>239055226.13174912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3224458.1428571288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2011013.6215941012</v>
      </c>
      <c r="Q379" s="2">
        <f t="shared" si="80"/>
        <v>750000</v>
      </c>
      <c r="R379" s="2">
        <f t="shared" si="77"/>
        <v>242114496.40819961</v>
      </c>
      <c r="S379" s="2">
        <f t="shared" si="58"/>
        <v>741500.42857143283</v>
      </c>
      <c r="T379" s="2">
        <f t="shared" si="59"/>
        <v>8499.571428571362</v>
      </c>
      <c r="U379" s="2">
        <f t="shared" si="60"/>
        <v>750000</v>
      </c>
      <c r="V379" s="2">
        <f t="shared" si="78"/>
        <v>176769190.13174877</v>
      </c>
      <c r="W379" s="2">
        <f t="shared" si="61"/>
        <v>741500.42857143283</v>
      </c>
      <c r="X379" s="2">
        <f t="shared" si="51"/>
        <v>8499.5714285671711</v>
      </c>
      <c r="Y379" s="2">
        <f t="shared" si="74"/>
        <v>65345306.276450843</v>
      </c>
      <c r="Z379" s="2" t="str">
        <f t="shared" si="52"/>
        <v>MEEP</v>
      </c>
      <c r="AA379" s="2">
        <f>IF(Z379="HERE",Y379,AA378+Graph!$G$1*1000)</f>
        <v>163494871.84788004</v>
      </c>
      <c r="AB379" s="2">
        <f t="shared" si="63"/>
        <v>650000</v>
      </c>
      <c r="AC379" s="2">
        <f t="shared" si="75"/>
        <v>62578124.131748155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311</v>
      </c>
      <c r="C380" s="7"/>
      <c r="D380" s="2" t="e">
        <f t="shared" si="55"/>
        <v>#N/A</v>
      </c>
      <c r="E380" s="2" t="e">
        <f t="shared" si="67"/>
        <v>#N/A</v>
      </c>
      <c r="F380" s="2">
        <v>1997107.5473325849</v>
      </c>
      <c r="G380" s="2">
        <f t="shared" si="79"/>
        <v>741500.42857142852</v>
      </c>
      <c r="H380" s="2">
        <f t="shared" si="76"/>
        <v>239796726.56032056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3232957.7142857001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2015991.2537560463</v>
      </c>
      <c r="Q380" s="2">
        <f t="shared" si="80"/>
        <v>750000</v>
      </c>
      <c r="R380" s="2">
        <f t="shared" si="77"/>
        <v>242864496.40819961</v>
      </c>
      <c r="S380" s="2">
        <f t="shared" si="58"/>
        <v>741500.42857143283</v>
      </c>
      <c r="T380" s="2">
        <f t="shared" si="59"/>
        <v>8499.571428571362</v>
      </c>
      <c r="U380" s="2">
        <f t="shared" si="60"/>
        <v>750000</v>
      </c>
      <c r="V380" s="2">
        <f t="shared" si="78"/>
        <v>177510690.5603202</v>
      </c>
      <c r="W380" s="2">
        <f t="shared" si="61"/>
        <v>741500.42857143283</v>
      </c>
      <c r="X380" s="2">
        <f t="shared" si="51"/>
        <v>8499.5714285671711</v>
      </c>
      <c r="Y380" s="2">
        <f t="shared" si="74"/>
        <v>65353805.84787941</v>
      </c>
      <c r="Z380" s="2" t="str">
        <f t="shared" si="52"/>
        <v>MEEP</v>
      </c>
      <c r="AA380" s="2">
        <f>IF(Z380="HERE",Y380,AA379+Graph!$G$1*1000)</f>
        <v>164144871.84788004</v>
      </c>
      <c r="AB380" s="2">
        <f t="shared" si="63"/>
        <v>650000</v>
      </c>
      <c r="AC380" s="2">
        <f t="shared" si="75"/>
        <v>62578124.131748155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312</v>
      </c>
      <c r="C381" s="7"/>
      <c r="D381" s="2" t="e">
        <f t="shared" si="55"/>
        <v>#N/A</v>
      </c>
      <c r="E381" s="2" t="e">
        <f t="shared" si="67"/>
        <v>#N/A</v>
      </c>
      <c r="F381" s="2">
        <v>2002038.6832187474</v>
      </c>
      <c r="G381" s="2">
        <f t="shared" si="79"/>
        <v>741500.42857142852</v>
      </c>
      <c r="H381" s="2">
        <f t="shared" si="76"/>
        <v>240538226.98889199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3241457.2857142715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2020968.8859179914</v>
      </c>
      <c r="Q381" s="2">
        <f t="shared" si="80"/>
        <v>750000</v>
      </c>
      <c r="R381" s="2">
        <f t="shared" si="77"/>
        <v>243614496.40819961</v>
      </c>
      <c r="S381" s="2">
        <f t="shared" si="58"/>
        <v>741500.42857143283</v>
      </c>
      <c r="T381" s="2">
        <f t="shared" si="59"/>
        <v>8499.571428571362</v>
      </c>
      <c r="U381" s="2">
        <f t="shared" si="60"/>
        <v>750000</v>
      </c>
      <c r="V381" s="2">
        <f t="shared" si="78"/>
        <v>178252190.98889163</v>
      </c>
      <c r="W381" s="2">
        <f t="shared" si="61"/>
        <v>741500.42857143283</v>
      </c>
      <c r="X381" s="2">
        <f t="shared" si="51"/>
        <v>8499.5714285671711</v>
      </c>
      <c r="Y381" s="2">
        <f t="shared" si="74"/>
        <v>65362305.419307977</v>
      </c>
      <c r="Z381" s="2" t="str">
        <f t="shared" si="52"/>
        <v>MEEP</v>
      </c>
      <c r="AA381" s="2">
        <f>IF(Z381="HERE",Y381,AA380+Graph!$G$1*1000)</f>
        <v>164794871.84788004</v>
      </c>
      <c r="AB381" s="2">
        <f t="shared" si="63"/>
        <v>650000</v>
      </c>
      <c r="AC381" s="2">
        <f t="shared" si="75"/>
        <v>62578124.131748155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313</v>
      </c>
      <c r="C382" s="7"/>
      <c r="D382" s="2" t="e">
        <f t="shared" si="55"/>
        <v>#N/A</v>
      </c>
      <c r="E382" s="2" t="e">
        <f t="shared" si="67"/>
        <v>#N/A</v>
      </c>
      <c r="F382" s="2">
        <v>2006969.8191049099</v>
      </c>
      <c r="G382" s="2">
        <f t="shared" si="79"/>
        <v>741500.42857142852</v>
      </c>
      <c r="H382" s="2">
        <f t="shared" si="76"/>
        <v>241279727.41746342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3249956.8571428428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2025946.5180799663</v>
      </c>
      <c r="Q382" s="2">
        <f t="shared" si="80"/>
        <v>750000</v>
      </c>
      <c r="R382" s="2">
        <f t="shared" si="77"/>
        <v>244364496.40819961</v>
      </c>
      <c r="S382" s="2">
        <f t="shared" si="58"/>
        <v>741500.42857143283</v>
      </c>
      <c r="T382" s="2">
        <f t="shared" si="59"/>
        <v>8499.571428571362</v>
      </c>
      <c r="U382" s="2">
        <f t="shared" si="60"/>
        <v>750000</v>
      </c>
      <c r="V382" s="2">
        <f t="shared" si="78"/>
        <v>178993691.41746306</v>
      </c>
      <c r="W382" s="2">
        <f t="shared" si="61"/>
        <v>741500.42857143283</v>
      </c>
      <c r="X382" s="2">
        <f t="shared" si="51"/>
        <v>8499.5714285671711</v>
      </c>
      <c r="Y382" s="2">
        <f t="shared" si="74"/>
        <v>65370804.990736544</v>
      </c>
      <c r="Z382" s="2" t="str">
        <f t="shared" si="52"/>
        <v>MEEP</v>
      </c>
      <c r="AA382" s="2">
        <f>IF(Z382="HERE",Y382,AA381+Graph!$G$1*1000)</f>
        <v>165444871.84788004</v>
      </c>
      <c r="AB382" s="2">
        <f t="shared" si="63"/>
        <v>650000</v>
      </c>
      <c r="AC382" s="2">
        <f t="shared" si="75"/>
        <v>62578124.131748155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314</v>
      </c>
      <c r="C383" s="7"/>
      <c r="D383" s="2" t="e">
        <f t="shared" si="55"/>
        <v>#N/A</v>
      </c>
      <c r="E383" s="2" t="e">
        <f t="shared" si="67"/>
        <v>#N/A</v>
      </c>
      <c r="F383" s="2">
        <v>2011900.9549911022</v>
      </c>
      <c r="G383" s="2">
        <f t="shared" si="79"/>
        <v>741500.42857142852</v>
      </c>
      <c r="H383" s="2">
        <f t="shared" si="76"/>
        <v>242021227.84603485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3258456.4285714142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2030924.1502419114</v>
      </c>
      <c r="Q383" s="2">
        <f t="shared" si="80"/>
        <v>750000</v>
      </c>
      <c r="R383" s="2">
        <f t="shared" si="77"/>
        <v>245114496.40819961</v>
      </c>
      <c r="S383" s="2">
        <f t="shared" si="58"/>
        <v>741500.42857143283</v>
      </c>
      <c r="T383" s="2">
        <f t="shared" si="59"/>
        <v>8499.571428571362</v>
      </c>
      <c r="U383" s="2">
        <f t="shared" si="60"/>
        <v>750000</v>
      </c>
      <c r="V383" s="2">
        <f t="shared" si="78"/>
        <v>179735191.8460345</v>
      </c>
      <c r="W383" s="2">
        <f t="shared" si="61"/>
        <v>741500.42857143283</v>
      </c>
      <c r="X383" s="2">
        <f t="shared" si="51"/>
        <v>8499.5714285671711</v>
      </c>
      <c r="Y383" s="2">
        <f t="shared" si="74"/>
        <v>65379304.562165111</v>
      </c>
      <c r="Z383" s="2" t="str">
        <f t="shared" si="52"/>
        <v>MEEP</v>
      </c>
      <c r="AA383" s="2">
        <f>IF(Z383="HERE",Y383,AA382+Graph!$G$1*1000)</f>
        <v>166094871.84788004</v>
      </c>
      <c r="AB383" s="2">
        <f t="shared" si="63"/>
        <v>650000</v>
      </c>
      <c r="AC383" s="2">
        <f t="shared" si="75"/>
        <v>62578124.131748155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315</v>
      </c>
      <c r="C384" s="7"/>
      <c r="D384" s="2" t="e">
        <f t="shared" si="55"/>
        <v>#N/A</v>
      </c>
      <c r="E384" s="2" t="e">
        <f t="shared" si="67"/>
        <v>#N/A</v>
      </c>
      <c r="F384" s="2">
        <v>2016832.0908772647</v>
      </c>
      <c r="G384" s="2">
        <f t="shared" si="79"/>
        <v>741500.42857142852</v>
      </c>
      <c r="H384" s="2">
        <f t="shared" si="76"/>
        <v>242762728.27460629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3266955.9999999856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2035901.7824038565</v>
      </c>
      <c r="Q384" s="2">
        <f t="shared" si="80"/>
        <v>750000</v>
      </c>
      <c r="R384" s="2">
        <f t="shared" si="77"/>
        <v>245864496.40819961</v>
      </c>
      <c r="S384" s="2">
        <f t="shared" si="58"/>
        <v>741500.42857143283</v>
      </c>
      <c r="T384" s="2">
        <f t="shared" si="59"/>
        <v>8499.571428571362</v>
      </c>
      <c r="U384" s="2">
        <f t="shared" si="60"/>
        <v>750000</v>
      </c>
      <c r="V384" s="2">
        <f t="shared" si="78"/>
        <v>180476692.27460593</v>
      </c>
      <c r="W384" s="2">
        <f t="shared" si="61"/>
        <v>741500.42857143283</v>
      </c>
      <c r="X384" s="2">
        <f t="shared" si="51"/>
        <v>8499.5714285671711</v>
      </c>
      <c r="Y384" s="2">
        <f t="shared" si="74"/>
        <v>65387804.133593678</v>
      </c>
      <c r="Z384" s="2" t="str">
        <f t="shared" si="52"/>
        <v>MEEP</v>
      </c>
      <c r="AA384" s="2">
        <f>IF(Z384="HERE",Y384,AA383+Graph!$G$1*1000)</f>
        <v>166744871.84788004</v>
      </c>
      <c r="AB384" s="2">
        <f t="shared" si="63"/>
        <v>650000</v>
      </c>
      <c r="AC384" s="2">
        <f t="shared" si="75"/>
        <v>62578124.131748155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316</v>
      </c>
      <c r="C385" s="7"/>
      <c r="D385" s="2" t="e">
        <f t="shared" si="55"/>
        <v>#N/A</v>
      </c>
      <c r="E385" s="2" t="e">
        <f t="shared" si="67"/>
        <v>#N/A</v>
      </c>
      <c r="F385" s="2">
        <v>2021763.2267634273</v>
      </c>
      <c r="G385" s="2">
        <f t="shared" si="79"/>
        <v>741500.42857142852</v>
      </c>
      <c r="H385" s="2">
        <f t="shared" si="76"/>
        <v>243504228.70317772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3275455.5714285569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2040879.4145658314</v>
      </c>
      <c r="Q385" s="2">
        <f t="shared" si="80"/>
        <v>750000</v>
      </c>
      <c r="R385" s="2">
        <f t="shared" si="77"/>
        <v>246614496.40819961</v>
      </c>
      <c r="S385" s="2">
        <f t="shared" si="58"/>
        <v>741500.42857143283</v>
      </c>
      <c r="T385" s="2">
        <f t="shared" si="59"/>
        <v>8499.571428571362</v>
      </c>
      <c r="U385" s="2">
        <f t="shared" si="60"/>
        <v>750000</v>
      </c>
      <c r="V385" s="2">
        <f t="shared" si="78"/>
        <v>181218192.70317736</v>
      </c>
      <c r="W385" s="2">
        <f t="shared" si="61"/>
        <v>741500.42857143283</v>
      </c>
      <c r="X385" s="2">
        <f t="shared" si="51"/>
        <v>8499.5714285671711</v>
      </c>
      <c r="Y385" s="2">
        <f t="shared" si="74"/>
        <v>65396303.705022246</v>
      </c>
      <c r="Z385" s="2" t="str">
        <f t="shared" si="52"/>
        <v>MEEP</v>
      </c>
      <c r="AA385" s="2">
        <f>IF(Z385="HERE",Y385,AA384+Graph!$G$1*1000)</f>
        <v>167394871.84788004</v>
      </c>
      <c r="AB385" s="2">
        <f t="shared" si="63"/>
        <v>650000</v>
      </c>
      <c r="AC385" s="2">
        <f t="shared" si="75"/>
        <v>62578124.131748155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0:I385">
    <cfRule type="cellIs" dxfId="39" priority="16" operator="greaterThan">
      <formula>0</formula>
    </cfRule>
  </conditionalFormatting>
  <conditionalFormatting sqref="C31:C64 C117:C385 C70:C114">
    <cfRule type="cellIs" dxfId="38" priority="17" operator="greaterThan">
      <formula>0</formula>
    </cfRule>
  </conditionalFormatting>
  <conditionalFormatting sqref="C31:C64 C117:C385 C70:C114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37" priority="19" operator="greaterThan">
      <formula>0</formula>
    </cfRule>
  </conditionalFormatting>
  <conditionalFormatting sqref="C115">
    <cfRule type="cellIs" dxfId="36" priority="20" operator="greaterThan">
      <formula>0</formula>
    </cfRule>
  </conditionalFormatting>
  <conditionalFormatting sqref="C65">
    <cfRule type="cellIs" dxfId="35" priority="14" operator="greaterThan">
      <formula>0</formula>
    </cfRule>
  </conditionalFormatting>
  <conditionalFormatting sqref="C65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34" priority="13" operator="greaterThan">
      <formula>0</formula>
    </cfRule>
  </conditionalFormatting>
  <conditionalFormatting sqref="C66">
    <cfRule type="cellIs" dxfId="33" priority="11" operator="greaterThan">
      <formula>0</formula>
    </cfRule>
  </conditionalFormatting>
  <conditionalFormatting sqref="C6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32" priority="10" operator="greaterThan">
      <formula>0</formula>
    </cfRule>
  </conditionalFormatting>
  <conditionalFormatting sqref="C67">
    <cfRule type="cellIs" dxfId="31" priority="8" operator="greaterThan">
      <formula>0</formula>
    </cfRule>
  </conditionalFormatting>
  <conditionalFormatting sqref="C6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30" priority="7" operator="greaterThan">
      <formula>0</formula>
    </cfRule>
  </conditionalFormatting>
  <conditionalFormatting sqref="C68">
    <cfRule type="cellIs" dxfId="29" priority="5" operator="greaterThan">
      <formula>0</formula>
    </cfRule>
  </conditionalFormatting>
  <conditionalFormatting sqref="C6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28" priority="4" operator="greaterThan">
      <formula>0</formula>
    </cfRule>
  </conditionalFormatting>
  <conditionalFormatting sqref="C69">
    <cfRule type="cellIs" dxfId="9" priority="2" operator="greaterThan">
      <formula>0</formula>
    </cfRule>
  </conditionalFormatting>
  <conditionalFormatting sqref="C6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" priority="1" operator="greater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2090B-FD0F-4CB3-B0CB-96F7138D7C6B}">
  <dimension ref="A1:AK385"/>
  <sheetViews>
    <sheetView topLeftCell="A64" workbookViewId="0">
      <selection activeCell="I69" sqref="I69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63</v>
      </c>
      <c r="AE1" s="2" t="s">
        <v>24</v>
      </c>
      <c r="AF1" s="21" t="s">
        <v>64</v>
      </c>
      <c r="AG1" s="21" t="s">
        <v>65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-67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-66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-65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-64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-63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-62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-61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-60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-59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-58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-57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-56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-55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-54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-53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-52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-51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-50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-49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-48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-47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-46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-45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-44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-43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-42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-41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-40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-39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-38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SUM((800000-LOOKUP(2,1/(ISNUMBER($K$1:$K$194)),$K$1:$K$194))/1000)</f>
        <v>791.50042857142853</v>
      </c>
    </row>
    <row r="32" spans="1:37" ht="15" x14ac:dyDescent="0.25">
      <c r="A32" s="1">
        <v>44208</v>
      </c>
      <c r="B32" s="2">
        <f t="shared" si="0"/>
        <v>-37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-36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-35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-34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-33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-32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TREND(E37:INDEX(firstdoses800,1-$B37),$A37:INDEX(dates800,1-$B37),$A37:$A385)</f>
        <v>305727.93837535381</v>
      </c>
      <c r="G37" s="2">
        <f>IF(F37&gt;800000,$AK$31*1000,F37)</f>
        <v>305727.93837535381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TREND(O37:INDEX(bothdoses800,1-$B37),$A37:INDEX(dates800,1-$B37),$A37:$A385)</f>
        <v>308663.42220523953</v>
      </c>
      <c r="Q37" s="2">
        <f>IF(P37&gt;800000,800000,P37)</f>
        <v>308663.42220523953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-31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310659.07426151633</v>
      </c>
      <c r="G38" s="2">
        <f t="shared" ref="G38:G101" si="25">IF(F38&gt;800000,$AK$31*1000,F38)</f>
        <v>310659.07426151633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313641.05436721444</v>
      </c>
      <c r="Q38" s="2">
        <f t="shared" ref="Q38:Q101" si="26">IF(P38&gt;800000,800000,P38)</f>
        <v>313641.05436721444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-30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315590.21014770865</v>
      </c>
      <c r="G39" s="2">
        <f t="shared" si="25"/>
        <v>315590.21014770865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318618.68652915955</v>
      </c>
      <c r="Q39" s="2">
        <f t="shared" si="26"/>
        <v>318618.68652915955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-29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320521.34603387117</v>
      </c>
      <c r="G40" s="2">
        <f t="shared" si="25"/>
        <v>320521.34603387117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323596.31869110465</v>
      </c>
      <c r="Q40" s="2">
        <f t="shared" si="26"/>
        <v>323596.31869110465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-28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325452.48192003369</v>
      </c>
      <c r="G41" s="2">
        <f t="shared" si="25"/>
        <v>325452.48192003369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328573.95085307956</v>
      </c>
      <c r="Q41" s="2">
        <f t="shared" si="26"/>
        <v>328573.95085307956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-27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330383.61780622602</v>
      </c>
      <c r="G42" s="2">
        <f t="shared" si="25"/>
        <v>330383.61780622602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333551.58301502466</v>
      </c>
      <c r="Q42" s="2">
        <f t="shared" si="26"/>
        <v>333551.58301502466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-26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335314.75369238853</v>
      </c>
      <c r="G43" s="2">
        <f t="shared" si="25"/>
        <v>335314.75369238853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338529.21517696977</v>
      </c>
      <c r="Q43" s="2">
        <f t="shared" si="26"/>
        <v>338529.21517696977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-25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340245.88957855105</v>
      </c>
      <c r="G44" s="2">
        <f t="shared" si="25"/>
        <v>340245.88957855105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343506.84733894467</v>
      </c>
      <c r="Q44" s="2">
        <f t="shared" si="26"/>
        <v>343506.84733894467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-24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345177.02546474338</v>
      </c>
      <c r="G45" s="2">
        <f t="shared" si="25"/>
        <v>345177.02546474338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348484.47950088978</v>
      </c>
      <c r="Q45" s="2">
        <f t="shared" si="26"/>
        <v>348484.47950088978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-23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350108.1613509059</v>
      </c>
      <c r="G46" s="2">
        <f t="shared" si="25"/>
        <v>350108.1613509059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353462.11166283488</v>
      </c>
      <c r="Q46" s="2">
        <f t="shared" si="26"/>
        <v>353462.11166283488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-22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355039.29723706841</v>
      </c>
      <c r="G47" s="2">
        <f t="shared" si="25"/>
        <v>355039.29723706841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358439.74382480979</v>
      </c>
      <c r="Q47" s="2">
        <f t="shared" si="26"/>
        <v>358439.74382480979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-21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359970.43312326074</v>
      </c>
      <c r="G48" s="2">
        <f t="shared" si="25"/>
        <v>359970.43312326074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363417.37598675489</v>
      </c>
      <c r="Q48" s="2">
        <f t="shared" si="26"/>
        <v>363417.37598675489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-20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364901.56900942326</v>
      </c>
      <c r="G49" s="2">
        <f t="shared" si="25"/>
        <v>364901.56900942326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368395.0081487</v>
      </c>
      <c r="Q49" s="2">
        <f t="shared" si="26"/>
        <v>368395.0081487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-19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369832.70489558578</v>
      </c>
      <c r="G50" s="2">
        <f t="shared" si="25"/>
        <v>369832.70489558578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373372.64031067491</v>
      </c>
      <c r="Q50" s="2">
        <f t="shared" si="26"/>
        <v>373372.64031067491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-18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374763.8407817781</v>
      </c>
      <c r="G51" s="2">
        <f t="shared" si="25"/>
        <v>374763.8407817781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378350.27247262001</v>
      </c>
      <c r="Q51" s="2">
        <f t="shared" si="26"/>
        <v>378350.27247262001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-17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379694.97666794062</v>
      </c>
      <c r="G52" s="2">
        <f t="shared" si="25"/>
        <v>379694.97666794062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383327.90463459492</v>
      </c>
      <c r="Q52" s="2">
        <f t="shared" si="26"/>
        <v>383327.90463459492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-16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384626.11255410314</v>
      </c>
      <c r="G53" s="2">
        <f t="shared" si="25"/>
        <v>384626.11255410314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388305.53679654002</v>
      </c>
      <c r="Q53" s="2">
        <f t="shared" si="26"/>
        <v>388305.53679654002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-15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389557.24844029546</v>
      </c>
      <c r="G54" s="2">
        <f t="shared" si="25"/>
        <v>389557.24844029546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393283.16895848513</v>
      </c>
      <c r="Q54" s="2">
        <f t="shared" si="26"/>
        <v>393283.16895848513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-14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394488.38432645798</v>
      </c>
      <c r="G55" s="2">
        <f t="shared" si="25"/>
        <v>394488.38432645798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398260.80112046003</v>
      </c>
      <c r="Q55" s="2">
        <f t="shared" si="26"/>
        <v>398260.80112046003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-13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399419.5202126205</v>
      </c>
      <c r="G56" s="2">
        <f t="shared" si="25"/>
        <v>399419.5202126205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403238.43328240514</v>
      </c>
      <c r="Q56" s="2">
        <f t="shared" si="26"/>
        <v>403238.43328240514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-12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404350.65609881282</v>
      </c>
      <c r="G57" s="2">
        <f t="shared" si="25"/>
        <v>404350.65609881282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408216.06544435024</v>
      </c>
      <c r="Q57" s="2">
        <f t="shared" si="26"/>
        <v>408216.06544435024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-11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409281.79198497534</v>
      </c>
      <c r="G58" s="2">
        <f t="shared" si="25"/>
        <v>409281.79198497534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413193.69760632515</v>
      </c>
      <c r="Q58" s="2">
        <f t="shared" si="26"/>
        <v>413193.69760632515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-10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414212.92787113786</v>
      </c>
      <c r="G59" s="2">
        <f t="shared" si="25"/>
        <v>414212.92787113786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418171.32976827025</v>
      </c>
      <c r="Q59" s="2">
        <f t="shared" si="26"/>
        <v>418171.32976827025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-9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419144.06375733018</v>
      </c>
      <c r="G60" s="2">
        <f t="shared" si="25"/>
        <v>419144.06375733018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423148.96193021536</v>
      </c>
      <c r="Q60" s="2">
        <f t="shared" si="26"/>
        <v>423148.96193021536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-8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424075.1996434927</v>
      </c>
      <c r="G61" s="2">
        <f t="shared" si="25"/>
        <v>424075.1996434927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428126.59409219027</v>
      </c>
      <c r="Q61" s="2">
        <f t="shared" si="26"/>
        <v>428126.59409219027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-7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429006.33552965522</v>
      </c>
      <c r="G62" s="2">
        <f t="shared" si="25"/>
        <v>429006.33552965522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433104.22625413537</v>
      </c>
      <c r="Q62" s="2">
        <f t="shared" si="26"/>
        <v>433104.22625413537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-6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433937.47141584754</v>
      </c>
      <c r="G63" s="2">
        <f t="shared" si="25"/>
        <v>433937.47141584754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438081.85841608047</v>
      </c>
      <c r="Q63" s="2">
        <f t="shared" si="26"/>
        <v>438081.85841608047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-5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438868.60730201006</v>
      </c>
      <c r="G64" s="2">
        <f t="shared" si="25"/>
        <v>438868.60730201006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443059.49057805538</v>
      </c>
      <c r="Q64" s="2">
        <f t="shared" si="26"/>
        <v>443059.49057805538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-4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443799.74318817258</v>
      </c>
      <c r="G65" s="2">
        <f t="shared" si="25"/>
        <v>443799.74318817258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448037.12274000049</v>
      </c>
      <c r="Q65" s="2">
        <f t="shared" si="26"/>
        <v>448037.12274000049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-3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448730.8790743649</v>
      </c>
      <c r="G66" s="2">
        <f t="shared" si="25"/>
        <v>448730.8790743649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453014.75490194559</v>
      </c>
      <c r="Q66" s="2">
        <f t="shared" si="26"/>
        <v>453014.75490194559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-2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453662.01496052742</v>
      </c>
      <c r="G67" s="2">
        <f t="shared" si="25"/>
        <v>453662.01496052742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457992.3870639205</v>
      </c>
      <c r="Q67" s="2">
        <f t="shared" si="26"/>
        <v>457992.3870639205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458593.15084668994</v>
      </c>
      <c r="G68" s="2">
        <f t="shared" si="25"/>
        <v>458593.15084668994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462970.0192258656</v>
      </c>
      <c r="Q68" s="2">
        <f t="shared" si="26"/>
        <v>462970.0192258656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0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463524.28673288226</v>
      </c>
      <c r="G69" s="2">
        <f t="shared" si="25"/>
        <v>463524.28673288226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467947.65138784051</v>
      </c>
      <c r="Q69" s="2">
        <f t="shared" si="26"/>
        <v>467947.65138784051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1</v>
      </c>
      <c r="C70" s="7"/>
      <c r="D70" s="2" t="e">
        <f t="shared" si="12"/>
        <v>#N/A</v>
      </c>
      <c r="E70" s="2" t="e">
        <f t="shared" si="22"/>
        <v>#N/A</v>
      </c>
      <c r="F70" s="2">
        <v>468455.42261904478</v>
      </c>
      <c r="G70" s="2">
        <f t="shared" si="25"/>
        <v>468455.42261904478</v>
      </c>
      <c r="H70" s="2">
        <f t="shared" si="13"/>
        <v>17343991.422619045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598090.57142857148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472925.28354978561</v>
      </c>
      <c r="Q70" s="2">
        <f t="shared" si="26"/>
        <v>472925.28354978561</v>
      </c>
      <c r="R70" s="2">
        <f t="shared" si="16"/>
        <v>17938052.283549786</v>
      </c>
      <c r="S70" s="2">
        <f t="shared" si="17"/>
        <v>468455.42261904478</v>
      </c>
      <c r="T70" s="2">
        <f t="shared" si="18"/>
        <v>8499.5714285714785</v>
      </c>
      <c r="U70" s="2">
        <f t="shared" si="19"/>
        <v>472925.28354978561</v>
      </c>
      <c r="V70" s="2">
        <f t="shared" si="5"/>
        <v>602924.51612903224</v>
      </c>
      <c r="W70" s="2">
        <f t="shared" si="20"/>
        <v>13333.516129032243</v>
      </c>
      <c r="X70" s="2">
        <f t="shared" si="6"/>
        <v>459591.76742075337</v>
      </c>
      <c r="Y70" s="2">
        <f t="shared" si="7"/>
        <v>17335127.767420754</v>
      </c>
      <c r="Z70" s="2" t="str">
        <f t="shared" si="8"/>
        <v>HERE</v>
      </c>
      <c r="AA70" s="2">
        <f>IF(Z70="HERE",Y70,AA69+Graph!$G$1*1000)</f>
        <v>17335127.767420754</v>
      </c>
      <c r="AB70" s="2">
        <f t="shared" si="21"/>
        <v>459591.76742075384</v>
      </c>
      <c r="AC70" s="2">
        <f t="shared" si="9"/>
        <v>602924.51612903224</v>
      </c>
      <c r="AD70" s="3">
        <f t="shared" si="10"/>
        <v>17335127.767420754</v>
      </c>
      <c r="AE70" s="2">
        <f>IF(AE68&gt;=52800000,52800000,IF(AB49=Graph!G$1*1000,AE69+Graph!G$1*1000,AC70))</f>
        <v>602924.51612903224</v>
      </c>
      <c r="AF70" s="3">
        <f t="shared" si="11"/>
        <v>602924.51612903224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2</v>
      </c>
      <c r="C71" s="7"/>
      <c r="D71" s="2" t="e">
        <f t="shared" si="12"/>
        <v>#N/A</v>
      </c>
      <c r="E71" s="2" t="e">
        <f t="shared" si="22"/>
        <v>#N/A</v>
      </c>
      <c r="F71" s="2">
        <v>473386.5585052073</v>
      </c>
      <c r="G71" s="2">
        <f t="shared" si="25"/>
        <v>473386.5585052073</v>
      </c>
      <c r="H71" s="2">
        <f t="shared" si="13"/>
        <v>17817377.981124252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606590.14285714296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477902.91571173072</v>
      </c>
      <c r="Q71" s="2">
        <f t="shared" si="26"/>
        <v>477902.91571173072</v>
      </c>
      <c r="R71" s="2">
        <f t="shared" si="16"/>
        <v>18415955.199261516</v>
      </c>
      <c r="S71" s="2">
        <f t="shared" si="17"/>
        <v>473386.5585052073</v>
      </c>
      <c r="T71" s="2">
        <f t="shared" si="18"/>
        <v>8499.5714285714785</v>
      </c>
      <c r="U71" s="2">
        <f t="shared" si="19"/>
        <v>477902.91571173072</v>
      </c>
      <c r="V71" s="2">
        <f t="shared" si="5"/>
        <v>616258.03225806449</v>
      </c>
      <c r="W71" s="2">
        <f t="shared" si="20"/>
        <v>13333.516129032243</v>
      </c>
      <c r="X71" s="2">
        <f t="shared" si="6"/>
        <v>464569.39958269848</v>
      </c>
      <c r="Y71" s="2">
        <f t="shared" si="7"/>
        <v>17799697.167003453</v>
      </c>
      <c r="Z71" s="2" t="str">
        <f t="shared" si="8"/>
        <v>HERE</v>
      </c>
      <c r="AA71" s="2">
        <f>IF(Z71="HERE",Y71,AA70+Graph!$G$1*1000)</f>
        <v>17799697.167003453</v>
      </c>
      <c r="AB71" s="2">
        <f t="shared" si="21"/>
        <v>464569.39958269894</v>
      </c>
      <c r="AC71" s="2">
        <f t="shared" si="9"/>
        <v>616258.03225806449</v>
      </c>
      <c r="AD71" s="3">
        <f t="shared" si="10"/>
        <v>17799697.167003453</v>
      </c>
      <c r="AE71" s="2">
        <f>IF(AE69&gt;=52800000,52800000,IF(AB50=Graph!G$1*1000,AE70+Graph!G$1*1000,AC71))</f>
        <v>616258.03225806449</v>
      </c>
      <c r="AF71" s="3">
        <f t="shared" si="11"/>
        <v>616258.03225806449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3</v>
      </c>
      <c r="C72" s="7"/>
      <c r="D72" s="2" t="e">
        <f t="shared" si="12"/>
        <v>#N/A</v>
      </c>
      <c r="E72" s="2" t="e">
        <f t="shared" si="22"/>
        <v>#N/A</v>
      </c>
      <c r="F72" s="2">
        <v>478317.69439139962</v>
      </c>
      <c r="G72" s="2">
        <f t="shared" si="25"/>
        <v>478317.69439139962</v>
      </c>
      <c r="H72" s="2">
        <f t="shared" si="13"/>
        <v>18295695.675515652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615089.71428571444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482880.54787370563</v>
      </c>
      <c r="Q72" s="2">
        <f t="shared" si="26"/>
        <v>482880.54787370563</v>
      </c>
      <c r="R72" s="2">
        <f t="shared" si="16"/>
        <v>18898835.747135222</v>
      </c>
      <c r="S72" s="2">
        <f t="shared" si="17"/>
        <v>478317.69439139962</v>
      </c>
      <c r="T72" s="2">
        <f t="shared" si="18"/>
        <v>8499.5714285714785</v>
      </c>
      <c r="U72" s="2">
        <f t="shared" si="19"/>
        <v>482880.54787370563</v>
      </c>
      <c r="V72" s="2">
        <f t="shared" si="5"/>
        <v>629591.54838709673</v>
      </c>
      <c r="W72" s="2">
        <f t="shared" si="20"/>
        <v>13333.516129032243</v>
      </c>
      <c r="X72" s="2">
        <f t="shared" si="6"/>
        <v>469547.03174467338</v>
      </c>
      <c r="Y72" s="2">
        <f t="shared" si="7"/>
        <v>18269244.198748127</v>
      </c>
      <c r="Z72" s="2" t="str">
        <f t="shared" si="8"/>
        <v>HERE</v>
      </c>
      <c r="AA72" s="2">
        <f>IF(Z72="HERE",Y72,AA71+Graph!$G$1*1000)</f>
        <v>18269244.198748127</v>
      </c>
      <c r="AB72" s="2">
        <f t="shared" si="21"/>
        <v>469547.03174467385</v>
      </c>
      <c r="AC72" s="2">
        <f t="shared" si="9"/>
        <v>629591.54838709673</v>
      </c>
      <c r="AD72" s="3">
        <f t="shared" si="10"/>
        <v>18269244.198748127</v>
      </c>
      <c r="AE72" s="2">
        <f>IF(AE70&gt;=52800000,52800000,IF(AB51=Graph!G$1*1000,AE71+Graph!G$1*1000,AC72))</f>
        <v>629591.54838709673</v>
      </c>
      <c r="AF72" s="3">
        <f t="shared" si="11"/>
        <v>629591.54838709673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4</v>
      </c>
      <c r="C73" s="7"/>
      <c r="D73" s="2" t="e">
        <f t="shared" si="12"/>
        <v>#N/A</v>
      </c>
      <c r="E73" s="2" t="e">
        <f t="shared" si="22"/>
        <v>#N/A</v>
      </c>
      <c r="F73" s="2">
        <v>483248.83027756214</v>
      </c>
      <c r="G73" s="2">
        <f t="shared" si="25"/>
        <v>483248.83027756214</v>
      </c>
      <c r="H73" s="2">
        <f t="shared" si="13"/>
        <v>18778944.505793214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623589.28571428591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487858.18003565073</v>
      </c>
      <c r="Q73" s="2">
        <f t="shared" si="26"/>
        <v>487858.18003565073</v>
      </c>
      <c r="R73" s="2">
        <f t="shared" si="16"/>
        <v>19386693.927170873</v>
      </c>
      <c r="S73" s="2">
        <f t="shared" si="17"/>
        <v>483248.83027756214</v>
      </c>
      <c r="T73" s="2">
        <f t="shared" si="18"/>
        <v>8499.5714285714785</v>
      </c>
      <c r="U73" s="2">
        <f t="shared" si="19"/>
        <v>487858.18003565073</v>
      </c>
      <c r="V73" s="2">
        <f t="shared" si="5"/>
        <v>642925.06451612897</v>
      </c>
      <c r="W73" s="2">
        <f t="shared" si="20"/>
        <v>13333.516129032243</v>
      </c>
      <c r="X73" s="2">
        <f t="shared" si="6"/>
        <v>474524.66390661849</v>
      </c>
      <c r="Y73" s="2">
        <f t="shared" si="7"/>
        <v>18743768.862654746</v>
      </c>
      <c r="Z73" s="2" t="str">
        <f t="shared" si="8"/>
        <v>HERE</v>
      </c>
      <c r="AA73" s="2">
        <f>IF(Z73="HERE",Y73,AA72+Graph!$G$1*1000)</f>
        <v>18743768.862654746</v>
      </c>
      <c r="AB73" s="2">
        <f t="shared" si="21"/>
        <v>474524.66390661895</v>
      </c>
      <c r="AC73" s="2">
        <f t="shared" si="9"/>
        <v>642925.06451612897</v>
      </c>
      <c r="AD73" s="3">
        <f t="shared" si="10"/>
        <v>18743768.862654746</v>
      </c>
      <c r="AE73" s="2">
        <f>IF(AE71&gt;=52800000,52800000,IF(AB52=Graph!G$1*1000,AE72+Graph!G$1*1000,AC73))</f>
        <v>642925.06451612897</v>
      </c>
      <c r="AF73" s="3">
        <f t="shared" si="11"/>
        <v>642925.06451612897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5</v>
      </c>
      <c r="C74" s="7"/>
      <c r="D74" s="2" t="e">
        <f t="shared" si="12"/>
        <v>#N/A</v>
      </c>
      <c r="E74" s="2" t="e">
        <f t="shared" si="22"/>
        <v>#N/A</v>
      </c>
      <c r="F74" s="2">
        <v>488179.96616372466</v>
      </c>
      <c r="G74" s="2">
        <f t="shared" si="25"/>
        <v>488179.96616372466</v>
      </c>
      <c r="H74" s="2">
        <f t="shared" si="13"/>
        <v>19267124.471956939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632088.85714285739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492835.81219759583</v>
      </c>
      <c r="Q74" s="2">
        <f t="shared" si="26"/>
        <v>492835.81219759583</v>
      </c>
      <c r="R74" s="2">
        <f t="shared" si="16"/>
        <v>19879529.739368469</v>
      </c>
      <c r="S74" s="2">
        <f t="shared" si="17"/>
        <v>488179.96616372466</v>
      </c>
      <c r="T74" s="2">
        <f t="shared" si="18"/>
        <v>8499.5714285714785</v>
      </c>
      <c r="U74" s="2">
        <f t="shared" si="19"/>
        <v>492835.81219759583</v>
      </c>
      <c r="V74" s="2">
        <f t="shared" si="5"/>
        <v>656258.58064516133</v>
      </c>
      <c r="W74" s="2">
        <f t="shared" si="20"/>
        <v>13333.516129032359</v>
      </c>
      <c r="X74" s="2">
        <f t="shared" si="6"/>
        <v>479502.29606856348</v>
      </c>
      <c r="Y74" s="2">
        <f t="shared" si="7"/>
        <v>19223271.15872331</v>
      </c>
      <c r="Z74" s="2" t="str">
        <f t="shared" si="8"/>
        <v>HERE</v>
      </c>
      <c r="AA74" s="2">
        <f>IF(Z74="HERE",Y74,AA73+Graph!$G$1*1000)</f>
        <v>19223271.15872331</v>
      </c>
      <c r="AB74" s="2">
        <f t="shared" si="21"/>
        <v>479502.29606856406</v>
      </c>
      <c r="AC74" s="2">
        <f t="shared" si="9"/>
        <v>656258.58064516133</v>
      </c>
      <c r="AD74" s="3">
        <f t="shared" si="10"/>
        <v>19223271.15872331</v>
      </c>
      <c r="AE74" s="2">
        <f>IF(AE72&gt;=52800000,52800000,IF(AB53=Graph!G$1*1000,AE73+Graph!G$1*1000,AC74))</f>
        <v>656258.58064516133</v>
      </c>
      <c r="AF74" s="3">
        <f t="shared" si="11"/>
        <v>656258.58064516133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6</v>
      </c>
      <c r="C75" s="7"/>
      <c r="D75" s="2" t="e">
        <f t="shared" si="12"/>
        <v>#N/A</v>
      </c>
      <c r="E75" s="2" t="e">
        <f t="shared" si="22"/>
        <v>#N/A</v>
      </c>
      <c r="F75" s="2">
        <v>493111.10204991698</v>
      </c>
      <c r="G75" s="2">
        <f t="shared" si="25"/>
        <v>493111.10204991698</v>
      </c>
      <c r="H75" s="2">
        <f t="shared" si="13"/>
        <v>19760235.574006855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640588.42857142887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497813.44435957074</v>
      </c>
      <c r="Q75" s="2">
        <f t="shared" si="26"/>
        <v>497813.44435957074</v>
      </c>
      <c r="R75" s="2">
        <f t="shared" si="16"/>
        <v>20377343.183728039</v>
      </c>
      <c r="S75" s="2">
        <f t="shared" si="17"/>
        <v>493111.10204991698</v>
      </c>
      <c r="T75" s="2">
        <f t="shared" si="18"/>
        <v>8499.5714285714785</v>
      </c>
      <c r="U75" s="2">
        <f t="shared" si="19"/>
        <v>497813.44435957074</v>
      </c>
      <c r="V75" s="2">
        <f t="shared" si="5"/>
        <v>669592.09677419357</v>
      </c>
      <c r="W75" s="2">
        <f t="shared" si="20"/>
        <v>13333.516129032243</v>
      </c>
      <c r="X75" s="2">
        <f t="shared" si="6"/>
        <v>484479.9282305385</v>
      </c>
      <c r="Y75" s="2">
        <f t="shared" si="7"/>
        <v>19707751.086953849</v>
      </c>
      <c r="Z75" s="2" t="str">
        <f t="shared" si="8"/>
        <v>HERE</v>
      </c>
      <c r="AA75" s="2">
        <f>IF(Z75="HERE",Y75,AA74+Graph!$G$1*1000)</f>
        <v>19707751.086953849</v>
      </c>
      <c r="AB75" s="2">
        <f t="shared" si="21"/>
        <v>484479.92823053896</v>
      </c>
      <c r="AC75" s="2">
        <f t="shared" si="9"/>
        <v>669592.09677419357</v>
      </c>
      <c r="AD75" s="3">
        <f t="shared" si="10"/>
        <v>19707751.086953849</v>
      </c>
      <c r="AE75" s="2">
        <f>IF(AE73&gt;=52800000,52800000,IF(AB54=Graph!G$1*1000,AE74+Graph!G$1*1000,AC75))</f>
        <v>669592.09677419357</v>
      </c>
      <c r="AF75" s="3">
        <f t="shared" si="11"/>
        <v>669592.09677419357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7</v>
      </c>
      <c r="C76" s="7"/>
      <c r="D76" s="2" t="e">
        <f t="shared" si="12"/>
        <v>#N/A</v>
      </c>
      <c r="E76" s="2" t="e">
        <f t="shared" si="22"/>
        <v>#N/A</v>
      </c>
      <c r="F76" s="2">
        <v>498042.2379360795</v>
      </c>
      <c r="G76" s="2">
        <f t="shared" si="25"/>
        <v>498042.2379360795</v>
      </c>
      <c r="H76" s="2">
        <f t="shared" si="13"/>
        <v>20258277.811942935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649088.00000000035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502791.07652151585</v>
      </c>
      <c r="Q76" s="2">
        <f t="shared" si="26"/>
        <v>502791.07652151585</v>
      </c>
      <c r="R76" s="2">
        <f t="shared" si="16"/>
        <v>20880134.260249555</v>
      </c>
      <c r="S76" s="2">
        <f t="shared" si="17"/>
        <v>498042.2379360795</v>
      </c>
      <c r="T76" s="2">
        <f t="shared" si="18"/>
        <v>8499.5714285714785</v>
      </c>
      <c r="U76" s="2">
        <f t="shared" si="19"/>
        <v>502791.07652151585</v>
      </c>
      <c r="V76" s="2">
        <f t="shared" si="5"/>
        <v>682925.61290322582</v>
      </c>
      <c r="W76" s="2">
        <f t="shared" si="20"/>
        <v>13333.516129032243</v>
      </c>
      <c r="X76" s="2">
        <f t="shared" si="6"/>
        <v>489457.5603924836</v>
      </c>
      <c r="Y76" s="2">
        <f t="shared" si="7"/>
        <v>20197208.647346333</v>
      </c>
      <c r="Z76" s="2" t="str">
        <f t="shared" si="8"/>
        <v>HERE</v>
      </c>
      <c r="AA76" s="2">
        <f>IF(Z76="HERE",Y76,AA75+Graph!$G$1*1000)</f>
        <v>20197208.647346333</v>
      </c>
      <c r="AB76" s="2">
        <f t="shared" si="21"/>
        <v>489457.56039248407</v>
      </c>
      <c r="AC76" s="2">
        <f t="shared" si="9"/>
        <v>682925.61290322582</v>
      </c>
      <c r="AD76" s="3">
        <f t="shared" si="10"/>
        <v>20197208.647346333</v>
      </c>
      <c r="AE76" s="2">
        <f>IF(AE74&gt;=52800000,52800000,IF(AB55=Graph!G$1*1000,AE75+Graph!G$1*1000,AC76))</f>
        <v>682925.61290322582</v>
      </c>
      <c r="AF76" s="3">
        <f t="shared" si="11"/>
        <v>682925.61290322582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8</v>
      </c>
      <c r="C77" s="7"/>
      <c r="D77" s="2" t="e">
        <f t="shared" si="12"/>
        <v>#N/A</v>
      </c>
      <c r="E77" s="2" t="e">
        <f t="shared" si="22"/>
        <v>#N/A</v>
      </c>
      <c r="F77" s="2">
        <v>502973.37382227182</v>
      </c>
      <c r="G77" s="2">
        <f t="shared" si="25"/>
        <v>502973.37382227182</v>
      </c>
      <c r="H77" s="2">
        <f t="shared" si="13"/>
        <v>20761251.185765207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657587.57142857183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507768.70868346095</v>
      </c>
      <c r="Q77" s="2">
        <f t="shared" si="26"/>
        <v>507768.70868346095</v>
      </c>
      <c r="R77" s="2">
        <f t="shared" si="16"/>
        <v>21387902.968933016</v>
      </c>
      <c r="S77" s="2">
        <f t="shared" si="17"/>
        <v>502973.37382227182</v>
      </c>
      <c r="T77" s="2">
        <f t="shared" si="18"/>
        <v>8499.5714285714785</v>
      </c>
      <c r="U77" s="2">
        <f t="shared" si="19"/>
        <v>507768.70868346095</v>
      </c>
      <c r="V77" s="2">
        <f t="shared" si="5"/>
        <v>696259.12903225806</v>
      </c>
      <c r="W77" s="2">
        <f t="shared" si="20"/>
        <v>13333.516129032243</v>
      </c>
      <c r="X77" s="2">
        <f t="shared" si="6"/>
        <v>494435.19255442871</v>
      </c>
      <c r="Y77" s="2">
        <f t="shared" si="7"/>
        <v>20691643.839900762</v>
      </c>
      <c r="Z77" s="2" t="str">
        <f t="shared" si="8"/>
        <v>HERE</v>
      </c>
      <c r="AA77" s="2">
        <f>IF(Z77="HERE",Y77,AA76+Graph!$G$1*1000)</f>
        <v>20691643.839900762</v>
      </c>
      <c r="AB77" s="2">
        <f t="shared" si="21"/>
        <v>494435.19255442917</v>
      </c>
      <c r="AC77" s="2">
        <f t="shared" si="9"/>
        <v>696259.12903225806</v>
      </c>
      <c r="AD77" s="3">
        <f t="shared" si="10"/>
        <v>20691643.839900762</v>
      </c>
      <c r="AE77" s="2">
        <f>IF(AE75&gt;=52800000,52800000,IF(AB56=Graph!G$1*1000,AE76+Graph!G$1*1000,AC77))</f>
        <v>696259.12903225806</v>
      </c>
      <c r="AF77" s="3">
        <f t="shared" si="11"/>
        <v>696259.12903225806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9</v>
      </c>
      <c r="C78" s="7"/>
      <c r="D78" s="2" t="e">
        <f t="shared" si="12"/>
        <v>#N/A</v>
      </c>
      <c r="E78" s="2" t="e">
        <f t="shared" si="22"/>
        <v>#N/A</v>
      </c>
      <c r="F78" s="2">
        <v>507904.50970843434</v>
      </c>
      <c r="G78" s="2">
        <f t="shared" si="25"/>
        <v>507904.50970843434</v>
      </c>
      <c r="H78" s="2">
        <f t="shared" si="13"/>
        <v>21269155.695473641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666087.14285714331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512746.34084543586</v>
      </c>
      <c r="Q78" s="2">
        <f t="shared" si="26"/>
        <v>512746.34084543586</v>
      </c>
      <c r="R78" s="2">
        <f t="shared" si="16"/>
        <v>21900649.309778452</v>
      </c>
      <c r="S78" s="2">
        <f t="shared" si="17"/>
        <v>507904.50970843434</v>
      </c>
      <c r="T78" s="2">
        <f t="shared" si="18"/>
        <v>8499.5714285714785</v>
      </c>
      <c r="U78" s="2">
        <f t="shared" si="19"/>
        <v>512746.34084543586</v>
      </c>
      <c r="V78" s="2">
        <f t="shared" si="5"/>
        <v>709592.6451612903</v>
      </c>
      <c r="W78" s="2">
        <f t="shared" si="20"/>
        <v>13333.516129032243</v>
      </c>
      <c r="X78" s="2">
        <f t="shared" si="6"/>
        <v>499412.82471640361</v>
      </c>
      <c r="Y78" s="2">
        <f t="shared" si="7"/>
        <v>21191056.664617166</v>
      </c>
      <c r="Z78" s="2" t="str">
        <f t="shared" si="8"/>
        <v>HERE</v>
      </c>
      <c r="AA78" s="2">
        <f>IF(Z78="HERE",Y78,AA77+Graph!$G$1*1000)</f>
        <v>21191056.664617166</v>
      </c>
      <c r="AB78" s="2">
        <f t="shared" si="21"/>
        <v>499412.82471640408</v>
      </c>
      <c r="AC78" s="2">
        <f t="shared" si="9"/>
        <v>709592.6451612903</v>
      </c>
      <c r="AD78" s="3">
        <f t="shared" si="10"/>
        <v>21191056.664617166</v>
      </c>
      <c r="AE78" s="2">
        <f>IF(AE76&gt;=52800000,52800000,IF(AB57=Graph!G$1*1000,AE77+Graph!G$1*1000,AC78))</f>
        <v>709592.6451612903</v>
      </c>
      <c r="AF78" s="3">
        <f t="shared" si="11"/>
        <v>709592.6451612903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10</v>
      </c>
      <c r="C79" s="7"/>
      <c r="D79" s="2" t="e">
        <f t="shared" si="12"/>
        <v>#N/A</v>
      </c>
      <c r="E79" s="2" t="e">
        <f t="shared" si="22"/>
        <v>#N/A</v>
      </c>
      <c r="F79" s="2">
        <v>512835.64559459686</v>
      </c>
      <c r="G79" s="2">
        <f t="shared" si="25"/>
        <v>512835.64559459686</v>
      </c>
      <c r="H79" s="2">
        <f t="shared" si="13"/>
        <v>21781991.341068238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674586.71428571478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517723.97300738096</v>
      </c>
      <c r="Q79" s="2">
        <f t="shared" si="26"/>
        <v>517723.97300738096</v>
      </c>
      <c r="R79" s="2">
        <f t="shared" si="16"/>
        <v>22418373.282785833</v>
      </c>
      <c r="S79" s="2">
        <f t="shared" si="17"/>
        <v>512835.64559459686</v>
      </c>
      <c r="T79" s="2">
        <f t="shared" si="18"/>
        <v>8499.5714285714785</v>
      </c>
      <c r="U79" s="2">
        <f t="shared" si="19"/>
        <v>517723.97300738096</v>
      </c>
      <c r="V79" s="2">
        <f t="shared" si="5"/>
        <v>722926.16129032255</v>
      </c>
      <c r="W79" s="2">
        <f t="shared" si="20"/>
        <v>13333.516129032243</v>
      </c>
      <c r="X79" s="2">
        <f t="shared" si="6"/>
        <v>504390.45687834872</v>
      </c>
      <c r="Y79" s="2">
        <f t="shared" si="7"/>
        <v>21695447.121495515</v>
      </c>
      <c r="Z79" s="2" t="str">
        <f t="shared" si="8"/>
        <v>HERE</v>
      </c>
      <c r="AA79" s="2">
        <f>IF(Z79="HERE",Y79,AA78+Graph!$G$1*1000)</f>
        <v>21695447.121495515</v>
      </c>
      <c r="AB79" s="2">
        <f t="shared" si="21"/>
        <v>504390.45687834918</v>
      </c>
      <c r="AC79" s="2">
        <f t="shared" si="9"/>
        <v>722926.16129032255</v>
      </c>
      <c r="AD79" s="3">
        <f t="shared" si="10"/>
        <v>21695447.121495515</v>
      </c>
      <c r="AE79" s="2">
        <f>IF(AE77&gt;=52800000,52800000,IF(AB58=Graph!G$1*1000,AE78+Graph!G$1*1000,AC79))</f>
        <v>722926.16129032255</v>
      </c>
      <c r="AF79" s="3">
        <f t="shared" si="11"/>
        <v>722926.16129032255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11</v>
      </c>
      <c r="C80" s="7"/>
      <c r="D80" s="2" t="e">
        <f t="shared" si="12"/>
        <v>#N/A</v>
      </c>
      <c r="E80" s="2" t="e">
        <f t="shared" si="22"/>
        <v>#N/A</v>
      </c>
      <c r="F80" s="2">
        <v>517766.78148078918</v>
      </c>
      <c r="G80" s="2">
        <f t="shared" si="25"/>
        <v>517766.78148078918</v>
      </c>
      <c r="H80" s="2">
        <f t="shared" si="13"/>
        <v>22299758.122549027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683086.28571428626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522701.60516932607</v>
      </c>
      <c r="Q80" s="2">
        <f t="shared" si="26"/>
        <v>522701.60516932607</v>
      </c>
      <c r="R80" s="2">
        <f t="shared" si="16"/>
        <v>22941074.887955159</v>
      </c>
      <c r="S80" s="2">
        <f t="shared" si="17"/>
        <v>517766.78148078918</v>
      </c>
      <c r="T80" s="2">
        <f t="shared" si="18"/>
        <v>8499.5714285714785</v>
      </c>
      <c r="U80" s="2">
        <f t="shared" si="19"/>
        <v>522701.60516932607</v>
      </c>
      <c r="V80" s="2">
        <f t="shared" si="5"/>
        <v>736259.67741935491</v>
      </c>
      <c r="W80" s="2">
        <f t="shared" si="20"/>
        <v>13333.516129032359</v>
      </c>
      <c r="X80" s="2">
        <f t="shared" si="6"/>
        <v>509368.08904029371</v>
      </c>
      <c r="Y80" s="2">
        <f t="shared" si="7"/>
        <v>22204815.210535809</v>
      </c>
      <c r="Z80" s="2" t="str">
        <f t="shared" si="8"/>
        <v>HERE</v>
      </c>
      <c r="AA80" s="2">
        <f>IF(Z80="HERE",Y80,AA79+Graph!$G$1*1000)</f>
        <v>22204815.210535809</v>
      </c>
      <c r="AB80" s="2">
        <f t="shared" si="21"/>
        <v>509368.08904029429</v>
      </c>
      <c r="AC80" s="2">
        <f t="shared" si="9"/>
        <v>736259.67741935491</v>
      </c>
      <c r="AD80" s="3">
        <f t="shared" si="10"/>
        <v>22204815.210535809</v>
      </c>
      <c r="AE80" s="2">
        <f>IF(AE78&gt;=52800000,52800000,IF(AB59=Graph!G$1*1000,AE79+Graph!G$1*1000,AC80))</f>
        <v>736259.67741935491</v>
      </c>
      <c r="AF80" s="3">
        <f t="shared" si="11"/>
        <v>736259.67741935491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12</v>
      </c>
      <c r="C81" s="7"/>
      <c r="D81" s="2" t="e">
        <f t="shared" si="12"/>
        <v>#N/A</v>
      </c>
      <c r="E81" s="2" t="e">
        <f t="shared" si="22"/>
        <v>#N/A</v>
      </c>
      <c r="F81" s="2">
        <v>522697.9173669517</v>
      </c>
      <c r="G81" s="2">
        <f t="shared" si="25"/>
        <v>522697.9173669517</v>
      </c>
      <c r="H81" s="2">
        <f t="shared" si="13"/>
        <v>22822456.039915979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691585.85714285774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527679.23733130097</v>
      </c>
      <c r="Q81" s="2">
        <f t="shared" si="26"/>
        <v>527679.23733130097</v>
      </c>
      <c r="R81" s="2">
        <f t="shared" si="16"/>
        <v>23468754.12528646</v>
      </c>
      <c r="S81" s="2">
        <f t="shared" si="17"/>
        <v>522697.9173669517</v>
      </c>
      <c r="T81" s="2">
        <f t="shared" si="18"/>
        <v>8499.5714285714785</v>
      </c>
      <c r="U81" s="2">
        <f t="shared" si="19"/>
        <v>527679.23733130097</v>
      </c>
      <c r="V81" s="2">
        <f t="shared" si="5"/>
        <v>749593.19354838715</v>
      </c>
      <c r="W81" s="2">
        <f t="shared" si="20"/>
        <v>13333.516129032243</v>
      </c>
      <c r="X81" s="2">
        <f t="shared" si="6"/>
        <v>514345.72120226873</v>
      </c>
      <c r="Y81" s="2">
        <f t="shared" si="7"/>
        <v>22719160.931738079</v>
      </c>
      <c r="Z81" s="2" t="str">
        <f t="shared" si="8"/>
        <v>HERE</v>
      </c>
      <c r="AA81" s="2">
        <f>IF(Z81="HERE",Y81,AA80+Graph!$G$1*1000)</f>
        <v>22719160.931738079</v>
      </c>
      <c r="AB81" s="2">
        <f t="shared" si="21"/>
        <v>514345.7212022692</v>
      </c>
      <c r="AC81" s="2">
        <f t="shared" si="9"/>
        <v>749593.19354838715</v>
      </c>
      <c r="AD81" s="3">
        <f t="shared" si="10"/>
        <v>22719160.931738079</v>
      </c>
      <c r="AE81" s="2">
        <f>IF(AE79&gt;=52800000,52800000,IF(AB60=Graph!G$1*1000,AE80+Graph!G$1*1000,AC81))</f>
        <v>749593.19354838715</v>
      </c>
      <c r="AF81" s="3">
        <f t="shared" si="11"/>
        <v>749593.19354838715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13</v>
      </c>
      <c r="C82" s="7"/>
      <c r="D82" s="2" t="e">
        <f t="shared" si="12"/>
        <v>#N/A</v>
      </c>
      <c r="E82" s="2" t="e">
        <f t="shared" si="22"/>
        <v>#N/A</v>
      </c>
      <c r="F82" s="2">
        <v>527629.05325311422</v>
      </c>
      <c r="G82" s="2">
        <f t="shared" si="25"/>
        <v>527629.05325311422</v>
      </c>
      <c r="H82" s="2">
        <f t="shared" si="13"/>
        <v>23350085.093169093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700085.42857142922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532656.86949324608</v>
      </c>
      <c r="Q82" s="2">
        <f t="shared" si="26"/>
        <v>532656.86949324608</v>
      </c>
      <c r="R82" s="2">
        <f t="shared" si="16"/>
        <v>24001410.994779706</v>
      </c>
      <c r="S82" s="2">
        <f t="shared" si="17"/>
        <v>527629.05325311422</v>
      </c>
      <c r="T82" s="2">
        <f t="shared" si="18"/>
        <v>8499.5714285714785</v>
      </c>
      <c r="U82" s="2">
        <f t="shared" si="19"/>
        <v>532656.86949324608</v>
      </c>
      <c r="V82" s="2">
        <f t="shared" si="5"/>
        <v>762926.70967741939</v>
      </c>
      <c r="W82" s="2">
        <f t="shared" si="20"/>
        <v>13333.516129032243</v>
      </c>
      <c r="X82" s="2">
        <f t="shared" si="6"/>
        <v>519323.35336421384</v>
      </c>
      <c r="Y82" s="2">
        <f t="shared" si="7"/>
        <v>23238484.285102293</v>
      </c>
      <c r="Z82" s="2" t="str">
        <f t="shared" si="8"/>
        <v>HERE</v>
      </c>
      <c r="AA82" s="2">
        <f>IF(Z82="HERE",Y82,AA81+Graph!$G$1*1000)</f>
        <v>23238484.285102293</v>
      </c>
      <c r="AB82" s="2">
        <f t="shared" si="21"/>
        <v>519323.3533642143</v>
      </c>
      <c r="AC82" s="2">
        <f t="shared" si="9"/>
        <v>762926.70967741939</v>
      </c>
      <c r="AD82" s="3">
        <f t="shared" si="10"/>
        <v>23238484.285102293</v>
      </c>
      <c r="AE82" s="2">
        <f>IF(AE80&gt;=52800000,52800000,IF(AB61=Graph!G$1*1000,AE81+Graph!G$1*1000,AC82))</f>
        <v>762926.70967741939</v>
      </c>
      <c r="AF82" s="3">
        <f t="shared" si="11"/>
        <v>762926.70967741939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14</v>
      </c>
      <c r="C83" s="7"/>
      <c r="D83" s="2" t="e">
        <f t="shared" si="12"/>
        <v>#N/A</v>
      </c>
      <c r="E83" s="2" t="e">
        <f t="shared" si="22"/>
        <v>#N/A</v>
      </c>
      <c r="F83" s="2">
        <v>532560.18913930655</v>
      </c>
      <c r="G83" s="2">
        <f t="shared" si="25"/>
        <v>532560.18913930655</v>
      </c>
      <c r="H83" s="2">
        <f t="shared" si="13"/>
        <v>23882645.2823084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708585.0000000007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537634.50165522099</v>
      </c>
      <c r="Q83" s="2">
        <f t="shared" si="26"/>
        <v>537634.50165522099</v>
      </c>
      <c r="R83" s="2">
        <f t="shared" si="16"/>
        <v>24539045.496434927</v>
      </c>
      <c r="S83" s="2">
        <f t="shared" si="17"/>
        <v>532560.18913930655</v>
      </c>
      <c r="T83" s="2">
        <f t="shared" si="18"/>
        <v>8499.5714285714785</v>
      </c>
      <c r="U83" s="2">
        <f t="shared" si="19"/>
        <v>537634.50165522099</v>
      </c>
      <c r="V83" s="2">
        <f t="shared" si="5"/>
        <v>776260.22580645164</v>
      </c>
      <c r="W83" s="2">
        <f t="shared" si="20"/>
        <v>13333.516129032243</v>
      </c>
      <c r="X83" s="2">
        <f t="shared" si="6"/>
        <v>524300.98552618874</v>
      </c>
      <c r="Y83" s="2">
        <f t="shared" si="7"/>
        <v>23762785.270628482</v>
      </c>
      <c r="Z83" s="2" t="str">
        <f t="shared" si="8"/>
        <v>HERE</v>
      </c>
      <c r="AA83" s="2">
        <f>IF(Z83="HERE",Y83,AA82+Graph!$G$1*1000)</f>
        <v>23762785.270628482</v>
      </c>
      <c r="AB83" s="2">
        <f t="shared" si="21"/>
        <v>524300.98552618921</v>
      </c>
      <c r="AC83" s="2">
        <f t="shared" si="9"/>
        <v>776260.22580645164</v>
      </c>
      <c r="AD83" s="3">
        <f t="shared" si="10"/>
        <v>23762785.270628482</v>
      </c>
      <c r="AE83" s="2">
        <f>IF(AE81&gt;=52800000,52800000,IF(AB62=Graph!G$1*1000,AE82+Graph!G$1*1000,AC83))</f>
        <v>776260.22580645164</v>
      </c>
      <c r="AF83" s="3">
        <f t="shared" si="11"/>
        <v>776260.22580645164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15</v>
      </c>
      <c r="C84" s="7"/>
      <c r="D84" s="2" t="e">
        <f t="shared" si="12"/>
        <v>#N/A</v>
      </c>
      <c r="E84" s="2" t="e">
        <f t="shared" si="22"/>
        <v>#N/A</v>
      </c>
      <c r="F84" s="2">
        <v>537491.32502546906</v>
      </c>
      <c r="G84" s="2">
        <f t="shared" si="25"/>
        <v>537491.32502546906</v>
      </c>
      <c r="H84" s="2">
        <f t="shared" si="13"/>
        <v>24420136.607333869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717084.57142857218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542612.13381716609</v>
      </c>
      <c r="Q84" s="2">
        <f t="shared" si="26"/>
        <v>542612.13381716609</v>
      </c>
      <c r="R84" s="2">
        <f t="shared" si="16"/>
        <v>25081657.630252093</v>
      </c>
      <c r="S84" s="2">
        <f t="shared" si="17"/>
        <v>537491.32502546906</v>
      </c>
      <c r="T84" s="2">
        <f t="shared" si="18"/>
        <v>8499.5714285714785</v>
      </c>
      <c r="U84" s="2">
        <f t="shared" si="19"/>
        <v>542612.13381716609</v>
      </c>
      <c r="V84" s="2">
        <f t="shared" si="5"/>
        <v>789593.74193548388</v>
      </c>
      <c r="W84" s="2">
        <f t="shared" si="20"/>
        <v>13333.516129032243</v>
      </c>
      <c r="X84" s="2">
        <f t="shared" si="6"/>
        <v>529278.61768813385</v>
      </c>
      <c r="Y84" s="2">
        <f t="shared" si="7"/>
        <v>24292063.888316616</v>
      </c>
      <c r="Z84" s="2" t="str">
        <f t="shared" si="8"/>
        <v>HERE</v>
      </c>
      <c r="AA84" s="2">
        <f>IF(Z84="HERE",Y84,AA83+Graph!$G$1*1000)</f>
        <v>24292063.888316616</v>
      </c>
      <c r="AB84" s="2">
        <f t="shared" si="21"/>
        <v>529278.61768813431</v>
      </c>
      <c r="AC84" s="2">
        <f t="shared" si="9"/>
        <v>789593.74193548388</v>
      </c>
      <c r="AD84" s="3">
        <f t="shared" si="10"/>
        <v>24292063.888316616</v>
      </c>
      <c r="AE84" s="2">
        <f>IF(AE82&gt;=52800000,52800000,IF(AB63=Graph!G$1*1000,AE83+Graph!G$1*1000,AC84))</f>
        <v>789593.74193548388</v>
      </c>
      <c r="AF84" s="3">
        <f t="shared" si="11"/>
        <v>789593.74193548388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16</v>
      </c>
      <c r="C85" s="7"/>
      <c r="D85" s="2" t="e">
        <f t="shared" si="12"/>
        <v>#N/A</v>
      </c>
      <c r="E85" s="2" t="e">
        <f t="shared" si="22"/>
        <v>#N/A</v>
      </c>
      <c r="F85" s="2">
        <v>542422.46091163158</v>
      </c>
      <c r="G85" s="2">
        <f t="shared" si="25"/>
        <v>542422.46091163158</v>
      </c>
      <c r="H85" s="2">
        <f t="shared" si="13"/>
        <v>24962559.0682455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725584.14285714366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547589.76597911119</v>
      </c>
      <c r="Q85" s="2">
        <f t="shared" si="26"/>
        <v>547589.76597911119</v>
      </c>
      <c r="R85" s="2">
        <f t="shared" si="16"/>
        <v>25629247.396231204</v>
      </c>
      <c r="S85" s="2">
        <f t="shared" si="17"/>
        <v>542422.46091163158</v>
      </c>
      <c r="T85" s="2">
        <f t="shared" si="18"/>
        <v>8499.5714285714785</v>
      </c>
      <c r="U85" s="2">
        <f t="shared" si="19"/>
        <v>547589.76597911119</v>
      </c>
      <c r="V85" s="2">
        <f t="shared" si="5"/>
        <v>802927.25806451612</v>
      </c>
      <c r="W85" s="2">
        <f t="shared" si="20"/>
        <v>13333.516129032243</v>
      </c>
      <c r="X85" s="2">
        <f t="shared" si="6"/>
        <v>534256.24985007895</v>
      </c>
      <c r="Y85" s="2">
        <f t="shared" si="7"/>
        <v>24826320.138166696</v>
      </c>
      <c r="Z85" s="2" t="str">
        <f t="shared" si="8"/>
        <v>HERE</v>
      </c>
      <c r="AA85" s="2">
        <f>IF(Z85="HERE",Y85,AA84+Graph!$G$1*1000)</f>
        <v>24826320.138166696</v>
      </c>
      <c r="AB85" s="2">
        <f t="shared" si="21"/>
        <v>534256.24985007942</v>
      </c>
      <c r="AC85" s="2">
        <f t="shared" si="9"/>
        <v>802927.25806451612</v>
      </c>
      <c r="AD85" s="3">
        <f t="shared" si="10"/>
        <v>24826320.138166696</v>
      </c>
      <c r="AE85" s="2">
        <f>IF(AE83&gt;=52800000,52800000,IF(AB64=Graph!G$1*1000,AE84+Graph!G$1*1000,AC85))</f>
        <v>802927.25806451612</v>
      </c>
      <c r="AF85" s="3">
        <f t="shared" si="11"/>
        <v>802927.25806451612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17</v>
      </c>
      <c r="C86" s="7"/>
      <c r="D86" s="2" t="e">
        <f t="shared" si="12"/>
        <v>#N/A</v>
      </c>
      <c r="E86" s="2" t="e">
        <f t="shared" si="22"/>
        <v>#N/A</v>
      </c>
      <c r="F86" s="2">
        <v>547353.59679782391</v>
      </c>
      <c r="G86" s="2">
        <f t="shared" si="25"/>
        <v>547353.59679782391</v>
      </c>
      <c r="H86" s="2">
        <f t="shared" si="13"/>
        <v>25509912.665043324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734083.71428571513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552567.3981410861</v>
      </c>
      <c r="Q86" s="2">
        <f t="shared" si="26"/>
        <v>552567.3981410861</v>
      </c>
      <c r="R86" s="2">
        <f t="shared" si="16"/>
        <v>26181814.79437229</v>
      </c>
      <c r="S86" s="2">
        <f t="shared" si="17"/>
        <v>547353.59679782391</v>
      </c>
      <c r="T86" s="2">
        <f t="shared" si="18"/>
        <v>8499.5714285714785</v>
      </c>
      <c r="U86" s="2">
        <f t="shared" si="19"/>
        <v>552567.3981410861</v>
      </c>
      <c r="V86" s="2">
        <f t="shared" si="5"/>
        <v>816260.77419354836</v>
      </c>
      <c r="W86" s="2">
        <f t="shared" si="20"/>
        <v>13333.516129032243</v>
      </c>
      <c r="X86" s="2">
        <f t="shared" si="6"/>
        <v>539233.88201205386</v>
      </c>
      <c r="Y86" s="2">
        <f t="shared" si="7"/>
        <v>25365554.02017875</v>
      </c>
      <c r="Z86" s="2" t="str">
        <f t="shared" si="8"/>
        <v>HERE</v>
      </c>
      <c r="AA86" s="2">
        <f>IF(Z86="HERE",Y86,AA85+Graph!$G$1*1000)</f>
        <v>25365554.02017875</v>
      </c>
      <c r="AB86" s="2">
        <f t="shared" si="21"/>
        <v>539233.88201205432</v>
      </c>
      <c r="AC86" s="2">
        <f t="shared" si="9"/>
        <v>816260.77419354836</v>
      </c>
      <c r="AD86" s="3">
        <f t="shared" si="10"/>
        <v>25365554.02017875</v>
      </c>
      <c r="AE86" s="2">
        <f>IF(AE84&gt;=52800000,52800000,IF(AB65=Graph!G$1*1000,AE85+Graph!G$1*1000,AC86))</f>
        <v>816260.77419354836</v>
      </c>
      <c r="AF86" s="3">
        <f t="shared" si="11"/>
        <v>816260.77419354836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18</v>
      </c>
      <c r="C87" s="7"/>
      <c r="D87" s="2" t="e">
        <f t="shared" si="12"/>
        <v>#N/A</v>
      </c>
      <c r="E87" s="2" t="e">
        <f t="shared" si="22"/>
        <v>#N/A</v>
      </c>
      <c r="F87" s="2">
        <v>552284.73268398643</v>
      </c>
      <c r="G87" s="2">
        <f t="shared" si="25"/>
        <v>552284.73268398643</v>
      </c>
      <c r="H87" s="2">
        <f t="shared" si="13"/>
        <v>26062197.397727311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742583.28571428661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557545.03030303121</v>
      </c>
      <c r="Q87" s="2">
        <f t="shared" si="26"/>
        <v>557545.03030303121</v>
      </c>
      <c r="R87" s="2">
        <f t="shared" si="16"/>
        <v>26739359.824675322</v>
      </c>
      <c r="S87" s="2">
        <f t="shared" si="17"/>
        <v>552284.73268398643</v>
      </c>
      <c r="T87" s="2">
        <f t="shared" si="18"/>
        <v>8499.5714285714785</v>
      </c>
      <c r="U87" s="2">
        <f t="shared" si="19"/>
        <v>557545.03030303121</v>
      </c>
      <c r="V87" s="2">
        <f t="shared" si="5"/>
        <v>829594.29032258061</v>
      </c>
      <c r="W87" s="2">
        <f t="shared" si="20"/>
        <v>13333.516129032243</v>
      </c>
      <c r="X87" s="2">
        <f t="shared" si="6"/>
        <v>544211.51417399896</v>
      </c>
      <c r="Y87" s="2">
        <f t="shared" si="7"/>
        <v>25909765.53435275</v>
      </c>
      <c r="Z87" s="2" t="str">
        <f t="shared" si="8"/>
        <v>HERE</v>
      </c>
      <c r="AA87" s="2">
        <f>IF(Z87="HERE",Y87,AA86+Graph!$G$1*1000)</f>
        <v>25909765.53435275</v>
      </c>
      <c r="AB87" s="2">
        <f t="shared" si="21"/>
        <v>544211.51417399943</v>
      </c>
      <c r="AC87" s="2">
        <f t="shared" si="9"/>
        <v>829594.29032258061</v>
      </c>
      <c r="AD87" s="3">
        <f t="shared" si="10"/>
        <v>25909765.53435275</v>
      </c>
      <c r="AE87" s="2">
        <f>IF(AE85&gt;=52800000,52800000,IF(AB66=Graph!G$1*1000,AE86+Graph!G$1*1000,AC87))</f>
        <v>829594.29032258061</v>
      </c>
      <c r="AF87" s="3">
        <f t="shared" si="11"/>
        <v>829594.29032258061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19</v>
      </c>
      <c r="C88" s="7"/>
      <c r="D88" s="2" t="e">
        <f t="shared" si="12"/>
        <v>#N/A</v>
      </c>
      <c r="E88" s="2" t="e">
        <f t="shared" si="22"/>
        <v>#N/A</v>
      </c>
      <c r="F88" s="2">
        <v>557215.86857014894</v>
      </c>
      <c r="G88" s="2">
        <f t="shared" si="25"/>
        <v>557215.86857014894</v>
      </c>
      <c r="H88" s="2">
        <f t="shared" si="13"/>
        <v>26619413.26629746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751082.85714285809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562522.66246497631</v>
      </c>
      <c r="Q88" s="2">
        <f t="shared" si="26"/>
        <v>562522.66246497631</v>
      </c>
      <c r="R88" s="2">
        <f t="shared" si="16"/>
        <v>27301882.487140298</v>
      </c>
      <c r="S88" s="2">
        <f t="shared" si="17"/>
        <v>557215.86857014894</v>
      </c>
      <c r="T88" s="2">
        <f t="shared" si="18"/>
        <v>8499.5714285714785</v>
      </c>
      <c r="U88" s="2">
        <f t="shared" si="19"/>
        <v>562522.66246497631</v>
      </c>
      <c r="V88" s="2">
        <f t="shared" si="5"/>
        <v>842927.80645161285</v>
      </c>
      <c r="W88" s="2">
        <f t="shared" si="20"/>
        <v>13333.516129032243</v>
      </c>
      <c r="X88" s="2">
        <f t="shared" si="6"/>
        <v>549189.14633594407</v>
      </c>
      <c r="Y88" s="2">
        <f t="shared" si="7"/>
        <v>26458954.680688694</v>
      </c>
      <c r="Z88" s="2" t="str">
        <f t="shared" si="8"/>
        <v>HERE</v>
      </c>
      <c r="AA88" s="2">
        <f>IF(Z88="HERE",Y88,AA87+Graph!$G$1*1000)</f>
        <v>26458954.680688694</v>
      </c>
      <c r="AB88" s="2">
        <f t="shared" si="21"/>
        <v>549189.14633594453</v>
      </c>
      <c r="AC88" s="2">
        <f t="shared" si="9"/>
        <v>842927.80645161285</v>
      </c>
      <c r="AD88" s="3">
        <f t="shared" si="10"/>
        <v>26458954.680688694</v>
      </c>
      <c r="AE88" s="2">
        <f>IF(AE86&gt;=52800000,52800000,IF(AB67=Graph!G$1*1000,AE87+Graph!G$1*1000,AC88))</f>
        <v>842927.80645161285</v>
      </c>
      <c r="AF88" s="3">
        <f t="shared" si="11"/>
        <v>842927.80645161285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20</v>
      </c>
      <c r="C89" s="7"/>
      <c r="D89" s="2" t="e">
        <f t="shared" si="12"/>
        <v>#N/A</v>
      </c>
      <c r="E89" s="2" t="e">
        <f t="shared" si="22"/>
        <v>#N/A</v>
      </c>
      <c r="F89" s="2">
        <v>562147.00445634127</v>
      </c>
      <c r="G89" s="2">
        <f t="shared" si="25"/>
        <v>562147.00445634127</v>
      </c>
      <c r="H89" s="2">
        <f t="shared" si="13"/>
        <v>27181560.270753801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759582.42857142957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567500.29462695122</v>
      </c>
      <c r="Q89" s="2">
        <f t="shared" si="26"/>
        <v>567500.29462695122</v>
      </c>
      <c r="R89" s="2">
        <f t="shared" si="16"/>
        <v>27869382.781767249</v>
      </c>
      <c r="S89" s="2">
        <f t="shared" si="17"/>
        <v>562147.00445634127</v>
      </c>
      <c r="T89" s="2">
        <f t="shared" si="18"/>
        <v>8499.5714285714785</v>
      </c>
      <c r="U89" s="2">
        <f t="shared" si="19"/>
        <v>567500.29462695122</v>
      </c>
      <c r="V89" s="2">
        <f t="shared" si="5"/>
        <v>856261.32258064509</v>
      </c>
      <c r="W89" s="2">
        <f t="shared" si="20"/>
        <v>13333.516129032243</v>
      </c>
      <c r="X89" s="2">
        <f t="shared" si="6"/>
        <v>554166.77849791897</v>
      </c>
      <c r="Y89" s="2">
        <f t="shared" si="7"/>
        <v>27013121.459186614</v>
      </c>
      <c r="Z89" s="2" t="str">
        <f t="shared" si="8"/>
        <v>HERE</v>
      </c>
      <c r="AA89" s="2">
        <f>IF(Z89="HERE",Y89,AA88+Graph!$G$1*1000)</f>
        <v>27013121.459186614</v>
      </c>
      <c r="AB89" s="2">
        <f t="shared" si="21"/>
        <v>554166.77849791944</v>
      </c>
      <c r="AC89" s="2">
        <f t="shared" si="9"/>
        <v>856261.32258064509</v>
      </c>
      <c r="AD89" s="3">
        <f t="shared" si="10"/>
        <v>27013121.459186614</v>
      </c>
      <c r="AE89" s="2">
        <f>IF(AE87&gt;=52800000,52800000,IF(AB68=Graph!G$1*1000,AE88+Graph!G$1*1000,AC89))</f>
        <v>856261.32258064509</v>
      </c>
      <c r="AF89" s="3">
        <f t="shared" si="11"/>
        <v>856261.32258064509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21</v>
      </c>
      <c r="C90" s="7"/>
      <c r="D90" s="2" t="e">
        <f t="shared" si="12"/>
        <v>#N/A</v>
      </c>
      <c r="E90" s="2" t="e">
        <f t="shared" si="22"/>
        <v>#N/A</v>
      </c>
      <c r="F90" s="2">
        <v>567078.14034250379</v>
      </c>
      <c r="G90" s="2">
        <f t="shared" si="25"/>
        <v>567078.14034250379</v>
      </c>
      <c r="H90" s="2">
        <f t="shared" si="13"/>
        <v>27748638.411096305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768082.00000000105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572477.92678889632</v>
      </c>
      <c r="Q90" s="2">
        <f t="shared" si="26"/>
        <v>572477.92678889632</v>
      </c>
      <c r="R90" s="2">
        <f t="shared" si="16"/>
        <v>28441860.708556145</v>
      </c>
      <c r="S90" s="2">
        <f t="shared" si="17"/>
        <v>567078.14034250379</v>
      </c>
      <c r="T90" s="2">
        <f t="shared" si="18"/>
        <v>8499.5714285714785</v>
      </c>
      <c r="U90" s="2">
        <f t="shared" si="19"/>
        <v>572477.92678889632</v>
      </c>
      <c r="V90" s="2">
        <f t="shared" si="5"/>
        <v>869594.83870967734</v>
      </c>
      <c r="W90" s="2">
        <f t="shared" si="20"/>
        <v>13333.516129032243</v>
      </c>
      <c r="X90" s="2">
        <f t="shared" si="6"/>
        <v>559144.41065986408</v>
      </c>
      <c r="Y90" s="2">
        <f t="shared" si="7"/>
        <v>27572265.869846478</v>
      </c>
      <c r="Z90" s="2" t="str">
        <f t="shared" si="8"/>
        <v>HERE</v>
      </c>
      <c r="AA90" s="2">
        <f>IF(Z90="HERE",Y90,AA89+Graph!$G$1*1000)</f>
        <v>27572265.869846478</v>
      </c>
      <c r="AB90" s="2">
        <f t="shared" si="21"/>
        <v>559144.41065986454</v>
      </c>
      <c r="AC90" s="2">
        <f t="shared" si="9"/>
        <v>869594.83870967734</v>
      </c>
      <c r="AD90" s="3">
        <f t="shared" si="10"/>
        <v>27572265.869846478</v>
      </c>
      <c r="AE90" s="2">
        <f>IF(AE88&gt;=52800000,52800000,IF(AB69=Graph!G$1*1000,AE89+Graph!G$1*1000,AC90))</f>
        <v>869594.83870967734</v>
      </c>
      <c r="AF90" s="3">
        <f t="shared" si="11"/>
        <v>869594.83870967734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22</v>
      </c>
      <c r="C91" s="7"/>
      <c r="D91" s="2" t="e">
        <f t="shared" si="12"/>
        <v>#N/A</v>
      </c>
      <c r="E91" s="2" t="e">
        <f t="shared" si="22"/>
        <v>#N/A</v>
      </c>
      <c r="F91" s="2">
        <v>572009.27622866631</v>
      </c>
      <c r="G91" s="2">
        <f t="shared" si="25"/>
        <v>572009.27622866631</v>
      </c>
      <c r="H91" s="2">
        <f t="shared" si="13"/>
        <v>28320647.687324971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776581.57142857253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577455.55895084143</v>
      </c>
      <c r="Q91" s="2">
        <f t="shared" si="26"/>
        <v>577455.55895084143</v>
      </c>
      <c r="R91" s="2">
        <f t="shared" si="16"/>
        <v>29019316.267506987</v>
      </c>
      <c r="S91" s="2">
        <f t="shared" si="17"/>
        <v>572009.27622866631</v>
      </c>
      <c r="T91" s="2">
        <f t="shared" si="18"/>
        <v>8499.5714285714785</v>
      </c>
      <c r="U91" s="2">
        <f t="shared" si="19"/>
        <v>577455.55895084143</v>
      </c>
      <c r="V91" s="2">
        <f t="shared" si="5"/>
        <v>882928.3548387097</v>
      </c>
      <c r="W91" s="2">
        <f t="shared" si="20"/>
        <v>13333.516129032359</v>
      </c>
      <c r="X91" s="2">
        <f t="shared" si="6"/>
        <v>564122.04282180907</v>
      </c>
      <c r="Y91" s="2">
        <f t="shared" si="7"/>
        <v>28136387.912668288</v>
      </c>
      <c r="Z91" s="2" t="str">
        <f t="shared" si="8"/>
        <v>HERE</v>
      </c>
      <c r="AA91" s="2">
        <f>IF(Z91="HERE",Y91,AA90+Graph!$G$1*1000)</f>
        <v>28136387.912668288</v>
      </c>
      <c r="AB91" s="2">
        <f t="shared" si="21"/>
        <v>564122.04282180965</v>
      </c>
      <c r="AC91" s="2">
        <f t="shared" si="9"/>
        <v>882928.3548387097</v>
      </c>
      <c r="AD91" s="3">
        <f t="shared" si="10"/>
        <v>28136387.912668288</v>
      </c>
      <c r="AE91" s="2">
        <f>IF(AE89&gt;=52800000,52800000,IF(AB70=Graph!G$1*1000,AE90+Graph!G$1*1000,AC91))</f>
        <v>882928.3548387097</v>
      </c>
      <c r="AF91" s="3">
        <f t="shared" si="11"/>
        <v>882928.3548387097</v>
      </c>
      <c r="AG91" s="3">
        <f t="shared" si="29"/>
        <v>15631761.216485132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23</v>
      </c>
      <c r="C92" s="7"/>
      <c r="D92" s="2" t="e">
        <f t="shared" si="12"/>
        <v>#N/A</v>
      </c>
      <c r="E92" s="2" t="e">
        <f t="shared" si="22"/>
        <v>#N/A</v>
      </c>
      <c r="F92" s="2">
        <v>576940.41211485863</v>
      </c>
      <c r="G92" s="2">
        <f t="shared" si="25"/>
        <v>576940.41211485863</v>
      </c>
      <c r="H92" s="2">
        <f t="shared" si="13"/>
        <v>28897588.09943983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785081.142857144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582433.19111281633</v>
      </c>
      <c r="Q92" s="2">
        <f t="shared" si="26"/>
        <v>582433.19111281633</v>
      </c>
      <c r="R92" s="2">
        <f t="shared" si="16"/>
        <v>29601749.458619803</v>
      </c>
      <c r="S92" s="2">
        <f t="shared" si="17"/>
        <v>576940.41211485863</v>
      </c>
      <c r="T92" s="2">
        <f t="shared" si="18"/>
        <v>8499.5714285714785</v>
      </c>
      <c r="U92" s="2">
        <f t="shared" si="19"/>
        <v>582433.19111281633</v>
      </c>
      <c r="V92" s="2">
        <f t="shared" si="5"/>
        <v>896261.87096774194</v>
      </c>
      <c r="W92" s="2">
        <f t="shared" si="20"/>
        <v>13333.516129032243</v>
      </c>
      <c r="X92" s="2">
        <f t="shared" si="6"/>
        <v>569099.67498378409</v>
      </c>
      <c r="Y92" s="2">
        <f t="shared" si="7"/>
        <v>28705487.587652072</v>
      </c>
      <c r="Z92" s="2" t="str">
        <f t="shared" si="8"/>
        <v>HERE</v>
      </c>
      <c r="AA92" s="2">
        <f>IF(Z92="HERE",Y92,AA91+Graph!$G$1*1000)</f>
        <v>28705487.587652072</v>
      </c>
      <c r="AB92" s="2">
        <f t="shared" si="21"/>
        <v>569099.67498378456</v>
      </c>
      <c r="AC92" s="2">
        <f t="shared" si="9"/>
        <v>896261.87096774194</v>
      </c>
      <c r="AD92" s="3">
        <f t="shared" si="10"/>
        <v>28705487.587652072</v>
      </c>
      <c r="AE92" s="2">
        <f>IF(AE90&gt;=52800000,52800000,IF(AB71=Graph!G$1*1000,AE91+Graph!G$1*1000,AC92))</f>
        <v>896261.87096774194</v>
      </c>
      <c r="AF92" s="3">
        <f t="shared" si="11"/>
        <v>896261.87096774194</v>
      </c>
      <c r="AG92" s="3">
        <f t="shared" si="29"/>
        <v>16050540.351916011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24</v>
      </c>
      <c r="C93" s="7"/>
      <c r="D93" s="2" t="e">
        <f t="shared" si="12"/>
        <v>#N/A</v>
      </c>
      <c r="E93" s="2" t="e">
        <f t="shared" si="22"/>
        <v>#N/A</v>
      </c>
      <c r="F93" s="2">
        <v>581871.54800102115</v>
      </c>
      <c r="G93" s="2">
        <f t="shared" si="25"/>
        <v>581871.54800102115</v>
      </c>
      <c r="H93" s="2">
        <f t="shared" si="13"/>
        <v>29479459.647440851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793580.71428571548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587410.82327476144</v>
      </c>
      <c r="Q93" s="2">
        <f t="shared" si="26"/>
        <v>587410.82327476144</v>
      </c>
      <c r="R93" s="2">
        <f t="shared" si="16"/>
        <v>30189160.281894565</v>
      </c>
      <c r="S93" s="2">
        <f t="shared" si="17"/>
        <v>581871.54800102115</v>
      </c>
      <c r="T93" s="2">
        <f t="shared" si="18"/>
        <v>8499.5714285714785</v>
      </c>
      <c r="U93" s="2">
        <f t="shared" si="19"/>
        <v>587410.82327476144</v>
      </c>
      <c r="V93" s="2">
        <f t="shared" si="5"/>
        <v>909595.38709677418</v>
      </c>
      <c r="W93" s="2">
        <f t="shared" si="20"/>
        <v>13333.516129032243</v>
      </c>
      <c r="X93" s="2">
        <f t="shared" si="6"/>
        <v>574077.3071457292</v>
      </c>
      <c r="Y93" s="2">
        <f t="shared" si="7"/>
        <v>29279564.894797802</v>
      </c>
      <c r="Z93" s="2" t="str">
        <f t="shared" si="8"/>
        <v>HERE</v>
      </c>
      <c r="AA93" s="2">
        <f>IF(Z93="HERE",Y93,AA92+Graph!$G$1*1000)</f>
        <v>29279564.894797802</v>
      </c>
      <c r="AB93" s="2">
        <f t="shared" si="21"/>
        <v>574077.30714572966</v>
      </c>
      <c r="AC93" s="2">
        <f t="shared" si="9"/>
        <v>909595.38709677418</v>
      </c>
      <c r="AD93" s="3">
        <f t="shared" si="10"/>
        <v>29279564.894797802</v>
      </c>
      <c r="AE93" s="2">
        <f>IF(AE91&gt;=52800000,52800000,IF(AB72=Graph!G$1*1000,AE92+Graph!G$1*1000,AC93))</f>
        <v>909595.38709677418</v>
      </c>
      <c r="AF93" s="3">
        <f t="shared" si="11"/>
        <v>909595.38709677418</v>
      </c>
      <c r="AG93" s="3">
        <f t="shared" si="29"/>
        <v>16473799.356292671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25</v>
      </c>
      <c r="C94" s="7"/>
      <c r="D94" s="2" t="e">
        <f t="shared" si="12"/>
        <v>#N/A</v>
      </c>
      <c r="E94" s="2" t="e">
        <f t="shared" si="22"/>
        <v>#N/A</v>
      </c>
      <c r="F94" s="2">
        <v>586802.68388718367</v>
      </c>
      <c r="G94" s="2">
        <f t="shared" si="25"/>
        <v>586802.68388718367</v>
      </c>
      <c r="H94" s="2">
        <f t="shared" si="13"/>
        <v>30066262.331328034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802080.28571428696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592388.45543670654</v>
      </c>
      <c r="Q94" s="2">
        <f t="shared" si="26"/>
        <v>592388.45543670654</v>
      </c>
      <c r="R94" s="2">
        <f t="shared" si="16"/>
        <v>30781548.737331271</v>
      </c>
      <c r="S94" s="2">
        <f t="shared" si="17"/>
        <v>586802.68388718367</v>
      </c>
      <c r="T94" s="2">
        <f t="shared" si="18"/>
        <v>8499.5714285714785</v>
      </c>
      <c r="U94" s="2">
        <f t="shared" si="19"/>
        <v>592388.45543670654</v>
      </c>
      <c r="V94" s="2">
        <f t="shared" si="5"/>
        <v>922928.90322580643</v>
      </c>
      <c r="W94" s="2">
        <f t="shared" si="20"/>
        <v>13333.516129032243</v>
      </c>
      <c r="X94" s="2">
        <f t="shared" si="6"/>
        <v>579054.9393076743</v>
      </c>
      <c r="Y94" s="2">
        <f t="shared" si="7"/>
        <v>29858619.834105477</v>
      </c>
      <c r="Z94" s="2" t="str">
        <f t="shared" si="8"/>
        <v>HERE</v>
      </c>
      <c r="AA94" s="2">
        <f>IF(Z94="HERE",Y94,AA93+Graph!$G$1*1000)</f>
        <v>29858619.834105477</v>
      </c>
      <c r="AB94" s="2">
        <f t="shared" si="21"/>
        <v>579054.93930767477</v>
      </c>
      <c r="AC94" s="2">
        <f t="shared" si="9"/>
        <v>922928.90322580643</v>
      </c>
      <c r="AD94" s="3">
        <f t="shared" si="10"/>
        <v>29858619.834105477</v>
      </c>
      <c r="AE94" s="2">
        <f>IF(AE92&gt;=52800000,52800000,IF(AB73=Graph!G$1*1000,AE93+Graph!G$1*1000,AC94))</f>
        <v>922928.90322580643</v>
      </c>
      <c r="AF94" s="3">
        <f t="shared" si="11"/>
        <v>922928.90322580643</v>
      </c>
      <c r="AG94" s="3">
        <f t="shared" si="29"/>
        <v>16901538.229615077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26</v>
      </c>
      <c r="C95" s="7"/>
      <c r="D95" s="2" t="e">
        <f t="shared" si="12"/>
        <v>#N/A</v>
      </c>
      <c r="E95" s="2" t="e">
        <f t="shared" si="22"/>
        <v>#N/A</v>
      </c>
      <c r="F95" s="2">
        <v>591733.81977337599</v>
      </c>
      <c r="G95" s="2">
        <f t="shared" si="25"/>
        <v>591733.81977337599</v>
      </c>
      <c r="H95" s="2">
        <f t="shared" si="13"/>
        <v>30657996.15110141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810579.85714285844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597366.08759868145</v>
      </c>
      <c r="Q95" s="2">
        <f t="shared" si="26"/>
        <v>597366.08759868145</v>
      </c>
      <c r="R95" s="2">
        <f t="shared" si="16"/>
        <v>31378914.824929953</v>
      </c>
      <c r="S95" s="2">
        <f t="shared" si="17"/>
        <v>591733.81977337599</v>
      </c>
      <c r="T95" s="2">
        <f t="shared" si="18"/>
        <v>8499.5714285714785</v>
      </c>
      <c r="U95" s="2">
        <f t="shared" si="19"/>
        <v>597366.08759868145</v>
      </c>
      <c r="V95" s="2">
        <f t="shared" si="5"/>
        <v>936262.41935483867</v>
      </c>
      <c r="W95" s="2">
        <f t="shared" si="20"/>
        <v>13333.516129032243</v>
      </c>
      <c r="X95" s="2">
        <f t="shared" si="6"/>
        <v>584032.57146964921</v>
      </c>
      <c r="Y95" s="2">
        <f t="shared" ref="Y95:Y158" si="30">IF(COUNT($C96)=0,IF(COUNT($C95)=1,C95,SUM(Y94+X95)),C95)</f>
        <v>30442652.405575126</v>
      </c>
      <c r="Z95" s="2" t="str">
        <f t="shared" si="8"/>
        <v>HERE</v>
      </c>
      <c r="AA95" s="2">
        <f>IF(Z95="HERE",Y95,AA94+Graph!$G$1*1000)</f>
        <v>30442652.405575126</v>
      </c>
      <c r="AB95" s="2">
        <f t="shared" si="21"/>
        <v>584032.57146964967</v>
      </c>
      <c r="AC95" s="2">
        <f t="shared" ref="AC95:AC158" si="31">IF(Z96="HERE",V95,AC94)</f>
        <v>936262.41935483867</v>
      </c>
      <c r="AD95" s="3">
        <f t="shared" si="10"/>
        <v>30442652.405575126</v>
      </c>
      <c r="AE95" s="2">
        <f>IF(AE93&gt;=52800000,52800000,IF(AB74=Graph!G$1*1000,AE94+Graph!G$1*1000,AC95))</f>
        <v>936262.41935483867</v>
      </c>
      <c r="AF95" s="3">
        <f t="shared" si="11"/>
        <v>936262.41935483867</v>
      </c>
      <c r="AG95" s="3">
        <f t="shared" si="29"/>
        <v>17333756.971883237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27</v>
      </c>
      <c r="C96" s="7"/>
      <c r="D96" s="2" t="e">
        <f t="shared" si="12"/>
        <v>#N/A</v>
      </c>
      <c r="E96" s="2" t="e">
        <f t="shared" si="22"/>
        <v>#N/A</v>
      </c>
      <c r="F96" s="2">
        <v>596664.95565953851</v>
      </c>
      <c r="G96" s="2">
        <f t="shared" si="25"/>
        <v>596664.95565953851</v>
      </c>
      <c r="H96" s="2">
        <f t="shared" ref="H96:H159" si="32">IF(COUNT($C97)=0,IF(COUNT($C96)=1,C96,SUM(H95+G96)),C96)</f>
        <v>31254661.106760949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819079.42857142992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602343.71976062655</v>
      </c>
      <c r="Q96" s="2">
        <f t="shared" si="26"/>
        <v>602343.71976062655</v>
      </c>
      <c r="R96" s="2">
        <f t="shared" ref="R96:R159" si="33">IF(COUNT($C97)=0,IF(COUNT($C96)=1,M96,SUM(R95+Q96)),M96)</f>
        <v>31981258.544690579</v>
      </c>
      <c r="S96" s="2">
        <f t="shared" si="17"/>
        <v>596664.95565953851</v>
      </c>
      <c r="T96" s="2">
        <f t="shared" si="18"/>
        <v>8499.5714285714785</v>
      </c>
      <c r="U96" s="2">
        <f t="shared" si="19"/>
        <v>602343.71976062655</v>
      </c>
      <c r="V96" s="2">
        <f t="shared" si="5"/>
        <v>949595.93548387103</v>
      </c>
      <c r="W96" s="2">
        <f t="shared" si="20"/>
        <v>13333.516129032359</v>
      </c>
      <c r="X96" s="2">
        <f t="shared" si="6"/>
        <v>589010.2036315942</v>
      </c>
      <c r="Y96" s="2">
        <f t="shared" si="30"/>
        <v>31031662.609206721</v>
      </c>
      <c r="Z96" s="2" t="str">
        <f t="shared" si="8"/>
        <v>HERE</v>
      </c>
      <c r="AA96" s="2">
        <f>IF(Z96="HERE",Y96,AA95+Graph!$G$1*1000)</f>
        <v>31031662.609206721</v>
      </c>
      <c r="AB96" s="2">
        <f t="shared" si="21"/>
        <v>589010.20363159478</v>
      </c>
      <c r="AC96" s="2">
        <f t="shared" si="31"/>
        <v>949595.93548387103</v>
      </c>
      <c r="AD96" s="3">
        <f t="shared" si="10"/>
        <v>31031662.609206721</v>
      </c>
      <c r="AE96" s="2">
        <f>IF(AE94&gt;=52800000,52800000,IF(AB75=Graph!G$1*1000,AE95+Graph!G$1*1000,AC96))</f>
        <v>949595.93548387103</v>
      </c>
      <c r="AF96" s="3">
        <f t="shared" si="11"/>
        <v>949595.93548387103</v>
      </c>
      <c r="AG96" s="3">
        <f t="shared" si="29"/>
        <v>17770455.583097175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28</v>
      </c>
      <c r="C97" s="7"/>
      <c r="D97" s="2" t="e">
        <f t="shared" si="12"/>
        <v>#N/A</v>
      </c>
      <c r="E97" s="2" t="e">
        <f t="shared" si="22"/>
        <v>#N/A</v>
      </c>
      <c r="F97" s="2">
        <v>601596.09154570103</v>
      </c>
      <c r="G97" s="2">
        <f t="shared" si="25"/>
        <v>601596.09154570103</v>
      </c>
      <c r="H97" s="2">
        <f t="shared" si="32"/>
        <v>31856257.19830665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827579.0000000014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607321.35192260146</v>
      </c>
      <c r="Q97" s="2">
        <f t="shared" si="26"/>
        <v>607321.35192260146</v>
      </c>
      <c r="R97" s="2">
        <f t="shared" si="33"/>
        <v>32588579.896613181</v>
      </c>
      <c r="S97" s="2">
        <f t="shared" si="17"/>
        <v>601596.09154570103</v>
      </c>
      <c r="T97" s="2">
        <f t="shared" si="18"/>
        <v>8499.5714285714785</v>
      </c>
      <c r="U97" s="2">
        <f t="shared" si="19"/>
        <v>607321.35192260146</v>
      </c>
      <c r="V97" s="2">
        <f t="shared" si="5"/>
        <v>962929.45161290327</v>
      </c>
      <c r="W97" s="2">
        <f t="shared" si="20"/>
        <v>13333.516129032243</v>
      </c>
      <c r="X97" s="2">
        <f t="shared" si="6"/>
        <v>593987.83579356922</v>
      </c>
      <c r="Y97" s="2">
        <f t="shared" si="30"/>
        <v>31625650.445000291</v>
      </c>
      <c r="Z97" s="2" t="str">
        <f t="shared" si="8"/>
        <v>HERE</v>
      </c>
      <c r="AA97" s="2">
        <f>IF(Z97="HERE",Y97,AA96+Graph!$G$1*1000)</f>
        <v>31625650.445000291</v>
      </c>
      <c r="AB97" s="2">
        <f t="shared" si="21"/>
        <v>593987.83579356968</v>
      </c>
      <c r="AC97" s="2">
        <f t="shared" si="31"/>
        <v>962929.45161290327</v>
      </c>
      <c r="AD97" s="3">
        <f t="shared" si="10"/>
        <v>31625650.445000291</v>
      </c>
      <c r="AE97" s="2">
        <f>IF(AE95&gt;=52800000,52800000,IF(AB76=Graph!G$1*1000,AE96+Graph!G$1*1000,AC97))</f>
        <v>962929.45161290327</v>
      </c>
      <c r="AF97" s="3">
        <f t="shared" si="11"/>
        <v>962929.45161290327</v>
      </c>
      <c r="AG97" s="3">
        <f t="shared" si="29"/>
        <v>18211634.063256864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29</v>
      </c>
      <c r="C98" s="7"/>
      <c r="D98" s="2" t="e">
        <f t="shared" si="12"/>
        <v>#N/A</v>
      </c>
      <c r="E98" s="2" t="e">
        <f t="shared" si="22"/>
        <v>#N/A</v>
      </c>
      <c r="F98" s="2">
        <v>606527.22743189335</v>
      </c>
      <c r="G98" s="2">
        <f t="shared" si="25"/>
        <v>606527.22743189335</v>
      </c>
      <c r="H98" s="2">
        <f t="shared" si="32"/>
        <v>32462784.425738543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836078.57142857288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612298.98408454657</v>
      </c>
      <c r="Q98" s="2">
        <f t="shared" si="26"/>
        <v>612298.98408454657</v>
      </c>
      <c r="R98" s="2">
        <f t="shared" si="33"/>
        <v>33200878.880697727</v>
      </c>
      <c r="S98" s="2">
        <f t="shared" si="17"/>
        <v>606527.22743189335</v>
      </c>
      <c r="T98" s="2">
        <f t="shared" si="18"/>
        <v>8499.5714285714785</v>
      </c>
      <c r="U98" s="2">
        <f t="shared" si="19"/>
        <v>612298.98408454657</v>
      </c>
      <c r="V98" s="2">
        <f t="shared" si="5"/>
        <v>976262.96774193551</v>
      </c>
      <c r="W98" s="2">
        <f t="shared" si="20"/>
        <v>13333.516129032243</v>
      </c>
      <c r="X98" s="2">
        <f t="shared" si="6"/>
        <v>598965.46795551432</v>
      </c>
      <c r="Y98" s="2">
        <f t="shared" si="30"/>
        <v>32224615.912955806</v>
      </c>
      <c r="Z98" s="2" t="str">
        <f t="shared" si="8"/>
        <v>HERE</v>
      </c>
      <c r="AA98" s="2">
        <f>IF(Z98="HERE",Y98,AA97+Graph!$G$1*1000)</f>
        <v>32224615.912955806</v>
      </c>
      <c r="AB98" s="2">
        <f t="shared" si="21"/>
        <v>598965.46795551479</v>
      </c>
      <c r="AC98" s="2">
        <f t="shared" si="31"/>
        <v>976262.96774193551</v>
      </c>
      <c r="AD98" s="3">
        <f t="shared" si="10"/>
        <v>32224615.912955806</v>
      </c>
      <c r="AE98" s="2">
        <f>IF(AE96&gt;=52800000,52800000,IF(AB77=Graph!G$1*1000,AE97+Graph!G$1*1000,AC98))</f>
        <v>976262.96774193551</v>
      </c>
      <c r="AF98" s="3">
        <f t="shared" si="11"/>
        <v>976262.96774193551</v>
      </c>
      <c r="AG98" s="3">
        <f t="shared" si="29"/>
        <v>18657292.4123623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30</v>
      </c>
      <c r="C99" s="7"/>
      <c r="D99" s="2" t="e">
        <f t="shared" si="12"/>
        <v>#N/A</v>
      </c>
      <c r="E99" s="2" t="e">
        <f t="shared" si="22"/>
        <v>#N/A</v>
      </c>
      <c r="F99" s="2">
        <v>611458.36331805587</v>
      </c>
      <c r="G99" s="2">
        <f t="shared" si="25"/>
        <v>611458.36331805587</v>
      </c>
      <c r="H99" s="2">
        <f t="shared" si="32"/>
        <v>33074242.789056599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844578.14285714435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617276.61624649167</v>
      </c>
      <c r="Q99" s="2">
        <f t="shared" si="26"/>
        <v>617276.61624649167</v>
      </c>
      <c r="R99" s="2">
        <f t="shared" si="33"/>
        <v>33818155.496944219</v>
      </c>
      <c r="S99" s="2">
        <f t="shared" si="17"/>
        <v>611458.36331805587</v>
      </c>
      <c r="T99" s="2">
        <f t="shared" si="18"/>
        <v>8499.5714285714785</v>
      </c>
      <c r="U99" s="2">
        <f t="shared" si="19"/>
        <v>617276.61624649167</v>
      </c>
      <c r="V99" s="2">
        <f t="shared" si="5"/>
        <v>989596.48387096776</v>
      </c>
      <c r="W99" s="2">
        <f t="shared" si="20"/>
        <v>13333.516129032243</v>
      </c>
      <c r="X99" s="2">
        <f t="shared" si="6"/>
        <v>603943.10011745943</v>
      </c>
      <c r="Y99" s="2">
        <f t="shared" si="30"/>
        <v>32828559.013073266</v>
      </c>
      <c r="Z99" s="2" t="str">
        <f t="shared" si="8"/>
        <v>HERE</v>
      </c>
      <c r="AA99" s="2">
        <f>IF(Z99="HERE",Y99,AA98+Graph!$G$1*1000)</f>
        <v>32828559.013073266</v>
      </c>
      <c r="AB99" s="2">
        <f t="shared" si="21"/>
        <v>603943.10011745989</v>
      </c>
      <c r="AC99" s="2">
        <f t="shared" si="31"/>
        <v>989596.48387096776</v>
      </c>
      <c r="AD99" s="3">
        <f t="shared" si="10"/>
        <v>32828559.013073266</v>
      </c>
      <c r="AE99" s="2">
        <f>IF(AE97&gt;=52800000,52800000,IF(AB78=Graph!G$1*1000,AE98+Graph!G$1*1000,AC99))</f>
        <v>989596.48387096776</v>
      </c>
      <c r="AF99" s="3">
        <f t="shared" si="11"/>
        <v>989596.48387096776</v>
      </c>
      <c r="AG99" s="3">
        <f t="shared" si="29"/>
        <v>19107430.630413514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31</v>
      </c>
      <c r="C100" s="14"/>
      <c r="D100" s="13" t="e">
        <f t="shared" si="12"/>
        <v>#N/A</v>
      </c>
      <c r="E100" s="13" t="e">
        <f t="shared" si="22"/>
        <v>#N/A</v>
      </c>
      <c r="F100" s="13">
        <v>616389.49920421839</v>
      </c>
      <c r="G100" s="2">
        <f t="shared" si="25"/>
        <v>616389.49920421839</v>
      </c>
      <c r="H100" s="13">
        <f t="shared" si="32"/>
        <v>33690632.288260818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853077.71428571583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622254.24840846658</v>
      </c>
      <c r="Q100" s="2">
        <f t="shared" si="26"/>
        <v>622254.24840846658</v>
      </c>
      <c r="R100" s="13">
        <f t="shared" si="33"/>
        <v>34440409.745352685</v>
      </c>
      <c r="S100" s="13">
        <f t="shared" si="17"/>
        <v>616389.49920421839</v>
      </c>
      <c r="T100" s="13">
        <f t="shared" si="18"/>
        <v>8499.5714285714785</v>
      </c>
      <c r="U100" s="13">
        <f t="shared" si="19"/>
        <v>622254.24840846658</v>
      </c>
      <c r="V100" s="13">
        <f t="shared" si="5"/>
        <v>1002930</v>
      </c>
      <c r="W100" s="13">
        <f t="shared" si="20"/>
        <v>13333.516129032243</v>
      </c>
      <c r="X100" s="13">
        <f t="shared" si="6"/>
        <v>608920.73227943433</v>
      </c>
      <c r="Y100" s="2">
        <f t="shared" si="30"/>
        <v>33437479.7453527</v>
      </c>
      <c r="Z100" s="2" t="str">
        <f t="shared" si="8"/>
        <v>HERE</v>
      </c>
      <c r="AA100" s="2">
        <f>IF(Z100="HERE",Y100,AA99+Graph!$G$1*1000)</f>
        <v>33437479.7453527</v>
      </c>
      <c r="AB100" s="2">
        <f t="shared" si="21"/>
        <v>608920.7322794348</v>
      </c>
      <c r="AC100" s="2">
        <f t="shared" si="31"/>
        <v>1002930</v>
      </c>
      <c r="AD100" s="3">
        <f t="shared" si="10"/>
        <v>33437479.7453527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19562048.717410482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32</v>
      </c>
      <c r="C101" s="7"/>
      <c r="D101" s="2" t="e">
        <f t="shared" si="12"/>
        <v>#N/A</v>
      </c>
      <c r="E101" s="2" t="e">
        <f t="shared" si="22"/>
        <v>#N/A</v>
      </c>
      <c r="F101" s="2">
        <v>621320.63509041071</v>
      </c>
      <c r="G101" s="2">
        <f t="shared" si="25"/>
        <v>621320.63509041071</v>
      </c>
      <c r="H101" s="2">
        <f t="shared" si="32"/>
        <v>34311952.923351228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861577.28571428731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627231.88057041168</v>
      </c>
      <c r="Q101" s="2">
        <f t="shared" si="26"/>
        <v>627231.88057041168</v>
      </c>
      <c r="R101" s="2">
        <f t="shared" si="33"/>
        <v>35067641.625923097</v>
      </c>
      <c r="S101" s="2">
        <f t="shared" si="17"/>
        <v>621320.63509041071</v>
      </c>
      <c r="T101" s="2">
        <f t="shared" si="18"/>
        <v>8499.5714285714785</v>
      </c>
      <c r="U101" s="2">
        <f t="shared" si="19"/>
        <v>627231.88057041168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573794.16628469736</v>
      </c>
      <c r="Y101" s="2">
        <f t="shared" si="30"/>
        <v>34011273.911637396</v>
      </c>
      <c r="Z101" s="2" t="str">
        <f t="shared" si="8"/>
        <v>HERE</v>
      </c>
      <c r="AA101" s="2">
        <f>IF(Z101="HERE",Y101,AA100+Graph!$G$1*1000)</f>
        <v>34011273.911637396</v>
      </c>
      <c r="AB101" s="2">
        <f t="shared" si="21"/>
        <v>573794.16628469527</v>
      </c>
      <c r="AC101" s="2">
        <f t="shared" si="31"/>
        <v>1056367.7142857143</v>
      </c>
      <c r="AD101" s="3">
        <f t="shared" si="10"/>
        <v>34011273.911637396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20021146.673353199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33</v>
      </c>
      <c r="C102" s="7"/>
      <c r="D102" s="2" t="e">
        <f t="shared" si="12"/>
        <v>#N/A</v>
      </c>
      <c r="E102" s="2" t="e">
        <f t="shared" si="22"/>
        <v>#N/A</v>
      </c>
      <c r="F102" s="2">
        <v>626251.77097657323</v>
      </c>
      <c r="G102" s="2">
        <f t="shared" ref="G102:G165" si="35">IF(F102&gt;800000,$AK$31*1000,F102)</f>
        <v>626251.77097657323</v>
      </c>
      <c r="H102" s="2">
        <f t="shared" si="32"/>
        <v>34938204.694327801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870076.85714285879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632209.51273235679</v>
      </c>
      <c r="Q102" s="2">
        <f t="shared" ref="Q102:Q165" si="36">IF(P102&gt;800000,800000,P102)</f>
        <v>632209.51273235679</v>
      </c>
      <c r="R102" s="2">
        <f t="shared" si="33"/>
        <v>35699851.138655454</v>
      </c>
      <c r="S102" s="2">
        <f t="shared" si="17"/>
        <v>626251.77097657323</v>
      </c>
      <c r="T102" s="2">
        <f t="shared" si="18"/>
        <v>8499.5714285714785</v>
      </c>
      <c r="U102" s="2">
        <f t="shared" si="19"/>
        <v>632209.51273235679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578771.79844664247</v>
      </c>
      <c r="Y102" s="2">
        <f t="shared" si="30"/>
        <v>34590045.710084036</v>
      </c>
      <c r="Z102" s="2" t="str">
        <f t="shared" si="8"/>
        <v>HERE</v>
      </c>
      <c r="AA102" s="2">
        <f>IF(Z102="HERE",Y102,AA101+Graph!$G$1*1000)</f>
        <v>34590045.710084036</v>
      </c>
      <c r="AB102" s="2">
        <f t="shared" si="21"/>
        <v>578771.79844664037</v>
      </c>
      <c r="AC102" s="2">
        <f t="shared" si="31"/>
        <v>1109805.4285714286</v>
      </c>
      <c r="AD102" s="3">
        <f t="shared" si="10"/>
        <v>34590045.710084036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20484724.498241693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34</v>
      </c>
      <c r="C103" s="7"/>
      <c r="D103" s="2" t="e">
        <f t="shared" si="12"/>
        <v>#N/A</v>
      </c>
      <c r="E103" s="2" t="e">
        <f t="shared" si="22"/>
        <v>#N/A</v>
      </c>
      <c r="F103" s="2">
        <v>631182.90686273575</v>
      </c>
      <c r="G103" s="2">
        <f t="shared" si="35"/>
        <v>631182.90686273575</v>
      </c>
      <c r="H103" s="2">
        <f t="shared" si="32"/>
        <v>35569387.601190537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878576.42857143027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637187.14489433169</v>
      </c>
      <c r="Q103" s="2">
        <f t="shared" si="36"/>
        <v>637187.14489433169</v>
      </c>
      <c r="R103" s="2">
        <f t="shared" si="33"/>
        <v>36337038.283549786</v>
      </c>
      <c r="S103" s="2">
        <f t="shared" si="17"/>
        <v>631182.90686273575</v>
      </c>
      <c r="T103" s="2">
        <f t="shared" si="18"/>
        <v>8499.5714285714785</v>
      </c>
      <c r="U103" s="2">
        <f t="shared" si="19"/>
        <v>637187.14489433169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583749.43060861761</v>
      </c>
      <c r="Y103" s="2">
        <f t="shared" si="30"/>
        <v>35173795.140692651</v>
      </c>
      <c r="Z103" s="2" t="str">
        <f t="shared" si="8"/>
        <v>HERE</v>
      </c>
      <c r="AA103" s="2">
        <f>IF(Z103="HERE",Y103,AA102+Graph!$G$1*1000)</f>
        <v>35173795.140692651</v>
      </c>
      <c r="AB103" s="2">
        <f t="shared" si="21"/>
        <v>583749.43060861528</v>
      </c>
      <c r="AC103" s="2">
        <f t="shared" si="31"/>
        <v>1163243.1428571427</v>
      </c>
      <c r="AD103" s="3">
        <f t="shared" si="10"/>
        <v>35173795.140692651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20952782.192075934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35</v>
      </c>
      <c r="C104" s="7"/>
      <c r="D104" s="2" t="e">
        <f t="shared" si="12"/>
        <v>#N/A</v>
      </c>
      <c r="E104" s="2" t="e">
        <f t="shared" si="22"/>
        <v>#N/A</v>
      </c>
      <c r="F104" s="2">
        <v>636114.04274892807</v>
      </c>
      <c r="G104" s="2">
        <f t="shared" si="35"/>
        <v>636114.04274892807</v>
      </c>
      <c r="H104" s="2">
        <f t="shared" si="32"/>
        <v>36205501.643939465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887076.00000000175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642164.7770562768</v>
      </c>
      <c r="Q104" s="2">
        <f t="shared" si="36"/>
        <v>642164.7770562768</v>
      </c>
      <c r="R104" s="2">
        <f t="shared" si="33"/>
        <v>36979203.060606062</v>
      </c>
      <c r="S104" s="2">
        <f t="shared" si="17"/>
        <v>636114.04274892807</v>
      </c>
      <c r="T104" s="2">
        <f t="shared" si="18"/>
        <v>8499.5714285714785</v>
      </c>
      <c r="U104" s="2">
        <f t="shared" si="19"/>
        <v>642164.7770562768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588727.06277056248</v>
      </c>
      <c r="Y104" s="2">
        <f t="shared" si="30"/>
        <v>35762522.203463212</v>
      </c>
      <c r="Z104" s="2" t="str">
        <f t="shared" si="8"/>
        <v>HERE</v>
      </c>
      <c r="AA104" s="2">
        <f>IF(Z104="HERE",Y104,AA103+Graph!$G$1*1000)</f>
        <v>35762522.203463212</v>
      </c>
      <c r="AB104" s="2">
        <f t="shared" si="21"/>
        <v>588727.06277056038</v>
      </c>
      <c r="AC104" s="2">
        <f t="shared" si="31"/>
        <v>1216680.857142857</v>
      </c>
      <c r="AD104" s="3">
        <f t="shared" si="10"/>
        <v>35762522.203463212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21425319.754855957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36</v>
      </c>
      <c r="C105" s="7"/>
      <c r="D105" s="2" t="e">
        <f t="shared" si="12"/>
        <v>#N/A</v>
      </c>
      <c r="E105" s="2" t="e">
        <f t="shared" si="22"/>
        <v>#N/A</v>
      </c>
      <c r="F105" s="2">
        <v>641045.17863509059</v>
      </c>
      <c r="G105" s="2">
        <f t="shared" si="35"/>
        <v>641045.17863509059</v>
      </c>
      <c r="H105" s="2">
        <f t="shared" si="32"/>
        <v>36846546.822574556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895575.57142857322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647142.4092182219</v>
      </c>
      <c r="Q105" s="2">
        <f t="shared" si="36"/>
        <v>647142.4092182219</v>
      </c>
      <c r="R105" s="2">
        <f t="shared" si="33"/>
        <v>37626345.469824284</v>
      </c>
      <c r="S105" s="2">
        <f t="shared" si="17"/>
        <v>641045.17863509059</v>
      </c>
      <c r="T105" s="2">
        <f t="shared" si="18"/>
        <v>8499.5714285714785</v>
      </c>
      <c r="U105" s="2">
        <f t="shared" si="19"/>
        <v>647142.4092182219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593704.69493250758</v>
      </c>
      <c r="Y105" s="2">
        <f t="shared" si="30"/>
        <v>36356226.898395717</v>
      </c>
      <c r="Z105" s="2" t="str">
        <f t="shared" si="8"/>
        <v>HERE</v>
      </c>
      <c r="AA105" s="2">
        <f>IF(Z105="HERE",Y105,AA104+Graph!$G$1*1000)</f>
        <v>36356226.898395717</v>
      </c>
      <c r="AB105" s="2">
        <f t="shared" si="21"/>
        <v>593704.69493250549</v>
      </c>
      <c r="AC105" s="2">
        <f t="shared" si="31"/>
        <v>1270118.5714285714</v>
      </c>
      <c r="AD105" s="3">
        <f t="shared" si="10"/>
        <v>36356226.898395717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21902337.186581731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37</v>
      </c>
      <c r="C106" s="7"/>
      <c r="D106" s="2" t="e">
        <f t="shared" si="12"/>
        <v>#N/A</v>
      </c>
      <c r="E106" s="2" t="e">
        <f t="shared" si="22"/>
        <v>#N/A</v>
      </c>
      <c r="F106" s="2">
        <v>645976.31452125311</v>
      </c>
      <c r="G106" s="2">
        <f t="shared" si="35"/>
        <v>645976.31452125311</v>
      </c>
      <c r="H106" s="2">
        <f t="shared" si="32"/>
        <v>37492523.137095809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904075.1428571447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652120.04138019681</v>
      </c>
      <c r="Q106" s="2">
        <f t="shared" si="36"/>
        <v>652120.04138019681</v>
      </c>
      <c r="R106" s="2">
        <f t="shared" si="33"/>
        <v>38278465.511204481</v>
      </c>
      <c r="S106" s="2">
        <f t="shared" si="17"/>
        <v>645976.31452125311</v>
      </c>
      <c r="T106" s="2">
        <f t="shared" si="18"/>
        <v>8499.5714285714785</v>
      </c>
      <c r="U106" s="2">
        <f t="shared" si="19"/>
        <v>652120.04138019681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598682.32709448249</v>
      </c>
      <c r="Y106" s="2">
        <f t="shared" si="30"/>
        <v>36954909.225490198</v>
      </c>
      <c r="Z106" s="2" t="str">
        <f t="shared" si="8"/>
        <v>HERE</v>
      </c>
      <c r="AA106" s="2">
        <f>IF(Z106="HERE",Y106,AA105+Graph!$G$1*1000)</f>
        <v>36954909.225490198</v>
      </c>
      <c r="AB106" s="2">
        <f t="shared" si="21"/>
        <v>598682.3270944804</v>
      </c>
      <c r="AC106" s="2">
        <f t="shared" si="31"/>
        <v>1323556.2857142857</v>
      </c>
      <c r="AD106" s="3">
        <f t="shared" si="10"/>
        <v>36954909.225490198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22383834.487253252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38</v>
      </c>
      <c r="C107" s="7"/>
      <c r="D107" s="2" t="e">
        <f t="shared" si="12"/>
        <v>#N/A</v>
      </c>
      <c r="E107" s="2" t="e">
        <f t="shared" si="22"/>
        <v>#N/A</v>
      </c>
      <c r="F107" s="2">
        <v>650907.45040744543</v>
      </c>
      <c r="G107" s="2">
        <f t="shared" si="35"/>
        <v>650907.45040744543</v>
      </c>
      <c r="H107" s="2">
        <f t="shared" si="32"/>
        <v>38143430.587503254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912574.71428571618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657097.67354214191</v>
      </c>
      <c r="Q107" s="2">
        <f t="shared" si="36"/>
        <v>657097.67354214191</v>
      </c>
      <c r="R107" s="2">
        <f t="shared" si="33"/>
        <v>38935563.184746623</v>
      </c>
      <c r="S107" s="2">
        <f t="shared" si="17"/>
        <v>650907.45040744543</v>
      </c>
      <c r="T107" s="2">
        <f t="shared" si="18"/>
        <v>8499.5714285714785</v>
      </c>
      <c r="U107" s="2">
        <f t="shared" si="19"/>
        <v>657097.67354214191</v>
      </c>
      <c r="V107" s="2">
        <f t="shared" si="34"/>
        <v>1376994</v>
      </c>
      <c r="W107" s="2">
        <f t="shared" si="20"/>
        <v>53437.714285714319</v>
      </c>
      <c r="X107" s="2">
        <f t="shared" si="6"/>
        <v>603659.9592564276</v>
      </c>
      <c r="Y107" s="2">
        <f t="shared" si="30"/>
        <v>37558569.184746623</v>
      </c>
      <c r="Z107" s="2" t="str">
        <f t="shared" si="8"/>
        <v>HERE</v>
      </c>
      <c r="AA107" s="2">
        <f>IF(Z107="HERE",Y107,AA106+Graph!$G$1*1000)</f>
        <v>37558569.184746623</v>
      </c>
      <c r="AB107" s="2">
        <f t="shared" si="21"/>
        <v>603659.9592564255</v>
      </c>
      <c r="AC107" s="2">
        <f t="shared" si="31"/>
        <v>1376994</v>
      </c>
      <c r="AD107" s="3">
        <f t="shared" si="10"/>
        <v>37558569.184746623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22869811.656870555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39</v>
      </c>
      <c r="C108" s="7"/>
      <c r="D108" s="2" t="e">
        <f t="shared" si="12"/>
        <v>#N/A</v>
      </c>
      <c r="E108" s="2" t="e">
        <f t="shared" si="22"/>
        <v>#N/A</v>
      </c>
      <c r="F108" s="2">
        <v>655838.58629360795</v>
      </c>
      <c r="G108" s="2">
        <f t="shared" si="35"/>
        <v>655838.58629360795</v>
      </c>
      <c r="H108" s="2">
        <f t="shared" si="32"/>
        <v>38799269.173796862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921074.28571428766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662075.30570408702</v>
      </c>
      <c r="Q108" s="2">
        <f t="shared" si="36"/>
        <v>662075.30570408702</v>
      </c>
      <c r="R108" s="2">
        <f t="shared" si="33"/>
        <v>39597638.49045071</v>
      </c>
      <c r="S108" s="2">
        <f t="shared" si="17"/>
        <v>655838.58629360795</v>
      </c>
      <c r="T108" s="2">
        <f t="shared" si="18"/>
        <v>8499.5714285714785</v>
      </c>
      <c r="U108" s="2">
        <f t="shared" si="19"/>
        <v>662075.30570408702</v>
      </c>
      <c r="V108" s="2">
        <f t="shared" si="34"/>
        <v>1508825.75</v>
      </c>
      <c r="W108" s="2">
        <f t="shared" si="20"/>
        <v>131831.75</v>
      </c>
      <c r="X108" s="2">
        <f t="shared" si="6"/>
        <v>530243.55570408702</v>
      </c>
      <c r="Y108" s="2">
        <f t="shared" si="30"/>
        <v>38088812.74045071</v>
      </c>
      <c r="Z108" s="2" t="str">
        <f t="shared" si="8"/>
        <v>HERE</v>
      </c>
      <c r="AA108" s="2">
        <f>IF(Z108="HERE",Y108,AA107+Graph!$G$1*1000)</f>
        <v>38088812.74045071</v>
      </c>
      <c r="AB108" s="2">
        <f t="shared" si="21"/>
        <v>530243.55570408702</v>
      </c>
      <c r="AC108" s="2">
        <f t="shared" si="31"/>
        <v>1508825.75</v>
      </c>
      <c r="AD108" s="3">
        <f t="shared" si="10"/>
        <v>38088812.74045071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23360268.695433605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40</v>
      </c>
      <c r="C109" s="7"/>
      <c r="D109" s="2" t="e">
        <f t="shared" si="12"/>
        <v>#N/A</v>
      </c>
      <c r="E109" s="2" t="e">
        <f t="shared" si="22"/>
        <v>#N/A</v>
      </c>
      <c r="F109" s="2">
        <v>660769.72217977047</v>
      </c>
      <c r="G109" s="2">
        <f t="shared" si="35"/>
        <v>660769.72217977047</v>
      </c>
      <c r="H109" s="2">
        <f t="shared" si="32"/>
        <v>39460038.895976633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929573.85714285914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667052.93786606193</v>
      </c>
      <c r="Q109" s="2">
        <f t="shared" si="36"/>
        <v>667052.93786606193</v>
      </c>
      <c r="R109" s="2">
        <f t="shared" si="33"/>
        <v>40264691.428316772</v>
      </c>
      <c r="S109" s="2">
        <f t="shared" si="17"/>
        <v>660769.72217977047</v>
      </c>
      <c r="T109" s="2">
        <f t="shared" si="18"/>
        <v>8499.5714285714785</v>
      </c>
      <c r="U109" s="2">
        <f t="shared" si="19"/>
        <v>667052.93786606193</v>
      </c>
      <c r="V109" s="2">
        <f t="shared" si="34"/>
        <v>1640657.5</v>
      </c>
      <c r="W109" s="2">
        <f t="shared" si="20"/>
        <v>131831.75</v>
      </c>
      <c r="X109" s="2">
        <f t="shared" si="6"/>
        <v>535221.18786606193</v>
      </c>
      <c r="Y109" s="2">
        <f t="shared" si="30"/>
        <v>38624033.928316772</v>
      </c>
      <c r="Z109" s="2" t="str">
        <f t="shared" si="8"/>
        <v>HERE</v>
      </c>
      <c r="AA109" s="2">
        <f>IF(Z109="HERE",Y109,AA108+Graph!$G$1*1000)</f>
        <v>38624033.928316772</v>
      </c>
      <c r="AB109" s="2">
        <f t="shared" si="21"/>
        <v>535221.18786606193</v>
      </c>
      <c r="AC109" s="2">
        <f t="shared" si="31"/>
        <v>1640657.5</v>
      </c>
      <c r="AD109" s="3">
        <f t="shared" si="10"/>
        <v>38624033.928316772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23855205.602942407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41</v>
      </c>
      <c r="C110" s="7"/>
      <c r="D110" s="2" t="e">
        <f t="shared" si="12"/>
        <v>#N/A</v>
      </c>
      <c r="E110" s="2" t="e">
        <f t="shared" si="22"/>
        <v>#N/A</v>
      </c>
      <c r="F110" s="2">
        <v>665700.85806596279</v>
      </c>
      <c r="G110" s="2">
        <f t="shared" si="35"/>
        <v>665700.85806596279</v>
      </c>
      <c r="H110" s="2">
        <f t="shared" si="32"/>
        <v>40125739.754042596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938073.42857143062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672030.57002800703</v>
      </c>
      <c r="Q110" s="2">
        <f t="shared" si="36"/>
        <v>672030.57002800703</v>
      </c>
      <c r="R110" s="2">
        <f t="shared" si="33"/>
        <v>40936721.998344779</v>
      </c>
      <c r="S110" s="2">
        <f t="shared" si="17"/>
        <v>665700.85806596279</v>
      </c>
      <c r="T110" s="2">
        <f t="shared" si="18"/>
        <v>8499.5714285714785</v>
      </c>
      <c r="U110" s="2">
        <f t="shared" si="19"/>
        <v>672030.57002800703</v>
      </c>
      <c r="V110" s="2">
        <f t="shared" si="34"/>
        <v>1772489.25</v>
      </c>
      <c r="W110" s="2">
        <f t="shared" si="20"/>
        <v>131831.75</v>
      </c>
      <c r="X110" s="2">
        <f t="shared" si="6"/>
        <v>540198.82002800703</v>
      </c>
      <c r="Y110" s="2">
        <f t="shared" si="30"/>
        <v>39164232.748344779</v>
      </c>
      <c r="Z110" s="2" t="str">
        <f t="shared" si="8"/>
        <v>HERE</v>
      </c>
      <c r="AA110" s="2">
        <f>IF(Z110="HERE",Y110,AA109+Graph!$G$1*1000)</f>
        <v>39164232.748344779</v>
      </c>
      <c r="AB110" s="2">
        <f t="shared" si="21"/>
        <v>540198.82002800703</v>
      </c>
      <c r="AC110" s="2">
        <f t="shared" si="31"/>
        <v>1772489.25</v>
      </c>
      <c r="AD110" s="3">
        <f t="shared" si="10"/>
        <v>39164232.748344779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24354622.379396986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42</v>
      </c>
      <c r="C111" s="7"/>
      <c r="D111" s="2" t="e">
        <f t="shared" si="12"/>
        <v>#N/A</v>
      </c>
      <c r="E111" s="2" t="e">
        <f t="shared" si="22"/>
        <v>#N/A</v>
      </c>
      <c r="F111" s="2">
        <v>670631.99395212531</v>
      </c>
      <c r="G111" s="2">
        <f t="shared" si="35"/>
        <v>670631.99395212531</v>
      </c>
      <c r="H111" s="2">
        <f t="shared" si="32"/>
        <v>40796371.747994721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946573.0000000021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677008.20218995214</v>
      </c>
      <c r="Q111" s="2">
        <f t="shared" si="36"/>
        <v>677008.20218995214</v>
      </c>
      <c r="R111" s="2">
        <f t="shared" si="33"/>
        <v>41613730.200534731</v>
      </c>
      <c r="S111" s="2">
        <f t="shared" si="17"/>
        <v>670631.99395212531</v>
      </c>
      <c r="T111" s="2">
        <f t="shared" si="18"/>
        <v>8499.5714285714785</v>
      </c>
      <c r="U111" s="2">
        <f t="shared" si="19"/>
        <v>677008.20218995214</v>
      </c>
      <c r="V111" s="2">
        <f t="shared" si="34"/>
        <v>1904321</v>
      </c>
      <c r="W111" s="2">
        <f t="shared" si="20"/>
        <v>131831.75</v>
      </c>
      <c r="X111" s="2">
        <f t="shared" si="6"/>
        <v>545176.45218995214</v>
      </c>
      <c r="Y111" s="2">
        <f t="shared" si="30"/>
        <v>39709409.200534731</v>
      </c>
      <c r="Z111" s="2" t="str">
        <f t="shared" si="8"/>
        <v>HERE</v>
      </c>
      <c r="AA111" s="2">
        <f>IF(Z111="HERE",Y111,AA110+Graph!$G$1*1000)</f>
        <v>39709409.200534731</v>
      </c>
      <c r="AB111" s="2">
        <f t="shared" si="21"/>
        <v>545176.45218995214</v>
      </c>
      <c r="AC111" s="2">
        <f t="shared" si="31"/>
        <v>1904321</v>
      </c>
      <c r="AD111" s="3">
        <f t="shared" si="10"/>
        <v>39709409.200534731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24858519.024797317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43</v>
      </c>
      <c r="C112" s="7"/>
      <c r="D112" s="2" t="e">
        <f t="shared" si="12"/>
        <v>#N/A</v>
      </c>
      <c r="E112" s="2" t="e">
        <f t="shared" si="22"/>
        <v>#N/A</v>
      </c>
      <c r="F112" s="2">
        <v>675563.12983828783</v>
      </c>
      <c r="G112" s="2">
        <f t="shared" si="35"/>
        <v>675563.12983828783</v>
      </c>
      <c r="H112" s="2">
        <f t="shared" si="32"/>
        <v>41471934.877833009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955072.57142857357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681985.83435192704</v>
      </c>
      <c r="Q112" s="2">
        <f t="shared" si="36"/>
        <v>681985.83435192704</v>
      </c>
      <c r="R112" s="2">
        <f t="shared" si="33"/>
        <v>42295716.034886658</v>
      </c>
      <c r="S112" s="2">
        <f t="shared" si="17"/>
        <v>675563.12983828783</v>
      </c>
      <c r="T112" s="2">
        <f t="shared" si="18"/>
        <v>8499.5714285714785</v>
      </c>
      <c r="U112" s="2">
        <f t="shared" si="19"/>
        <v>681985.83435192704</v>
      </c>
      <c r="V112" s="2">
        <f t="shared" si="34"/>
        <v>2036152.75</v>
      </c>
      <c r="W112" s="2">
        <f t="shared" si="20"/>
        <v>131831.75</v>
      </c>
      <c r="X112" s="2">
        <f t="shared" si="6"/>
        <v>550154.08435192704</v>
      </c>
      <c r="Y112" s="2">
        <f t="shared" si="30"/>
        <v>40259563.284886658</v>
      </c>
      <c r="Z112" s="2" t="str">
        <f t="shared" si="8"/>
        <v>HERE</v>
      </c>
      <c r="AA112" s="2">
        <f>IF(Z112="HERE",Y112,AA111+Graph!$G$1*1000)</f>
        <v>40259563.284886658</v>
      </c>
      <c r="AB112" s="2">
        <f t="shared" si="21"/>
        <v>550154.08435192704</v>
      </c>
      <c r="AC112" s="2">
        <f t="shared" si="31"/>
        <v>2036152.75</v>
      </c>
      <c r="AD112" s="3">
        <f t="shared" si="10"/>
        <v>40259563.284886658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25366895.539143395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44</v>
      </c>
      <c r="C113" s="7"/>
      <c r="D113" s="2" t="e">
        <f t="shared" si="12"/>
        <v>#N/A</v>
      </c>
      <c r="E113" s="2" t="e">
        <f t="shared" si="22"/>
        <v>#N/A</v>
      </c>
      <c r="F113" s="2">
        <v>680494.26572448015</v>
      </c>
      <c r="G113" s="2">
        <f t="shared" si="35"/>
        <v>680494.26572448015</v>
      </c>
      <c r="H113" s="2">
        <f t="shared" si="32"/>
        <v>42152429.143557489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963572.14285714505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686963.46651387215</v>
      </c>
      <c r="Q113" s="2">
        <f t="shared" si="36"/>
        <v>686963.46651387215</v>
      </c>
      <c r="R113" s="2">
        <f t="shared" si="33"/>
        <v>42982679.50140053</v>
      </c>
      <c r="S113" s="2">
        <f t="shared" si="17"/>
        <v>680494.26572448015</v>
      </c>
      <c r="T113" s="2">
        <f t="shared" si="18"/>
        <v>8499.5714285714785</v>
      </c>
      <c r="U113" s="2">
        <f t="shared" si="19"/>
        <v>686963.46651387215</v>
      </c>
      <c r="V113" s="2">
        <f t="shared" si="34"/>
        <v>2167984.5</v>
      </c>
      <c r="W113" s="2">
        <f t="shared" si="20"/>
        <v>131831.75</v>
      </c>
      <c r="X113" s="2">
        <f t="shared" si="6"/>
        <v>555131.71651387215</v>
      </c>
      <c r="Y113" s="2">
        <f t="shared" si="30"/>
        <v>40814695.00140053</v>
      </c>
      <c r="Z113" s="2" t="str">
        <f t="shared" si="8"/>
        <v>HERE</v>
      </c>
      <c r="AA113" s="2">
        <f>IF(Z113="HERE",Y113,AA112+Graph!$G$1*1000)</f>
        <v>40814695.00140053</v>
      </c>
      <c r="AB113" s="2">
        <f t="shared" si="21"/>
        <v>555131.71651387215</v>
      </c>
      <c r="AC113" s="2">
        <f t="shared" si="31"/>
        <v>2167984.5</v>
      </c>
      <c r="AD113" s="3">
        <f t="shared" si="10"/>
        <v>40814695.00140053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25879751.922435254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45</v>
      </c>
      <c r="C114" s="7"/>
      <c r="D114" s="2" t="e">
        <f t="shared" si="12"/>
        <v>#N/A</v>
      </c>
      <c r="E114" s="2" t="e">
        <f t="shared" si="22"/>
        <v>#N/A</v>
      </c>
      <c r="F114" s="2">
        <v>685425.40161064267</v>
      </c>
      <c r="G114" s="2">
        <f t="shared" si="35"/>
        <v>685425.40161064267</v>
      </c>
      <c r="H114" s="2">
        <f t="shared" si="32"/>
        <v>42837854.545168132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972071.71428571653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691941.09867584705</v>
      </c>
      <c r="Q114" s="2">
        <f t="shared" si="36"/>
        <v>691941.09867584705</v>
      </c>
      <c r="R114" s="2">
        <f t="shared" si="33"/>
        <v>43674620.600076377</v>
      </c>
      <c r="S114" s="2">
        <f t="shared" si="17"/>
        <v>685425.40161064267</v>
      </c>
      <c r="T114" s="2">
        <f t="shared" si="18"/>
        <v>8499.5714285714785</v>
      </c>
      <c r="U114" s="2">
        <f t="shared" si="19"/>
        <v>691941.09867584705</v>
      </c>
      <c r="V114" s="2">
        <f t="shared" si="34"/>
        <v>2299816.25</v>
      </c>
      <c r="W114" s="2">
        <f t="shared" si="20"/>
        <v>131831.75</v>
      </c>
      <c r="X114" s="2">
        <f t="shared" si="6"/>
        <v>560109.34867584705</v>
      </c>
      <c r="Y114" s="2">
        <f t="shared" si="30"/>
        <v>41374804.350076377</v>
      </c>
      <c r="Z114" s="2" t="str">
        <f t="shared" si="8"/>
        <v>HERE</v>
      </c>
      <c r="AA114" s="2">
        <f>IF(Z114="HERE",Y114,AA113+Graph!$G$1*1000)</f>
        <v>41374804.350076377</v>
      </c>
      <c r="AB114" s="2">
        <f t="shared" si="21"/>
        <v>560109.34867584705</v>
      </c>
      <c r="AC114" s="2">
        <f t="shared" si="31"/>
        <v>2299816.25</v>
      </c>
      <c r="AD114" s="3">
        <f t="shared" si="10"/>
        <v>41374804.350076377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26397088.174672861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46</v>
      </c>
      <c r="C115" s="7"/>
      <c r="D115" s="2" t="e">
        <f t="shared" si="12"/>
        <v>#N/A</v>
      </c>
      <c r="E115" s="2" t="e">
        <f t="shared" si="22"/>
        <v>#N/A</v>
      </c>
      <c r="F115" s="2">
        <v>690356.53749680519</v>
      </c>
      <c r="G115" s="2">
        <f t="shared" si="35"/>
        <v>690356.53749680519</v>
      </c>
      <c r="H115" s="2">
        <f t="shared" si="32"/>
        <v>43528211.082664937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980571.28571428801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696918.73083779216</v>
      </c>
      <c r="Q115" s="2">
        <f t="shared" si="36"/>
        <v>696918.73083779216</v>
      </c>
      <c r="R115" s="2">
        <f t="shared" si="33"/>
        <v>44371539.33091417</v>
      </c>
      <c r="S115" s="2">
        <f t="shared" si="17"/>
        <v>690356.53749680519</v>
      </c>
      <c r="T115" s="2">
        <f t="shared" si="18"/>
        <v>8499.5714285714785</v>
      </c>
      <c r="U115" s="2">
        <f t="shared" si="19"/>
        <v>696918.73083779216</v>
      </c>
      <c r="V115" s="2">
        <f t="shared" si="34"/>
        <v>2431648</v>
      </c>
      <c r="W115" s="2">
        <f t="shared" si="20"/>
        <v>131831.75</v>
      </c>
      <c r="X115" s="2">
        <f t="shared" si="6"/>
        <v>565086.98083779216</v>
      </c>
      <c r="Y115" s="2">
        <f t="shared" si="30"/>
        <v>41939891.33091417</v>
      </c>
      <c r="Z115" s="2" t="str">
        <f t="shared" si="8"/>
        <v>HERE</v>
      </c>
      <c r="AA115" s="2">
        <f>IF(Z115="HERE",Y115,AA114+Graph!$G$1*1000)</f>
        <v>41939891.33091417</v>
      </c>
      <c r="AB115" s="2">
        <f t="shared" si="21"/>
        <v>565086.98083779216</v>
      </c>
      <c r="AC115" s="2">
        <f t="shared" si="31"/>
        <v>2431648</v>
      </c>
      <c r="AD115" s="3">
        <f t="shared" si="10"/>
        <v>41939891.33091417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26918904.295856219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47</v>
      </c>
      <c r="C116" s="7"/>
      <c r="D116" s="2" t="e">
        <f t="shared" si="12"/>
        <v>#N/A</v>
      </c>
      <c r="E116" s="2" t="e">
        <f t="shared" si="22"/>
        <v>#N/A</v>
      </c>
      <c r="F116" s="2">
        <v>695287.67338299751</v>
      </c>
      <c r="G116" s="2">
        <f t="shared" si="35"/>
        <v>695287.67338299751</v>
      </c>
      <c r="H116" s="2">
        <f t="shared" si="32"/>
        <v>44223498.756047934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989070.85714285949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701896.36299973726</v>
      </c>
      <c r="Q116" s="2">
        <f t="shared" si="36"/>
        <v>701896.36299973726</v>
      </c>
      <c r="R116" s="2">
        <f t="shared" si="33"/>
        <v>45073435.693913907</v>
      </c>
      <c r="S116" s="2">
        <f t="shared" si="17"/>
        <v>695287.67338299751</v>
      </c>
      <c r="T116" s="2">
        <f t="shared" si="18"/>
        <v>8499.5714285714785</v>
      </c>
      <c r="U116" s="2">
        <f t="shared" si="19"/>
        <v>701896.36299973726</v>
      </c>
      <c r="V116" s="2">
        <f t="shared" si="34"/>
        <v>2639309</v>
      </c>
      <c r="W116" s="2">
        <f t="shared" si="20"/>
        <v>207661</v>
      </c>
      <c r="X116" s="2">
        <f t="shared" si="6"/>
        <v>494235.36299973726</v>
      </c>
      <c r="Y116" s="2">
        <f t="shared" si="30"/>
        <v>42434126.693913907</v>
      </c>
      <c r="Z116" s="2" t="str">
        <f t="shared" si="8"/>
        <v>HERE</v>
      </c>
      <c r="AA116" s="2">
        <f>IF(Z116="HERE",Y116,AA115+Graph!$G$1*1000)</f>
        <v>42434126.693913907</v>
      </c>
      <c r="AB116" s="2">
        <f t="shared" si="21"/>
        <v>494235.36299973726</v>
      </c>
      <c r="AC116" s="2">
        <f t="shared" si="31"/>
        <v>2639309</v>
      </c>
      <c r="AD116" s="3">
        <f t="shared" si="10"/>
        <v>42434126.693913907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27445200.285985358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48</v>
      </c>
      <c r="C117" s="7"/>
      <c r="D117" s="2" t="e">
        <f t="shared" si="12"/>
        <v>#N/A</v>
      </c>
      <c r="E117" s="2" t="e">
        <f t="shared" si="22"/>
        <v>#N/A</v>
      </c>
      <c r="F117" s="2">
        <v>700218.80926916003</v>
      </c>
      <c r="G117" s="2">
        <f t="shared" si="35"/>
        <v>700218.80926916003</v>
      </c>
      <c r="H117" s="2">
        <f t="shared" si="32"/>
        <v>44923717.565317094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997570.42857143097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706873.99516171217</v>
      </c>
      <c r="Q117" s="2">
        <f t="shared" si="36"/>
        <v>706873.99516171217</v>
      </c>
      <c r="R117" s="2">
        <f t="shared" si="33"/>
        <v>45780309.689075619</v>
      </c>
      <c r="S117" s="2">
        <f t="shared" si="17"/>
        <v>700218.80926916003</v>
      </c>
      <c r="T117" s="2">
        <f t="shared" si="18"/>
        <v>8499.5714285714785</v>
      </c>
      <c r="U117" s="2">
        <f t="shared" si="19"/>
        <v>706873.99516171217</v>
      </c>
      <c r="V117" s="2">
        <f t="shared" si="34"/>
        <v>2918252</v>
      </c>
      <c r="W117" s="2">
        <f t="shared" si="20"/>
        <v>278943</v>
      </c>
      <c r="X117" s="2">
        <f t="shared" si="6"/>
        <v>427930.99516171217</v>
      </c>
      <c r="Y117" s="2">
        <f t="shared" si="30"/>
        <v>42862057.689075619</v>
      </c>
      <c r="Z117" s="2" t="str">
        <f t="shared" si="8"/>
        <v>HERE</v>
      </c>
      <c r="AA117" s="2">
        <f>IF(Z117="HERE",Y117,AA116+Graph!$G$1*1000)</f>
        <v>42862057.689075619</v>
      </c>
      <c r="AB117" s="2">
        <f t="shared" si="21"/>
        <v>427930.99516171217</v>
      </c>
      <c r="AC117" s="2">
        <f t="shared" si="31"/>
        <v>2918252</v>
      </c>
      <c r="AD117" s="3">
        <f t="shared" si="10"/>
        <v>42862057.689075619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27975976.145060245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49</v>
      </c>
      <c r="C118" s="7"/>
      <c r="D118" s="2" t="e">
        <f t="shared" si="12"/>
        <v>#N/A</v>
      </c>
      <c r="E118" s="2" t="e">
        <f t="shared" si="22"/>
        <v>#N/A</v>
      </c>
      <c r="F118" s="2">
        <v>705149.94515532255</v>
      </c>
      <c r="G118" s="2">
        <f t="shared" si="35"/>
        <v>705149.94515532255</v>
      </c>
      <c r="H118" s="2">
        <f t="shared" si="32"/>
        <v>45628867.510472417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1006070.0000000024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711851.62732365727</v>
      </c>
      <c r="Q118" s="2">
        <f t="shared" si="36"/>
        <v>711851.62732365727</v>
      </c>
      <c r="R118" s="2">
        <f t="shared" si="33"/>
        <v>46492161.316399276</v>
      </c>
      <c r="S118" s="2">
        <f t="shared" si="17"/>
        <v>705149.94515532255</v>
      </c>
      <c r="T118" s="2">
        <f t="shared" si="18"/>
        <v>8499.5714285714785</v>
      </c>
      <c r="U118" s="2">
        <f t="shared" si="19"/>
        <v>711851.62732365727</v>
      </c>
      <c r="V118" s="2">
        <f t="shared" si="34"/>
        <v>3234946</v>
      </c>
      <c r="W118" s="2">
        <f t="shared" si="20"/>
        <v>316694</v>
      </c>
      <c r="X118" s="2">
        <f t="shared" si="6"/>
        <v>395157.62732365727</v>
      </c>
      <c r="Y118" s="2">
        <f t="shared" si="30"/>
        <v>43257215.316399276</v>
      </c>
      <c r="Z118" s="2" t="str">
        <f t="shared" si="8"/>
        <v>HERE</v>
      </c>
      <c r="AA118" s="2">
        <f>IF(Z118="HERE",Y118,AA117+Graph!$G$1*1000)</f>
        <v>43257215.316399276</v>
      </c>
      <c r="AB118" s="2">
        <f t="shared" si="21"/>
        <v>395157.62732365727</v>
      </c>
      <c r="AC118" s="2">
        <f t="shared" si="31"/>
        <v>3234946</v>
      </c>
      <c r="AD118" s="3">
        <f t="shared" si="10"/>
        <v>43257215.316399276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28511231.873080909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50</v>
      </c>
      <c r="C119" s="7"/>
      <c r="D119" s="2" t="e">
        <f t="shared" si="12"/>
        <v>#N/A</v>
      </c>
      <c r="E119" s="2" t="e">
        <f t="shared" si="22"/>
        <v>#N/A</v>
      </c>
      <c r="F119" s="2">
        <v>710081.08104151487</v>
      </c>
      <c r="G119" s="2">
        <f t="shared" si="35"/>
        <v>710081.08104151487</v>
      </c>
      <c r="H119" s="2">
        <f t="shared" si="32"/>
        <v>46338948.591513932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1014569.5714285739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716829.25948560238</v>
      </c>
      <c r="Q119" s="2">
        <f t="shared" si="36"/>
        <v>716829.25948560238</v>
      </c>
      <c r="R119" s="2">
        <f t="shared" si="33"/>
        <v>47208990.575884879</v>
      </c>
      <c r="S119" s="2">
        <f t="shared" si="17"/>
        <v>710081.08104151487</v>
      </c>
      <c r="T119" s="2">
        <f t="shared" si="18"/>
        <v>8499.5714285714785</v>
      </c>
      <c r="U119" s="2">
        <f t="shared" si="19"/>
        <v>716829.25948560238</v>
      </c>
      <c r="V119" s="2">
        <f t="shared" si="34"/>
        <v>3559179</v>
      </c>
      <c r="W119" s="2">
        <f t="shared" si="20"/>
        <v>324233</v>
      </c>
      <c r="X119" s="2">
        <f t="shared" si="6"/>
        <v>392596.25948560238</v>
      </c>
      <c r="Y119" s="2">
        <f t="shared" si="30"/>
        <v>43649811.575884879</v>
      </c>
      <c r="Z119" s="2" t="str">
        <f t="shared" si="8"/>
        <v>HERE</v>
      </c>
      <c r="AA119" s="2">
        <f>IF(Z119="HERE",Y119,AA118+Graph!$G$1*1000)</f>
        <v>43649811.575884879</v>
      </c>
      <c r="AB119" s="2">
        <f t="shared" si="21"/>
        <v>392596.25948560238</v>
      </c>
      <c r="AC119" s="2">
        <f t="shared" si="31"/>
        <v>3559179</v>
      </c>
      <c r="AD119" s="3">
        <f t="shared" si="10"/>
        <v>43649811.575884879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29050967.470047321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51</v>
      </c>
      <c r="C120" s="7"/>
      <c r="D120" s="2" t="e">
        <f t="shared" si="12"/>
        <v>#N/A</v>
      </c>
      <c r="E120" s="2" t="e">
        <f t="shared" si="22"/>
        <v>#N/A</v>
      </c>
      <c r="F120" s="2">
        <v>715012.21692767739</v>
      </c>
      <c r="G120" s="2">
        <f t="shared" si="35"/>
        <v>715012.21692767739</v>
      </c>
      <c r="H120" s="2">
        <f t="shared" si="32"/>
        <v>47053960.808441609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1023069.1428571454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721806.89164757729</v>
      </c>
      <c r="Q120" s="2">
        <f t="shared" si="36"/>
        <v>721806.89164757729</v>
      </c>
      <c r="R120" s="2">
        <f t="shared" si="33"/>
        <v>47930797.467532456</v>
      </c>
      <c r="S120" s="2">
        <f t="shared" si="17"/>
        <v>715012.21692767739</v>
      </c>
      <c r="T120" s="2">
        <f t="shared" si="18"/>
        <v>8499.5714285714785</v>
      </c>
      <c r="U120" s="2">
        <f t="shared" si="19"/>
        <v>721806.89164757729</v>
      </c>
      <c r="V120" s="2">
        <f t="shared" si="34"/>
        <v>3837094</v>
      </c>
      <c r="W120" s="2">
        <f t="shared" si="20"/>
        <v>277915</v>
      </c>
      <c r="X120" s="2">
        <f t="shared" si="6"/>
        <v>443891.89164757729</v>
      </c>
      <c r="Y120" s="2">
        <f t="shared" si="30"/>
        <v>44093703.467532456</v>
      </c>
      <c r="Z120" s="2" t="str">
        <f t="shared" si="8"/>
        <v>HERE</v>
      </c>
      <c r="AA120" s="2">
        <f>IF(Z120="HERE",Y120,AA119+Graph!$G$1*1000)</f>
        <v>44093703.467532456</v>
      </c>
      <c r="AB120" s="2">
        <f t="shared" si="21"/>
        <v>443891.89164757729</v>
      </c>
      <c r="AC120" s="2">
        <f t="shared" si="31"/>
        <v>3837094</v>
      </c>
      <c r="AD120" s="3">
        <f t="shared" si="10"/>
        <v>44093703.467532456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29595182.935959488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52</v>
      </c>
      <c r="C121" s="7"/>
      <c r="D121" s="2" t="e">
        <f t="shared" si="12"/>
        <v>#N/A</v>
      </c>
      <c r="E121" s="2" t="e">
        <f t="shared" si="22"/>
        <v>#N/A</v>
      </c>
      <c r="F121" s="2">
        <v>719943.35281383991</v>
      </c>
      <c r="G121" s="2">
        <f t="shared" si="35"/>
        <v>719943.35281383991</v>
      </c>
      <c r="H121" s="2">
        <f t="shared" si="32"/>
        <v>47773904.161255449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1031568.7142857169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726784.52380952239</v>
      </c>
      <c r="Q121" s="2">
        <f t="shared" si="36"/>
        <v>726784.52380952239</v>
      </c>
      <c r="R121" s="2">
        <f t="shared" si="33"/>
        <v>48657581.991341978</v>
      </c>
      <c r="S121" s="2">
        <f t="shared" si="17"/>
        <v>719943.35281383991</v>
      </c>
      <c r="T121" s="2">
        <f t="shared" si="18"/>
        <v>8499.5714285714785</v>
      </c>
      <c r="U121" s="2">
        <f t="shared" si="19"/>
        <v>726784.52380952239</v>
      </c>
      <c r="V121" s="2">
        <f t="shared" si="34"/>
        <v>4062501</v>
      </c>
      <c r="W121" s="2">
        <f t="shared" si="20"/>
        <v>225407</v>
      </c>
      <c r="X121" s="2">
        <f t="shared" si="6"/>
        <v>501377.52380952239</v>
      </c>
      <c r="Y121" s="2">
        <f t="shared" si="30"/>
        <v>44595080.991341978</v>
      </c>
      <c r="Z121" s="2" t="str">
        <f t="shared" si="8"/>
        <v>HERE</v>
      </c>
      <c r="AA121" s="2">
        <f>IF(Z121="HERE",Y121,AA120+Graph!$G$1*1000)</f>
        <v>44595080.991341978</v>
      </c>
      <c r="AB121" s="2">
        <f t="shared" si="21"/>
        <v>501377.52380952239</v>
      </c>
      <c r="AC121" s="2">
        <f t="shared" si="31"/>
        <v>4062501</v>
      </c>
      <c r="AD121" s="3">
        <f t="shared" si="10"/>
        <v>44595080.991341978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30143878.270817433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53</v>
      </c>
      <c r="C122" s="7"/>
      <c r="D122" s="2" t="e">
        <f t="shared" si="12"/>
        <v>#N/A</v>
      </c>
      <c r="E122" s="2" t="e">
        <f t="shared" si="22"/>
        <v>#N/A</v>
      </c>
      <c r="F122" s="2">
        <v>724874.48870003223</v>
      </c>
      <c r="G122" s="2">
        <f t="shared" si="35"/>
        <v>724874.48870003223</v>
      </c>
      <c r="H122" s="2">
        <f t="shared" si="32"/>
        <v>48498778.649955481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1040068.2857142884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731762.15597146749</v>
      </c>
      <c r="Q122" s="2">
        <f t="shared" si="36"/>
        <v>731762.15597146749</v>
      </c>
      <c r="R122" s="2">
        <f t="shared" si="33"/>
        <v>49389344.147313446</v>
      </c>
      <c r="S122" s="2">
        <f t="shared" si="17"/>
        <v>724874.48870003223</v>
      </c>
      <c r="T122" s="2">
        <f t="shared" si="18"/>
        <v>8499.5714285714785</v>
      </c>
      <c r="U122" s="2">
        <f t="shared" si="19"/>
        <v>731762.15597146749</v>
      </c>
      <c r="V122" s="2">
        <f t="shared" si="34"/>
        <v>4266577</v>
      </c>
      <c r="W122" s="2">
        <f t="shared" si="20"/>
        <v>204076</v>
      </c>
      <c r="X122" s="2">
        <f t="shared" si="6"/>
        <v>527686.15597146749</v>
      </c>
      <c r="Y122" s="2">
        <f t="shared" si="30"/>
        <v>45122767.147313446</v>
      </c>
      <c r="Z122" s="2" t="str">
        <f t="shared" si="8"/>
        <v>HERE</v>
      </c>
      <c r="AA122" s="2">
        <f>IF(Z122="HERE",Y122,AA121+Graph!$G$1*1000)</f>
        <v>45122767.147313446</v>
      </c>
      <c r="AB122" s="2">
        <f t="shared" si="21"/>
        <v>527686.15597146749</v>
      </c>
      <c r="AC122" s="2">
        <f t="shared" si="31"/>
        <v>4266577</v>
      </c>
      <c r="AD122" s="3">
        <f t="shared" si="10"/>
        <v>45122767.147313446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30662964.90618794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54</v>
      </c>
      <c r="C123" s="7"/>
      <c r="D123" s="2" t="e">
        <f t="shared" si="12"/>
        <v>#N/A</v>
      </c>
      <c r="E123" s="2" t="e">
        <f t="shared" si="22"/>
        <v>#N/A</v>
      </c>
      <c r="F123" s="2">
        <v>729805.62458619475</v>
      </c>
      <c r="G123" s="2">
        <f t="shared" si="35"/>
        <v>729805.62458619475</v>
      </c>
      <c r="H123" s="2">
        <f t="shared" si="32"/>
        <v>49228584.274541676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1048567.8571428598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736739.7881334424</v>
      </c>
      <c r="Q123" s="2">
        <f t="shared" si="36"/>
        <v>736739.7881334424</v>
      </c>
      <c r="R123" s="2">
        <f t="shared" si="33"/>
        <v>50126083.935446888</v>
      </c>
      <c r="S123" s="2">
        <f t="shared" si="17"/>
        <v>729805.62458619475</v>
      </c>
      <c r="T123" s="2">
        <f t="shared" si="18"/>
        <v>8499.5714285714785</v>
      </c>
      <c r="U123" s="2">
        <f t="shared" si="19"/>
        <v>736739.7881334424</v>
      </c>
      <c r="V123" s="2">
        <f t="shared" si="34"/>
        <v>4609740</v>
      </c>
      <c r="W123" s="2">
        <f t="shared" si="20"/>
        <v>343163</v>
      </c>
      <c r="X123" s="2">
        <f t="shared" si="6"/>
        <v>393576.7881334424</v>
      </c>
      <c r="Y123" s="2">
        <f t="shared" si="30"/>
        <v>45516343.935446888</v>
      </c>
      <c r="Z123" s="2" t="str">
        <f t="shared" si="8"/>
        <v>HERE</v>
      </c>
      <c r="AA123" s="2">
        <f>IF(Z123="HERE",Y123,AA122+Graph!$G$1*1000)</f>
        <v>45516343.935446888</v>
      </c>
      <c r="AB123" s="2">
        <f t="shared" si="21"/>
        <v>393576.7881334424</v>
      </c>
      <c r="AC123" s="2">
        <f t="shared" si="31"/>
        <v>4609740</v>
      </c>
      <c r="AD123" s="3">
        <f t="shared" si="10"/>
        <v>45516343.935446888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31186531.410504203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55</v>
      </c>
      <c r="C124" s="7"/>
      <c r="D124" s="2" t="e">
        <f t="shared" si="12"/>
        <v>#N/A</v>
      </c>
      <c r="E124" s="2" t="e">
        <f t="shared" si="22"/>
        <v>#N/A</v>
      </c>
      <c r="F124" s="2">
        <v>734736.76047235727</v>
      </c>
      <c r="G124" s="2">
        <f t="shared" si="35"/>
        <v>734736.76047235727</v>
      </c>
      <c r="H124" s="2">
        <f t="shared" si="32"/>
        <v>49963321.035014033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1057067.4285714312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741717.42029538751</v>
      </c>
      <c r="Q124" s="2">
        <f t="shared" si="36"/>
        <v>741717.42029538751</v>
      </c>
      <c r="R124" s="2">
        <f t="shared" si="33"/>
        <v>50867801.355742276</v>
      </c>
      <c r="S124" s="2">
        <f t="shared" si="17"/>
        <v>734736.76047235727</v>
      </c>
      <c r="T124" s="2">
        <f t="shared" si="18"/>
        <v>8499.571428571362</v>
      </c>
      <c r="U124" s="2">
        <f t="shared" si="19"/>
        <v>741717.42029538751</v>
      </c>
      <c r="V124" s="2">
        <f t="shared" si="34"/>
        <v>4973248</v>
      </c>
      <c r="W124" s="2">
        <f t="shared" si="20"/>
        <v>363508</v>
      </c>
      <c r="X124" s="2">
        <f t="shared" si="6"/>
        <v>378209.42029538751</v>
      </c>
      <c r="Y124" s="2">
        <f t="shared" si="30"/>
        <v>45894553.355742276</v>
      </c>
      <c r="Z124" s="2" t="str">
        <f t="shared" si="8"/>
        <v>HERE</v>
      </c>
      <c r="AA124" s="2">
        <f>IF(Z124="HERE",Y124,AA123+Graph!$G$1*1000)</f>
        <v>45894553.355742276</v>
      </c>
      <c r="AB124" s="2">
        <f t="shared" si="21"/>
        <v>378209.42029538751</v>
      </c>
      <c r="AC124" s="2">
        <f t="shared" si="31"/>
        <v>4973248</v>
      </c>
      <c r="AD124" s="3">
        <f t="shared" si="10"/>
        <v>45894553.355742276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31714577.783766247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56</v>
      </c>
      <c r="C125" s="7"/>
      <c r="D125" s="2" t="e">
        <f t="shared" si="12"/>
        <v>#N/A</v>
      </c>
      <c r="E125" s="2" t="e">
        <f t="shared" si="22"/>
        <v>#N/A</v>
      </c>
      <c r="F125" s="2">
        <v>739667.89635854959</v>
      </c>
      <c r="G125" s="2">
        <f t="shared" si="35"/>
        <v>739667.89635854959</v>
      </c>
      <c r="H125" s="2">
        <f t="shared" si="32"/>
        <v>50702988.931372583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1065567.0000000026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746695.05245733261</v>
      </c>
      <c r="Q125" s="2">
        <f t="shared" si="36"/>
        <v>746695.05245733261</v>
      </c>
      <c r="R125" s="2">
        <f t="shared" si="33"/>
        <v>51614496.408199608</v>
      </c>
      <c r="S125" s="2">
        <f t="shared" si="17"/>
        <v>739667.89635854959</v>
      </c>
      <c r="T125" s="2">
        <f t="shared" si="18"/>
        <v>8499.571428571362</v>
      </c>
      <c r="U125" s="2">
        <f t="shared" si="19"/>
        <v>746695.05245733261</v>
      </c>
      <c r="V125" s="2">
        <f t="shared" si="34"/>
        <v>5383103</v>
      </c>
      <c r="W125" s="2">
        <f t="shared" si="20"/>
        <v>409855</v>
      </c>
      <c r="X125" s="2">
        <f t="shared" si="6"/>
        <v>336840.05245733261</v>
      </c>
      <c r="Y125" s="2">
        <f t="shared" si="30"/>
        <v>46231393.408199608</v>
      </c>
      <c r="Z125" s="2" t="str">
        <f t="shared" si="8"/>
        <v>HERE</v>
      </c>
      <c r="AA125" s="2">
        <f>IF(Z125="HERE",Y125,AA124+Graph!$G$1*1000)</f>
        <v>46231393.408199608</v>
      </c>
      <c r="AB125" s="2">
        <f t="shared" si="21"/>
        <v>336840.05245733261</v>
      </c>
      <c r="AC125" s="2">
        <f t="shared" si="31"/>
        <v>5383103</v>
      </c>
      <c r="AD125" s="3">
        <f t="shared" si="10"/>
        <v>46231393.408199608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32247104.025974035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57</v>
      </c>
      <c r="C126" s="7"/>
      <c r="D126" s="2" t="e">
        <f t="shared" si="12"/>
        <v>#N/A</v>
      </c>
      <c r="E126" s="2" t="e">
        <f t="shared" si="22"/>
        <v>#N/A</v>
      </c>
      <c r="F126" s="2">
        <v>744599.03224471211</v>
      </c>
      <c r="G126" s="2">
        <f t="shared" si="35"/>
        <v>744599.03224471211</v>
      </c>
      <c r="H126" s="2">
        <f t="shared" si="32"/>
        <v>51447587.963617295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1074066.5714285739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751672.68461930752</v>
      </c>
      <c r="Q126" s="2">
        <f t="shared" si="36"/>
        <v>751672.68461930752</v>
      </c>
      <c r="R126" s="2">
        <f t="shared" si="33"/>
        <v>52366169.092818916</v>
      </c>
      <c r="S126" s="2">
        <f t="shared" si="17"/>
        <v>744599.03224471211</v>
      </c>
      <c r="T126" s="2">
        <f t="shared" si="18"/>
        <v>8499.571428571362</v>
      </c>
      <c r="U126" s="2">
        <f t="shared" si="19"/>
        <v>751672.68461930752</v>
      </c>
      <c r="V126" s="2">
        <f t="shared" si="34"/>
        <v>5861351</v>
      </c>
      <c r="W126" s="2">
        <f t="shared" si="20"/>
        <v>478248</v>
      </c>
      <c r="X126" s="2">
        <f t="shared" si="6"/>
        <v>273424.68461930752</v>
      </c>
      <c r="Y126" s="2">
        <f t="shared" si="30"/>
        <v>46504818.092818916</v>
      </c>
      <c r="Z126" s="2" t="str">
        <f t="shared" si="8"/>
        <v>HERE</v>
      </c>
      <c r="AA126" s="2">
        <f>IF(Z126="HERE",Y126,AA125+Graph!$G$1*1000)</f>
        <v>46504818.092818916</v>
      </c>
      <c r="AB126" s="2">
        <f t="shared" si="21"/>
        <v>273424.68461930752</v>
      </c>
      <c r="AC126" s="2">
        <f t="shared" si="31"/>
        <v>5861351</v>
      </c>
      <c r="AD126" s="3">
        <f t="shared" si="10"/>
        <v>46504818.092818916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32784110.137127575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58</v>
      </c>
      <c r="C127" s="7"/>
      <c r="D127" s="2" t="e">
        <f t="shared" si="12"/>
        <v>#N/A</v>
      </c>
      <c r="E127" s="2" t="e">
        <f t="shared" si="22"/>
        <v>#N/A</v>
      </c>
      <c r="F127" s="2">
        <v>749530.16813090444</v>
      </c>
      <c r="G127" s="2">
        <f t="shared" si="35"/>
        <v>749530.16813090444</v>
      </c>
      <c r="H127" s="2">
        <f t="shared" si="32"/>
        <v>52197118.131748199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1082566.1428571453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756650.31678125262</v>
      </c>
      <c r="Q127" s="2">
        <f t="shared" si="36"/>
        <v>756650.31678125262</v>
      </c>
      <c r="R127" s="2">
        <f t="shared" si="33"/>
        <v>53122819.409600168</v>
      </c>
      <c r="S127" s="2">
        <f t="shared" si="17"/>
        <v>749530.16813090444</v>
      </c>
      <c r="T127" s="2">
        <f t="shared" si="18"/>
        <v>8499.571428571362</v>
      </c>
      <c r="U127" s="2">
        <f t="shared" si="19"/>
        <v>756650.31678125262</v>
      </c>
      <c r="V127" s="2">
        <f t="shared" si="34"/>
        <v>6353321</v>
      </c>
      <c r="W127" s="2">
        <f t="shared" si="20"/>
        <v>491970</v>
      </c>
      <c r="X127" s="2">
        <f t="shared" si="6"/>
        <v>264680.31678125262</v>
      </c>
      <c r="Y127" s="2">
        <f t="shared" si="30"/>
        <v>46769498.409600168</v>
      </c>
      <c r="Z127" s="2" t="str">
        <f t="shared" si="8"/>
        <v>HERE</v>
      </c>
      <c r="AA127" s="2">
        <f>IF(Z127="HERE",Y127,AA126+Graph!$G$1*1000)</f>
        <v>46769498.409600168</v>
      </c>
      <c r="AB127" s="2">
        <f t="shared" si="21"/>
        <v>264680.31678125262</v>
      </c>
      <c r="AC127" s="2">
        <f t="shared" si="31"/>
        <v>6353321</v>
      </c>
      <c r="AD127" s="3">
        <f t="shared" si="10"/>
        <v>46769498.409600168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33325596.117226891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59</v>
      </c>
      <c r="C128" s="7"/>
      <c r="D128" s="2" t="e">
        <f t="shared" si="12"/>
        <v>#N/A</v>
      </c>
      <c r="E128" s="2" t="e">
        <f t="shared" si="22"/>
        <v>#N/A</v>
      </c>
      <c r="F128" s="2">
        <v>754461.30401706696</v>
      </c>
      <c r="G128" s="2">
        <f t="shared" si="35"/>
        <v>754461.30401706696</v>
      </c>
      <c r="H128" s="2">
        <f t="shared" si="32"/>
        <v>52951579.435765266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1091065.7142857166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761627.94894322753</v>
      </c>
      <c r="Q128" s="2">
        <f t="shared" si="36"/>
        <v>761627.94894322753</v>
      </c>
      <c r="R128" s="2">
        <f t="shared" si="33"/>
        <v>53884447.358543396</v>
      </c>
      <c r="S128" s="2">
        <f t="shared" si="17"/>
        <v>754461.30401706696</v>
      </c>
      <c r="T128" s="2">
        <f t="shared" si="18"/>
        <v>8499.571428571362</v>
      </c>
      <c r="U128" s="2">
        <f t="shared" si="19"/>
        <v>761627.94894322753</v>
      </c>
      <c r="V128" s="2">
        <f t="shared" si="34"/>
        <v>6573570</v>
      </c>
      <c r="W128" s="2">
        <f t="shared" si="20"/>
        <v>220249</v>
      </c>
      <c r="X128" s="2">
        <f t="shared" si="6"/>
        <v>541378.94894322753</v>
      </c>
      <c r="Y128" s="2">
        <f t="shared" si="30"/>
        <v>47310877.358543396</v>
      </c>
      <c r="Z128" s="2" t="str">
        <f t="shared" si="8"/>
        <v>HERE</v>
      </c>
      <c r="AA128" s="2">
        <f>IF(Z128="HERE",Y128,AA127+Graph!$G$1*1000)</f>
        <v>47310877.358543396</v>
      </c>
      <c r="AB128" s="2">
        <f t="shared" si="21"/>
        <v>541378.94894322753</v>
      </c>
      <c r="AC128" s="2">
        <f t="shared" si="31"/>
        <v>6573570</v>
      </c>
      <c r="AD128" s="3">
        <f t="shared" si="10"/>
        <v>47310877.358543396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33871561.966271967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60</v>
      </c>
      <c r="C129" s="7"/>
      <c r="D129" s="2" t="e">
        <f t="shared" si="12"/>
        <v>#N/A</v>
      </c>
      <c r="E129" s="2" t="e">
        <f t="shared" si="22"/>
        <v>#N/A</v>
      </c>
      <c r="F129" s="2">
        <v>759392.43990322948</v>
      </c>
      <c r="G129" s="2">
        <f t="shared" si="35"/>
        <v>759392.43990322948</v>
      </c>
      <c r="H129" s="2">
        <f t="shared" si="32"/>
        <v>53710971.875668496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1099565.285714288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766605.58110517263</v>
      </c>
      <c r="Q129" s="2">
        <f t="shared" si="36"/>
        <v>766605.58110517263</v>
      </c>
      <c r="R129" s="2">
        <f t="shared" si="33"/>
        <v>54651052.939648569</v>
      </c>
      <c r="S129" s="2">
        <f t="shared" si="17"/>
        <v>759392.43990322948</v>
      </c>
      <c r="T129" s="2">
        <f t="shared" si="18"/>
        <v>8499.571428571362</v>
      </c>
      <c r="U129" s="2">
        <f t="shared" si="19"/>
        <v>766605.58110517263</v>
      </c>
      <c r="V129" s="2">
        <f t="shared" si="34"/>
        <v>6853372</v>
      </c>
      <c r="W129" s="2">
        <f t="shared" si="20"/>
        <v>279802</v>
      </c>
      <c r="X129" s="2">
        <f t="shared" si="6"/>
        <v>486803.58110517263</v>
      </c>
      <c r="Y129" s="2">
        <f t="shared" si="30"/>
        <v>47797680.939648569</v>
      </c>
      <c r="Z129" s="2" t="str">
        <f t="shared" si="8"/>
        <v>HERE</v>
      </c>
      <c r="AA129" s="2">
        <f>IF(Z129="HERE",Y129,AA128+Graph!$G$1*1000)</f>
        <v>47797680.939648569</v>
      </c>
      <c r="AB129" s="2">
        <f t="shared" si="21"/>
        <v>486803.58110517263</v>
      </c>
      <c r="AC129" s="2">
        <f t="shared" si="31"/>
        <v>6853372</v>
      </c>
      <c r="AD129" s="3">
        <f t="shared" si="10"/>
        <v>47797680.939648569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34355372.753905639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61</v>
      </c>
      <c r="C130" s="7"/>
      <c r="D130" s="2" t="e">
        <f t="shared" si="12"/>
        <v>#N/A</v>
      </c>
      <c r="E130" s="2" t="e">
        <f t="shared" si="22"/>
        <v>#N/A</v>
      </c>
      <c r="F130" s="2">
        <v>764323.5757894218</v>
      </c>
      <c r="G130" s="2">
        <f t="shared" si="35"/>
        <v>764323.5757894218</v>
      </c>
      <c r="H130" s="2">
        <f t="shared" si="32"/>
        <v>54475295.451457918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1108064.8571428594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771583.21326711774</v>
      </c>
      <c r="Q130" s="2">
        <f t="shared" si="36"/>
        <v>771583.21326711774</v>
      </c>
      <c r="R130" s="2">
        <f t="shared" si="33"/>
        <v>55422636.152915686</v>
      </c>
      <c r="S130" s="2">
        <f t="shared" si="17"/>
        <v>764323.5757894218</v>
      </c>
      <c r="T130" s="2">
        <f t="shared" si="18"/>
        <v>8499.571428571362</v>
      </c>
      <c r="U130" s="2">
        <f t="shared" si="19"/>
        <v>771583.21326711774</v>
      </c>
      <c r="V130" s="2">
        <f t="shared" si="34"/>
        <v>7164387</v>
      </c>
      <c r="W130" s="2">
        <f t="shared" si="20"/>
        <v>311015</v>
      </c>
      <c r="X130" s="2">
        <f t="shared" si="6"/>
        <v>460568.21326711774</v>
      </c>
      <c r="Y130" s="2">
        <f t="shared" si="30"/>
        <v>48258249.152915686</v>
      </c>
      <c r="Z130" s="2" t="str">
        <f t="shared" si="8"/>
        <v>HERE</v>
      </c>
      <c r="AA130" s="2">
        <f>IF(Z130="HERE",Y130,AA129+Graph!$G$1*1000)</f>
        <v>48258249.152915686</v>
      </c>
      <c r="AB130" s="2">
        <f t="shared" si="21"/>
        <v>460568.21326711774</v>
      </c>
      <c r="AC130" s="2">
        <f t="shared" si="31"/>
        <v>7164387</v>
      </c>
      <c r="AD130" s="3">
        <f t="shared" si="10"/>
        <v>48258249.152915686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34843663.410485096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62</v>
      </c>
      <c r="C131" s="7"/>
      <c r="D131" s="2" t="e">
        <f t="shared" si="12"/>
        <v>#N/A</v>
      </c>
      <c r="E131" s="2" t="e">
        <f t="shared" si="22"/>
        <v>#N/A</v>
      </c>
      <c r="F131" s="2">
        <v>769254.71167558432</v>
      </c>
      <c r="G131" s="2">
        <f t="shared" si="35"/>
        <v>769254.71167558432</v>
      </c>
      <c r="H131" s="2">
        <f t="shared" si="32"/>
        <v>55244550.163133502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1116564.4285714307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776560.84542909265</v>
      </c>
      <c r="Q131" s="2">
        <f t="shared" si="36"/>
        <v>776560.84542909265</v>
      </c>
      <c r="R131" s="2">
        <f t="shared" si="33"/>
        <v>56199196.998344779</v>
      </c>
      <c r="S131" s="2">
        <f t="shared" si="17"/>
        <v>769254.71167558432</v>
      </c>
      <c r="T131" s="2">
        <f t="shared" si="18"/>
        <v>8499.571428571362</v>
      </c>
      <c r="U131" s="2">
        <f t="shared" si="19"/>
        <v>776560.84542909265</v>
      </c>
      <c r="V131" s="2">
        <f t="shared" si="34"/>
        <v>7447199</v>
      </c>
      <c r="W131" s="2">
        <f t="shared" si="20"/>
        <v>282812</v>
      </c>
      <c r="X131" s="2">
        <f t="shared" si="6"/>
        <v>493748.84542909265</v>
      </c>
      <c r="Y131" s="2">
        <f t="shared" si="30"/>
        <v>48751997.998344779</v>
      </c>
      <c r="Z131" s="2" t="str">
        <f t="shared" si="8"/>
        <v>HERE</v>
      </c>
      <c r="AA131" s="2">
        <f>IF(Z131="HERE",Y131,AA130+Graph!$G$1*1000)</f>
        <v>48751997.998344779</v>
      </c>
      <c r="AB131" s="2">
        <f t="shared" si="21"/>
        <v>493748.84542909265</v>
      </c>
      <c r="AC131" s="2">
        <f t="shared" si="31"/>
        <v>7447199</v>
      </c>
      <c r="AD131" s="3">
        <f t="shared" si="10"/>
        <v>48751997.998344779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35336433.936010301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63</v>
      </c>
      <c r="C132" s="7"/>
      <c r="D132" s="2" t="e">
        <f t="shared" si="12"/>
        <v>#N/A</v>
      </c>
      <c r="E132" s="2" t="e">
        <f t="shared" si="22"/>
        <v>#N/A</v>
      </c>
      <c r="F132" s="2">
        <v>774185.84756174684</v>
      </c>
      <c r="G132" s="2">
        <f t="shared" si="35"/>
        <v>774185.84756174684</v>
      </c>
      <c r="H132" s="2">
        <f t="shared" si="32"/>
        <v>56018736.010695249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1125064.0000000021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781538.47759103775</v>
      </c>
      <c r="Q132" s="2">
        <f t="shared" si="36"/>
        <v>781538.47759103775</v>
      </c>
      <c r="R132" s="2">
        <f t="shared" si="33"/>
        <v>56980735.475935817</v>
      </c>
      <c r="S132" s="2">
        <f t="shared" si="17"/>
        <v>774185.84756174684</v>
      </c>
      <c r="T132" s="2">
        <f t="shared" si="18"/>
        <v>8499.571428571362</v>
      </c>
      <c r="U132" s="2">
        <f t="shared" si="19"/>
        <v>781538.47759103775</v>
      </c>
      <c r="V132" s="2">
        <f t="shared" si="34"/>
        <v>7891184</v>
      </c>
      <c r="W132" s="2">
        <f t="shared" si="20"/>
        <v>443985</v>
      </c>
      <c r="X132" s="2">
        <f t="shared" si="6"/>
        <v>337553.47759103775</v>
      </c>
      <c r="Y132" s="2">
        <f t="shared" si="30"/>
        <v>49089551.475935817</v>
      </c>
      <c r="Z132" s="2" t="str">
        <f t="shared" si="8"/>
        <v>HERE</v>
      </c>
      <c r="AA132" s="2">
        <f>IF(Z132="HERE",Y132,AA131+Graph!$G$1*1000)</f>
        <v>49089551.475935817</v>
      </c>
      <c r="AB132" s="2">
        <f t="shared" si="21"/>
        <v>337553.47759103775</v>
      </c>
      <c r="AC132" s="2">
        <f t="shared" si="31"/>
        <v>7891184</v>
      </c>
      <c r="AD132" s="3">
        <f t="shared" si="10"/>
        <v>49089551.475935817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35833684.330481254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64</v>
      </c>
      <c r="C133" s="7"/>
      <c r="D133" s="2" t="e">
        <f t="shared" si="12"/>
        <v>#N/A</v>
      </c>
      <c r="E133" s="2" t="e">
        <f t="shared" si="22"/>
        <v>#N/A</v>
      </c>
      <c r="F133" s="2">
        <v>779116.98344793916</v>
      </c>
      <c r="G133" s="2">
        <f t="shared" si="35"/>
        <v>779116.98344793916</v>
      </c>
      <c r="H133" s="2">
        <f t="shared" si="32"/>
        <v>56797852.994143188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1133563.5714285735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786516.10975298285</v>
      </c>
      <c r="Q133" s="2">
        <f t="shared" si="36"/>
        <v>786516.10975298285</v>
      </c>
      <c r="R133" s="2">
        <f t="shared" si="33"/>
        <v>57767251.5856888</v>
      </c>
      <c r="S133" s="2">
        <f t="shared" si="17"/>
        <v>779116.98344793916</v>
      </c>
      <c r="T133" s="2">
        <f t="shared" si="18"/>
        <v>8499.571428571362</v>
      </c>
      <c r="U133" s="2">
        <f t="shared" si="19"/>
        <v>786516.10975298285</v>
      </c>
      <c r="V133" s="2">
        <f t="shared" si="34"/>
        <v>8378940</v>
      </c>
      <c r="W133" s="2">
        <f t="shared" si="20"/>
        <v>487756</v>
      </c>
      <c r="X133" s="2">
        <f t="shared" si="6"/>
        <v>298760.10975298285</v>
      </c>
      <c r="Y133" s="2">
        <f t="shared" si="30"/>
        <v>49388311.5856888</v>
      </c>
      <c r="Z133" s="2" t="str">
        <f t="shared" si="8"/>
        <v>HERE</v>
      </c>
      <c r="AA133" s="2">
        <f>IF(Z133="HERE",Y133,AA132+Graph!$G$1*1000)</f>
        <v>49388311.5856888</v>
      </c>
      <c r="AB133" s="2">
        <f t="shared" si="21"/>
        <v>298760.10975298285</v>
      </c>
      <c r="AC133" s="2">
        <f t="shared" si="31"/>
        <v>8378940</v>
      </c>
      <c r="AD133" s="3">
        <f t="shared" si="10"/>
        <v>49388311.5856888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36335414.593897998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65</v>
      </c>
      <c r="C134" s="7"/>
      <c r="D134" s="2" t="e">
        <f t="shared" si="12"/>
        <v>#N/A</v>
      </c>
      <c r="E134" s="2" t="e">
        <f t="shared" si="22"/>
        <v>#N/A</v>
      </c>
      <c r="F134" s="2">
        <v>784048.11933410168</v>
      </c>
      <c r="G134" s="2">
        <f t="shared" si="35"/>
        <v>784048.11933410168</v>
      </c>
      <c r="H134" s="2">
        <f t="shared" si="32"/>
        <v>57581901.11347729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1142063.1428571448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791493.74191495776</v>
      </c>
      <c r="Q134" s="2">
        <f t="shared" si="36"/>
        <v>791493.74191495776</v>
      </c>
      <c r="R134" s="2">
        <f t="shared" si="33"/>
        <v>58558745.327603757</v>
      </c>
      <c r="S134" s="2">
        <f t="shared" si="17"/>
        <v>784048.11933410168</v>
      </c>
      <c r="T134" s="2">
        <f t="shared" si="18"/>
        <v>8499.571428571362</v>
      </c>
      <c r="U134" s="2">
        <f t="shared" si="19"/>
        <v>791493.74191495776</v>
      </c>
      <c r="V134" s="2">
        <f t="shared" si="34"/>
        <v>8977329</v>
      </c>
      <c r="W134" s="2">
        <f t="shared" si="20"/>
        <v>598389</v>
      </c>
      <c r="X134" s="2">
        <f t="shared" si="6"/>
        <v>193104.74191495776</v>
      </c>
      <c r="Y134" s="2">
        <f t="shared" si="30"/>
        <v>49581416.327603757</v>
      </c>
      <c r="Z134" s="2" t="str">
        <f t="shared" si="8"/>
        <v>HERE</v>
      </c>
      <c r="AA134" s="2">
        <f>IF(Z134="HERE",Y134,AA133+Graph!$G$1*1000)</f>
        <v>49581416.327603757</v>
      </c>
      <c r="AB134" s="2">
        <f t="shared" si="21"/>
        <v>193104.74191495776</v>
      </c>
      <c r="AC134" s="2">
        <f t="shared" si="31"/>
        <v>8977329</v>
      </c>
      <c r="AD134" s="3">
        <f t="shared" si="10"/>
        <v>49581416.327603757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36841624.726260483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66</v>
      </c>
      <c r="C135" s="7"/>
      <c r="D135" s="2" t="e">
        <f t="shared" si="12"/>
        <v>#N/A</v>
      </c>
      <c r="E135" s="2" t="e">
        <f t="shared" si="22"/>
        <v>#N/A</v>
      </c>
      <c r="F135" s="2">
        <v>788979.2552202642</v>
      </c>
      <c r="G135" s="2">
        <f t="shared" si="35"/>
        <v>788979.2552202642</v>
      </c>
      <c r="H135" s="2">
        <f t="shared" si="32"/>
        <v>58370880.368697554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1150562.7142857162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796471.37407690287</v>
      </c>
      <c r="Q135" s="2">
        <f t="shared" si="36"/>
        <v>796471.37407690287</v>
      </c>
      <c r="R135" s="2">
        <f t="shared" si="33"/>
        <v>59355216.70168066</v>
      </c>
      <c r="S135" s="2">
        <f t="shared" si="17"/>
        <v>788979.2552202642</v>
      </c>
      <c r="T135" s="2">
        <f t="shared" si="18"/>
        <v>8499.571428571362</v>
      </c>
      <c r="U135" s="2">
        <f t="shared" si="19"/>
        <v>796471.37407690287</v>
      </c>
      <c r="V135" s="2">
        <f t="shared" si="34"/>
        <v>9296367</v>
      </c>
      <c r="W135" s="2">
        <f t="shared" si="20"/>
        <v>319038</v>
      </c>
      <c r="X135" s="2">
        <f t="shared" si="6"/>
        <v>477433.37407690287</v>
      </c>
      <c r="Y135" s="2">
        <f t="shared" si="30"/>
        <v>50058849.70168066</v>
      </c>
      <c r="Z135" s="2" t="str">
        <f t="shared" si="8"/>
        <v>HERE</v>
      </c>
      <c r="AA135" s="2">
        <f>IF(Z135="HERE",Y135,AA134+Graph!$G$1*1000)</f>
        <v>50058849.70168066</v>
      </c>
      <c r="AB135" s="2">
        <f t="shared" si="21"/>
        <v>477433.37407690287</v>
      </c>
      <c r="AC135" s="2">
        <f t="shared" si="31"/>
        <v>9296367</v>
      </c>
      <c r="AD135" s="3">
        <f t="shared" si="10"/>
        <v>50058849.70168066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37352314.727568738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67</v>
      </c>
      <c r="C136" s="7"/>
      <c r="D136" s="2" t="e">
        <f t="shared" si="12"/>
        <v>#N/A</v>
      </c>
      <c r="E136" s="2" t="e">
        <f t="shared" si="22"/>
        <v>#N/A</v>
      </c>
      <c r="F136" s="2">
        <v>793910.39110645652</v>
      </c>
      <c r="G136" s="2">
        <f t="shared" si="35"/>
        <v>793910.39110645652</v>
      </c>
      <c r="H136" s="2">
        <f t="shared" si="32"/>
        <v>59164790.75980401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1159062.2857142875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801449.00623884797</v>
      </c>
      <c r="Q136" s="2">
        <f t="shared" si="36"/>
        <v>800000</v>
      </c>
      <c r="R136" s="2">
        <f t="shared" si="33"/>
        <v>60155216.70168066</v>
      </c>
      <c r="S136" s="2">
        <f t="shared" si="17"/>
        <v>793910.39110645652</v>
      </c>
      <c r="T136" s="2">
        <f t="shared" si="18"/>
        <v>8499.571428571362</v>
      </c>
      <c r="U136" s="2">
        <f t="shared" si="19"/>
        <v>800000</v>
      </c>
      <c r="V136" s="2">
        <f t="shared" si="34"/>
        <v>9646715</v>
      </c>
      <c r="W136" s="2">
        <f t="shared" si="20"/>
        <v>350348</v>
      </c>
      <c r="X136" s="2">
        <f t="shared" si="6"/>
        <v>449652</v>
      </c>
      <c r="Y136" s="2">
        <f t="shared" si="30"/>
        <v>50508501.70168066</v>
      </c>
      <c r="Z136" s="2" t="str">
        <f t="shared" si="8"/>
        <v>HERE</v>
      </c>
      <c r="AA136" s="2">
        <f>IF(Z136="HERE",Y136,AA135+Graph!$G$1*1000)</f>
        <v>50508501.70168066</v>
      </c>
      <c r="AB136" s="2">
        <f t="shared" si="21"/>
        <v>449652</v>
      </c>
      <c r="AC136" s="2">
        <f t="shared" si="31"/>
        <v>9646715</v>
      </c>
      <c r="AD136" s="3">
        <f t="shared" si="10"/>
        <v>50508501.70168066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37867484.597822756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68</v>
      </c>
      <c r="C137" s="7"/>
      <c r="D137" s="2" t="e">
        <f t="shared" si="12"/>
        <v>#N/A</v>
      </c>
      <c r="E137" s="2" t="e">
        <f t="shared" si="22"/>
        <v>#N/A</v>
      </c>
      <c r="F137" s="2">
        <v>798841.52699261904</v>
      </c>
      <c r="G137" s="2">
        <f t="shared" si="35"/>
        <v>798841.52699261904</v>
      </c>
      <c r="H137" s="2">
        <f t="shared" si="32"/>
        <v>59963632.286796629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1167561.8571428589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806426.63840082288</v>
      </c>
      <c r="Q137" s="2">
        <f t="shared" si="36"/>
        <v>800000</v>
      </c>
      <c r="R137" s="2">
        <f t="shared" si="33"/>
        <v>60955216.70168066</v>
      </c>
      <c r="S137" s="2">
        <f t="shared" si="17"/>
        <v>798841.52699261904</v>
      </c>
      <c r="T137" s="2">
        <f t="shared" si="18"/>
        <v>8499.571428571362</v>
      </c>
      <c r="U137" s="2">
        <f t="shared" si="19"/>
        <v>800000</v>
      </c>
      <c r="V137" s="2">
        <f t="shared" si="34"/>
        <v>10021471</v>
      </c>
      <c r="W137" s="2">
        <f t="shared" si="20"/>
        <v>374756</v>
      </c>
      <c r="X137" s="2">
        <f t="shared" si="6"/>
        <v>425244</v>
      </c>
      <c r="Y137" s="2">
        <f t="shared" si="30"/>
        <v>50933745.70168066</v>
      </c>
      <c r="Z137" s="2" t="str">
        <f t="shared" si="8"/>
        <v>HERE</v>
      </c>
      <c r="AA137" s="2">
        <f>IF(Z137="HERE",Y137,AA136+Graph!$G$1*1000)</f>
        <v>50933745.70168066</v>
      </c>
      <c r="AB137" s="2">
        <f t="shared" si="21"/>
        <v>425244</v>
      </c>
      <c r="AC137" s="2">
        <f t="shared" si="31"/>
        <v>10021471</v>
      </c>
      <c r="AD137" s="3">
        <f t="shared" si="10"/>
        <v>50933745.70168066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38322679.474522524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69</v>
      </c>
      <c r="C138" s="7"/>
      <c r="D138" s="2" t="e">
        <f t="shared" si="12"/>
        <v>#N/A</v>
      </c>
      <c r="E138" s="2" t="e">
        <f t="shared" si="22"/>
        <v>#N/A</v>
      </c>
      <c r="F138" s="2">
        <v>803772.66287878156</v>
      </c>
      <c r="G138" s="2">
        <f t="shared" si="35"/>
        <v>791500.42857142852</v>
      </c>
      <c r="H138" s="2">
        <f t="shared" si="32"/>
        <v>60755132.715368055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1176061.4285714303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811404.27056276798</v>
      </c>
      <c r="Q138" s="2">
        <f t="shared" si="36"/>
        <v>800000</v>
      </c>
      <c r="R138" s="2">
        <f t="shared" si="33"/>
        <v>61755216.70168066</v>
      </c>
      <c r="S138" s="2">
        <f t="shared" si="17"/>
        <v>791500.42857142538</v>
      </c>
      <c r="T138" s="2">
        <f t="shared" si="18"/>
        <v>8499.571428571362</v>
      </c>
      <c r="U138" s="2">
        <f t="shared" si="19"/>
        <v>800000</v>
      </c>
      <c r="V138" s="2">
        <f t="shared" si="34"/>
        <v>10490487</v>
      </c>
      <c r="W138" s="2">
        <f t="shared" si="20"/>
        <v>469016</v>
      </c>
      <c r="X138" s="2">
        <f t="shared" si="6"/>
        <v>330984</v>
      </c>
      <c r="Y138" s="2">
        <f t="shared" si="30"/>
        <v>51264729.70168066</v>
      </c>
      <c r="Z138" s="2" t="str">
        <f t="shared" si="8"/>
        <v>HERE</v>
      </c>
      <c r="AA138" s="2">
        <f>IF(Z138="HERE",Y138,AA137+Graph!$G$1*1000)</f>
        <v>51264729.70168066</v>
      </c>
      <c r="AB138" s="2">
        <f t="shared" si="21"/>
        <v>330984</v>
      </c>
      <c r="AC138" s="2">
        <f t="shared" si="31"/>
        <v>10490487</v>
      </c>
      <c r="AD138" s="3">
        <f t="shared" si="10"/>
        <v>51264729.70168066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38721764.520168059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70</v>
      </c>
      <c r="C139" s="7"/>
      <c r="D139" s="2" t="e">
        <f t="shared" si="12"/>
        <v>#N/A</v>
      </c>
      <c r="E139" s="2" t="e">
        <f t="shared" si="22"/>
        <v>#N/A</v>
      </c>
      <c r="F139" s="2">
        <v>808703.79876497388</v>
      </c>
      <c r="G139" s="2">
        <f t="shared" si="35"/>
        <v>791500.42857142852</v>
      </c>
      <c r="H139" s="2">
        <f t="shared" si="32"/>
        <v>61546633.14393948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1184561.0000000016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816381.90272471309</v>
      </c>
      <c r="Q139" s="2">
        <f t="shared" si="36"/>
        <v>800000</v>
      </c>
      <c r="R139" s="2">
        <f t="shared" si="33"/>
        <v>62555216.70168066</v>
      </c>
      <c r="S139" s="2">
        <f t="shared" si="17"/>
        <v>791500.42857142538</v>
      </c>
      <c r="T139" s="2">
        <f t="shared" si="18"/>
        <v>8499.571428571362</v>
      </c>
      <c r="U139" s="2">
        <f t="shared" si="19"/>
        <v>800000</v>
      </c>
      <c r="V139" s="2">
        <f t="shared" si="34"/>
        <v>10971047</v>
      </c>
      <c r="W139" s="2">
        <f t="shared" si="20"/>
        <v>480560</v>
      </c>
      <c r="X139" s="2">
        <f t="shared" si="6"/>
        <v>319440</v>
      </c>
      <c r="Y139" s="2">
        <f t="shared" si="30"/>
        <v>51584169.70168066</v>
      </c>
      <c r="Z139" s="2" t="str">
        <f t="shared" si="8"/>
        <v>HERE</v>
      </c>
      <c r="AA139" s="2">
        <f>IF(Z139="HERE",Y139,AA138+Graph!$G$1*1000)</f>
        <v>51584169.70168066</v>
      </c>
      <c r="AB139" s="2">
        <f t="shared" si="21"/>
        <v>319440</v>
      </c>
      <c r="AC139" s="2">
        <f t="shared" si="31"/>
        <v>10971047</v>
      </c>
      <c r="AD139" s="3">
        <f t="shared" si="10"/>
        <v>51584169.70168066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39093241.084759347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71</v>
      </c>
      <c r="C140" s="7"/>
      <c r="D140" s="2" t="e">
        <f t="shared" si="12"/>
        <v>#N/A</v>
      </c>
      <c r="E140" s="2" t="e">
        <f t="shared" si="22"/>
        <v>#N/A</v>
      </c>
      <c r="F140" s="2">
        <v>813634.9346511364</v>
      </c>
      <c r="G140" s="2">
        <f t="shared" si="35"/>
        <v>791500.42857142852</v>
      </c>
      <c r="H140" s="2">
        <f t="shared" si="32"/>
        <v>62338133.572510906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1193060.571428573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821359.53488668799</v>
      </c>
      <c r="Q140" s="2">
        <f t="shared" si="36"/>
        <v>800000</v>
      </c>
      <c r="R140" s="2">
        <f t="shared" si="33"/>
        <v>63355216.70168066</v>
      </c>
      <c r="S140" s="2">
        <f t="shared" si="17"/>
        <v>791500.42857142538</v>
      </c>
      <c r="T140" s="2">
        <f t="shared" si="18"/>
        <v>8499.571428571362</v>
      </c>
      <c r="U140" s="2">
        <f t="shared" si="19"/>
        <v>800000</v>
      </c>
      <c r="V140" s="2">
        <f t="shared" si="34"/>
        <v>11465210</v>
      </c>
      <c r="W140" s="2">
        <f t="shared" si="20"/>
        <v>494163</v>
      </c>
      <c r="X140" s="2">
        <f t="shared" si="6"/>
        <v>305837</v>
      </c>
      <c r="Y140" s="2">
        <f t="shared" si="30"/>
        <v>51890006.70168066</v>
      </c>
      <c r="Z140" s="2" t="str">
        <f t="shared" si="8"/>
        <v>HERE</v>
      </c>
      <c r="AA140" s="2">
        <f>IF(Z140="HERE",Y140,AA139+Graph!$G$1*1000)</f>
        <v>51890006.70168066</v>
      </c>
      <c r="AB140" s="2">
        <f t="shared" si="21"/>
        <v>305837</v>
      </c>
      <c r="AC140" s="2">
        <f t="shared" si="31"/>
        <v>11465210</v>
      </c>
      <c r="AD140" s="3">
        <f t="shared" si="10"/>
        <v>51890006.70168066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39462789.368296392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72</v>
      </c>
      <c r="C141" s="7"/>
      <c r="D141" s="2" t="e">
        <f t="shared" si="12"/>
        <v>#N/A</v>
      </c>
      <c r="E141" s="2" t="e">
        <f t="shared" si="22"/>
        <v>#N/A</v>
      </c>
      <c r="F141" s="2">
        <v>818566.07053729892</v>
      </c>
      <c r="G141" s="2">
        <f t="shared" si="35"/>
        <v>791500.42857142852</v>
      </c>
      <c r="H141" s="2">
        <f t="shared" si="32"/>
        <v>63129634.001082331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1201560.1428571444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826337.1670486331</v>
      </c>
      <c r="Q141" s="2">
        <f t="shared" si="36"/>
        <v>800000</v>
      </c>
      <c r="R141" s="2">
        <f t="shared" si="33"/>
        <v>64155216.70168066</v>
      </c>
      <c r="S141" s="2">
        <f t="shared" si="17"/>
        <v>791500.42857142538</v>
      </c>
      <c r="T141" s="2">
        <f t="shared" si="18"/>
        <v>8499.571428571362</v>
      </c>
      <c r="U141" s="2">
        <f t="shared" si="19"/>
        <v>800000</v>
      </c>
      <c r="V141" s="2">
        <f t="shared" si="34"/>
        <v>12014288</v>
      </c>
      <c r="W141" s="2">
        <f t="shared" si="20"/>
        <v>549078</v>
      </c>
      <c r="X141" s="2">
        <f t="shared" si="6"/>
        <v>250922</v>
      </c>
      <c r="Y141" s="2">
        <f t="shared" si="30"/>
        <v>52140928.70168066</v>
      </c>
      <c r="Z141" s="2" t="str">
        <f t="shared" si="8"/>
        <v>HERE</v>
      </c>
      <c r="AA141" s="2">
        <f>IF(Z141="HERE",Y141,AA140+Graph!$G$1*1000)</f>
        <v>52140928.70168066</v>
      </c>
      <c r="AB141" s="2">
        <f t="shared" si="21"/>
        <v>250922</v>
      </c>
      <c r="AC141" s="2">
        <f t="shared" si="31"/>
        <v>12014288</v>
      </c>
      <c r="AD141" s="3">
        <f t="shared" si="10"/>
        <v>52140928.70168066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39876187.820779212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73</v>
      </c>
      <c r="C142" s="7"/>
      <c r="D142" s="2" t="e">
        <f t="shared" si="12"/>
        <v>#N/A</v>
      </c>
      <c r="E142" s="2" t="e">
        <f t="shared" si="22"/>
        <v>#N/A</v>
      </c>
      <c r="F142" s="2">
        <v>823497.20642349124</v>
      </c>
      <c r="G142" s="2">
        <f t="shared" si="35"/>
        <v>791500.42857142852</v>
      </c>
      <c r="H142" s="2">
        <f t="shared" si="32"/>
        <v>63921134.429653756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1210059.7142857157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831314.7992105782</v>
      </c>
      <c r="Q142" s="2">
        <f t="shared" si="36"/>
        <v>800000</v>
      </c>
      <c r="R142" s="2">
        <f t="shared" si="33"/>
        <v>64955216.70168066</v>
      </c>
      <c r="S142" s="2">
        <f t="shared" si="17"/>
        <v>791500.42857142538</v>
      </c>
      <c r="T142" s="2">
        <f t="shared" si="18"/>
        <v>8499.571428571362</v>
      </c>
      <c r="U142" s="2">
        <f t="shared" si="19"/>
        <v>800000</v>
      </c>
      <c r="V142" s="2">
        <f t="shared" si="34"/>
        <v>12294006</v>
      </c>
      <c r="W142" s="2">
        <f t="shared" si="20"/>
        <v>279718</v>
      </c>
      <c r="X142" s="2">
        <f t="shared" si="6"/>
        <v>520282</v>
      </c>
      <c r="Y142" s="2">
        <f t="shared" si="30"/>
        <v>52661210.70168066</v>
      </c>
      <c r="Z142" s="2" t="str">
        <f t="shared" si="8"/>
        <v>HERE</v>
      </c>
      <c r="AA142" s="2">
        <f>IF(Z142="HERE",Y142,AA141+Graph!$G$1*1000)</f>
        <v>52661210.70168066</v>
      </c>
      <c r="AB142" s="2">
        <f t="shared" si="21"/>
        <v>520282</v>
      </c>
      <c r="AC142" s="2">
        <f t="shared" si="31"/>
        <v>12294006</v>
      </c>
      <c r="AD142" s="3">
        <f t="shared" si="10"/>
        <v>52661210.70168066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40338697.942207776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74</v>
      </c>
      <c r="C143" s="7"/>
      <c r="D143" s="2" t="e">
        <f t="shared" si="12"/>
        <v>#N/A</v>
      </c>
      <c r="E143" s="2" t="e">
        <f t="shared" si="22"/>
        <v>#N/A</v>
      </c>
      <c r="F143" s="2">
        <v>828428.34230965376</v>
      </c>
      <c r="G143" s="2">
        <f t="shared" si="35"/>
        <v>791500.42857142852</v>
      </c>
      <c r="H143" s="2">
        <f t="shared" si="32"/>
        <v>64712634.858225182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1218559.2857142871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836292.43137255311</v>
      </c>
      <c r="Q143" s="2">
        <f t="shared" si="36"/>
        <v>800000</v>
      </c>
      <c r="R143" s="2">
        <f t="shared" si="33"/>
        <v>65755216.70168066</v>
      </c>
      <c r="S143" s="2">
        <f t="shared" si="17"/>
        <v>791500.42857142538</v>
      </c>
      <c r="T143" s="2">
        <f t="shared" si="18"/>
        <v>8499.571428571362</v>
      </c>
      <c r="U143" s="2">
        <f t="shared" si="19"/>
        <v>800000</v>
      </c>
      <c r="V143" s="2">
        <f t="shared" si="34"/>
        <v>12646486</v>
      </c>
      <c r="W143" s="2">
        <f t="shared" si="20"/>
        <v>352480</v>
      </c>
      <c r="X143" s="2">
        <f t="shared" si="6"/>
        <v>447520</v>
      </c>
      <c r="Y143" s="2">
        <f t="shared" si="30"/>
        <v>53108730.70168066</v>
      </c>
      <c r="Z143" s="2" t="str">
        <f t="shared" si="8"/>
        <v>HERE</v>
      </c>
      <c r="AA143" s="2">
        <f>IF(Z143="HERE",Y143,AA142+Graph!$G$1*1000)</f>
        <v>53108730.70168066</v>
      </c>
      <c r="AB143" s="2">
        <f t="shared" si="21"/>
        <v>447520</v>
      </c>
      <c r="AC143" s="2">
        <f t="shared" si="31"/>
        <v>12646486</v>
      </c>
      <c r="AD143" s="3">
        <f t="shared" si="10"/>
        <v>52800000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40823819.282582104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75</v>
      </c>
      <c r="C144" s="7"/>
      <c r="D144" s="2" t="e">
        <f t="shared" si="12"/>
        <v>#N/A</v>
      </c>
      <c r="E144" s="2" t="e">
        <f t="shared" si="22"/>
        <v>#N/A</v>
      </c>
      <c r="F144" s="2">
        <v>833359.47819581628</v>
      </c>
      <c r="G144" s="2">
        <f t="shared" si="35"/>
        <v>791500.42857142852</v>
      </c>
      <c r="H144" s="2">
        <f t="shared" si="32"/>
        <v>65504135.286796607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1227058.8571428584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841270.06353449821</v>
      </c>
      <c r="Q144" s="2">
        <f t="shared" si="36"/>
        <v>800000</v>
      </c>
      <c r="R144" s="2">
        <f t="shared" si="33"/>
        <v>66555216.70168066</v>
      </c>
      <c r="S144" s="2">
        <f t="shared" si="17"/>
        <v>791500.42857142538</v>
      </c>
      <c r="T144" s="2">
        <f t="shared" si="18"/>
        <v>8499.571428571362</v>
      </c>
      <c r="U144" s="2">
        <f t="shared" si="19"/>
        <v>800000</v>
      </c>
      <c r="V144" s="2">
        <f t="shared" si="34"/>
        <v>13058298</v>
      </c>
      <c r="W144" s="2">
        <f t="shared" si="20"/>
        <v>411812</v>
      </c>
      <c r="X144" s="2">
        <f t="shared" si="6"/>
        <v>388188</v>
      </c>
      <c r="Y144" s="2">
        <f t="shared" si="30"/>
        <v>53496918.70168066</v>
      </c>
      <c r="Z144" s="2" t="str">
        <f t="shared" si="8"/>
        <v>HERE</v>
      </c>
      <c r="AA144" s="2">
        <f>IF(Z144="HERE",Y144,AA143+Graph!$G$1*1000)</f>
        <v>53496918.70168066</v>
      </c>
      <c r="AB144" s="2">
        <f t="shared" si="21"/>
        <v>388188</v>
      </c>
      <c r="AC144" s="2">
        <f t="shared" si="31"/>
        <v>13058298</v>
      </c>
      <c r="AD144" s="3">
        <f t="shared" si="10"/>
        <v>52800000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41195196.541902199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76</v>
      </c>
      <c r="C145" s="7"/>
      <c r="D145" s="2" t="e">
        <f t="shared" si="12"/>
        <v>#N/A</v>
      </c>
      <c r="E145" s="2" t="e">
        <f t="shared" si="22"/>
        <v>#N/A</v>
      </c>
      <c r="F145" s="2">
        <v>838290.6140820086</v>
      </c>
      <c r="G145" s="2">
        <f t="shared" si="35"/>
        <v>791500.42857142852</v>
      </c>
      <c r="H145" s="2">
        <f t="shared" si="32"/>
        <v>66295635.715368032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1235558.4285714298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846247.69569647312</v>
      </c>
      <c r="Q145" s="2">
        <f t="shared" si="36"/>
        <v>800000</v>
      </c>
      <c r="R145" s="2">
        <f t="shared" si="33"/>
        <v>67355216.70168066</v>
      </c>
      <c r="S145" s="2">
        <f t="shared" si="17"/>
        <v>791500.42857142538</v>
      </c>
      <c r="T145" s="2">
        <f t="shared" si="18"/>
        <v>8499.571428571362</v>
      </c>
      <c r="U145" s="2">
        <f t="shared" si="19"/>
        <v>800000</v>
      </c>
      <c r="V145" s="2">
        <f t="shared" si="34"/>
        <v>13509108</v>
      </c>
      <c r="W145" s="2">
        <f t="shared" si="20"/>
        <v>450810</v>
      </c>
      <c r="X145" s="2">
        <f t="shared" si="6"/>
        <v>349190</v>
      </c>
      <c r="Y145" s="2">
        <f t="shared" si="30"/>
        <v>53846108.70168066</v>
      </c>
      <c r="Z145" s="2" t="str">
        <f t="shared" si="8"/>
        <v>HERE</v>
      </c>
      <c r="AA145" s="2">
        <f>IF(Z145="HERE",Y145,AA144+Graph!$G$1*1000)</f>
        <v>53846108.70168066</v>
      </c>
      <c r="AB145" s="2">
        <f t="shared" si="21"/>
        <v>349190</v>
      </c>
      <c r="AC145" s="2">
        <f t="shared" si="31"/>
        <v>13509108</v>
      </c>
      <c r="AD145" s="3">
        <f t="shared" si="10"/>
        <v>52800000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41553760.42016805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77</v>
      </c>
      <c r="C146" s="7"/>
      <c r="D146" s="2" t="e">
        <f t="shared" si="12"/>
        <v>#N/A</v>
      </c>
      <c r="E146" s="2" t="e">
        <f t="shared" si="22"/>
        <v>#N/A</v>
      </c>
      <c r="F146" s="2">
        <v>843221.74996817112</v>
      </c>
      <c r="G146" s="2">
        <f t="shared" si="35"/>
        <v>791500.42857142852</v>
      </c>
      <c r="H146" s="2">
        <f t="shared" si="32"/>
        <v>67087136.143939458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1244058.0000000012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851225.32785841823</v>
      </c>
      <c r="Q146" s="2">
        <f t="shared" si="36"/>
        <v>800000</v>
      </c>
      <c r="R146" s="2">
        <f t="shared" si="33"/>
        <v>68155216.70168066</v>
      </c>
      <c r="S146" s="2">
        <f t="shared" si="17"/>
        <v>791500.42857142538</v>
      </c>
      <c r="T146" s="2">
        <f t="shared" si="18"/>
        <v>8499.571428571362</v>
      </c>
      <c r="U146" s="2">
        <f t="shared" si="19"/>
        <v>800000</v>
      </c>
      <c r="V146" s="2">
        <f t="shared" si="34"/>
        <v>14012224</v>
      </c>
      <c r="W146" s="2">
        <f t="shared" si="20"/>
        <v>503116</v>
      </c>
      <c r="X146" s="2">
        <f t="shared" si="6"/>
        <v>296884</v>
      </c>
      <c r="Y146" s="2">
        <f t="shared" si="30"/>
        <v>54142992.70168066</v>
      </c>
      <c r="Z146" s="2" t="str">
        <f t="shared" si="8"/>
        <v>HERE</v>
      </c>
      <c r="AA146" s="2">
        <f>IF(Z146="HERE",Y146,AA145+Graph!$G$1*1000)</f>
        <v>54142992.70168066</v>
      </c>
      <c r="AB146" s="2">
        <f t="shared" si="21"/>
        <v>296884</v>
      </c>
      <c r="AC146" s="2">
        <f t="shared" si="31"/>
        <v>14012224</v>
      </c>
      <c r="AD146" s="3">
        <f t="shared" si="10"/>
        <v>52800000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41877409.217379645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78</v>
      </c>
      <c r="C147" s="7"/>
      <c r="D147" s="2" t="e">
        <f t="shared" si="12"/>
        <v>#N/A</v>
      </c>
      <c r="E147" s="2" t="e">
        <f t="shared" si="22"/>
        <v>#N/A</v>
      </c>
      <c r="F147" s="2">
        <v>848152.88585433364</v>
      </c>
      <c r="G147" s="2">
        <f t="shared" si="35"/>
        <v>791500.42857142852</v>
      </c>
      <c r="H147" s="2">
        <f t="shared" si="32"/>
        <v>67878636.572510883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1252557.5714285725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856202.96002036333</v>
      </c>
      <c r="Q147" s="2">
        <f t="shared" si="36"/>
        <v>800000</v>
      </c>
      <c r="R147" s="2">
        <f t="shared" si="33"/>
        <v>68955216.70168066</v>
      </c>
      <c r="S147" s="2">
        <f t="shared" si="17"/>
        <v>791500.42857142538</v>
      </c>
      <c r="T147" s="2">
        <f t="shared" si="18"/>
        <v>8499.571428571362</v>
      </c>
      <c r="U147" s="2">
        <f t="shared" si="19"/>
        <v>800000</v>
      </c>
      <c r="V147" s="2">
        <f t="shared" si="34"/>
        <v>14556827</v>
      </c>
      <c r="W147" s="2">
        <f t="shared" si="20"/>
        <v>544603</v>
      </c>
      <c r="X147" s="2">
        <f t="shared" si="6"/>
        <v>255397</v>
      </c>
      <c r="Y147" s="2">
        <f t="shared" si="30"/>
        <v>54398389.70168066</v>
      </c>
      <c r="Z147" s="2" t="str">
        <f t="shared" si="8"/>
        <v>HERE</v>
      </c>
      <c r="AA147" s="2">
        <f>IF(Z147="HERE",Y147,AA146+Graph!$G$1*1000)</f>
        <v>54398389.70168066</v>
      </c>
      <c r="AB147" s="2">
        <f t="shared" si="21"/>
        <v>255397</v>
      </c>
      <c r="AC147" s="2">
        <f t="shared" si="31"/>
        <v>14556827</v>
      </c>
      <c r="AD147" s="3">
        <f t="shared" si="10"/>
        <v>52800000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42147403.83353702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79</v>
      </c>
      <c r="C148" s="7"/>
      <c r="D148" s="2" t="e">
        <f t="shared" si="12"/>
        <v>#N/A</v>
      </c>
      <c r="E148" s="2" t="e">
        <f t="shared" si="22"/>
        <v>#N/A</v>
      </c>
      <c r="F148" s="2">
        <v>853084.02174052596</v>
      </c>
      <c r="G148" s="2">
        <f t="shared" si="35"/>
        <v>791500.42857142852</v>
      </c>
      <c r="H148" s="2">
        <f t="shared" si="32"/>
        <v>68670137.001082316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1261057.1428571439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861180.59218233824</v>
      </c>
      <c r="Q148" s="2">
        <f t="shared" si="36"/>
        <v>800000</v>
      </c>
      <c r="R148" s="2">
        <f t="shared" si="33"/>
        <v>69755216.70168066</v>
      </c>
      <c r="S148" s="2">
        <f t="shared" si="17"/>
        <v>791500.42857143283</v>
      </c>
      <c r="T148" s="2">
        <f t="shared" si="18"/>
        <v>8499.571428571362</v>
      </c>
      <c r="U148" s="2">
        <f t="shared" si="19"/>
        <v>800000</v>
      </c>
      <c r="V148" s="2">
        <f t="shared" si="34"/>
        <v>15062189</v>
      </c>
      <c r="W148" s="2">
        <f t="shared" si="20"/>
        <v>505362</v>
      </c>
      <c r="X148" s="2">
        <f t="shared" si="6"/>
        <v>294638</v>
      </c>
      <c r="Y148" s="2">
        <f t="shared" si="30"/>
        <v>54693027.70168066</v>
      </c>
      <c r="Z148" s="2" t="str">
        <f t="shared" si="8"/>
        <v>HERE</v>
      </c>
      <c r="AA148" s="2">
        <f>IF(Z148="HERE",Y148,AA147+Graph!$G$1*1000)</f>
        <v>54693027.70168066</v>
      </c>
      <c r="AB148" s="2">
        <f t="shared" si="21"/>
        <v>294638</v>
      </c>
      <c r="AC148" s="2">
        <f t="shared" si="31"/>
        <v>15062189</v>
      </c>
      <c r="AD148" s="3">
        <f t="shared" si="10"/>
        <v>52800000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42410214.618640147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80</v>
      </c>
      <c r="C149" s="7"/>
      <c r="D149" s="2" t="e">
        <f t="shared" si="12"/>
        <v>#N/A</v>
      </c>
      <c r="E149" s="2" t="e">
        <f t="shared" si="22"/>
        <v>#N/A</v>
      </c>
      <c r="F149" s="2">
        <v>858015.15762668848</v>
      </c>
      <c r="G149" s="2">
        <f t="shared" si="35"/>
        <v>791500.42857142852</v>
      </c>
      <c r="H149" s="2">
        <f t="shared" si="32"/>
        <v>69461637.429653749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1269556.7142857153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866158.22434428334</v>
      </c>
      <c r="Q149" s="2">
        <f t="shared" si="36"/>
        <v>800000</v>
      </c>
      <c r="R149" s="2">
        <f t="shared" si="33"/>
        <v>70555216.70168066</v>
      </c>
      <c r="S149" s="2">
        <f t="shared" si="17"/>
        <v>791500.42857143283</v>
      </c>
      <c r="T149" s="2">
        <f t="shared" si="18"/>
        <v>8499.571428571362</v>
      </c>
      <c r="U149" s="2">
        <f t="shared" si="19"/>
        <v>800000</v>
      </c>
      <c r="V149" s="2">
        <f t="shared" si="34"/>
        <v>15300151</v>
      </c>
      <c r="W149" s="2">
        <f t="shared" si="20"/>
        <v>237962</v>
      </c>
      <c r="X149" s="2">
        <f t="shared" si="6"/>
        <v>562038</v>
      </c>
      <c r="Y149" s="2">
        <f t="shared" si="30"/>
        <v>55255065.70168066</v>
      </c>
      <c r="Z149" s="2" t="str">
        <f t="shared" si="8"/>
        <v>HERE</v>
      </c>
      <c r="AA149" s="2">
        <f>IF(Z149="HERE",Y149,AA148+Graph!$G$1*1000)</f>
        <v>55255065.70168066</v>
      </c>
      <c r="AB149" s="2">
        <f t="shared" si="21"/>
        <v>562038</v>
      </c>
      <c r="AC149" s="2">
        <f t="shared" si="31"/>
        <v>15300151</v>
      </c>
      <c r="AD149" s="3">
        <f t="shared" si="10"/>
        <v>52800000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42908468.122689061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81</v>
      </c>
      <c r="C150" s="7"/>
      <c r="D150" s="2" t="e">
        <f t="shared" si="12"/>
        <v>#N/A</v>
      </c>
      <c r="E150" s="2" t="e">
        <f t="shared" si="22"/>
        <v>#N/A</v>
      </c>
      <c r="F150" s="2">
        <v>862946.293512851</v>
      </c>
      <c r="G150" s="2">
        <f t="shared" si="35"/>
        <v>791500.42857142852</v>
      </c>
      <c r="H150" s="2">
        <f t="shared" si="32"/>
        <v>70253137.858225182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1278056.2857142866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871135.85650622845</v>
      </c>
      <c r="Q150" s="2">
        <f t="shared" si="36"/>
        <v>800000</v>
      </c>
      <c r="R150" s="2">
        <f t="shared" si="33"/>
        <v>71355216.70168066</v>
      </c>
      <c r="S150" s="2">
        <f t="shared" si="17"/>
        <v>791500.42857143283</v>
      </c>
      <c r="T150" s="2">
        <f t="shared" si="18"/>
        <v>8499.571428571362</v>
      </c>
      <c r="U150" s="2">
        <f t="shared" si="19"/>
        <v>800000</v>
      </c>
      <c r="V150" s="2">
        <f t="shared" si="34"/>
        <v>15576107</v>
      </c>
      <c r="W150" s="2">
        <f t="shared" si="20"/>
        <v>275956</v>
      </c>
      <c r="X150" s="2">
        <f t="shared" si="6"/>
        <v>524044</v>
      </c>
      <c r="Y150" s="2">
        <f t="shared" si="30"/>
        <v>55779109.70168066</v>
      </c>
      <c r="Z150" s="2" t="str">
        <f t="shared" si="8"/>
        <v>HERE</v>
      </c>
      <c r="AA150" s="2">
        <f>IF(Z150="HERE",Y150,AA149+Graph!$G$1*1000)</f>
        <v>55779109.70168066</v>
      </c>
      <c r="AB150" s="2">
        <f t="shared" si="21"/>
        <v>524044</v>
      </c>
      <c r="AC150" s="2">
        <f t="shared" si="31"/>
        <v>15576107</v>
      </c>
      <c r="AD150" s="3">
        <f t="shared" si="10"/>
        <v>52800000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43360581.445683718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82</v>
      </c>
      <c r="C151" s="7"/>
      <c r="D151" s="2" t="e">
        <f t="shared" si="12"/>
        <v>#N/A</v>
      </c>
      <c r="E151" s="2" t="e">
        <f t="shared" si="22"/>
        <v>#N/A</v>
      </c>
      <c r="F151" s="2">
        <v>867877.42939904332</v>
      </c>
      <c r="G151" s="2">
        <f t="shared" si="35"/>
        <v>791500.42857142852</v>
      </c>
      <c r="H151" s="2">
        <f t="shared" si="32"/>
        <v>71044638.286796615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1286555.857142858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876113.48866820335</v>
      </c>
      <c r="Q151" s="2">
        <f t="shared" si="36"/>
        <v>800000</v>
      </c>
      <c r="R151" s="2">
        <f t="shared" si="33"/>
        <v>72155216.70168066</v>
      </c>
      <c r="S151" s="2">
        <f t="shared" si="17"/>
        <v>791500.42857143283</v>
      </c>
      <c r="T151" s="2">
        <f t="shared" si="18"/>
        <v>8499.571428571362</v>
      </c>
      <c r="U151" s="2">
        <f t="shared" si="19"/>
        <v>800000</v>
      </c>
      <c r="V151" s="2">
        <f t="shared" si="34"/>
        <v>15940972</v>
      </c>
      <c r="W151" s="2">
        <f t="shared" si="20"/>
        <v>364865</v>
      </c>
      <c r="X151" s="2">
        <f t="shared" si="6"/>
        <v>435135</v>
      </c>
      <c r="Y151" s="2">
        <f t="shared" si="30"/>
        <v>56214244.70168066</v>
      </c>
      <c r="Z151" s="2" t="str">
        <f t="shared" si="8"/>
        <v>HERE</v>
      </c>
      <c r="AA151" s="2">
        <f>IF(Z151="HERE",Y151,AA150+Graph!$G$1*1000)</f>
        <v>56214244.70168066</v>
      </c>
      <c r="AB151" s="2">
        <f t="shared" si="21"/>
        <v>435135</v>
      </c>
      <c r="AC151" s="2">
        <f t="shared" si="31"/>
        <v>15940972</v>
      </c>
      <c r="AD151" s="3">
        <f t="shared" si="10"/>
        <v>52800000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43790643.587624118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83</v>
      </c>
      <c r="C152" s="7"/>
      <c r="D152" s="2" t="e">
        <f t="shared" si="12"/>
        <v>#N/A</v>
      </c>
      <c r="E152" s="2" t="e">
        <f t="shared" si="22"/>
        <v>#N/A</v>
      </c>
      <c r="F152" s="2">
        <v>872808.56528520584</v>
      </c>
      <c r="G152" s="2">
        <f t="shared" si="35"/>
        <v>791500.42857142852</v>
      </c>
      <c r="H152" s="2">
        <f t="shared" si="32"/>
        <v>71836138.715368047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1295055.4285714293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881091.12083014846</v>
      </c>
      <c r="Q152" s="2">
        <f t="shared" si="36"/>
        <v>800000</v>
      </c>
      <c r="R152" s="2">
        <f t="shared" si="33"/>
        <v>72955216.70168066</v>
      </c>
      <c r="S152" s="2">
        <f t="shared" si="17"/>
        <v>791500.42857143283</v>
      </c>
      <c r="T152" s="2">
        <f t="shared" si="18"/>
        <v>8499.571428571362</v>
      </c>
      <c r="U152" s="2">
        <f t="shared" si="19"/>
        <v>800000</v>
      </c>
      <c r="V152" s="2">
        <f t="shared" si="34"/>
        <v>16423082</v>
      </c>
      <c r="W152" s="2">
        <f t="shared" si="20"/>
        <v>482110</v>
      </c>
      <c r="X152" s="2">
        <f t="shared" si="6"/>
        <v>317890</v>
      </c>
      <c r="Y152" s="2">
        <f t="shared" si="30"/>
        <v>56532134.70168066</v>
      </c>
      <c r="Z152" s="2" t="str">
        <f t="shared" si="8"/>
        <v>HERE</v>
      </c>
      <c r="AA152" s="2">
        <f>IF(Z152="HERE",Y152,AA151+Graph!$G$1*1000)</f>
        <v>56532134.70168066</v>
      </c>
      <c r="AB152" s="2">
        <f t="shared" si="21"/>
        <v>317890</v>
      </c>
      <c r="AC152" s="2">
        <f t="shared" si="31"/>
        <v>16423082</v>
      </c>
      <c r="AD152" s="3">
        <f t="shared" si="10"/>
        <v>52800000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44249158.148510307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84</v>
      </c>
      <c r="C153" s="7"/>
      <c r="D153" s="2" t="e">
        <f t="shared" si="12"/>
        <v>#N/A</v>
      </c>
      <c r="E153" s="2" t="e">
        <f t="shared" si="22"/>
        <v>#N/A</v>
      </c>
      <c r="F153" s="2">
        <v>877739.70117136836</v>
      </c>
      <c r="G153" s="2">
        <f t="shared" si="35"/>
        <v>791500.42857142852</v>
      </c>
      <c r="H153" s="2">
        <f t="shared" si="32"/>
        <v>72627639.14393948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1303555.0000000007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886068.75299209356</v>
      </c>
      <c r="Q153" s="2">
        <f t="shared" si="36"/>
        <v>800000</v>
      </c>
      <c r="R153" s="2">
        <f t="shared" si="33"/>
        <v>73755216.70168066</v>
      </c>
      <c r="S153" s="2">
        <f t="shared" si="17"/>
        <v>791500.42857143283</v>
      </c>
      <c r="T153" s="2">
        <f t="shared" si="18"/>
        <v>8499.571428571362</v>
      </c>
      <c r="U153" s="2">
        <f t="shared" si="19"/>
        <v>800000</v>
      </c>
      <c r="V153" s="2">
        <f t="shared" si="34"/>
        <v>16875536</v>
      </c>
      <c r="W153" s="2">
        <f t="shared" si="20"/>
        <v>452454</v>
      </c>
      <c r="X153" s="2">
        <f t="shared" si="6"/>
        <v>347546</v>
      </c>
      <c r="Y153" s="2">
        <f t="shared" si="30"/>
        <v>56879680.70168066</v>
      </c>
      <c r="Z153" s="2" t="str">
        <f t="shared" si="8"/>
        <v>HERE</v>
      </c>
      <c r="AA153" s="2">
        <f>IF(Z153="HERE",Y153,AA152+Graph!$G$1*1000)</f>
        <v>56879680.70168066</v>
      </c>
      <c r="AB153" s="2">
        <f t="shared" si="21"/>
        <v>347546</v>
      </c>
      <c r="AC153" s="2">
        <f t="shared" si="31"/>
        <v>16875536</v>
      </c>
      <c r="AD153" s="3">
        <f t="shared" si="10"/>
        <v>52800000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44575155.52834224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85</v>
      </c>
      <c r="C154" s="7"/>
      <c r="D154" s="2" t="e">
        <f t="shared" si="12"/>
        <v>#N/A</v>
      </c>
      <c r="E154" s="2" t="e">
        <f t="shared" si="22"/>
        <v>#N/A</v>
      </c>
      <c r="F154" s="2">
        <v>882670.83705756068</v>
      </c>
      <c r="G154" s="2">
        <f t="shared" si="35"/>
        <v>791500.42857142852</v>
      </c>
      <c r="H154" s="2">
        <f t="shared" si="32"/>
        <v>73419139.572510913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1312054.5714285721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891046.38515406847</v>
      </c>
      <c r="Q154" s="2">
        <f t="shared" si="36"/>
        <v>800000</v>
      </c>
      <c r="R154" s="2">
        <f t="shared" si="33"/>
        <v>74555216.70168066</v>
      </c>
      <c r="S154" s="2">
        <f t="shared" si="17"/>
        <v>791500.42857143283</v>
      </c>
      <c r="T154" s="2">
        <f t="shared" si="18"/>
        <v>8499.571428571362</v>
      </c>
      <c r="U154" s="2">
        <f t="shared" si="19"/>
        <v>800000</v>
      </c>
      <c r="V154" s="2">
        <f t="shared" si="34"/>
        <v>17343991.422619045</v>
      </c>
      <c r="W154" s="2">
        <f t="shared" si="20"/>
        <v>468455.42261904478</v>
      </c>
      <c r="X154" s="2">
        <f t="shared" si="6"/>
        <v>331544.57738095522</v>
      </c>
      <c r="Y154" s="2">
        <f t="shared" si="30"/>
        <v>57211225.279061615</v>
      </c>
      <c r="Z154" s="2" t="str">
        <f t="shared" si="8"/>
        <v>HERE</v>
      </c>
      <c r="AA154" s="2">
        <f>IF(Z154="HERE",Y154,AA153+Graph!$G$1*1000)</f>
        <v>57211225.279061615</v>
      </c>
      <c r="AB154" s="2">
        <f t="shared" si="21"/>
        <v>331544.57738095522</v>
      </c>
      <c r="AC154" s="2">
        <f t="shared" si="31"/>
        <v>17343991.422619045</v>
      </c>
      <c r="AD154" s="3">
        <f t="shared" si="10"/>
        <v>52800000</v>
      </c>
      <c r="AE154" s="2">
        <f>IF(AE152&gt;=52800000,52800000,IF(AB133=Graph!G$1*1000,AE153+Graph!G$1*1000,AC154))</f>
        <v>17343991.422619045</v>
      </c>
      <c r="AF154" s="3">
        <f t="shared" si="11"/>
        <v>17343991.422619045</v>
      </c>
      <c r="AG154" s="3">
        <f t="shared" si="29"/>
        <v>44868427.427119918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86</v>
      </c>
      <c r="C155" s="7"/>
      <c r="D155" s="2" t="e">
        <f t="shared" si="12"/>
        <v>#N/A</v>
      </c>
      <c r="E155" s="2" t="e">
        <f t="shared" si="22"/>
        <v>#N/A</v>
      </c>
      <c r="F155" s="2">
        <v>887601.9729437232</v>
      </c>
      <c r="G155" s="2">
        <f t="shared" si="35"/>
        <v>791500.42857142852</v>
      </c>
      <c r="H155" s="2">
        <f t="shared" si="32"/>
        <v>74210640.001082346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1320554.1428571434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896024.01731601357</v>
      </c>
      <c r="Q155" s="2">
        <f t="shared" si="36"/>
        <v>800000</v>
      </c>
      <c r="R155" s="2">
        <f t="shared" si="33"/>
        <v>75355216.70168066</v>
      </c>
      <c r="S155" s="2">
        <f t="shared" si="17"/>
        <v>791500.42857143283</v>
      </c>
      <c r="T155" s="2">
        <f t="shared" si="18"/>
        <v>8499.571428571362</v>
      </c>
      <c r="U155" s="2">
        <f t="shared" si="19"/>
        <v>800000</v>
      </c>
      <c r="V155" s="2">
        <f t="shared" si="34"/>
        <v>17817377.981124252</v>
      </c>
      <c r="W155" s="2">
        <f t="shared" si="20"/>
        <v>473386.5585052073</v>
      </c>
      <c r="X155" s="2">
        <f t="shared" si="6"/>
        <v>326613.4414947927</v>
      </c>
      <c r="Y155" s="2">
        <f t="shared" si="30"/>
        <v>57537838.720556408</v>
      </c>
      <c r="Z155" s="2" t="str">
        <f t="shared" si="8"/>
        <v>HERE</v>
      </c>
      <c r="AA155" s="2">
        <f>IF(Z155="HERE",Y155,AA154+Graph!$G$1*1000)</f>
        <v>57537838.720556408</v>
      </c>
      <c r="AB155" s="2">
        <f t="shared" si="21"/>
        <v>326613.4414947927</v>
      </c>
      <c r="AC155" s="2">
        <f t="shared" si="31"/>
        <v>17817377.981124252</v>
      </c>
      <c r="AD155" s="3">
        <f t="shared" si="10"/>
        <v>52800000</v>
      </c>
      <c r="AE155" s="2">
        <f>IF(AE153&gt;=52800000,52800000,IF(AB134=Graph!G$1*1000,AE154+Graph!G$1*1000,AC155))</f>
        <v>17817377.981124252</v>
      </c>
      <c r="AF155" s="3">
        <f t="shared" si="11"/>
        <v>17817377.981124252</v>
      </c>
      <c r="AG155" s="3">
        <f t="shared" si="29"/>
        <v>45072141.144843385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87</v>
      </c>
      <c r="C156" s="7"/>
      <c r="D156" s="2" t="e">
        <f t="shared" si="12"/>
        <v>#N/A</v>
      </c>
      <c r="E156" s="2" t="e">
        <f t="shared" si="22"/>
        <v>#N/A</v>
      </c>
      <c r="F156" s="2">
        <v>892533.10882988572</v>
      </c>
      <c r="G156" s="2">
        <f t="shared" si="35"/>
        <v>791500.42857142852</v>
      </c>
      <c r="H156" s="2">
        <f t="shared" si="32"/>
        <v>75002140.429653779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1329053.7142857148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901001.64947795868</v>
      </c>
      <c r="Q156" s="2">
        <f t="shared" si="36"/>
        <v>800000</v>
      </c>
      <c r="R156" s="2">
        <f t="shared" si="33"/>
        <v>76155216.70168066</v>
      </c>
      <c r="S156" s="2">
        <f t="shared" si="17"/>
        <v>791500.42857143283</v>
      </c>
      <c r="T156" s="2">
        <f t="shared" si="18"/>
        <v>8499.571428571362</v>
      </c>
      <c r="U156" s="2">
        <f t="shared" si="19"/>
        <v>800000</v>
      </c>
      <c r="V156" s="2">
        <f t="shared" si="34"/>
        <v>18295695.675515652</v>
      </c>
      <c r="W156" s="2">
        <f t="shared" si="20"/>
        <v>478317.69439139962</v>
      </c>
      <c r="X156" s="2">
        <f t="shared" si="6"/>
        <v>321682.30560860038</v>
      </c>
      <c r="Y156" s="2">
        <f t="shared" si="30"/>
        <v>57859521.026165009</v>
      </c>
      <c r="Z156" s="2" t="str">
        <f t="shared" si="8"/>
        <v>HERE</v>
      </c>
      <c r="AA156" s="2">
        <f>IF(Z156="HERE",Y156,AA155+Graph!$G$1*1000)</f>
        <v>57859521.026165009</v>
      </c>
      <c r="AB156" s="2">
        <f t="shared" si="21"/>
        <v>321682.30560860038</v>
      </c>
      <c r="AC156" s="2">
        <f t="shared" si="31"/>
        <v>18295695.675515652</v>
      </c>
      <c r="AD156" s="3">
        <f t="shared" si="10"/>
        <v>52800000</v>
      </c>
      <c r="AE156" s="2">
        <f>IF(AE154&gt;=52800000,52800000,IF(AB135=Graph!G$1*1000,AE155+Graph!G$1*1000,AC156))</f>
        <v>18295695.675515652</v>
      </c>
      <c r="AF156" s="3">
        <f t="shared" si="11"/>
        <v>18295695.675515652</v>
      </c>
      <c r="AG156" s="3">
        <f t="shared" si="29"/>
        <v>45517783.0815126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88</v>
      </c>
      <c r="C157" s="7"/>
      <c r="D157" s="2" t="e">
        <f t="shared" si="12"/>
        <v>#N/A</v>
      </c>
      <c r="E157" s="2" t="e">
        <f t="shared" si="22"/>
        <v>#N/A</v>
      </c>
      <c r="F157" s="2">
        <v>897464.24471607804</v>
      </c>
      <c r="G157" s="2">
        <f t="shared" si="35"/>
        <v>791500.42857142852</v>
      </c>
      <c r="H157" s="2">
        <f t="shared" si="32"/>
        <v>75793640.858225212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1337553.2857142861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905979.28163993359</v>
      </c>
      <c r="Q157" s="2">
        <f t="shared" si="36"/>
        <v>800000</v>
      </c>
      <c r="R157" s="2">
        <f t="shared" si="33"/>
        <v>76955216.70168066</v>
      </c>
      <c r="S157" s="2">
        <f t="shared" si="17"/>
        <v>791500.42857143283</v>
      </c>
      <c r="T157" s="2">
        <f t="shared" si="18"/>
        <v>8499.571428571362</v>
      </c>
      <c r="U157" s="2">
        <f t="shared" si="19"/>
        <v>800000</v>
      </c>
      <c r="V157" s="2">
        <f t="shared" si="34"/>
        <v>18778944.505793214</v>
      </c>
      <c r="W157" s="2">
        <f t="shared" si="20"/>
        <v>483248.83027756214</v>
      </c>
      <c r="X157" s="2">
        <f t="shared" si="6"/>
        <v>316751.16972243786</v>
      </c>
      <c r="Y157" s="2">
        <f t="shared" si="30"/>
        <v>58176272.195887446</v>
      </c>
      <c r="Z157" s="2" t="str">
        <f t="shared" si="8"/>
        <v>HERE</v>
      </c>
      <c r="AA157" s="2">
        <f>IF(Z157="HERE",Y157,AA156+Graph!$G$1*1000)</f>
        <v>58176272.195887446</v>
      </c>
      <c r="AB157" s="2">
        <f t="shared" si="21"/>
        <v>316751.16972243786</v>
      </c>
      <c r="AC157" s="2">
        <f t="shared" si="31"/>
        <v>18778944.505793214</v>
      </c>
      <c r="AD157" s="3">
        <f t="shared" si="10"/>
        <v>52800000</v>
      </c>
      <c r="AE157" s="2">
        <f>IF(AE155&gt;=52800000,52800000,IF(AB136=Graph!G$1*1000,AE156+Graph!G$1*1000,AC157))</f>
        <v>18778944.505793214</v>
      </c>
      <c r="AF157" s="3">
        <f t="shared" si="11"/>
        <v>18778944.505793214</v>
      </c>
      <c r="AG157" s="3">
        <f t="shared" si="29"/>
        <v>45939987.281512596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89</v>
      </c>
      <c r="C158" s="7"/>
      <c r="D158" s="2" t="e">
        <f t="shared" si="12"/>
        <v>#N/A</v>
      </c>
      <c r="E158" s="2" t="e">
        <f t="shared" si="22"/>
        <v>#N/A</v>
      </c>
      <c r="F158" s="2">
        <v>902395.38060224056</v>
      </c>
      <c r="G158" s="2">
        <f t="shared" si="35"/>
        <v>791500.42857142852</v>
      </c>
      <c r="H158" s="2">
        <f t="shared" si="32"/>
        <v>76585141.286796644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1346052.8571428575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910956.91380187869</v>
      </c>
      <c r="Q158" s="2">
        <f t="shared" si="36"/>
        <v>800000</v>
      </c>
      <c r="R158" s="2">
        <f t="shared" si="33"/>
        <v>77755216.70168066</v>
      </c>
      <c r="S158" s="2">
        <f t="shared" si="17"/>
        <v>791500.42857143283</v>
      </c>
      <c r="T158" s="2">
        <f t="shared" si="18"/>
        <v>8499.571428571362</v>
      </c>
      <c r="U158" s="2">
        <f t="shared" si="19"/>
        <v>800000</v>
      </c>
      <c r="V158" s="2">
        <f t="shared" si="34"/>
        <v>19267124.471956939</v>
      </c>
      <c r="W158" s="2">
        <f t="shared" si="20"/>
        <v>488179.96616372466</v>
      </c>
      <c r="X158" s="2">
        <f t="shared" si="6"/>
        <v>311820.03383627534</v>
      </c>
      <c r="Y158" s="2">
        <f t="shared" si="30"/>
        <v>58488092.229723722</v>
      </c>
      <c r="Z158" s="2" t="str">
        <f t="shared" si="8"/>
        <v>HERE</v>
      </c>
      <c r="AA158" s="2">
        <f>IF(Z158="HERE",Y158,AA157+Graph!$G$1*1000)</f>
        <v>58488092.229723722</v>
      </c>
      <c r="AB158" s="2">
        <f t="shared" si="21"/>
        <v>311820.03383627534</v>
      </c>
      <c r="AC158" s="2">
        <f t="shared" si="31"/>
        <v>19267124.471956939</v>
      </c>
      <c r="AD158" s="3">
        <f t="shared" si="10"/>
        <v>52800000</v>
      </c>
      <c r="AE158" s="2">
        <f>IF(AE156&gt;=52800000,52800000,IF(AB137=Graph!G$1*1000,AE157+Graph!G$1*1000,AC158))</f>
        <v>19267124.471956939</v>
      </c>
      <c r="AF158" s="3">
        <f t="shared" si="11"/>
        <v>19267124.471956939</v>
      </c>
      <c r="AG158" s="3">
        <f t="shared" si="29"/>
        <v>46341444.681512594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90</v>
      </c>
      <c r="C159" s="7"/>
      <c r="D159" s="2" t="e">
        <f t="shared" si="12"/>
        <v>#N/A</v>
      </c>
      <c r="E159" s="2" t="e">
        <f t="shared" si="22"/>
        <v>#N/A</v>
      </c>
      <c r="F159" s="2">
        <v>907326.51648840308</v>
      </c>
      <c r="G159" s="2">
        <f t="shared" si="35"/>
        <v>791500.42857142852</v>
      </c>
      <c r="H159" s="2">
        <f t="shared" si="32"/>
        <v>77376641.715368077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1354552.4285714289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915934.5459638536</v>
      </c>
      <c r="Q159" s="2">
        <f t="shared" si="36"/>
        <v>800000</v>
      </c>
      <c r="R159" s="2">
        <f t="shared" si="33"/>
        <v>78555216.70168066</v>
      </c>
      <c r="S159" s="2">
        <f t="shared" si="17"/>
        <v>791500.42857143283</v>
      </c>
      <c r="T159" s="2">
        <f t="shared" si="18"/>
        <v>8499.571428571362</v>
      </c>
      <c r="U159" s="2">
        <f t="shared" si="19"/>
        <v>800000</v>
      </c>
      <c r="V159" s="2">
        <f t="shared" si="34"/>
        <v>19760235.574006855</v>
      </c>
      <c r="W159" s="2">
        <f t="shared" si="20"/>
        <v>493111.10204991698</v>
      </c>
      <c r="X159" s="2">
        <f t="shared" si="6"/>
        <v>306888.89795008302</v>
      </c>
      <c r="Y159" s="2">
        <f t="shared" ref="Y159:Y222" si="37">IF(COUNT($C160)=0,IF(COUNT($C159)=1,C159,SUM(Y158+X159)),C159)</f>
        <v>58794981.127673805</v>
      </c>
      <c r="Z159" s="2" t="str">
        <f t="shared" si="8"/>
        <v>HERE</v>
      </c>
      <c r="AA159" s="2">
        <f>IF(Z159="HERE",Y159,AA158+Graph!$G$1*1000)</f>
        <v>58794981.127673805</v>
      </c>
      <c r="AB159" s="2">
        <f t="shared" si="21"/>
        <v>306888.89795008302</v>
      </c>
      <c r="AC159" s="2">
        <f t="shared" ref="AC159:AC222" si="38">IF(Z160="HERE",V159,AC158)</f>
        <v>19760235.574006855</v>
      </c>
      <c r="AD159" s="3">
        <f t="shared" si="10"/>
        <v>52800000</v>
      </c>
      <c r="AE159" s="2">
        <f>IF(AE157&gt;=52800000,52800000,IF(AB138=Graph!G$1*1000,AE158+Graph!G$1*1000,AC159))</f>
        <v>19760235.574006855</v>
      </c>
      <c r="AF159" s="3">
        <f t="shared" si="11"/>
        <v>19760235.574006855</v>
      </c>
      <c r="AG159" s="3">
        <f t="shared" si="29"/>
        <v>46662781.0815126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91</v>
      </c>
      <c r="C160" s="7"/>
      <c r="D160" s="2" t="e">
        <f t="shared" si="12"/>
        <v>#N/A</v>
      </c>
      <c r="E160" s="2" t="e">
        <f t="shared" si="22"/>
        <v>#N/A</v>
      </c>
      <c r="F160" s="2">
        <v>912257.6523745954</v>
      </c>
      <c r="G160" s="2">
        <f t="shared" si="35"/>
        <v>791500.42857142852</v>
      </c>
      <c r="H160" s="2">
        <f t="shared" ref="H160:H223" si="39">IF(COUNT($C161)=0,IF(COUNT($C160)=1,C160,SUM(H159+G160)),C160)</f>
        <v>78168142.14393951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1363052.0000000002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920912.1781257987</v>
      </c>
      <c r="Q160" s="2">
        <f t="shared" si="36"/>
        <v>800000</v>
      </c>
      <c r="R160" s="2">
        <f t="shared" ref="R160:R223" si="40">IF(COUNT($C161)=0,IF(COUNT($C160)=1,M160,SUM(R159+Q160)),M160)</f>
        <v>79355216.70168066</v>
      </c>
      <c r="S160" s="2">
        <f t="shared" si="17"/>
        <v>791500.42857143283</v>
      </c>
      <c r="T160" s="2">
        <f t="shared" si="18"/>
        <v>8499.571428571362</v>
      </c>
      <c r="U160" s="2">
        <f t="shared" si="19"/>
        <v>800000</v>
      </c>
      <c r="V160" s="2">
        <f t="shared" si="34"/>
        <v>20258277.811942935</v>
      </c>
      <c r="W160" s="2">
        <f t="shared" si="20"/>
        <v>498042.2379360795</v>
      </c>
      <c r="X160" s="2">
        <f t="shared" si="6"/>
        <v>301957.7620639205</v>
      </c>
      <c r="Y160" s="2">
        <f t="shared" si="37"/>
        <v>59096938.889737725</v>
      </c>
      <c r="Z160" s="2" t="str">
        <f t="shared" si="8"/>
        <v>HERE</v>
      </c>
      <c r="AA160" s="2">
        <f>IF(Z160="HERE",Y160,AA159+Graph!$G$1*1000)</f>
        <v>59096938.889737725</v>
      </c>
      <c r="AB160" s="2">
        <f t="shared" si="21"/>
        <v>301957.7620639205</v>
      </c>
      <c r="AC160" s="2">
        <f t="shared" si="38"/>
        <v>20258277.811942935</v>
      </c>
      <c r="AD160" s="3">
        <f t="shared" si="10"/>
        <v>52800000</v>
      </c>
      <c r="AE160" s="2">
        <f>IF(AE158&gt;=52800000,52800000,IF(AB139=Graph!G$1*1000,AE159+Graph!G$1*1000,AC160))</f>
        <v>20258277.811942935</v>
      </c>
      <c r="AF160" s="3">
        <f t="shared" si="11"/>
        <v>20258277.811942935</v>
      </c>
      <c r="AG160" s="3">
        <f t="shared" si="29"/>
        <v>46974305.0815126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92</v>
      </c>
      <c r="C161" s="7"/>
      <c r="D161" s="2" t="e">
        <f t="shared" si="12"/>
        <v>#N/A</v>
      </c>
      <c r="E161" s="2" t="e">
        <f t="shared" si="22"/>
        <v>#N/A</v>
      </c>
      <c r="F161" s="2">
        <v>917188.78826075792</v>
      </c>
      <c r="G161" s="2">
        <f t="shared" si="35"/>
        <v>791500.42857142852</v>
      </c>
      <c r="H161" s="2">
        <f t="shared" si="39"/>
        <v>78959642.572510943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1371551.5714285716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925889.81028774381</v>
      </c>
      <c r="Q161" s="2">
        <f t="shared" si="36"/>
        <v>800000</v>
      </c>
      <c r="R161" s="2">
        <f t="shared" si="40"/>
        <v>80155216.70168066</v>
      </c>
      <c r="S161" s="2">
        <f t="shared" si="17"/>
        <v>791500.42857143283</v>
      </c>
      <c r="T161" s="2">
        <f t="shared" si="18"/>
        <v>8499.571428571362</v>
      </c>
      <c r="U161" s="2">
        <f t="shared" si="19"/>
        <v>800000</v>
      </c>
      <c r="V161" s="2">
        <f t="shared" si="34"/>
        <v>20761251.185765207</v>
      </c>
      <c r="W161" s="2">
        <f t="shared" si="20"/>
        <v>502973.37382227182</v>
      </c>
      <c r="X161" s="2">
        <f t="shared" si="6"/>
        <v>297026.62617772818</v>
      </c>
      <c r="Y161" s="2">
        <f t="shared" si="37"/>
        <v>59393965.515915453</v>
      </c>
      <c r="Z161" s="2" t="str">
        <f t="shared" si="8"/>
        <v>HERE</v>
      </c>
      <c r="AA161" s="2">
        <f>IF(Z161="HERE",Y161,AA160+Graph!$G$1*1000)</f>
        <v>59393965.515915453</v>
      </c>
      <c r="AB161" s="2">
        <f t="shared" si="21"/>
        <v>297026.62617772818</v>
      </c>
      <c r="AC161" s="2">
        <f t="shared" si="38"/>
        <v>20761251.185765207</v>
      </c>
      <c r="AD161" s="3">
        <f t="shared" si="10"/>
        <v>52800000</v>
      </c>
      <c r="AE161" s="2">
        <f>IF(AE159&gt;=52800000,52800000,IF(AB140=Graph!G$1*1000,AE160+Graph!G$1*1000,AC161))</f>
        <v>20761251.185765207</v>
      </c>
      <c r="AF161" s="3">
        <f t="shared" si="11"/>
        <v>20761251.185765207</v>
      </c>
      <c r="AG161" s="3">
        <f t="shared" si="29"/>
        <v>47274266.531512596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93</v>
      </c>
      <c r="C162" s="7"/>
      <c r="D162" s="2" t="e">
        <f t="shared" si="12"/>
        <v>#N/A</v>
      </c>
      <c r="E162" s="2" t="e">
        <f t="shared" si="22"/>
        <v>#N/A</v>
      </c>
      <c r="F162" s="2">
        <v>922119.92414692044</v>
      </c>
      <c r="G162" s="2">
        <f t="shared" si="35"/>
        <v>791500.42857142852</v>
      </c>
      <c r="H162" s="2">
        <f t="shared" si="39"/>
        <v>79751143.001082376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1380051.142857143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930867.44244971871</v>
      </c>
      <c r="Q162" s="2">
        <f t="shared" si="36"/>
        <v>800000</v>
      </c>
      <c r="R162" s="2">
        <f t="shared" si="40"/>
        <v>80955216.70168066</v>
      </c>
      <c r="S162" s="2">
        <f t="shared" si="17"/>
        <v>791500.42857143283</v>
      </c>
      <c r="T162" s="2">
        <f t="shared" si="18"/>
        <v>8499.571428571362</v>
      </c>
      <c r="U162" s="2">
        <f t="shared" si="19"/>
        <v>800000</v>
      </c>
      <c r="V162" s="2">
        <f t="shared" si="34"/>
        <v>21269155.695473641</v>
      </c>
      <c r="W162" s="2">
        <f t="shared" si="20"/>
        <v>507904.50970843434</v>
      </c>
      <c r="X162" s="2">
        <f t="shared" si="6"/>
        <v>292095.49029156566</v>
      </c>
      <c r="Y162" s="2">
        <f t="shared" si="37"/>
        <v>59686061.006207019</v>
      </c>
      <c r="Z162" s="2" t="str">
        <f t="shared" si="8"/>
        <v>HERE</v>
      </c>
      <c r="AA162" s="2">
        <f>IF(Z162="HERE",Y162,AA161+Graph!$G$1*1000)</f>
        <v>59686061.006207019</v>
      </c>
      <c r="AB162" s="2">
        <f t="shared" si="21"/>
        <v>292095.49029156566</v>
      </c>
      <c r="AC162" s="2">
        <f t="shared" si="38"/>
        <v>21269155.695473641</v>
      </c>
      <c r="AD162" s="3">
        <f t="shared" si="10"/>
        <v>52800000</v>
      </c>
      <c r="AE162" s="2">
        <f>IF(AE160&gt;=52800000,52800000,IF(AB141=Graph!G$1*1000,AE161+Graph!G$1*1000,AC162))</f>
        <v>21269155.695473641</v>
      </c>
      <c r="AF162" s="3">
        <f t="shared" si="11"/>
        <v>21269155.695473641</v>
      </c>
      <c r="AG162" s="3">
        <f t="shared" si="29"/>
        <v>47527550.231512591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94</v>
      </c>
      <c r="C163" s="7"/>
      <c r="D163" s="2" t="e">
        <f t="shared" si="12"/>
        <v>#N/A</v>
      </c>
      <c r="E163" s="2" t="e">
        <f t="shared" si="22"/>
        <v>#N/A</v>
      </c>
      <c r="F163" s="2">
        <v>927051.06003311276</v>
      </c>
      <c r="G163" s="2">
        <f t="shared" si="35"/>
        <v>791500.42857142852</v>
      </c>
      <c r="H163" s="2">
        <f t="shared" si="39"/>
        <v>80542643.429653808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1388550.7142857143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935845.07461166382</v>
      </c>
      <c r="Q163" s="2">
        <f t="shared" si="36"/>
        <v>800000</v>
      </c>
      <c r="R163" s="2">
        <f t="shared" si="40"/>
        <v>81755216.70168066</v>
      </c>
      <c r="S163" s="2">
        <f t="shared" si="17"/>
        <v>791500.42857143283</v>
      </c>
      <c r="T163" s="2">
        <f t="shared" si="18"/>
        <v>8499.571428571362</v>
      </c>
      <c r="U163" s="2">
        <f t="shared" si="19"/>
        <v>800000</v>
      </c>
      <c r="V163" s="2">
        <f t="shared" si="34"/>
        <v>21781991.341068238</v>
      </c>
      <c r="W163" s="2">
        <f t="shared" si="20"/>
        <v>512835.64559459686</v>
      </c>
      <c r="X163" s="2">
        <f t="shared" si="6"/>
        <v>287164.35440540314</v>
      </c>
      <c r="Y163" s="2">
        <f t="shared" si="37"/>
        <v>59973225.360612422</v>
      </c>
      <c r="Z163" s="2" t="str">
        <f t="shared" si="8"/>
        <v>HERE</v>
      </c>
      <c r="AA163" s="2">
        <f>IF(Z163="HERE",Y163,AA162+Graph!$G$1*1000)</f>
        <v>59973225.360612422</v>
      </c>
      <c r="AB163" s="2">
        <f t="shared" si="21"/>
        <v>287164.35440540314</v>
      </c>
      <c r="AC163" s="2">
        <f t="shared" si="38"/>
        <v>21781991.341068238</v>
      </c>
      <c r="AD163" s="3">
        <f t="shared" si="10"/>
        <v>52800000</v>
      </c>
      <c r="AE163" s="2">
        <f>IF(AE161&gt;=52800000,52800000,IF(AB142=Graph!G$1*1000,AE162+Graph!G$1*1000,AC163))</f>
        <v>21781991.341068238</v>
      </c>
      <c r="AF163" s="3">
        <f t="shared" si="11"/>
        <v>21781991.341068238</v>
      </c>
      <c r="AG163" s="3">
        <f t="shared" si="29"/>
        <v>48009789.931512594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95</v>
      </c>
      <c r="C164" s="7"/>
      <c r="D164" s="2" t="e">
        <f t="shared" si="12"/>
        <v>#N/A</v>
      </c>
      <c r="E164" s="2" t="e">
        <f t="shared" si="22"/>
        <v>#N/A</v>
      </c>
      <c r="F164" s="2">
        <v>931982.19591927528</v>
      </c>
      <c r="G164" s="2">
        <f t="shared" si="35"/>
        <v>791500.42857142852</v>
      </c>
      <c r="H164" s="2">
        <f t="shared" si="39"/>
        <v>81334143.858225241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1397050.2857142857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940822.70677360892</v>
      </c>
      <c r="Q164" s="2">
        <f t="shared" si="36"/>
        <v>800000</v>
      </c>
      <c r="R164" s="2">
        <f t="shared" si="40"/>
        <v>82555216.70168066</v>
      </c>
      <c r="S164" s="2">
        <f t="shared" si="17"/>
        <v>791500.42857143283</v>
      </c>
      <c r="T164" s="2">
        <f t="shared" si="18"/>
        <v>8499.571428571362</v>
      </c>
      <c r="U164" s="2">
        <f t="shared" si="19"/>
        <v>800000</v>
      </c>
      <c r="V164" s="2">
        <f t="shared" si="34"/>
        <v>22299758.122549027</v>
      </c>
      <c r="W164" s="2">
        <f t="shared" si="20"/>
        <v>517766.78148078918</v>
      </c>
      <c r="X164" s="2">
        <f t="shared" si="6"/>
        <v>282233.21851921082</v>
      </c>
      <c r="Y164" s="2">
        <f t="shared" si="37"/>
        <v>60255458.579131633</v>
      </c>
      <c r="Z164" s="2" t="str">
        <f t="shared" si="8"/>
        <v>HERE</v>
      </c>
      <c r="AA164" s="2">
        <f>IF(Z164="HERE",Y164,AA163+Graph!$G$1*1000)</f>
        <v>60255458.579131633</v>
      </c>
      <c r="AB164" s="2">
        <f t="shared" si="21"/>
        <v>282233.21851921082</v>
      </c>
      <c r="AC164" s="2">
        <f t="shared" si="38"/>
        <v>22299758.122549027</v>
      </c>
      <c r="AD164" s="3">
        <f t="shared" si="10"/>
        <v>52800000</v>
      </c>
      <c r="AE164" s="2">
        <f>IF(AE162&gt;=52800000,52800000,IF(AB143=Graph!G$1*1000,AE163+Graph!G$1*1000,AC164))</f>
        <v>22299758.122549027</v>
      </c>
      <c r="AF164" s="3">
        <f t="shared" si="11"/>
        <v>22299758.122549027</v>
      </c>
      <c r="AG164" s="3">
        <f t="shared" si="29"/>
        <v>48152324.299999997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96</v>
      </c>
      <c r="C165" s="7"/>
      <c r="D165" s="2" t="e">
        <f t="shared" si="12"/>
        <v>#N/A</v>
      </c>
      <c r="E165" s="2" t="e">
        <f t="shared" si="22"/>
        <v>#N/A</v>
      </c>
      <c r="F165" s="2">
        <v>936913.3318054378</v>
      </c>
      <c r="G165" s="2">
        <f t="shared" si="35"/>
        <v>791500.42857142852</v>
      </c>
      <c r="H165" s="2">
        <f t="shared" si="39"/>
        <v>82125644.286796674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1405549.857142857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945800.33893558383</v>
      </c>
      <c r="Q165" s="2">
        <f t="shared" si="36"/>
        <v>800000</v>
      </c>
      <c r="R165" s="2">
        <f t="shared" si="40"/>
        <v>83355216.70168066</v>
      </c>
      <c r="S165" s="2">
        <f t="shared" si="17"/>
        <v>791500.42857143283</v>
      </c>
      <c r="T165" s="2">
        <f t="shared" si="18"/>
        <v>8499.571428571362</v>
      </c>
      <c r="U165" s="2">
        <f t="shared" si="19"/>
        <v>800000</v>
      </c>
      <c r="V165" s="2">
        <f t="shared" si="34"/>
        <v>22822456.039915979</v>
      </c>
      <c r="W165" s="2">
        <f t="shared" si="20"/>
        <v>522697.9173669517</v>
      </c>
      <c r="X165" s="2">
        <f t="shared" si="6"/>
        <v>277302.0826330483</v>
      </c>
      <c r="Y165" s="2">
        <f t="shared" si="37"/>
        <v>60532760.661764681</v>
      </c>
      <c r="Z165" s="2" t="str">
        <f t="shared" si="8"/>
        <v>HERE</v>
      </c>
      <c r="AA165" s="2">
        <f>IF(Z165="HERE",Y165,AA164+Graph!$G$1*1000)</f>
        <v>60532760.661764681</v>
      </c>
      <c r="AB165" s="2">
        <f t="shared" si="21"/>
        <v>277302.0826330483</v>
      </c>
      <c r="AC165" s="2">
        <f t="shared" si="38"/>
        <v>22822456.039915979</v>
      </c>
      <c r="AD165" s="3">
        <f t="shared" si="10"/>
        <v>52800000</v>
      </c>
      <c r="AE165" s="2">
        <f>IF(AE163&gt;=52800000,52800000,IF(AB144=Graph!G$1*1000,AE164+Graph!G$1*1000,AC165))</f>
        <v>22822456.039915979</v>
      </c>
      <c r="AF165" s="3">
        <f t="shared" si="11"/>
        <v>22822456.039915979</v>
      </c>
      <c r="AG165" s="3">
        <f t="shared" si="29"/>
        <v>48172914.899999999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97</v>
      </c>
      <c r="C166" s="7"/>
      <c r="D166" s="2" t="e">
        <f t="shared" si="12"/>
        <v>#N/A</v>
      </c>
      <c r="E166" s="2" t="e">
        <f t="shared" si="22"/>
        <v>#N/A</v>
      </c>
      <c r="F166" s="2">
        <v>941844.46769163013</v>
      </c>
      <c r="G166" s="2">
        <f t="shared" ref="G166:G229" si="41">IF(F166&gt;800000,$AK$31*1000,F166)</f>
        <v>791500.42857142852</v>
      </c>
      <c r="H166" s="2">
        <f t="shared" si="39"/>
        <v>82917144.715368107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1414049.4285714284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950777.97109752893</v>
      </c>
      <c r="Q166" s="2">
        <f t="shared" ref="Q166:Q229" si="42">IF(P166&gt;800000,800000,P166)</f>
        <v>800000</v>
      </c>
      <c r="R166" s="2">
        <f t="shared" si="40"/>
        <v>84155216.70168066</v>
      </c>
      <c r="S166" s="2">
        <f t="shared" si="17"/>
        <v>791500.42857143283</v>
      </c>
      <c r="T166" s="2">
        <f t="shared" si="18"/>
        <v>8499.571428571362</v>
      </c>
      <c r="U166" s="2">
        <f t="shared" si="19"/>
        <v>800000</v>
      </c>
      <c r="V166" s="2">
        <f t="shared" si="34"/>
        <v>23350085.093169093</v>
      </c>
      <c r="W166" s="2">
        <f t="shared" si="20"/>
        <v>527629.05325311422</v>
      </c>
      <c r="X166" s="2">
        <f t="shared" si="6"/>
        <v>272370.94674688578</v>
      </c>
      <c r="Y166" s="2">
        <f t="shared" si="37"/>
        <v>60805131.608511567</v>
      </c>
      <c r="Z166" s="2" t="str">
        <f t="shared" si="8"/>
        <v>HERE</v>
      </c>
      <c r="AA166" s="2">
        <f>IF(Z166="HERE",Y166,AA165+Graph!$G$1*1000)</f>
        <v>60805131.608511567</v>
      </c>
      <c r="AB166" s="2">
        <f t="shared" si="21"/>
        <v>272370.94674688578</v>
      </c>
      <c r="AC166" s="2">
        <f t="shared" si="38"/>
        <v>23350085.093169093</v>
      </c>
      <c r="AD166" s="3">
        <f t="shared" si="10"/>
        <v>52800000</v>
      </c>
      <c r="AE166" s="2">
        <f>IF(AE164&gt;=52800000,52800000,IF(AB145=Graph!G$1*1000,AE165+Graph!G$1*1000,AC166))</f>
        <v>23350085.093169093</v>
      </c>
      <c r="AF166" s="3">
        <f t="shared" si="11"/>
        <v>23350085.093169093</v>
      </c>
      <c r="AG166" s="3">
        <f t="shared" si="29"/>
        <v>48195455.399999999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98</v>
      </c>
      <c r="C167" s="7"/>
      <c r="D167" s="2" t="e">
        <f t="shared" si="12"/>
        <v>#N/A</v>
      </c>
      <c r="E167" s="2" t="e">
        <f t="shared" si="22"/>
        <v>#N/A</v>
      </c>
      <c r="F167" s="2">
        <v>946775.60357779264</v>
      </c>
      <c r="G167" s="2">
        <f t="shared" si="41"/>
        <v>791500.42857142852</v>
      </c>
      <c r="H167" s="2">
        <f t="shared" si="39"/>
        <v>83708645.14393954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1422548.9999999998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955755.60325947404</v>
      </c>
      <c r="Q167" s="2">
        <f t="shared" si="42"/>
        <v>800000</v>
      </c>
      <c r="R167" s="2">
        <f t="shared" si="40"/>
        <v>84955216.70168066</v>
      </c>
      <c r="S167" s="2">
        <f t="shared" si="17"/>
        <v>791500.42857143283</v>
      </c>
      <c r="T167" s="2">
        <f t="shared" si="18"/>
        <v>8499.571428571362</v>
      </c>
      <c r="U167" s="2">
        <f t="shared" si="19"/>
        <v>800000</v>
      </c>
      <c r="V167" s="2">
        <f t="shared" si="34"/>
        <v>23882645.2823084</v>
      </c>
      <c r="W167" s="2">
        <f t="shared" si="20"/>
        <v>532560.18913930655</v>
      </c>
      <c r="X167" s="2">
        <f t="shared" si="6"/>
        <v>267439.81086069345</v>
      </c>
      <c r="Y167" s="2">
        <f t="shared" si="37"/>
        <v>61072571.419372261</v>
      </c>
      <c r="Z167" s="2" t="str">
        <f t="shared" si="8"/>
        <v>HERE</v>
      </c>
      <c r="AA167" s="2">
        <f>IF(Z167="HERE",Y167,AA166+Graph!$G$1*1000)</f>
        <v>61072571.419372261</v>
      </c>
      <c r="AB167" s="2">
        <f t="shared" si="21"/>
        <v>267439.81086069345</v>
      </c>
      <c r="AC167" s="2">
        <f t="shared" si="38"/>
        <v>23882645.2823084</v>
      </c>
      <c r="AD167" s="3">
        <f t="shared" si="10"/>
        <v>52800000</v>
      </c>
      <c r="AE167" s="2">
        <f>IF(AE165&gt;=52800000,52800000,IF(AB146=Graph!G$1*1000,AE166+Graph!G$1*1000,AC167))</f>
        <v>23882645.2823084</v>
      </c>
      <c r="AF167" s="3">
        <f t="shared" si="11"/>
        <v>23882645.2823084</v>
      </c>
      <c r="AG167" s="3">
        <f t="shared" si="29"/>
        <v>48220611.200000003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99</v>
      </c>
      <c r="C168" s="7"/>
      <c r="D168" s="2" t="e">
        <f t="shared" si="12"/>
        <v>#N/A</v>
      </c>
      <c r="E168" s="2" t="e">
        <f t="shared" si="22"/>
        <v>#N/A</v>
      </c>
      <c r="F168" s="2">
        <v>951706.73946395516</v>
      </c>
      <c r="G168" s="2">
        <f t="shared" si="41"/>
        <v>791500.42857142852</v>
      </c>
      <c r="H168" s="2">
        <f t="shared" si="39"/>
        <v>84500145.572510973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1431048.5714285711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960733.23542144895</v>
      </c>
      <c r="Q168" s="2">
        <f t="shared" si="42"/>
        <v>800000</v>
      </c>
      <c r="R168" s="2">
        <f t="shared" si="40"/>
        <v>85755216.70168066</v>
      </c>
      <c r="S168" s="2">
        <f t="shared" si="17"/>
        <v>791500.42857143283</v>
      </c>
      <c r="T168" s="2">
        <f t="shared" si="18"/>
        <v>8499.571428571362</v>
      </c>
      <c r="U168" s="2">
        <f t="shared" si="19"/>
        <v>800000</v>
      </c>
      <c r="V168" s="2">
        <f t="shared" si="34"/>
        <v>24420136.607333869</v>
      </c>
      <c r="W168" s="2">
        <f t="shared" si="20"/>
        <v>537491.32502546906</v>
      </c>
      <c r="X168" s="2">
        <f t="shared" si="6"/>
        <v>262508.67497453094</v>
      </c>
      <c r="Y168" s="2">
        <f t="shared" si="37"/>
        <v>61335080.094346792</v>
      </c>
      <c r="Z168" s="2" t="str">
        <f t="shared" si="8"/>
        <v>HERE</v>
      </c>
      <c r="AA168" s="2">
        <f>IF(Z168="HERE",Y168,AA167+Graph!$G$1*1000)</f>
        <v>61335080.094346792</v>
      </c>
      <c r="AB168" s="2">
        <f t="shared" si="21"/>
        <v>262508.67497453094</v>
      </c>
      <c r="AC168" s="2">
        <f t="shared" si="38"/>
        <v>24420136.607333869</v>
      </c>
      <c r="AD168" s="3">
        <f t="shared" si="10"/>
        <v>52800000</v>
      </c>
      <c r="AE168" s="2">
        <f>IF(AE166&gt;=52800000,52800000,IF(AB147=Graph!G$1*1000,AE167+Graph!G$1*1000,AC168))</f>
        <v>24420136.607333869</v>
      </c>
      <c r="AF168" s="3">
        <f t="shared" si="11"/>
        <v>24420136.607333869</v>
      </c>
      <c r="AG168" s="3">
        <f t="shared" si="29"/>
        <v>48247841.350000001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100</v>
      </c>
      <c r="C169" s="7"/>
      <c r="D169" s="2" t="e">
        <f t="shared" si="12"/>
        <v>#N/A</v>
      </c>
      <c r="E169" s="2" t="e">
        <f t="shared" si="22"/>
        <v>#N/A</v>
      </c>
      <c r="F169" s="2">
        <v>956637.87535014749</v>
      </c>
      <c r="G169" s="2">
        <f t="shared" si="41"/>
        <v>791500.42857142852</v>
      </c>
      <c r="H169" s="2">
        <f t="shared" si="39"/>
        <v>85291646.001082405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1439548.1428571425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965710.86758339405</v>
      </c>
      <c r="Q169" s="2">
        <f t="shared" si="42"/>
        <v>800000</v>
      </c>
      <c r="R169" s="2">
        <f t="shared" si="40"/>
        <v>86555216.70168066</v>
      </c>
      <c r="S169" s="2">
        <f t="shared" si="17"/>
        <v>791500.42857143283</v>
      </c>
      <c r="T169" s="2">
        <f t="shared" si="18"/>
        <v>8499.571428571362</v>
      </c>
      <c r="U169" s="2">
        <f t="shared" si="19"/>
        <v>800000</v>
      </c>
      <c r="V169" s="2">
        <f t="shared" si="34"/>
        <v>24962559.0682455</v>
      </c>
      <c r="W169" s="2">
        <f t="shared" si="20"/>
        <v>542422.46091163158</v>
      </c>
      <c r="X169" s="2">
        <f t="shared" si="6"/>
        <v>257577.53908836842</v>
      </c>
      <c r="Y169" s="2">
        <f t="shared" si="37"/>
        <v>61592657.63343516</v>
      </c>
      <c r="Z169" s="2" t="str">
        <f t="shared" si="8"/>
        <v>HERE</v>
      </c>
      <c r="AA169" s="2">
        <f>IF(Z169="HERE",Y169,AA168+Graph!$G$1*1000)</f>
        <v>61592657.63343516</v>
      </c>
      <c r="AB169" s="2">
        <f t="shared" si="21"/>
        <v>257577.53908836842</v>
      </c>
      <c r="AC169" s="2">
        <f t="shared" si="38"/>
        <v>24962559.0682455</v>
      </c>
      <c r="AD169" s="3">
        <f t="shared" si="10"/>
        <v>52800000</v>
      </c>
      <c r="AE169" s="2">
        <f>IF(AE167&gt;=52800000,52800000,IF(AB148=Graph!G$1*1000,AE168+Graph!G$1*1000,AC169))</f>
        <v>24962559.0682455</v>
      </c>
      <c r="AF169" s="3">
        <f t="shared" si="11"/>
        <v>24962559.0682455</v>
      </c>
      <c r="AG169" s="3">
        <f t="shared" si="29"/>
        <v>48273109.450000003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101</v>
      </c>
      <c r="C170" s="7"/>
      <c r="D170" s="2" t="e">
        <f t="shared" si="12"/>
        <v>#N/A</v>
      </c>
      <c r="E170" s="2" t="e">
        <f t="shared" si="22"/>
        <v>#N/A</v>
      </c>
      <c r="F170" s="2">
        <v>961569.01123631001</v>
      </c>
      <c r="G170" s="2">
        <f t="shared" si="41"/>
        <v>791500.42857142852</v>
      </c>
      <c r="H170" s="2">
        <f t="shared" si="39"/>
        <v>86083146.429653838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1448047.7142857139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970688.49974533916</v>
      </c>
      <c r="Q170" s="2">
        <f t="shared" si="42"/>
        <v>800000</v>
      </c>
      <c r="R170" s="2">
        <f t="shared" si="40"/>
        <v>87355216.70168066</v>
      </c>
      <c r="S170" s="2">
        <f t="shared" si="17"/>
        <v>791500.42857143283</v>
      </c>
      <c r="T170" s="2">
        <f t="shared" si="18"/>
        <v>8499.571428571362</v>
      </c>
      <c r="U170" s="2">
        <f t="shared" si="19"/>
        <v>800000</v>
      </c>
      <c r="V170" s="2">
        <f t="shared" si="34"/>
        <v>25509912.665043324</v>
      </c>
      <c r="W170" s="2">
        <f t="shared" si="20"/>
        <v>547353.59679782391</v>
      </c>
      <c r="X170" s="2">
        <f t="shared" si="6"/>
        <v>252646.40320217609</v>
      </c>
      <c r="Y170" s="2">
        <f t="shared" si="37"/>
        <v>61845304.036637336</v>
      </c>
      <c r="Z170" s="2" t="str">
        <f t="shared" si="8"/>
        <v>HERE</v>
      </c>
      <c r="AA170" s="2">
        <f>IF(Z170="HERE",Y170,AA169+Graph!$G$1*1000)</f>
        <v>61845304.036637336</v>
      </c>
      <c r="AB170" s="2">
        <f t="shared" si="21"/>
        <v>252646.40320217609</v>
      </c>
      <c r="AC170" s="2">
        <f t="shared" si="38"/>
        <v>25509912.665043324</v>
      </c>
      <c r="AD170" s="3">
        <f t="shared" si="10"/>
        <v>52800000</v>
      </c>
      <c r="AE170" s="2">
        <f>IF(AE168&gt;=52800000,52800000,IF(AB149=Graph!G$1*1000,AE169+Graph!G$1*1000,AC170))</f>
        <v>25509912.665043324</v>
      </c>
      <c r="AF170" s="3">
        <f t="shared" si="11"/>
        <v>25509912.665043324</v>
      </c>
      <c r="AG170" s="3">
        <f t="shared" si="29"/>
        <v>48285007.549999997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102</v>
      </c>
      <c r="C171" s="7"/>
      <c r="D171" s="2" t="e">
        <f t="shared" si="12"/>
        <v>#N/A</v>
      </c>
      <c r="E171" s="2" t="e">
        <f t="shared" si="22"/>
        <v>#N/A</v>
      </c>
      <c r="F171" s="2">
        <v>966500.14712247252</v>
      </c>
      <c r="G171" s="2">
        <f t="shared" si="41"/>
        <v>791500.42857142852</v>
      </c>
      <c r="H171" s="2">
        <f t="shared" si="39"/>
        <v>86874646.858225271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1456547.2857142852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975666.13190731406</v>
      </c>
      <c r="Q171" s="2">
        <f t="shared" si="42"/>
        <v>800000</v>
      </c>
      <c r="R171" s="2">
        <f t="shared" si="40"/>
        <v>88155216.70168066</v>
      </c>
      <c r="S171" s="2">
        <f t="shared" si="17"/>
        <v>791500.42857143283</v>
      </c>
      <c r="T171" s="2">
        <f t="shared" si="18"/>
        <v>8499.571428571362</v>
      </c>
      <c r="U171" s="2">
        <f t="shared" si="19"/>
        <v>800000</v>
      </c>
      <c r="V171" s="2">
        <f t="shared" si="34"/>
        <v>26062197.397727311</v>
      </c>
      <c r="W171" s="2">
        <f t="shared" si="20"/>
        <v>552284.73268398643</v>
      </c>
      <c r="X171" s="2">
        <f t="shared" si="6"/>
        <v>247715.26731601357</v>
      </c>
      <c r="Y171" s="2">
        <f t="shared" si="37"/>
        <v>62093019.30395335</v>
      </c>
      <c r="Z171" s="2" t="str">
        <f t="shared" si="8"/>
        <v>HERE</v>
      </c>
      <c r="AA171" s="2">
        <f>IF(Z171="HERE",Y171,AA170+Graph!$G$1*1000)</f>
        <v>62093019.30395335</v>
      </c>
      <c r="AB171" s="2">
        <f t="shared" si="21"/>
        <v>247715.26731601357</v>
      </c>
      <c r="AC171" s="2">
        <f t="shared" si="38"/>
        <v>26062197.397727311</v>
      </c>
      <c r="AD171" s="3">
        <f t="shared" si="10"/>
        <v>52800000</v>
      </c>
      <c r="AE171" s="2">
        <f>IF(AE169&gt;=52800000,52800000,IF(AB150=Graph!G$1*1000,AE170+Graph!G$1*1000,AC171))</f>
        <v>26062197.397727311</v>
      </c>
      <c r="AF171" s="3">
        <f t="shared" si="11"/>
        <v>26062197.397727311</v>
      </c>
      <c r="AG171" s="3">
        <f t="shared" si="29"/>
        <v>48298805.350000001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103</v>
      </c>
      <c r="C172" s="7"/>
      <c r="D172" s="2" t="e">
        <f t="shared" si="12"/>
        <v>#N/A</v>
      </c>
      <c r="E172" s="2" t="e">
        <f t="shared" si="22"/>
        <v>#N/A</v>
      </c>
      <c r="F172" s="2">
        <v>971431.28300866485</v>
      </c>
      <c r="G172" s="2">
        <f t="shared" si="41"/>
        <v>791500.42857142852</v>
      </c>
      <c r="H172" s="2">
        <f t="shared" si="39"/>
        <v>87666147.286796704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1465046.8571428566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980643.76406925917</v>
      </c>
      <c r="Q172" s="2">
        <f t="shared" si="42"/>
        <v>800000</v>
      </c>
      <c r="R172" s="2">
        <f t="shared" si="40"/>
        <v>88955216.70168066</v>
      </c>
      <c r="S172" s="2">
        <f t="shared" si="17"/>
        <v>791500.42857143283</v>
      </c>
      <c r="T172" s="2">
        <f t="shared" si="18"/>
        <v>8499.571428571362</v>
      </c>
      <c r="U172" s="2">
        <f t="shared" si="19"/>
        <v>800000</v>
      </c>
      <c r="V172" s="2">
        <f t="shared" si="34"/>
        <v>26619413.26629746</v>
      </c>
      <c r="W172" s="2">
        <f t="shared" si="20"/>
        <v>557215.86857014894</v>
      </c>
      <c r="X172" s="2">
        <f t="shared" si="6"/>
        <v>242784.13142985106</v>
      </c>
      <c r="Y172" s="2">
        <f t="shared" si="37"/>
        <v>62335803.435383201</v>
      </c>
      <c r="Z172" s="2" t="str">
        <f t="shared" si="8"/>
        <v>HERE</v>
      </c>
      <c r="AA172" s="2">
        <f>IF(Z172="HERE",Y172,AA171+Graph!$G$1*1000)</f>
        <v>62335803.435383201</v>
      </c>
      <c r="AB172" s="2">
        <f t="shared" si="21"/>
        <v>242784.13142985106</v>
      </c>
      <c r="AC172" s="2">
        <f t="shared" si="38"/>
        <v>26619413.26629746</v>
      </c>
      <c r="AD172" s="3">
        <f t="shared" si="10"/>
        <v>52800000</v>
      </c>
      <c r="AE172" s="2">
        <f>IF(AE170&gt;=52800000,52800000,IF(AB151=Graph!G$1*1000,AE171+Graph!G$1*1000,AC172))</f>
        <v>26619413.26629746</v>
      </c>
      <c r="AF172" s="3">
        <f t="shared" si="11"/>
        <v>26619413.26629746</v>
      </c>
      <c r="AG172" s="3">
        <f t="shared" si="29"/>
        <v>48317048.600000001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104</v>
      </c>
      <c r="C173" s="7"/>
      <c r="D173" s="2" t="e">
        <f t="shared" si="12"/>
        <v>#N/A</v>
      </c>
      <c r="E173" s="2" t="e">
        <f t="shared" si="22"/>
        <v>#N/A</v>
      </c>
      <c r="F173" s="2">
        <v>976362.41889482737</v>
      </c>
      <c r="G173" s="2">
        <f t="shared" si="41"/>
        <v>791500.42857142852</v>
      </c>
      <c r="H173" s="2">
        <f t="shared" si="39"/>
        <v>88457647.715368137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1473546.4285714279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985621.39623123407</v>
      </c>
      <c r="Q173" s="2">
        <f t="shared" si="42"/>
        <v>800000</v>
      </c>
      <c r="R173" s="2">
        <f t="shared" si="40"/>
        <v>89755216.70168066</v>
      </c>
      <c r="S173" s="2">
        <f t="shared" si="17"/>
        <v>791500.42857143283</v>
      </c>
      <c r="T173" s="2">
        <f t="shared" si="18"/>
        <v>8499.571428571362</v>
      </c>
      <c r="U173" s="2">
        <f t="shared" si="19"/>
        <v>800000</v>
      </c>
      <c r="V173" s="2">
        <f t="shared" si="34"/>
        <v>27181560.270753801</v>
      </c>
      <c r="W173" s="2">
        <f t="shared" si="20"/>
        <v>562147.00445634127</v>
      </c>
      <c r="X173" s="2">
        <f t="shared" si="6"/>
        <v>237852.99554365873</v>
      </c>
      <c r="Y173" s="2">
        <f t="shared" si="37"/>
        <v>62573656.430926859</v>
      </c>
      <c r="Z173" s="2" t="str">
        <f t="shared" si="8"/>
        <v>HERE</v>
      </c>
      <c r="AA173" s="2">
        <f>IF(Z173="HERE",Y173,AA172+Graph!$G$1*1000)</f>
        <v>62573656.430926859</v>
      </c>
      <c r="AB173" s="2">
        <f t="shared" si="21"/>
        <v>237852.99554365873</v>
      </c>
      <c r="AC173" s="2">
        <f t="shared" si="38"/>
        <v>27181560.270753801</v>
      </c>
      <c r="AD173" s="3">
        <f t="shared" si="10"/>
        <v>52800000</v>
      </c>
      <c r="AE173" s="2">
        <f>IF(AE171&gt;=52800000,52800000,IF(AB152=Graph!G$1*1000,AE172+Graph!G$1*1000,AC173))</f>
        <v>27181560.270753801</v>
      </c>
      <c r="AF173" s="3">
        <f t="shared" si="11"/>
        <v>27181560.270753801</v>
      </c>
      <c r="AG173" s="3">
        <f t="shared" si="29"/>
        <v>48341154.100000001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105</v>
      </c>
      <c r="C174" s="7"/>
      <c r="D174" s="2" t="e">
        <f t="shared" si="12"/>
        <v>#N/A</v>
      </c>
      <c r="E174" s="2" t="e">
        <f t="shared" si="22"/>
        <v>#N/A</v>
      </c>
      <c r="F174" s="2">
        <v>981293.55478098989</v>
      </c>
      <c r="G174" s="2">
        <f t="shared" si="41"/>
        <v>791500.42857142852</v>
      </c>
      <c r="H174" s="2">
        <f t="shared" si="39"/>
        <v>89249148.14393957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1482045.9999999993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990599.02839317918</v>
      </c>
      <c r="Q174" s="2">
        <f t="shared" si="42"/>
        <v>800000</v>
      </c>
      <c r="R174" s="2">
        <f t="shared" si="40"/>
        <v>90555216.70168066</v>
      </c>
      <c r="S174" s="2">
        <f t="shared" si="17"/>
        <v>791500.42857143283</v>
      </c>
      <c r="T174" s="2">
        <f t="shared" si="18"/>
        <v>8499.571428571362</v>
      </c>
      <c r="U174" s="2">
        <f t="shared" si="19"/>
        <v>800000</v>
      </c>
      <c r="V174" s="2">
        <f t="shared" si="34"/>
        <v>27748638.411096305</v>
      </c>
      <c r="W174" s="2">
        <f t="shared" si="20"/>
        <v>567078.14034250379</v>
      </c>
      <c r="X174" s="2">
        <f t="shared" si="6"/>
        <v>232921.85965749621</v>
      </c>
      <c r="Y174" s="2">
        <f t="shared" si="37"/>
        <v>62806578.290584356</v>
      </c>
      <c r="Z174" s="2" t="str">
        <f t="shared" si="8"/>
        <v>HERE</v>
      </c>
      <c r="AA174" s="2">
        <f>IF(Z174="HERE",Y174,AA173+Graph!$G$1*1000)</f>
        <v>62806578.290584356</v>
      </c>
      <c r="AB174" s="2">
        <f t="shared" si="21"/>
        <v>232921.85965749621</v>
      </c>
      <c r="AC174" s="2">
        <f t="shared" si="38"/>
        <v>27748638.411096305</v>
      </c>
      <c r="AD174" s="3">
        <f t="shared" si="10"/>
        <v>52800000</v>
      </c>
      <c r="AE174" s="2">
        <f>IF(AE172&gt;=52800000,52800000,IF(AB153=Graph!G$1*1000,AE173+Graph!G$1*1000,AC174))</f>
        <v>27748638.411096305</v>
      </c>
      <c r="AF174" s="3">
        <f t="shared" si="11"/>
        <v>27748638.411096305</v>
      </c>
      <c r="AG174" s="3">
        <f t="shared" si="29"/>
        <v>48363776.799999997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106</v>
      </c>
      <c r="C175" s="7"/>
      <c r="D175" s="2" t="e">
        <f t="shared" si="12"/>
        <v>#N/A</v>
      </c>
      <c r="E175" s="2" t="e">
        <f t="shared" si="22"/>
        <v>#N/A</v>
      </c>
      <c r="F175" s="2">
        <v>986224.69066718221</v>
      </c>
      <c r="G175" s="2">
        <f t="shared" si="41"/>
        <v>791500.42857142852</v>
      </c>
      <c r="H175" s="2">
        <f t="shared" si="39"/>
        <v>90040648.572511002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1490545.5714285707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995576.66055512428</v>
      </c>
      <c r="Q175" s="2">
        <f t="shared" si="42"/>
        <v>800000</v>
      </c>
      <c r="R175" s="2">
        <f t="shared" si="40"/>
        <v>91355216.70168066</v>
      </c>
      <c r="S175" s="2">
        <f t="shared" si="17"/>
        <v>791500.42857143283</v>
      </c>
      <c r="T175" s="2">
        <f t="shared" si="18"/>
        <v>8499.571428571362</v>
      </c>
      <c r="U175" s="2">
        <f t="shared" si="19"/>
        <v>800000</v>
      </c>
      <c r="V175" s="2">
        <f t="shared" si="34"/>
        <v>28320647.687324971</v>
      </c>
      <c r="W175" s="2">
        <f t="shared" si="20"/>
        <v>572009.27622866631</v>
      </c>
      <c r="X175" s="2">
        <f t="shared" si="6"/>
        <v>227990.72377133369</v>
      </c>
      <c r="Y175" s="2">
        <f t="shared" si="37"/>
        <v>63034569.014355689</v>
      </c>
      <c r="Z175" s="2" t="str">
        <f t="shared" si="8"/>
        <v>HERE</v>
      </c>
      <c r="AA175" s="2">
        <f>IF(Z175="HERE",Y175,AA174+Graph!$G$1*1000)</f>
        <v>63034569.014355689</v>
      </c>
      <c r="AB175" s="2">
        <f t="shared" si="21"/>
        <v>227990.72377133369</v>
      </c>
      <c r="AC175" s="2">
        <f t="shared" si="38"/>
        <v>28320647.687324971</v>
      </c>
      <c r="AD175" s="3">
        <f t="shared" si="10"/>
        <v>52800000</v>
      </c>
      <c r="AE175" s="2">
        <f>IF(AE173&gt;=52800000,52800000,IF(AB154=Graph!G$1*1000,AE174+Graph!G$1*1000,AC175))</f>
        <v>28320647.687324971</v>
      </c>
      <c r="AF175" s="3">
        <f t="shared" si="11"/>
        <v>28320647.687324971</v>
      </c>
      <c r="AG175" s="3">
        <f t="shared" si="29"/>
        <v>48387199.571130954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107</v>
      </c>
      <c r="C176" s="7"/>
      <c r="D176" s="2" t="e">
        <f t="shared" si="12"/>
        <v>#N/A</v>
      </c>
      <c r="E176" s="2" t="e">
        <f t="shared" si="22"/>
        <v>#N/A</v>
      </c>
      <c r="F176" s="2">
        <v>991155.82655334473</v>
      </c>
      <c r="G176" s="2">
        <f t="shared" si="41"/>
        <v>791500.42857142852</v>
      </c>
      <c r="H176" s="2">
        <f t="shared" si="39"/>
        <v>90832149.001082435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1499045.142857142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1000554.2927170992</v>
      </c>
      <c r="Q176" s="2">
        <f t="shared" si="42"/>
        <v>800000</v>
      </c>
      <c r="R176" s="2">
        <f t="shared" si="40"/>
        <v>92155216.70168066</v>
      </c>
      <c r="S176" s="2">
        <f t="shared" si="17"/>
        <v>791500.42857143283</v>
      </c>
      <c r="T176" s="2">
        <f t="shared" si="18"/>
        <v>8499.571428571362</v>
      </c>
      <c r="U176" s="2">
        <f t="shared" si="19"/>
        <v>800000</v>
      </c>
      <c r="V176" s="2">
        <f t="shared" si="34"/>
        <v>28897588.09943983</v>
      </c>
      <c r="W176" s="2">
        <f t="shared" si="20"/>
        <v>576940.41211485863</v>
      </c>
      <c r="X176" s="2">
        <f t="shared" si="6"/>
        <v>223059.58788514137</v>
      </c>
      <c r="Y176" s="2">
        <f t="shared" si="37"/>
        <v>63257628.602240831</v>
      </c>
      <c r="Z176" s="2" t="str">
        <f t="shared" si="8"/>
        <v>HERE</v>
      </c>
      <c r="AA176" s="2">
        <f>IF(Z176="HERE",Y176,AA175+Graph!$G$1*1000)</f>
        <v>63257628.602240831</v>
      </c>
      <c r="AB176" s="2">
        <f t="shared" si="21"/>
        <v>223059.58788514137</v>
      </c>
      <c r="AC176" s="2">
        <f t="shared" si="38"/>
        <v>28897588.09943983</v>
      </c>
      <c r="AD176" s="3">
        <f t="shared" si="10"/>
        <v>52800000</v>
      </c>
      <c r="AE176" s="2">
        <f>IF(AE174&gt;=52800000,52800000,IF(AB155=Graph!G$1*1000,AE175+Graph!G$1*1000,AC176))</f>
        <v>28897588.09943983</v>
      </c>
      <c r="AF176" s="3">
        <f t="shared" si="11"/>
        <v>28897588.09943983</v>
      </c>
      <c r="AG176" s="3">
        <f t="shared" si="29"/>
        <v>48410868.899056211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108</v>
      </c>
      <c r="C177" s="7"/>
      <c r="D177" s="2" t="e">
        <f t="shared" si="12"/>
        <v>#N/A</v>
      </c>
      <c r="E177" s="2" t="e">
        <f t="shared" si="22"/>
        <v>#N/A</v>
      </c>
      <c r="F177" s="2">
        <v>996086.96243953705</v>
      </c>
      <c r="G177" s="2">
        <f t="shared" si="41"/>
        <v>791500.42857142852</v>
      </c>
      <c r="H177" s="2">
        <f t="shared" si="39"/>
        <v>91623649.429653868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1507544.7142857134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1005531.9248790443</v>
      </c>
      <c r="Q177" s="2">
        <f t="shared" si="42"/>
        <v>800000</v>
      </c>
      <c r="R177" s="2">
        <f t="shared" si="40"/>
        <v>92955216.70168066</v>
      </c>
      <c r="S177" s="2">
        <f t="shared" si="17"/>
        <v>791500.42857143283</v>
      </c>
      <c r="T177" s="2">
        <f t="shared" si="18"/>
        <v>8499.571428571362</v>
      </c>
      <c r="U177" s="2">
        <f t="shared" si="19"/>
        <v>800000</v>
      </c>
      <c r="V177" s="2">
        <f t="shared" si="34"/>
        <v>29479459.647440851</v>
      </c>
      <c r="W177" s="2">
        <f t="shared" si="20"/>
        <v>581871.54800102115</v>
      </c>
      <c r="X177" s="2">
        <f t="shared" si="6"/>
        <v>218128.45199897885</v>
      </c>
      <c r="Y177" s="2">
        <f t="shared" si="37"/>
        <v>63475757.05423981</v>
      </c>
      <c r="Z177" s="2" t="str">
        <f t="shared" si="8"/>
        <v>HERE</v>
      </c>
      <c r="AA177" s="2">
        <f>IF(Z177="HERE",Y177,AA176+Graph!$G$1*1000)</f>
        <v>63475757.05423981</v>
      </c>
      <c r="AB177" s="2">
        <f t="shared" si="21"/>
        <v>218128.45199897885</v>
      </c>
      <c r="AC177" s="2">
        <f t="shared" si="38"/>
        <v>29479459.647440851</v>
      </c>
      <c r="AD177" s="3">
        <f t="shared" si="10"/>
        <v>52800000</v>
      </c>
      <c r="AE177" s="2">
        <f>IF(AE175&gt;=52800000,52800000,IF(AB156=Graph!G$1*1000,AE176+Graph!G$1*1000,AC177))</f>
        <v>29479459.647440851</v>
      </c>
      <c r="AF177" s="3">
        <f t="shared" si="11"/>
        <v>29479459.647440851</v>
      </c>
      <c r="AG177" s="3">
        <f t="shared" si="29"/>
        <v>48434784.783775784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109</v>
      </c>
      <c r="C178" s="7"/>
      <c r="D178" s="2" t="e">
        <f t="shared" si="12"/>
        <v>#N/A</v>
      </c>
      <c r="E178" s="2" t="e">
        <f t="shared" si="22"/>
        <v>#N/A</v>
      </c>
      <c r="F178" s="2">
        <v>1001018.0983256996</v>
      </c>
      <c r="G178" s="2">
        <f t="shared" si="41"/>
        <v>791500.42857142852</v>
      </c>
      <c r="H178" s="2">
        <f t="shared" si="39"/>
        <v>92415149.858225301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1516044.2857142847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1010509.5570409894</v>
      </c>
      <c r="Q178" s="2">
        <f t="shared" si="42"/>
        <v>800000</v>
      </c>
      <c r="R178" s="2">
        <f t="shared" si="40"/>
        <v>93755216.70168066</v>
      </c>
      <c r="S178" s="2">
        <f t="shared" si="17"/>
        <v>791500.42857143283</v>
      </c>
      <c r="T178" s="2">
        <f t="shared" si="18"/>
        <v>8499.571428571362</v>
      </c>
      <c r="U178" s="2">
        <f t="shared" si="19"/>
        <v>800000</v>
      </c>
      <c r="V178" s="2">
        <f t="shared" si="34"/>
        <v>30066262.331328034</v>
      </c>
      <c r="W178" s="2">
        <f t="shared" si="20"/>
        <v>586802.68388718367</v>
      </c>
      <c r="X178" s="2">
        <f t="shared" si="6"/>
        <v>213197.31611281633</v>
      </c>
      <c r="Y178" s="2">
        <f t="shared" si="37"/>
        <v>63688954.370352626</v>
      </c>
      <c r="Z178" s="2" t="str">
        <f t="shared" si="8"/>
        <v>HERE</v>
      </c>
      <c r="AA178" s="2">
        <f>IF(Z178="HERE",Y178,AA177+Graph!$G$1*1000)</f>
        <v>63688954.370352626</v>
      </c>
      <c r="AB178" s="2">
        <f t="shared" si="21"/>
        <v>213197.31611281633</v>
      </c>
      <c r="AC178" s="2">
        <f t="shared" si="38"/>
        <v>30066262.331328034</v>
      </c>
      <c r="AD178" s="3">
        <f t="shared" si="10"/>
        <v>52800000</v>
      </c>
      <c r="AE178" s="2">
        <f>IF(AE176&gt;=52800000,52800000,IF(AB157=Graph!G$1*1000,AE177+Graph!G$1*1000,AC178))</f>
        <v>30066262.331328034</v>
      </c>
      <c r="AF178" s="3">
        <f t="shared" si="11"/>
        <v>30066262.331328034</v>
      </c>
      <c r="AG178" s="3">
        <f t="shared" si="29"/>
        <v>48458947.225289658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110</v>
      </c>
      <c r="C179" s="7"/>
      <c r="D179" s="2" t="e">
        <f t="shared" si="12"/>
        <v>#N/A</v>
      </c>
      <c r="E179" s="2" t="e">
        <f t="shared" si="22"/>
        <v>#N/A</v>
      </c>
      <c r="F179" s="2">
        <v>1005949.2342118621</v>
      </c>
      <c r="G179" s="2">
        <f t="shared" si="41"/>
        <v>791500.42857142852</v>
      </c>
      <c r="H179" s="2">
        <f t="shared" si="39"/>
        <v>93206650.286796734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1524543.8571428561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1015487.1892029643</v>
      </c>
      <c r="Q179" s="2">
        <f t="shared" si="42"/>
        <v>800000</v>
      </c>
      <c r="R179" s="2">
        <f t="shared" si="40"/>
        <v>94555216.70168066</v>
      </c>
      <c r="S179" s="2">
        <f t="shared" si="17"/>
        <v>791500.42857143283</v>
      </c>
      <c r="T179" s="2">
        <f t="shared" si="18"/>
        <v>8499.571428571362</v>
      </c>
      <c r="U179" s="2">
        <f t="shared" si="19"/>
        <v>800000</v>
      </c>
      <c r="V179" s="2">
        <f t="shared" si="34"/>
        <v>30657996.15110141</v>
      </c>
      <c r="W179" s="2">
        <f t="shared" si="20"/>
        <v>591733.81977337599</v>
      </c>
      <c r="X179" s="2">
        <f t="shared" si="6"/>
        <v>208266.18022662401</v>
      </c>
      <c r="Y179" s="2">
        <f t="shared" si="37"/>
        <v>63897220.55057925</v>
      </c>
      <c r="Z179" s="2" t="str">
        <f t="shared" si="8"/>
        <v>HERE</v>
      </c>
      <c r="AA179" s="2">
        <f>IF(Z179="HERE",Y179,AA178+Graph!$G$1*1000)</f>
        <v>63897220.55057925</v>
      </c>
      <c r="AB179" s="2">
        <f t="shared" si="21"/>
        <v>208266.18022662401</v>
      </c>
      <c r="AC179" s="2">
        <f t="shared" si="38"/>
        <v>30657996.15110141</v>
      </c>
      <c r="AD179" s="3">
        <f t="shared" si="10"/>
        <v>52800000</v>
      </c>
      <c r="AE179" s="2">
        <f>IF(AE177&gt;=52800000,52800000,IF(AB158=Graph!G$1*1000,AE178+Graph!G$1*1000,AC179))</f>
        <v>30657996.15110141</v>
      </c>
      <c r="AF179" s="3">
        <f t="shared" si="11"/>
        <v>30657996.15110141</v>
      </c>
      <c r="AG179" s="3">
        <f t="shared" si="29"/>
        <v>48483356.223597847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111</v>
      </c>
      <c r="C180" s="7"/>
      <c r="D180" s="2" t="e">
        <f t="shared" si="12"/>
        <v>#N/A</v>
      </c>
      <c r="E180" s="2" t="e">
        <f t="shared" si="22"/>
        <v>#N/A</v>
      </c>
      <c r="F180" s="2">
        <v>1010880.3700980544</v>
      </c>
      <c r="G180" s="2">
        <f t="shared" si="41"/>
        <v>791500.42857142852</v>
      </c>
      <c r="H180" s="2">
        <f t="shared" si="39"/>
        <v>93998150.715368167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1533043.4285714275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1020464.8213649094</v>
      </c>
      <c r="Q180" s="2">
        <f t="shared" si="42"/>
        <v>800000</v>
      </c>
      <c r="R180" s="2">
        <f t="shared" si="40"/>
        <v>95355216.70168066</v>
      </c>
      <c r="S180" s="2">
        <f t="shared" si="17"/>
        <v>791500.42857143283</v>
      </c>
      <c r="T180" s="2">
        <f t="shared" si="18"/>
        <v>8499.571428571362</v>
      </c>
      <c r="U180" s="2">
        <f t="shared" si="19"/>
        <v>800000</v>
      </c>
      <c r="V180" s="2">
        <f t="shared" si="34"/>
        <v>31254661.106760949</v>
      </c>
      <c r="W180" s="2">
        <f t="shared" si="20"/>
        <v>596664.95565953851</v>
      </c>
      <c r="X180" s="2">
        <f t="shared" si="6"/>
        <v>203335.04434046149</v>
      </c>
      <c r="Y180" s="2">
        <f t="shared" si="37"/>
        <v>64100555.594919711</v>
      </c>
      <c r="Z180" s="2" t="str">
        <f t="shared" si="8"/>
        <v>HERE</v>
      </c>
      <c r="AA180" s="2">
        <f>IF(Z180="HERE",Y180,AA179+Graph!$G$1*1000)</f>
        <v>64100555.594919711</v>
      </c>
      <c r="AB180" s="2">
        <f t="shared" si="21"/>
        <v>203335.04434046149</v>
      </c>
      <c r="AC180" s="2">
        <f t="shared" si="38"/>
        <v>31254661.106760949</v>
      </c>
      <c r="AD180" s="3">
        <f t="shared" si="10"/>
        <v>52800000</v>
      </c>
      <c r="AE180" s="2">
        <f>IF(AE178&gt;=52800000,52800000,IF(AB159=Graph!G$1*1000,AE179+Graph!G$1*1000,AC180))</f>
        <v>31254661.106760949</v>
      </c>
      <c r="AF180" s="3">
        <f t="shared" si="11"/>
        <v>31254661.106760949</v>
      </c>
      <c r="AG180" s="3">
        <f t="shared" si="29"/>
        <v>48508011.778700344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112</v>
      </c>
      <c r="C181" s="7"/>
      <c r="D181" s="2" t="e">
        <f t="shared" si="12"/>
        <v>#N/A</v>
      </c>
      <c r="E181" s="2" t="e">
        <f t="shared" si="22"/>
        <v>#N/A</v>
      </c>
      <c r="F181" s="2">
        <v>1015811.5059842169</v>
      </c>
      <c r="G181" s="2">
        <f t="shared" si="41"/>
        <v>791500.42857142852</v>
      </c>
      <c r="H181" s="2">
        <f t="shared" si="39"/>
        <v>94789651.143939599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1541542.9999999988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1025442.4535268545</v>
      </c>
      <c r="Q181" s="2">
        <f t="shared" si="42"/>
        <v>800000</v>
      </c>
      <c r="R181" s="2">
        <f t="shared" si="40"/>
        <v>96155216.70168066</v>
      </c>
      <c r="S181" s="2">
        <f t="shared" si="17"/>
        <v>791500.42857143283</v>
      </c>
      <c r="T181" s="2">
        <f t="shared" si="18"/>
        <v>8499.571428571362</v>
      </c>
      <c r="U181" s="2">
        <f t="shared" si="19"/>
        <v>800000</v>
      </c>
      <c r="V181" s="2">
        <f t="shared" si="34"/>
        <v>31856257.19830665</v>
      </c>
      <c r="W181" s="2">
        <f t="shared" si="20"/>
        <v>601596.09154570103</v>
      </c>
      <c r="X181" s="2">
        <f t="shared" si="6"/>
        <v>198403.90845429897</v>
      </c>
      <c r="Y181" s="2">
        <f t="shared" si="37"/>
        <v>64298959.50337401</v>
      </c>
      <c r="Z181" s="2" t="str">
        <f t="shared" si="8"/>
        <v>HERE</v>
      </c>
      <c r="AA181" s="2">
        <f>IF(Z181="HERE",Y181,AA180+Graph!$G$1*1000)</f>
        <v>64298959.50337401</v>
      </c>
      <c r="AB181" s="2">
        <f t="shared" si="21"/>
        <v>198403.90845429897</v>
      </c>
      <c r="AC181" s="2">
        <f t="shared" si="38"/>
        <v>31856257.19830665</v>
      </c>
      <c r="AD181" s="3">
        <f t="shared" si="10"/>
        <v>52800000</v>
      </c>
      <c r="AE181" s="2">
        <f>IF(AE179&gt;=52800000,52800000,IF(AB160=Graph!G$1*1000,AE180+Graph!G$1*1000,AC181))</f>
        <v>31856257.19830665</v>
      </c>
      <c r="AF181" s="3">
        <f t="shared" si="11"/>
        <v>31856257.19830665</v>
      </c>
      <c r="AG181" s="3">
        <f t="shared" si="29"/>
        <v>48532913.89059715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113</v>
      </c>
      <c r="C182" s="7"/>
      <c r="D182" s="2" t="e">
        <f t="shared" si="12"/>
        <v>#N/A</v>
      </c>
      <c r="E182" s="2" t="e">
        <f t="shared" si="22"/>
        <v>#N/A</v>
      </c>
      <c r="F182" s="2">
        <v>1020742.6418703794</v>
      </c>
      <c r="G182" s="2">
        <f t="shared" si="41"/>
        <v>791500.42857142852</v>
      </c>
      <c r="H182" s="2">
        <f t="shared" si="39"/>
        <v>95581151.572511032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1550042.5714285702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1030420.0856888294</v>
      </c>
      <c r="Q182" s="2">
        <f t="shared" si="42"/>
        <v>800000</v>
      </c>
      <c r="R182" s="2">
        <f t="shared" si="40"/>
        <v>96955216.70168066</v>
      </c>
      <c r="S182" s="2">
        <f t="shared" si="17"/>
        <v>791500.42857143283</v>
      </c>
      <c r="T182" s="2">
        <f t="shared" si="18"/>
        <v>8499.571428571362</v>
      </c>
      <c r="U182" s="2">
        <f t="shared" si="19"/>
        <v>800000</v>
      </c>
      <c r="V182" s="2">
        <f t="shared" si="34"/>
        <v>32462784.425738543</v>
      </c>
      <c r="W182" s="2">
        <f t="shared" si="20"/>
        <v>606527.22743189335</v>
      </c>
      <c r="X182" s="2">
        <f t="shared" si="6"/>
        <v>193472.77256810665</v>
      </c>
      <c r="Y182" s="2">
        <f t="shared" si="37"/>
        <v>64492432.275942117</v>
      </c>
      <c r="Z182" s="2" t="str">
        <f t="shared" si="8"/>
        <v>HERE</v>
      </c>
      <c r="AA182" s="2">
        <f>IF(Z182="HERE",Y182,AA181+Graph!$G$1*1000)</f>
        <v>64492432.275942117</v>
      </c>
      <c r="AB182" s="2">
        <f t="shared" si="21"/>
        <v>193472.77256810665</v>
      </c>
      <c r="AC182" s="2">
        <f t="shared" si="38"/>
        <v>32462784.425738543</v>
      </c>
      <c r="AD182" s="3">
        <f t="shared" si="10"/>
        <v>52800000</v>
      </c>
      <c r="AE182" s="2">
        <f>IF(AE180&gt;=52800000,52800000,IF(AB161=Graph!G$1*1000,AE181+Graph!G$1*1000,AC182))</f>
        <v>32462784.425738543</v>
      </c>
      <c r="AF182" s="3">
        <f t="shared" si="11"/>
        <v>32462784.425738543</v>
      </c>
      <c r="AG182" s="3">
        <f t="shared" si="29"/>
        <v>48558062.559288263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114</v>
      </c>
      <c r="C183" s="7"/>
      <c r="D183" s="2" t="e">
        <f t="shared" si="12"/>
        <v>#N/A</v>
      </c>
      <c r="E183" s="2" t="e">
        <f t="shared" si="22"/>
        <v>#N/A</v>
      </c>
      <c r="F183" s="2">
        <v>1025673.7777565718</v>
      </c>
      <c r="G183" s="2">
        <f t="shared" si="41"/>
        <v>791500.42857142852</v>
      </c>
      <c r="H183" s="2">
        <f t="shared" si="39"/>
        <v>96372652.001082465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1558542.1428571416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1035397.7178507745</v>
      </c>
      <c r="Q183" s="2">
        <f t="shared" si="42"/>
        <v>800000</v>
      </c>
      <c r="R183" s="2">
        <f t="shared" si="40"/>
        <v>97755216.70168066</v>
      </c>
      <c r="S183" s="2">
        <f t="shared" si="17"/>
        <v>791500.42857143283</v>
      </c>
      <c r="T183" s="2">
        <f t="shared" si="18"/>
        <v>8499.571428571362</v>
      </c>
      <c r="U183" s="2">
        <f t="shared" si="19"/>
        <v>800000</v>
      </c>
      <c r="V183" s="2">
        <f t="shared" si="34"/>
        <v>33074242.789056599</v>
      </c>
      <c r="W183" s="2">
        <f t="shared" si="20"/>
        <v>611458.36331805587</v>
      </c>
      <c r="X183" s="2">
        <f t="shared" si="6"/>
        <v>188541.63668194413</v>
      </c>
      <c r="Y183" s="2">
        <f t="shared" si="37"/>
        <v>64680973.912624061</v>
      </c>
      <c r="Z183" s="2" t="str">
        <f t="shared" si="8"/>
        <v>HERE</v>
      </c>
      <c r="AA183" s="2">
        <f>IF(Z183="HERE",Y183,AA182+Graph!$G$1*1000)</f>
        <v>64680973.912624061</v>
      </c>
      <c r="AB183" s="2">
        <f t="shared" si="21"/>
        <v>188541.63668194413</v>
      </c>
      <c r="AC183" s="2">
        <f t="shared" si="38"/>
        <v>33074242.789056599</v>
      </c>
      <c r="AD183" s="3">
        <f t="shared" si="10"/>
        <v>52800000</v>
      </c>
      <c r="AE183" s="2">
        <f>IF(AE181&gt;=52800000,52800000,IF(AB162=Graph!G$1*1000,AE182+Graph!G$1*1000,AC183))</f>
        <v>33074242.789056599</v>
      </c>
      <c r="AF183" s="3">
        <f t="shared" si="11"/>
        <v>33074242.789056599</v>
      </c>
      <c r="AG183" s="3">
        <f t="shared" si="29"/>
        <v>48583457.784773685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115</v>
      </c>
      <c r="C184" s="7"/>
      <c r="D184" s="2" t="e">
        <f t="shared" si="12"/>
        <v>#N/A</v>
      </c>
      <c r="E184" s="2" t="e">
        <f t="shared" si="22"/>
        <v>#N/A</v>
      </c>
      <c r="F184" s="2">
        <v>1030604.9136427343</v>
      </c>
      <c r="G184" s="2">
        <f t="shared" si="41"/>
        <v>791500.42857142852</v>
      </c>
      <c r="H184" s="2">
        <f t="shared" si="39"/>
        <v>97164152.429653898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1567041.7142857129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1040375.3500127196</v>
      </c>
      <c r="Q184" s="2">
        <f t="shared" si="42"/>
        <v>800000</v>
      </c>
      <c r="R184" s="2">
        <f t="shared" si="40"/>
        <v>98555216.70168066</v>
      </c>
      <c r="S184" s="2">
        <f t="shared" si="17"/>
        <v>791500.42857143283</v>
      </c>
      <c r="T184" s="2">
        <f t="shared" si="18"/>
        <v>8499.571428571362</v>
      </c>
      <c r="U184" s="2">
        <f t="shared" si="19"/>
        <v>800000</v>
      </c>
      <c r="V184" s="2">
        <f t="shared" si="34"/>
        <v>33690632.288260818</v>
      </c>
      <c r="W184" s="2">
        <f t="shared" si="20"/>
        <v>616389.49920421839</v>
      </c>
      <c r="X184" s="2">
        <f t="shared" si="6"/>
        <v>183610.50079578161</v>
      </c>
      <c r="Y184" s="2">
        <f t="shared" si="37"/>
        <v>64864584.413419843</v>
      </c>
      <c r="Z184" s="2" t="str">
        <f t="shared" si="8"/>
        <v>HERE</v>
      </c>
      <c r="AA184" s="2">
        <f>IF(Z184="HERE",Y184,AA183+Graph!$G$1*1000)</f>
        <v>64864584.413419843</v>
      </c>
      <c r="AB184" s="2">
        <f t="shared" si="21"/>
        <v>183610.50079578161</v>
      </c>
      <c r="AC184" s="2">
        <f t="shared" si="38"/>
        <v>33690632.288260818</v>
      </c>
      <c r="AD184" s="3">
        <f t="shared" si="10"/>
        <v>52800000</v>
      </c>
      <c r="AE184" s="2">
        <f>IF(AE182&gt;=52800000,52800000,IF(AB163=Graph!G$1*1000,AE183+Graph!G$1*1000,AC184))</f>
        <v>33690632.288260818</v>
      </c>
      <c r="AF184" s="3">
        <f t="shared" si="11"/>
        <v>33690632.288260818</v>
      </c>
      <c r="AG184" s="3">
        <f t="shared" si="29"/>
        <v>48609099.567053415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116</v>
      </c>
      <c r="C185" s="7"/>
      <c r="D185" s="2" t="e">
        <f t="shared" si="12"/>
        <v>#N/A</v>
      </c>
      <c r="E185" s="2" t="e">
        <f t="shared" si="22"/>
        <v>#N/A</v>
      </c>
      <c r="F185" s="2">
        <v>1035536.0495288968</v>
      </c>
      <c r="G185" s="2">
        <f t="shared" si="41"/>
        <v>791500.42857142852</v>
      </c>
      <c r="H185" s="2">
        <f t="shared" si="39"/>
        <v>97955652.858225331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1575541.2857142843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1045352.9821746945</v>
      </c>
      <c r="Q185" s="2">
        <f t="shared" si="42"/>
        <v>800000</v>
      </c>
      <c r="R185" s="2">
        <f t="shared" si="40"/>
        <v>99355216.70168066</v>
      </c>
      <c r="S185" s="2">
        <f t="shared" si="17"/>
        <v>791500.42857143283</v>
      </c>
      <c r="T185" s="2">
        <f t="shared" si="18"/>
        <v>8499.571428571362</v>
      </c>
      <c r="U185" s="2">
        <f t="shared" si="19"/>
        <v>800000</v>
      </c>
      <c r="V185" s="2">
        <f t="shared" si="34"/>
        <v>34311952.923351228</v>
      </c>
      <c r="W185" s="2">
        <f t="shared" si="20"/>
        <v>621320.63509041071</v>
      </c>
      <c r="X185" s="2">
        <f t="shared" si="6"/>
        <v>178679.36490958929</v>
      </c>
      <c r="Y185" s="2">
        <f t="shared" si="37"/>
        <v>65043263.778329432</v>
      </c>
      <c r="Z185" s="2" t="str">
        <f t="shared" si="8"/>
        <v>HERE</v>
      </c>
      <c r="AA185" s="2">
        <f>IF(Z185="HERE",Y185,AA184+Graph!$G$1*1000)</f>
        <v>65043263.778329432</v>
      </c>
      <c r="AB185" s="2">
        <f t="shared" si="21"/>
        <v>178679.36490958929</v>
      </c>
      <c r="AC185" s="2">
        <f t="shared" si="38"/>
        <v>34311952.923351228</v>
      </c>
      <c r="AD185" s="3">
        <f t="shared" si="10"/>
        <v>52800000</v>
      </c>
      <c r="AE185" s="2">
        <f>IF(AE183&gt;=52800000,52800000,IF(AB164=Graph!G$1*1000,AE184+Graph!G$1*1000,AC185))</f>
        <v>34311952.923351228</v>
      </c>
      <c r="AF185" s="3">
        <f t="shared" si="11"/>
        <v>34311952.923351228</v>
      </c>
      <c r="AG185" s="3">
        <f t="shared" si="29"/>
        <v>48634987.906127453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117</v>
      </c>
      <c r="C186" s="7"/>
      <c r="D186" s="2" t="e">
        <f t="shared" si="12"/>
        <v>#N/A</v>
      </c>
      <c r="E186" s="2" t="e">
        <f t="shared" si="22"/>
        <v>#N/A</v>
      </c>
      <c r="F186" s="2">
        <v>1040467.1854150891</v>
      </c>
      <c r="G186" s="2">
        <f t="shared" si="41"/>
        <v>791500.42857142852</v>
      </c>
      <c r="H186" s="2">
        <f t="shared" si="39"/>
        <v>98747153.286796764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1584040.8571428556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1050330.6143366396</v>
      </c>
      <c r="Q186" s="2">
        <f t="shared" si="42"/>
        <v>800000</v>
      </c>
      <c r="R186" s="2">
        <f t="shared" si="40"/>
        <v>100155216.70168066</v>
      </c>
      <c r="S186" s="2">
        <f t="shared" si="17"/>
        <v>791500.42857143283</v>
      </c>
      <c r="T186" s="2">
        <f t="shared" si="18"/>
        <v>8499.571428571362</v>
      </c>
      <c r="U186" s="2">
        <f t="shared" si="19"/>
        <v>800000</v>
      </c>
      <c r="V186" s="2">
        <f t="shared" si="34"/>
        <v>34938204.694327801</v>
      </c>
      <c r="W186" s="2">
        <f t="shared" si="20"/>
        <v>626251.77097657323</v>
      </c>
      <c r="X186" s="2">
        <f t="shared" si="6"/>
        <v>173748.22902342677</v>
      </c>
      <c r="Y186" s="2">
        <f t="shared" si="37"/>
        <v>65217012.007352859</v>
      </c>
      <c r="Z186" s="2" t="str">
        <f t="shared" si="8"/>
        <v>HERE</v>
      </c>
      <c r="AA186" s="2">
        <f>IF(Z186="HERE",Y186,AA185+Graph!$G$1*1000)</f>
        <v>65217012.007352859</v>
      </c>
      <c r="AB186" s="2">
        <f t="shared" si="21"/>
        <v>173748.22902342677</v>
      </c>
      <c r="AC186" s="2">
        <f t="shared" si="38"/>
        <v>34938204.694327801</v>
      </c>
      <c r="AD186" s="3">
        <f t="shared" si="10"/>
        <v>52800000</v>
      </c>
      <c r="AE186" s="2">
        <f>IF(AE184&gt;=52800000,52800000,IF(AB165=Graph!G$1*1000,AE185+Graph!G$1*1000,AC186))</f>
        <v>34938204.694327801</v>
      </c>
      <c r="AF186" s="3">
        <f t="shared" si="11"/>
        <v>34938204.694327801</v>
      </c>
      <c r="AG186" s="3">
        <f t="shared" si="29"/>
        <v>48661122.801995799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118</v>
      </c>
      <c r="C187" s="7"/>
      <c r="D187" s="2" t="e">
        <f t="shared" si="12"/>
        <v>#N/A</v>
      </c>
      <c r="E187" s="2" t="e">
        <f t="shared" si="22"/>
        <v>#N/A</v>
      </c>
      <c r="F187" s="2">
        <v>1045398.3213012516</v>
      </c>
      <c r="G187" s="2">
        <f t="shared" si="41"/>
        <v>791500.42857142852</v>
      </c>
      <c r="H187" s="2">
        <f t="shared" si="39"/>
        <v>99538653.715368196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1592540.428571427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1055308.2464985847</v>
      </c>
      <c r="Q187" s="2">
        <f t="shared" si="42"/>
        <v>800000</v>
      </c>
      <c r="R187" s="2">
        <f t="shared" si="40"/>
        <v>100955216.70168066</v>
      </c>
      <c r="S187" s="2">
        <f t="shared" si="17"/>
        <v>791500.42857143283</v>
      </c>
      <c r="T187" s="2">
        <f t="shared" si="18"/>
        <v>8499.571428571362</v>
      </c>
      <c r="U187" s="2">
        <f t="shared" si="19"/>
        <v>800000</v>
      </c>
      <c r="V187" s="2">
        <f t="shared" si="34"/>
        <v>35569387.601190537</v>
      </c>
      <c r="W187" s="2">
        <f t="shared" si="20"/>
        <v>631182.90686273575</v>
      </c>
      <c r="X187" s="2">
        <f t="shared" si="6"/>
        <v>168817.09313726425</v>
      </c>
      <c r="Y187" s="2">
        <f t="shared" si="37"/>
        <v>65385829.100490123</v>
      </c>
      <c r="Z187" s="2" t="str">
        <f t="shared" si="8"/>
        <v>HERE</v>
      </c>
      <c r="AA187" s="2">
        <f>IF(Z187="HERE",Y187,AA186+Graph!$G$1*1000)</f>
        <v>65385829.100490123</v>
      </c>
      <c r="AB187" s="2">
        <f t="shared" si="21"/>
        <v>168817.09313726425</v>
      </c>
      <c r="AC187" s="2">
        <f t="shared" si="38"/>
        <v>35569387.601190537</v>
      </c>
      <c r="AD187" s="3">
        <f t="shared" si="10"/>
        <v>52800000</v>
      </c>
      <c r="AE187" s="2">
        <f>IF(AE185&gt;=52800000,52800000,IF(AB166=Graph!G$1*1000,AE186+Graph!G$1*1000,AC187))</f>
        <v>35569387.601190537</v>
      </c>
      <c r="AF187" s="3">
        <f t="shared" si="11"/>
        <v>35569387.601190537</v>
      </c>
      <c r="AG187" s="3">
        <f t="shared" si="29"/>
        <v>48687504.254658453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119</v>
      </c>
      <c r="C188" s="7"/>
      <c r="D188" s="2" t="e">
        <f t="shared" si="12"/>
        <v>#N/A</v>
      </c>
      <c r="E188" s="2" t="e">
        <f t="shared" si="22"/>
        <v>#N/A</v>
      </c>
      <c r="F188" s="2">
        <v>1050329.4571874142</v>
      </c>
      <c r="G188" s="2">
        <f t="shared" si="41"/>
        <v>791500.42857142852</v>
      </c>
      <c r="H188" s="2">
        <f t="shared" si="39"/>
        <v>100330154.14393963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1601039.9999999984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1060285.8786605597</v>
      </c>
      <c r="Q188" s="2">
        <f t="shared" si="42"/>
        <v>800000</v>
      </c>
      <c r="R188" s="2">
        <f t="shared" si="40"/>
        <v>101755216.70168066</v>
      </c>
      <c r="S188" s="2">
        <f t="shared" si="17"/>
        <v>791500.42857143283</v>
      </c>
      <c r="T188" s="2">
        <f t="shared" si="18"/>
        <v>8499.571428571362</v>
      </c>
      <c r="U188" s="2">
        <f t="shared" si="19"/>
        <v>800000</v>
      </c>
      <c r="V188" s="2">
        <f t="shared" si="34"/>
        <v>36205501.643939465</v>
      </c>
      <c r="W188" s="2">
        <f t="shared" si="20"/>
        <v>636114.04274892807</v>
      </c>
      <c r="X188" s="2">
        <f t="shared" si="6"/>
        <v>163885.95725107193</v>
      </c>
      <c r="Y188" s="2">
        <f t="shared" si="37"/>
        <v>65549715.057741195</v>
      </c>
      <c r="Z188" s="2" t="str">
        <f t="shared" si="8"/>
        <v>HERE</v>
      </c>
      <c r="AA188" s="2">
        <f>IF(Z188="HERE",Y188,AA187+Graph!$G$1*1000)</f>
        <v>65549715.057741195</v>
      </c>
      <c r="AB188" s="2">
        <f t="shared" si="21"/>
        <v>163885.95725107193</v>
      </c>
      <c r="AC188" s="2">
        <f t="shared" si="38"/>
        <v>36205501.643939465</v>
      </c>
      <c r="AD188" s="3">
        <f t="shared" si="10"/>
        <v>52800000</v>
      </c>
      <c r="AE188" s="2">
        <f>IF(AE186&gt;=52800000,52800000,IF(AB167=Graph!G$1*1000,AE187+Graph!G$1*1000,AC188))</f>
        <v>36205501.643939465</v>
      </c>
      <c r="AF188" s="3">
        <f t="shared" si="11"/>
        <v>36205501.643939465</v>
      </c>
      <c r="AG188" s="3">
        <f t="shared" si="29"/>
        <v>48714132.264115423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120</v>
      </c>
      <c r="C189" s="7"/>
      <c r="D189" s="2" t="e">
        <f t="shared" si="12"/>
        <v>#N/A</v>
      </c>
      <c r="E189" s="2" t="e">
        <f t="shared" si="22"/>
        <v>#N/A</v>
      </c>
      <c r="F189" s="2">
        <v>1055260.5930736065</v>
      </c>
      <c r="G189" s="2">
        <f t="shared" si="41"/>
        <v>791500.42857142852</v>
      </c>
      <c r="H189" s="2">
        <f t="shared" si="39"/>
        <v>101121654.57251106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1609539.5714285697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1065263.5108225048</v>
      </c>
      <c r="Q189" s="2">
        <f t="shared" si="42"/>
        <v>800000</v>
      </c>
      <c r="R189" s="2">
        <f t="shared" si="40"/>
        <v>102555216.70168066</v>
      </c>
      <c r="S189" s="2">
        <f t="shared" si="17"/>
        <v>791500.42857143283</v>
      </c>
      <c r="T189" s="2">
        <f t="shared" si="18"/>
        <v>8499.571428571362</v>
      </c>
      <c r="U189" s="2">
        <f t="shared" si="19"/>
        <v>800000</v>
      </c>
      <c r="V189" s="2">
        <f t="shared" si="34"/>
        <v>36846546.822574556</v>
      </c>
      <c r="W189" s="2">
        <f t="shared" si="20"/>
        <v>641045.17863509059</v>
      </c>
      <c r="X189" s="2">
        <f t="shared" si="6"/>
        <v>158954.82136490941</v>
      </c>
      <c r="Y189" s="2">
        <f t="shared" si="37"/>
        <v>65708669.879106104</v>
      </c>
      <c r="Z189" s="2" t="str">
        <f t="shared" si="8"/>
        <v>HERE</v>
      </c>
      <c r="AA189" s="2">
        <f>IF(Z189="HERE",Y189,AA188+Graph!$G$1*1000)</f>
        <v>65708669.879106104</v>
      </c>
      <c r="AB189" s="2">
        <f t="shared" si="21"/>
        <v>158954.82136490941</v>
      </c>
      <c r="AC189" s="2">
        <f t="shared" si="38"/>
        <v>36846546.822574556</v>
      </c>
      <c r="AD189" s="3">
        <f t="shared" si="10"/>
        <v>52800000</v>
      </c>
      <c r="AE189" s="2">
        <f>IF(AE187&gt;=52800000,52800000,IF(AB168=Graph!G$1*1000,AE188+Graph!G$1*1000,AC189))</f>
        <v>36846546.822574556</v>
      </c>
      <c r="AF189" s="3">
        <f t="shared" si="11"/>
        <v>36846546.822574556</v>
      </c>
      <c r="AG189" s="3">
        <f t="shared" si="29"/>
        <v>48741006.830366693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121</v>
      </c>
      <c r="C190" s="7"/>
      <c r="D190" s="2" t="e">
        <f t="shared" si="12"/>
        <v>#N/A</v>
      </c>
      <c r="E190" s="2" t="e">
        <f t="shared" si="22"/>
        <v>#N/A</v>
      </c>
      <c r="F190" s="2">
        <v>1060191.728959769</v>
      </c>
      <c r="G190" s="2">
        <f t="shared" si="41"/>
        <v>791500.42857142852</v>
      </c>
      <c r="H190" s="2">
        <f t="shared" si="39"/>
        <v>101913155.00108249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1618039.1428571411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1070241.1429844797</v>
      </c>
      <c r="Q190" s="2">
        <f t="shared" si="42"/>
        <v>800000</v>
      </c>
      <c r="R190" s="2">
        <f t="shared" si="40"/>
        <v>103355216.70168066</v>
      </c>
      <c r="S190" s="2">
        <f t="shared" si="17"/>
        <v>791500.42857143283</v>
      </c>
      <c r="T190" s="2">
        <f t="shared" si="18"/>
        <v>8499.571428571362</v>
      </c>
      <c r="U190" s="2">
        <f t="shared" si="19"/>
        <v>800000</v>
      </c>
      <c r="V190" s="2">
        <f t="shared" si="34"/>
        <v>37492523.137095809</v>
      </c>
      <c r="W190" s="2">
        <f t="shared" si="20"/>
        <v>645976.31452125311</v>
      </c>
      <c r="X190" s="2">
        <f t="shared" si="6"/>
        <v>154023.68547874689</v>
      </c>
      <c r="Y190" s="2">
        <f t="shared" si="37"/>
        <v>65862693.564584851</v>
      </c>
      <c r="Z190" s="2" t="str">
        <f t="shared" si="8"/>
        <v>HERE</v>
      </c>
      <c r="AA190" s="2">
        <f>IF(Z190="HERE",Y190,AA189+Graph!$G$1*1000)</f>
        <v>65862693.564584851</v>
      </c>
      <c r="AB190" s="2">
        <f t="shared" si="21"/>
        <v>154023.68547874689</v>
      </c>
      <c r="AC190" s="2">
        <f t="shared" si="38"/>
        <v>37492523.137095809</v>
      </c>
      <c r="AD190" s="3">
        <f t="shared" si="10"/>
        <v>52800000</v>
      </c>
      <c r="AE190" s="2">
        <f>IF(AE188&gt;=52800000,52800000,IF(AB169=Graph!G$1*1000,AE189+Graph!G$1*1000,AC190))</f>
        <v>37492523.137095809</v>
      </c>
      <c r="AF190" s="3">
        <f t="shared" si="11"/>
        <v>37492523.137095809</v>
      </c>
      <c r="AG190" s="3">
        <f t="shared" si="29"/>
        <v>48768127.953412272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122</v>
      </c>
      <c r="C191" s="7"/>
      <c r="D191" s="2" t="e">
        <f t="shared" si="12"/>
        <v>#N/A</v>
      </c>
      <c r="E191" s="2" t="e">
        <f t="shared" si="22"/>
        <v>#N/A</v>
      </c>
      <c r="F191" s="2">
        <v>1065122.8648459315</v>
      </c>
      <c r="G191" s="2">
        <f t="shared" si="41"/>
        <v>791500.42857142852</v>
      </c>
      <c r="H191" s="2">
        <f t="shared" si="39"/>
        <v>102704655.42965393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1626538.7142857125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1075218.7751464248</v>
      </c>
      <c r="Q191" s="2">
        <f t="shared" si="42"/>
        <v>800000</v>
      </c>
      <c r="R191" s="2">
        <f t="shared" si="40"/>
        <v>104155216.70168066</v>
      </c>
      <c r="S191" s="2">
        <f t="shared" si="17"/>
        <v>791500.42857143283</v>
      </c>
      <c r="T191" s="2">
        <f t="shared" si="18"/>
        <v>8499.571428571362</v>
      </c>
      <c r="U191" s="2">
        <f t="shared" si="19"/>
        <v>800000</v>
      </c>
      <c r="V191" s="2">
        <f t="shared" si="34"/>
        <v>38143430.587503254</v>
      </c>
      <c r="W191" s="2">
        <f t="shared" si="20"/>
        <v>650907.45040744543</v>
      </c>
      <c r="X191" s="2">
        <f t="shared" si="6"/>
        <v>149092.54959255457</v>
      </c>
      <c r="Y191" s="2">
        <f t="shared" si="37"/>
        <v>66011786.114177406</v>
      </c>
      <c r="Z191" s="2" t="str">
        <f t="shared" si="8"/>
        <v>HERE</v>
      </c>
      <c r="AA191" s="2">
        <f>IF(Z191="HERE",Y191,AA190+Graph!$G$1*1000)</f>
        <v>66011786.114177406</v>
      </c>
      <c r="AB191" s="2">
        <f t="shared" si="21"/>
        <v>149092.54959255457</v>
      </c>
      <c r="AC191" s="2">
        <f t="shared" si="38"/>
        <v>38143430.587503254</v>
      </c>
      <c r="AD191" s="3">
        <f t="shared" si="10"/>
        <v>52800000</v>
      </c>
      <c r="AE191" s="2">
        <f>IF(AE189&gt;=52800000,52800000,IF(AB170=Graph!G$1*1000,AE190+Graph!G$1*1000,AC191))</f>
        <v>38143430.587503254</v>
      </c>
      <c r="AF191" s="3">
        <f t="shared" si="11"/>
        <v>38143430.587503254</v>
      </c>
      <c r="AG191" s="3">
        <f t="shared" si="29"/>
        <v>48795495.633252166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123</v>
      </c>
      <c r="C192" s="7"/>
      <c r="D192" s="2" t="e">
        <f t="shared" si="12"/>
        <v>#N/A</v>
      </c>
      <c r="E192" s="2" t="e">
        <f t="shared" si="22"/>
        <v>#N/A</v>
      </c>
      <c r="F192" s="2">
        <v>1070054.0007321239</v>
      </c>
      <c r="G192" s="2">
        <f t="shared" si="41"/>
        <v>791500.42857142852</v>
      </c>
      <c r="H192" s="2">
        <f t="shared" si="39"/>
        <v>103496155.85822536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1635038.2857142838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1080196.4073083699</v>
      </c>
      <c r="Q192" s="2">
        <f t="shared" si="42"/>
        <v>800000</v>
      </c>
      <c r="R192" s="2">
        <f t="shared" si="40"/>
        <v>104955216.70168066</v>
      </c>
      <c r="S192" s="2">
        <f t="shared" si="17"/>
        <v>791500.42857143283</v>
      </c>
      <c r="T192" s="2">
        <f t="shared" si="18"/>
        <v>8499.571428571362</v>
      </c>
      <c r="U192" s="2">
        <f t="shared" si="19"/>
        <v>800000</v>
      </c>
      <c r="V192" s="2">
        <f t="shared" si="34"/>
        <v>38799269.173796862</v>
      </c>
      <c r="W192" s="2">
        <f t="shared" si="20"/>
        <v>655838.58629360795</v>
      </c>
      <c r="X192" s="2">
        <f t="shared" si="6"/>
        <v>144161.41370639205</v>
      </c>
      <c r="Y192" s="2">
        <f t="shared" si="37"/>
        <v>66155947.527883798</v>
      </c>
      <c r="Z192" s="2" t="str">
        <f t="shared" si="8"/>
        <v>HERE</v>
      </c>
      <c r="AA192" s="2">
        <f>IF(Z192="HERE",Y192,AA191+Graph!$G$1*1000)</f>
        <v>66155947.527883798</v>
      </c>
      <c r="AB192" s="2">
        <f t="shared" si="21"/>
        <v>144161.41370639205</v>
      </c>
      <c r="AC192" s="2">
        <f t="shared" si="38"/>
        <v>38799269.173796862</v>
      </c>
      <c r="AD192" s="3">
        <f t="shared" si="10"/>
        <v>52800000</v>
      </c>
      <c r="AE192" s="2">
        <f>IF(AE190&gt;=52800000,52800000,IF(AB171=Graph!G$1*1000,AE191+Graph!G$1*1000,AC192))</f>
        <v>38799269.173796862</v>
      </c>
      <c r="AF192" s="3">
        <f t="shared" si="11"/>
        <v>38799269.173796862</v>
      </c>
      <c r="AG192" s="3">
        <f t="shared" si="29"/>
        <v>48823109.869886369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124</v>
      </c>
      <c r="C193" s="7"/>
      <c r="D193" s="2" t="e">
        <f t="shared" si="12"/>
        <v>#N/A</v>
      </c>
      <c r="E193" s="2" t="e">
        <f t="shared" si="22"/>
        <v>#N/A</v>
      </c>
      <c r="F193" s="2">
        <v>1074985.1366182864</v>
      </c>
      <c r="G193" s="2">
        <f t="shared" si="41"/>
        <v>791500.42857142852</v>
      </c>
      <c r="H193" s="2">
        <f t="shared" si="39"/>
        <v>104287656.28679679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1643537.8571428552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1085174.0394703448</v>
      </c>
      <c r="Q193" s="2">
        <f t="shared" si="42"/>
        <v>800000</v>
      </c>
      <c r="R193" s="2">
        <f t="shared" si="40"/>
        <v>105755216.70168066</v>
      </c>
      <c r="S193" s="2">
        <f t="shared" si="17"/>
        <v>791500.42857143283</v>
      </c>
      <c r="T193" s="2">
        <f t="shared" si="18"/>
        <v>8499.571428571362</v>
      </c>
      <c r="U193" s="2">
        <f t="shared" si="19"/>
        <v>800000</v>
      </c>
      <c r="V193" s="2">
        <f t="shared" si="34"/>
        <v>39460038.895976633</v>
      </c>
      <c r="W193" s="2">
        <f t="shared" si="20"/>
        <v>660769.72217977047</v>
      </c>
      <c r="X193" s="2">
        <f t="shared" si="6"/>
        <v>139230.27782022953</v>
      </c>
      <c r="Y193" s="2">
        <f t="shared" si="37"/>
        <v>66295177.805704027</v>
      </c>
      <c r="Z193" s="2" t="str">
        <f t="shared" si="8"/>
        <v>HERE</v>
      </c>
      <c r="AA193" s="2">
        <f>IF(Z193="HERE",Y193,AA192+Graph!$G$1*1000)</f>
        <v>66295177.805704027</v>
      </c>
      <c r="AB193" s="2">
        <f t="shared" si="21"/>
        <v>139230.27782022953</v>
      </c>
      <c r="AC193" s="2">
        <f t="shared" si="38"/>
        <v>39460038.895976633</v>
      </c>
      <c r="AD193" s="3">
        <f t="shared" si="10"/>
        <v>52800000</v>
      </c>
      <c r="AE193" s="2">
        <f>IF(AE191&gt;=52800000,52800000,IF(AB172=Graph!G$1*1000,AE192+Graph!G$1*1000,AC193))</f>
        <v>39460038.895976633</v>
      </c>
      <c r="AF193" s="3">
        <f t="shared" si="11"/>
        <v>39460038.895976633</v>
      </c>
      <c r="AG193" s="3">
        <f t="shared" si="29"/>
        <v>48850970.663314871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125</v>
      </c>
      <c r="C194" s="7"/>
      <c r="D194" s="2" t="e">
        <f t="shared" si="12"/>
        <v>#N/A</v>
      </c>
      <c r="E194" s="2" t="e">
        <f t="shared" si="22"/>
        <v>#N/A</v>
      </c>
      <c r="F194" s="2">
        <v>1079916.2725044489</v>
      </c>
      <c r="G194" s="2">
        <f t="shared" si="41"/>
        <v>791500.42857142852</v>
      </c>
      <c r="H194" s="2">
        <f t="shared" si="39"/>
        <v>105079156.71536823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1652037.4285714265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1090151.6716322899</v>
      </c>
      <c r="Q194" s="2">
        <f t="shared" si="42"/>
        <v>800000</v>
      </c>
      <c r="R194" s="2">
        <f t="shared" si="40"/>
        <v>106555216.70168066</v>
      </c>
      <c r="S194" s="2">
        <f t="shared" si="17"/>
        <v>791500.42857143283</v>
      </c>
      <c r="T194" s="2">
        <f t="shared" si="18"/>
        <v>8499.571428571362</v>
      </c>
      <c r="U194" s="2">
        <f t="shared" si="19"/>
        <v>800000</v>
      </c>
      <c r="V194" s="2">
        <f t="shared" si="34"/>
        <v>40125739.754042596</v>
      </c>
      <c r="W194" s="2">
        <f t="shared" si="20"/>
        <v>665700.85806596279</v>
      </c>
      <c r="X194" s="2">
        <f t="shared" si="6"/>
        <v>134299.14193403721</v>
      </c>
      <c r="Y194" s="2">
        <f t="shared" si="37"/>
        <v>66429476.947638065</v>
      </c>
      <c r="Z194" s="2" t="str">
        <f t="shared" si="8"/>
        <v>HERE</v>
      </c>
      <c r="AA194" s="2">
        <f>IF(Z194="HERE",Y194,AA193+Graph!$G$1*1000)</f>
        <v>66429476.947638065</v>
      </c>
      <c r="AB194" s="2">
        <f t="shared" si="21"/>
        <v>134299.14193403721</v>
      </c>
      <c r="AC194" s="2">
        <f t="shared" si="38"/>
        <v>40125739.754042596</v>
      </c>
      <c r="AD194" s="3">
        <f t="shared" si="10"/>
        <v>52800000</v>
      </c>
      <c r="AE194" s="2">
        <f>IF(AE192&gt;=52800000,52800000,IF(AB173=Graph!G$1*1000,AE193+Graph!G$1*1000,AC194))</f>
        <v>40125739.754042596</v>
      </c>
      <c r="AF194" s="3">
        <f t="shared" si="11"/>
        <v>40125739.754042596</v>
      </c>
      <c r="AG194" s="3">
        <f t="shared" si="29"/>
        <v>48879078.01353769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126</v>
      </c>
      <c r="C195" s="7"/>
      <c r="D195" s="2" t="e">
        <f t="shared" si="12"/>
        <v>#N/A</v>
      </c>
      <c r="E195" s="2" t="e">
        <f t="shared" si="22"/>
        <v>#N/A</v>
      </c>
      <c r="F195" s="2">
        <v>1084847.4083906412</v>
      </c>
      <c r="G195" s="2">
        <f t="shared" si="41"/>
        <v>791500.42857142852</v>
      </c>
      <c r="H195" s="2">
        <f t="shared" si="39"/>
        <v>105870657.14393966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1660536.9999999979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1095129.303794235</v>
      </c>
      <c r="Q195" s="2">
        <f t="shared" si="42"/>
        <v>800000</v>
      </c>
      <c r="R195" s="2">
        <f t="shared" si="40"/>
        <v>107355216.70168066</v>
      </c>
      <c r="S195" s="2">
        <f t="shared" si="17"/>
        <v>791500.42857143283</v>
      </c>
      <c r="T195" s="2">
        <f t="shared" si="18"/>
        <v>8499.571428571362</v>
      </c>
      <c r="U195" s="2">
        <f t="shared" si="19"/>
        <v>800000</v>
      </c>
      <c r="V195" s="2">
        <f t="shared" si="34"/>
        <v>40796371.747994721</v>
      </c>
      <c r="W195" s="2">
        <f t="shared" si="20"/>
        <v>670631.99395212531</v>
      </c>
      <c r="X195" s="2">
        <f t="shared" si="6"/>
        <v>129368.00604787469</v>
      </c>
      <c r="Y195" s="2">
        <f t="shared" si="37"/>
        <v>66558844.953685939</v>
      </c>
      <c r="Z195" s="2" t="str">
        <f t="shared" si="8"/>
        <v>HERE</v>
      </c>
      <c r="AA195" s="2">
        <f>IF(Z195="HERE",Y195,AA194+Graph!$G$1*1000)</f>
        <v>66558844.953685939</v>
      </c>
      <c r="AB195" s="2">
        <f t="shared" si="21"/>
        <v>129368.00604787469</v>
      </c>
      <c r="AC195" s="2">
        <f t="shared" si="38"/>
        <v>40796371.747994721</v>
      </c>
      <c r="AD195" s="3">
        <f t="shared" si="10"/>
        <v>52800000</v>
      </c>
      <c r="AE195" s="2">
        <f>IF(AE193&gt;=52800000,52800000,IF(AB174=Graph!G$1*1000,AE194+Graph!G$1*1000,AC195))</f>
        <v>40796371.747994721</v>
      </c>
      <c r="AF195" s="3">
        <f t="shared" si="11"/>
        <v>40796371.747994721</v>
      </c>
      <c r="AG195" s="3">
        <f t="shared" si="29"/>
        <v>48907431.920554817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127</v>
      </c>
      <c r="C196" s="7"/>
      <c r="D196" s="2" t="e">
        <f t="shared" si="12"/>
        <v>#N/A</v>
      </c>
      <c r="E196" s="2" t="e">
        <f t="shared" si="22"/>
        <v>#N/A</v>
      </c>
      <c r="F196" s="2">
        <v>1089778.5442768037</v>
      </c>
      <c r="G196" s="2">
        <f t="shared" si="41"/>
        <v>791500.42857142852</v>
      </c>
      <c r="H196" s="2">
        <f t="shared" si="39"/>
        <v>106662157.57251109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1669036.5714285693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1100106.9359562099</v>
      </c>
      <c r="Q196" s="2">
        <f t="shared" si="42"/>
        <v>800000</v>
      </c>
      <c r="R196" s="2">
        <f t="shared" si="40"/>
        <v>108155216.70168066</v>
      </c>
      <c r="S196" s="2">
        <f t="shared" si="17"/>
        <v>791500.42857143283</v>
      </c>
      <c r="T196" s="2">
        <f t="shared" si="18"/>
        <v>8499.571428571362</v>
      </c>
      <c r="U196" s="2">
        <f t="shared" si="19"/>
        <v>800000</v>
      </c>
      <c r="V196" s="2">
        <f t="shared" si="34"/>
        <v>41471934.877833009</v>
      </c>
      <c r="W196" s="2">
        <f t="shared" si="20"/>
        <v>675563.12983828783</v>
      </c>
      <c r="X196" s="2">
        <f t="shared" si="6"/>
        <v>124436.87016171217</v>
      </c>
      <c r="Y196" s="2">
        <f t="shared" si="37"/>
        <v>66683281.823847651</v>
      </c>
      <c r="Z196" s="2" t="str">
        <f t="shared" si="8"/>
        <v>HERE</v>
      </c>
      <c r="AA196" s="2">
        <f>IF(Z196="HERE",Y196,AA195+Graph!$G$1*1000)</f>
        <v>66683281.823847651</v>
      </c>
      <c r="AB196" s="2">
        <f t="shared" si="21"/>
        <v>124436.87016171217</v>
      </c>
      <c r="AC196" s="2">
        <f t="shared" si="38"/>
        <v>41471934.877833009</v>
      </c>
      <c r="AD196" s="3">
        <f t="shared" si="10"/>
        <v>52800000</v>
      </c>
      <c r="AE196" s="2">
        <f>IF(AE194&gt;=52800000,52800000,IF(AB175=Graph!G$1*1000,AE195+Graph!G$1*1000,AC196))</f>
        <v>41471934.877833009</v>
      </c>
      <c r="AF196" s="3">
        <f t="shared" si="11"/>
        <v>41471934.877833009</v>
      </c>
      <c r="AG196" s="3">
        <f t="shared" si="29"/>
        <v>48936032.384366252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128</v>
      </c>
      <c r="C197" s="7"/>
      <c r="D197" s="2" t="e">
        <f t="shared" si="12"/>
        <v>#N/A</v>
      </c>
      <c r="E197" s="2" t="e">
        <f t="shared" si="22"/>
        <v>#N/A</v>
      </c>
      <c r="F197" s="2">
        <v>1094709.6801629663</v>
      </c>
      <c r="G197" s="2">
        <f t="shared" si="41"/>
        <v>791500.42857142852</v>
      </c>
      <c r="H197" s="2">
        <f t="shared" si="39"/>
        <v>107453658.00108252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1677536.1428571406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1105084.568118155</v>
      </c>
      <c r="Q197" s="2">
        <f t="shared" si="42"/>
        <v>800000</v>
      </c>
      <c r="R197" s="2">
        <f t="shared" si="40"/>
        <v>108955216.70168066</v>
      </c>
      <c r="S197" s="2">
        <f t="shared" si="17"/>
        <v>791500.42857143283</v>
      </c>
      <c r="T197" s="2">
        <f t="shared" si="18"/>
        <v>8499.571428571362</v>
      </c>
      <c r="U197" s="2">
        <f t="shared" si="19"/>
        <v>800000</v>
      </c>
      <c r="V197" s="2">
        <f t="shared" si="34"/>
        <v>42152429.143557489</v>
      </c>
      <c r="W197" s="2">
        <f t="shared" si="20"/>
        <v>680494.26572448015</v>
      </c>
      <c r="X197" s="2">
        <f t="shared" si="6"/>
        <v>119505.73427551985</v>
      </c>
      <c r="Y197" s="2">
        <f t="shared" si="37"/>
        <v>66802787.558123171</v>
      </c>
      <c r="Z197" s="2" t="str">
        <f t="shared" si="8"/>
        <v>HERE</v>
      </c>
      <c r="AA197" s="2">
        <f>IF(Z197="HERE",Y197,AA196+Graph!$G$1*1000)</f>
        <v>66802787.558123171</v>
      </c>
      <c r="AB197" s="2">
        <f t="shared" si="21"/>
        <v>119505.73427551985</v>
      </c>
      <c r="AC197" s="2">
        <f t="shared" si="38"/>
        <v>42152429.143557489</v>
      </c>
      <c r="AD197" s="3">
        <f t="shared" si="10"/>
        <v>52800000</v>
      </c>
      <c r="AE197" s="2">
        <f>IF(AE195&gt;=52800000,52800000,IF(AB176=Graph!G$1*1000,AE196+Graph!G$1*1000,AC197))</f>
        <v>42152429.143557489</v>
      </c>
      <c r="AF197" s="3">
        <f t="shared" si="11"/>
        <v>42152429.143557489</v>
      </c>
      <c r="AG197" s="3">
        <f t="shared" si="29"/>
        <v>48964879.404971994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129</v>
      </c>
      <c r="C198" s="7"/>
      <c r="D198" s="2" t="e">
        <f t="shared" si="12"/>
        <v>#N/A</v>
      </c>
      <c r="E198" s="2" t="e">
        <f t="shared" si="22"/>
        <v>#N/A</v>
      </c>
      <c r="F198" s="2">
        <v>1099640.8160491586</v>
      </c>
      <c r="G198" s="2">
        <f t="shared" si="41"/>
        <v>791500.42857142852</v>
      </c>
      <c r="H198" s="2">
        <f t="shared" si="39"/>
        <v>108245158.42965396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1686035.714285712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1110062.2002801001</v>
      </c>
      <c r="Q198" s="2">
        <f t="shared" si="42"/>
        <v>800000</v>
      </c>
      <c r="R198" s="2">
        <f t="shared" si="40"/>
        <v>109755216.70168066</v>
      </c>
      <c r="S198" s="2">
        <f t="shared" si="17"/>
        <v>791500.42857143283</v>
      </c>
      <c r="T198" s="2">
        <f t="shared" si="18"/>
        <v>8499.571428571362</v>
      </c>
      <c r="U198" s="2">
        <f t="shared" si="19"/>
        <v>800000</v>
      </c>
      <c r="V198" s="2">
        <f t="shared" si="34"/>
        <v>42837854.545168132</v>
      </c>
      <c r="W198" s="2">
        <f t="shared" si="20"/>
        <v>685425.40161064267</v>
      </c>
      <c r="X198" s="2">
        <f t="shared" si="6"/>
        <v>114574.59838935733</v>
      </c>
      <c r="Y198" s="2">
        <f t="shared" si="37"/>
        <v>66917362.156512529</v>
      </c>
      <c r="Z198" s="2" t="str">
        <f t="shared" si="8"/>
        <v>HERE</v>
      </c>
      <c r="AA198" s="2">
        <f>IF(Z198="HERE",Y198,AA197+Graph!$G$1*1000)</f>
        <v>66917362.156512529</v>
      </c>
      <c r="AB198" s="2">
        <f t="shared" si="21"/>
        <v>114574.59838935733</v>
      </c>
      <c r="AC198" s="2">
        <f t="shared" si="38"/>
        <v>42837854.545168132</v>
      </c>
      <c r="AD198" s="3">
        <f t="shared" si="10"/>
        <v>52800000</v>
      </c>
      <c r="AE198" s="2">
        <f>IF(AE196&gt;=52800000,52800000,IF(AB177=Graph!G$1*1000,AE197+Graph!G$1*1000,AC198))</f>
        <v>42837854.545168132</v>
      </c>
      <c r="AF198" s="3">
        <f t="shared" si="11"/>
        <v>42837854.545168132</v>
      </c>
      <c r="AG198" s="3">
        <f t="shared" si="29"/>
        <v>48993972.982372046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130</v>
      </c>
      <c r="C199" s="7"/>
      <c r="D199" s="2" t="e">
        <f t="shared" si="12"/>
        <v>#N/A</v>
      </c>
      <c r="E199" s="2" t="e">
        <f t="shared" si="22"/>
        <v>#N/A</v>
      </c>
      <c r="F199" s="2">
        <v>1104571.9519353211</v>
      </c>
      <c r="G199" s="2">
        <f t="shared" si="41"/>
        <v>791500.42857142852</v>
      </c>
      <c r="H199" s="2">
        <f t="shared" si="39"/>
        <v>109036658.85822539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1694535.2857142834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1115039.832442075</v>
      </c>
      <c r="Q199" s="2">
        <f t="shared" si="42"/>
        <v>800000</v>
      </c>
      <c r="R199" s="2">
        <f t="shared" si="40"/>
        <v>110555216.70168066</v>
      </c>
      <c r="S199" s="2">
        <f t="shared" si="17"/>
        <v>791500.42857143283</v>
      </c>
      <c r="T199" s="2">
        <f t="shared" si="18"/>
        <v>8499.571428571362</v>
      </c>
      <c r="U199" s="2">
        <f t="shared" si="19"/>
        <v>800000</v>
      </c>
      <c r="V199" s="2">
        <f t="shared" si="34"/>
        <v>43528211.082664937</v>
      </c>
      <c r="W199" s="2">
        <f t="shared" si="20"/>
        <v>690356.53749680519</v>
      </c>
      <c r="X199" s="2">
        <f t="shared" si="6"/>
        <v>109643.46250319481</v>
      </c>
      <c r="Y199" s="2">
        <f t="shared" si="37"/>
        <v>67027005.619015723</v>
      </c>
      <c r="Z199" s="2" t="str">
        <f t="shared" si="8"/>
        <v>HERE</v>
      </c>
      <c r="AA199" s="2">
        <f>IF(Z199="HERE",Y199,AA198+Graph!$G$1*1000)</f>
        <v>67027005.619015723</v>
      </c>
      <c r="AB199" s="2">
        <f t="shared" si="21"/>
        <v>109643.46250319481</v>
      </c>
      <c r="AC199" s="2">
        <f t="shared" si="38"/>
        <v>43528211.082664937</v>
      </c>
      <c r="AD199" s="3">
        <f t="shared" si="10"/>
        <v>52800000</v>
      </c>
      <c r="AE199" s="2">
        <f>IF(AE197&gt;=52800000,52800000,IF(AB178=Graph!G$1*1000,AE198+Graph!G$1*1000,AC199))</f>
        <v>43528211.082664937</v>
      </c>
      <c r="AF199" s="3">
        <f t="shared" si="11"/>
        <v>43528211.082664937</v>
      </c>
      <c r="AG199" s="3">
        <f t="shared" si="29"/>
        <v>49023313.116566405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131</v>
      </c>
      <c r="C200" s="7"/>
      <c r="D200" s="2" t="e">
        <f t="shared" si="12"/>
        <v>#N/A</v>
      </c>
      <c r="E200" s="2" t="e">
        <f t="shared" si="22"/>
        <v>#N/A</v>
      </c>
      <c r="F200" s="2">
        <v>1109503.0878214836</v>
      </c>
      <c r="G200" s="2">
        <f t="shared" si="41"/>
        <v>791500.42857142852</v>
      </c>
      <c r="H200" s="2">
        <f t="shared" si="39"/>
        <v>109828159.28679682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1703034.8571428547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1120017.4646040201</v>
      </c>
      <c r="Q200" s="2">
        <f t="shared" si="42"/>
        <v>800000</v>
      </c>
      <c r="R200" s="2">
        <f t="shared" si="40"/>
        <v>111355216.70168066</v>
      </c>
      <c r="S200" s="2">
        <f t="shared" si="17"/>
        <v>791500.42857143283</v>
      </c>
      <c r="T200" s="2">
        <f t="shared" si="18"/>
        <v>8499.571428571362</v>
      </c>
      <c r="U200" s="2">
        <f t="shared" si="19"/>
        <v>800000</v>
      </c>
      <c r="V200" s="2">
        <f t="shared" si="34"/>
        <v>44223498.756047934</v>
      </c>
      <c r="W200" s="2">
        <f t="shared" si="20"/>
        <v>695287.67338299751</v>
      </c>
      <c r="X200" s="2">
        <f t="shared" si="6"/>
        <v>104712.32661700249</v>
      </c>
      <c r="Y200" s="2">
        <f t="shared" si="37"/>
        <v>67131717.945632726</v>
      </c>
      <c r="Z200" s="2" t="str">
        <f t="shared" si="8"/>
        <v>HERE</v>
      </c>
      <c r="AA200" s="2">
        <f>IF(Z200="HERE",Y200,AA199+Graph!$G$1*1000)</f>
        <v>67131717.945632726</v>
      </c>
      <c r="AB200" s="2">
        <f t="shared" si="21"/>
        <v>104712.32661700249</v>
      </c>
      <c r="AC200" s="2">
        <f t="shared" si="38"/>
        <v>44223498.756047934</v>
      </c>
      <c r="AD200" s="3">
        <f t="shared" si="10"/>
        <v>52800000</v>
      </c>
      <c r="AE200" s="2">
        <f>IF(AE198&gt;=52800000,52800000,IF(AB179=Graph!G$1*1000,AE199+Graph!G$1*1000,AC200))</f>
        <v>44223498.756047934</v>
      </c>
      <c r="AF200" s="3">
        <f t="shared" si="11"/>
        <v>44223498.756047934</v>
      </c>
      <c r="AG200" s="3">
        <f t="shared" si="29"/>
        <v>49052899.807555072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132</v>
      </c>
      <c r="C201" s="7"/>
      <c r="D201" s="2" t="e">
        <f t="shared" si="12"/>
        <v>#N/A</v>
      </c>
      <c r="E201" s="2" t="e">
        <f t="shared" si="22"/>
        <v>#N/A</v>
      </c>
      <c r="F201" s="2">
        <v>1114434.2237076759</v>
      </c>
      <c r="G201" s="2">
        <f t="shared" si="41"/>
        <v>791500.42857142852</v>
      </c>
      <c r="H201" s="2">
        <f t="shared" si="39"/>
        <v>110619659.71536826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1711534.4285714261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1124995.0967659652</v>
      </c>
      <c r="Q201" s="2">
        <f t="shared" si="42"/>
        <v>800000</v>
      </c>
      <c r="R201" s="2">
        <f t="shared" si="40"/>
        <v>112155216.70168066</v>
      </c>
      <c r="S201" s="2">
        <f t="shared" si="17"/>
        <v>791500.42857143283</v>
      </c>
      <c r="T201" s="2">
        <f t="shared" si="18"/>
        <v>8499.571428571362</v>
      </c>
      <c r="U201" s="2">
        <f t="shared" si="19"/>
        <v>800000</v>
      </c>
      <c r="V201" s="2">
        <f t="shared" si="34"/>
        <v>44923717.565317094</v>
      </c>
      <c r="W201" s="2">
        <f t="shared" si="20"/>
        <v>700218.80926916003</v>
      </c>
      <c r="X201" s="2">
        <f t="shared" si="6"/>
        <v>99781.190730839968</v>
      </c>
      <c r="Y201" s="2">
        <f t="shared" si="37"/>
        <v>67231499.136363566</v>
      </c>
      <c r="Z201" s="2" t="str">
        <f t="shared" si="8"/>
        <v>HERE</v>
      </c>
      <c r="AA201" s="2">
        <f>IF(Z201="HERE",Y201,AA200+Graph!$G$1*1000)</f>
        <v>67231499.136363566</v>
      </c>
      <c r="AB201" s="2">
        <f t="shared" si="21"/>
        <v>99781.190730839968</v>
      </c>
      <c r="AC201" s="2">
        <f t="shared" si="38"/>
        <v>44923717.565317094</v>
      </c>
      <c r="AD201" s="3">
        <f t="shared" si="10"/>
        <v>52800000</v>
      </c>
      <c r="AE201" s="2">
        <f>IF(AE199&gt;=52800000,52800000,IF(AB180=Graph!G$1*1000,AE200+Graph!G$1*1000,AC201))</f>
        <v>44923717.565317094</v>
      </c>
      <c r="AF201" s="3">
        <f t="shared" si="11"/>
        <v>44923717.565317094</v>
      </c>
      <c r="AG201" s="3">
        <f t="shared" si="29"/>
        <v>49082733.055338047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133</v>
      </c>
      <c r="C202" s="7"/>
      <c r="D202" s="2" t="e">
        <f t="shared" si="12"/>
        <v>#N/A</v>
      </c>
      <c r="E202" s="2" t="e">
        <f t="shared" si="22"/>
        <v>#N/A</v>
      </c>
      <c r="F202" s="2">
        <v>1119365.3595938385</v>
      </c>
      <c r="G202" s="2">
        <f t="shared" si="41"/>
        <v>791500.42857142852</v>
      </c>
      <c r="H202" s="2">
        <f t="shared" si="39"/>
        <v>111411160.14393969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1720033.9999999974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1129972.7289279401</v>
      </c>
      <c r="Q202" s="2">
        <f t="shared" si="42"/>
        <v>800000</v>
      </c>
      <c r="R202" s="2">
        <f t="shared" si="40"/>
        <v>112955216.70168066</v>
      </c>
      <c r="S202" s="2">
        <f t="shared" si="17"/>
        <v>791500.42857143283</v>
      </c>
      <c r="T202" s="2">
        <f t="shared" si="18"/>
        <v>8499.571428571362</v>
      </c>
      <c r="U202" s="2">
        <f t="shared" si="19"/>
        <v>800000</v>
      </c>
      <c r="V202" s="2">
        <f t="shared" si="34"/>
        <v>45628867.510472417</v>
      </c>
      <c r="W202" s="2">
        <f t="shared" si="20"/>
        <v>705149.94515532255</v>
      </c>
      <c r="X202" s="2">
        <f t="shared" si="6"/>
        <v>94850.054844677448</v>
      </c>
      <c r="Y202" s="2">
        <f t="shared" si="37"/>
        <v>67326349.191208243</v>
      </c>
      <c r="Z202" s="2" t="str">
        <f t="shared" si="8"/>
        <v>HERE</v>
      </c>
      <c r="AA202" s="2">
        <f>IF(Z202="HERE",Y202,AA201+Graph!$G$1*1000)</f>
        <v>67326349.191208243</v>
      </c>
      <c r="AB202" s="2">
        <f t="shared" si="21"/>
        <v>94850.054844677448</v>
      </c>
      <c r="AC202" s="2">
        <f t="shared" si="38"/>
        <v>45628867.510472417</v>
      </c>
      <c r="AD202" s="3">
        <f t="shared" si="10"/>
        <v>52800000</v>
      </c>
      <c r="AE202" s="2">
        <f>IF(AE200&gt;=52800000,52800000,IF(AB181=Graph!G$1*1000,AE201+Graph!G$1*1000,AC202))</f>
        <v>45628867.510472417</v>
      </c>
      <c r="AF202" s="3">
        <f t="shared" si="11"/>
        <v>45628867.510472417</v>
      </c>
      <c r="AG202" s="3">
        <f t="shared" si="29"/>
        <v>49112812.859915331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134</v>
      </c>
      <c r="C203" s="7"/>
      <c r="D203" s="2" t="e">
        <f t="shared" si="12"/>
        <v>#N/A</v>
      </c>
      <c r="E203" s="2" t="e">
        <f t="shared" si="22"/>
        <v>#N/A</v>
      </c>
      <c r="F203" s="2">
        <v>1124296.495480001</v>
      </c>
      <c r="G203" s="2">
        <f t="shared" si="41"/>
        <v>791500.42857142852</v>
      </c>
      <c r="H203" s="2">
        <f t="shared" si="39"/>
        <v>112202660.57251112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1728533.5714285688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1134950.3610898852</v>
      </c>
      <c r="Q203" s="2">
        <f t="shared" si="42"/>
        <v>800000</v>
      </c>
      <c r="R203" s="2">
        <f t="shared" si="40"/>
        <v>113755216.70168066</v>
      </c>
      <c r="S203" s="2">
        <f t="shared" si="17"/>
        <v>791500.42857143283</v>
      </c>
      <c r="T203" s="2">
        <f t="shared" si="18"/>
        <v>8499.571428571362</v>
      </c>
      <c r="U203" s="2">
        <f t="shared" si="19"/>
        <v>800000</v>
      </c>
      <c r="V203" s="2">
        <f t="shared" si="34"/>
        <v>46338948.591513932</v>
      </c>
      <c r="W203" s="2">
        <f t="shared" si="20"/>
        <v>710081.08104151487</v>
      </c>
      <c r="X203" s="2">
        <f t="shared" si="6"/>
        <v>89918.918958485126</v>
      </c>
      <c r="Y203" s="2">
        <f t="shared" si="37"/>
        <v>67416268.110166728</v>
      </c>
      <c r="Z203" s="2" t="str">
        <f t="shared" si="8"/>
        <v>HERE</v>
      </c>
      <c r="AA203" s="2">
        <f>IF(Z203="HERE",Y203,AA202+Graph!$G$1*1000)</f>
        <v>67416268.110166728</v>
      </c>
      <c r="AB203" s="2">
        <f t="shared" si="21"/>
        <v>89918.918958485126</v>
      </c>
      <c r="AC203" s="2">
        <f t="shared" si="38"/>
        <v>46338948.591513932</v>
      </c>
      <c r="AD203" s="3">
        <f t="shared" si="10"/>
        <v>52800000</v>
      </c>
      <c r="AE203" s="2">
        <f>IF(AE201&gt;=52800000,52800000,IF(AB182=Graph!G$1*1000,AE202+Graph!G$1*1000,AC203))</f>
        <v>46338948.591513932</v>
      </c>
      <c r="AF203" s="3">
        <f t="shared" si="11"/>
        <v>46338948.591513932</v>
      </c>
      <c r="AG203" s="3">
        <f t="shared" si="29"/>
        <v>49143139.22128693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135</v>
      </c>
      <c r="C204" s="7"/>
      <c r="D204" s="2" t="e">
        <f t="shared" si="12"/>
        <v>#N/A</v>
      </c>
      <c r="E204" s="2" t="e">
        <f t="shared" si="22"/>
        <v>#N/A</v>
      </c>
      <c r="F204" s="2">
        <v>1129227.6313661933</v>
      </c>
      <c r="G204" s="2">
        <f t="shared" si="41"/>
        <v>791500.42857142852</v>
      </c>
      <c r="H204" s="2">
        <f t="shared" si="39"/>
        <v>112994161.00108255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1737033.1428571402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1139927.9932518601</v>
      </c>
      <c r="Q204" s="2">
        <f t="shared" si="42"/>
        <v>800000</v>
      </c>
      <c r="R204" s="2">
        <f t="shared" si="40"/>
        <v>114555216.70168066</v>
      </c>
      <c r="S204" s="2">
        <f t="shared" si="17"/>
        <v>791500.42857143283</v>
      </c>
      <c r="T204" s="2">
        <f t="shared" si="18"/>
        <v>8499.571428571362</v>
      </c>
      <c r="U204" s="2">
        <f t="shared" si="19"/>
        <v>800000</v>
      </c>
      <c r="V204" s="2">
        <f t="shared" si="34"/>
        <v>47053960.808441609</v>
      </c>
      <c r="W204" s="2">
        <f t="shared" si="20"/>
        <v>715012.21692767739</v>
      </c>
      <c r="X204" s="2">
        <f t="shared" si="6"/>
        <v>84987.783072322607</v>
      </c>
      <c r="Y204" s="2">
        <f t="shared" si="37"/>
        <v>67501255.893239051</v>
      </c>
      <c r="Z204" s="2" t="str">
        <f t="shared" si="8"/>
        <v>HERE</v>
      </c>
      <c r="AA204" s="2">
        <f>IF(Z204="HERE",Y204,AA203+Graph!$G$1*1000)</f>
        <v>67501255.893239051</v>
      </c>
      <c r="AB204" s="2">
        <f t="shared" si="21"/>
        <v>84987.783072322607</v>
      </c>
      <c r="AC204" s="2">
        <f t="shared" si="38"/>
        <v>47053960.808441609</v>
      </c>
      <c r="AD204" s="3">
        <f t="shared" si="10"/>
        <v>52800000</v>
      </c>
      <c r="AE204" s="2">
        <f>IF(AE202&gt;=52800000,52800000,IF(AB183=Graph!G$1*1000,AE203+Graph!G$1*1000,AC204))</f>
        <v>47053960.808441609</v>
      </c>
      <c r="AF204" s="3">
        <f t="shared" si="11"/>
        <v>47053960.808441609</v>
      </c>
      <c r="AG204" s="3">
        <f t="shared" si="29"/>
        <v>49173712.13945283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136</v>
      </c>
      <c r="C205" s="7"/>
      <c r="D205" s="2" t="e">
        <f t="shared" si="12"/>
        <v>#N/A</v>
      </c>
      <c r="E205" s="2" t="e">
        <f t="shared" si="22"/>
        <v>#N/A</v>
      </c>
      <c r="F205" s="2">
        <v>1134158.7672523558</v>
      </c>
      <c r="G205" s="2">
        <f t="shared" si="41"/>
        <v>791500.42857142852</v>
      </c>
      <c r="H205" s="2">
        <f t="shared" si="39"/>
        <v>113785661.42965399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1745532.7142857115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1144905.6254138052</v>
      </c>
      <c r="Q205" s="2">
        <f t="shared" si="42"/>
        <v>800000</v>
      </c>
      <c r="R205" s="2">
        <f t="shared" si="40"/>
        <v>115355216.70168066</v>
      </c>
      <c r="S205" s="2">
        <f t="shared" si="17"/>
        <v>791500.42857143283</v>
      </c>
      <c r="T205" s="2">
        <f t="shared" si="18"/>
        <v>8499.571428571362</v>
      </c>
      <c r="U205" s="2">
        <f t="shared" si="19"/>
        <v>800000</v>
      </c>
      <c r="V205" s="2">
        <f t="shared" si="34"/>
        <v>47773904.161255449</v>
      </c>
      <c r="W205" s="2">
        <f t="shared" si="20"/>
        <v>719943.35281383991</v>
      </c>
      <c r="X205" s="2">
        <f t="shared" si="6"/>
        <v>80056.647186160088</v>
      </c>
      <c r="Y205" s="2">
        <f t="shared" si="37"/>
        <v>67581312.540425211</v>
      </c>
      <c r="Z205" s="2" t="str">
        <f t="shared" si="8"/>
        <v>HERE</v>
      </c>
      <c r="AA205" s="2">
        <f>IF(Z205="HERE",Y205,AA204+Graph!$G$1*1000)</f>
        <v>67581312.540425211</v>
      </c>
      <c r="AB205" s="2">
        <f t="shared" si="21"/>
        <v>80056.647186160088</v>
      </c>
      <c r="AC205" s="2">
        <f t="shared" si="38"/>
        <v>47773904.161255449</v>
      </c>
      <c r="AD205" s="3">
        <f t="shared" si="10"/>
        <v>52800000</v>
      </c>
      <c r="AE205" s="2">
        <f>IF(AE203&gt;=52800000,52800000,IF(AB184=Graph!G$1*1000,AE204+Graph!G$1*1000,AC205))</f>
        <v>47773904.161255449</v>
      </c>
      <c r="AF205" s="3">
        <f t="shared" si="11"/>
        <v>47773904.161255449</v>
      </c>
      <c r="AG205" s="3">
        <f t="shared" si="29"/>
        <v>49204531.614413038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137</v>
      </c>
      <c r="C206" s="7"/>
      <c r="D206" s="2" t="e">
        <f t="shared" si="12"/>
        <v>#N/A</v>
      </c>
      <c r="E206" s="2" t="e">
        <f t="shared" si="22"/>
        <v>#N/A</v>
      </c>
      <c r="F206" s="2">
        <v>1139089.9031385183</v>
      </c>
      <c r="G206" s="2">
        <f t="shared" si="41"/>
        <v>791500.42857142852</v>
      </c>
      <c r="H206" s="2">
        <f t="shared" si="39"/>
        <v>114577161.85822542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1754032.2857142829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1149883.2575757504</v>
      </c>
      <c r="Q206" s="2">
        <f t="shared" si="42"/>
        <v>800000</v>
      </c>
      <c r="R206" s="2">
        <f t="shared" si="40"/>
        <v>116155216.70168066</v>
      </c>
      <c r="S206" s="2">
        <f t="shared" si="17"/>
        <v>791500.42857143283</v>
      </c>
      <c r="T206" s="2">
        <f t="shared" si="18"/>
        <v>8499.571428571362</v>
      </c>
      <c r="U206" s="2">
        <f t="shared" si="19"/>
        <v>800000</v>
      </c>
      <c r="V206" s="2">
        <f t="shared" si="34"/>
        <v>48498778.649955481</v>
      </c>
      <c r="W206" s="2">
        <f t="shared" si="20"/>
        <v>724874.48870003223</v>
      </c>
      <c r="X206" s="2">
        <f t="shared" si="6"/>
        <v>75125.511299967766</v>
      </c>
      <c r="Y206" s="2">
        <f t="shared" si="37"/>
        <v>67656438.051725179</v>
      </c>
      <c r="Z206" s="2" t="str">
        <f t="shared" si="8"/>
        <v>HERE</v>
      </c>
      <c r="AA206" s="2">
        <f>IF(Z206="HERE",Y206,AA205+Graph!$G$1*1000)</f>
        <v>67656438.051725179</v>
      </c>
      <c r="AB206" s="2">
        <f t="shared" si="21"/>
        <v>75125.511299967766</v>
      </c>
      <c r="AC206" s="2">
        <f t="shared" si="38"/>
        <v>48498778.649955481</v>
      </c>
      <c r="AD206" s="3">
        <f t="shared" si="10"/>
        <v>52800000</v>
      </c>
      <c r="AE206" s="2">
        <f>IF(AE204&gt;=52800000,52800000,IF(AB185=Graph!G$1*1000,AE205+Graph!G$1*1000,AC206))</f>
        <v>48498778.649955481</v>
      </c>
      <c r="AF206" s="3">
        <f t="shared" si="11"/>
        <v>48498778.649955481</v>
      </c>
      <c r="AG206" s="3">
        <f t="shared" si="29"/>
        <v>49235597.646167561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138</v>
      </c>
      <c r="C207" s="7"/>
      <c r="D207" s="2" t="e">
        <f t="shared" si="12"/>
        <v>#N/A</v>
      </c>
      <c r="E207" s="2" t="e">
        <f t="shared" si="22"/>
        <v>#N/A</v>
      </c>
      <c r="F207" s="2">
        <v>1144021.0390247107</v>
      </c>
      <c r="G207" s="2">
        <f t="shared" si="41"/>
        <v>791500.42857142852</v>
      </c>
      <c r="H207" s="2">
        <f t="shared" si="39"/>
        <v>115368662.28679685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1762531.8571428542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1154860.8897377253</v>
      </c>
      <c r="Q207" s="2">
        <f t="shared" si="42"/>
        <v>800000</v>
      </c>
      <c r="R207" s="2">
        <f t="shared" si="40"/>
        <v>116955216.70168066</v>
      </c>
      <c r="S207" s="2">
        <f t="shared" si="17"/>
        <v>791500.42857143283</v>
      </c>
      <c r="T207" s="2">
        <f t="shared" si="18"/>
        <v>8499.571428571362</v>
      </c>
      <c r="U207" s="2">
        <f t="shared" si="19"/>
        <v>800000</v>
      </c>
      <c r="V207" s="2">
        <f t="shared" si="34"/>
        <v>49228584.274541676</v>
      </c>
      <c r="W207" s="2">
        <f t="shared" si="20"/>
        <v>729805.62458619475</v>
      </c>
      <c r="X207" s="2">
        <f t="shared" si="6"/>
        <v>70194.375413805246</v>
      </c>
      <c r="Y207" s="2">
        <f t="shared" si="37"/>
        <v>67726632.427138984</v>
      </c>
      <c r="Z207" s="2" t="str">
        <f t="shared" si="8"/>
        <v>HERE</v>
      </c>
      <c r="AA207" s="2">
        <f>IF(Z207="HERE",Y207,AA206+Graph!$G$1*1000)</f>
        <v>67726632.427138984</v>
      </c>
      <c r="AB207" s="2">
        <f t="shared" si="21"/>
        <v>70194.375413805246</v>
      </c>
      <c r="AC207" s="2">
        <f t="shared" si="38"/>
        <v>49228584.274541676</v>
      </c>
      <c r="AD207" s="3">
        <f t="shared" si="10"/>
        <v>52800000</v>
      </c>
      <c r="AE207" s="2">
        <f>IF(AE205&gt;=52800000,52800000,IF(AB186=Graph!G$1*1000,AE206+Graph!G$1*1000,AC207))</f>
        <v>49228584.274541676</v>
      </c>
      <c r="AF207" s="3">
        <f t="shared" si="11"/>
        <v>49228584.274541676</v>
      </c>
      <c r="AG207" s="3">
        <f t="shared" si="29"/>
        <v>49266910.234716393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139</v>
      </c>
      <c r="C208" s="7"/>
      <c r="D208" s="2" t="e">
        <f t="shared" si="12"/>
        <v>#N/A</v>
      </c>
      <c r="E208" s="2" t="e">
        <f t="shared" si="22"/>
        <v>#N/A</v>
      </c>
      <c r="F208" s="2">
        <v>1148952.1749108732</v>
      </c>
      <c r="G208" s="2">
        <f t="shared" si="41"/>
        <v>791500.42857142852</v>
      </c>
      <c r="H208" s="2">
        <f t="shared" si="39"/>
        <v>116160162.71536829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1771031.4285714256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1159838.5218996704</v>
      </c>
      <c r="Q208" s="2">
        <f t="shared" si="42"/>
        <v>800000</v>
      </c>
      <c r="R208" s="2">
        <f t="shared" si="40"/>
        <v>117755216.70168066</v>
      </c>
      <c r="S208" s="2">
        <f t="shared" si="17"/>
        <v>791500.42857143283</v>
      </c>
      <c r="T208" s="2">
        <f t="shared" si="18"/>
        <v>8499.571428571362</v>
      </c>
      <c r="U208" s="2">
        <f t="shared" si="19"/>
        <v>800000</v>
      </c>
      <c r="V208" s="2">
        <f t="shared" si="34"/>
        <v>49963321.035014033</v>
      </c>
      <c r="W208" s="2">
        <f t="shared" si="20"/>
        <v>734736.76047235727</v>
      </c>
      <c r="X208" s="2">
        <f t="shared" si="6"/>
        <v>65263.239527642727</v>
      </c>
      <c r="Y208" s="2">
        <f t="shared" si="37"/>
        <v>67791895.666666627</v>
      </c>
      <c r="Z208" s="2" t="str">
        <f t="shared" si="8"/>
        <v>HERE</v>
      </c>
      <c r="AA208" s="2">
        <f>IF(Z208="HERE",Y208,AA207+Graph!$G$1*1000)</f>
        <v>67791895.666666627</v>
      </c>
      <c r="AB208" s="2">
        <f t="shared" si="21"/>
        <v>65263.239527642727</v>
      </c>
      <c r="AC208" s="2">
        <f t="shared" si="38"/>
        <v>49963321.035014033</v>
      </c>
      <c r="AD208" s="3">
        <f t="shared" si="10"/>
        <v>52800000</v>
      </c>
      <c r="AE208" s="2">
        <f>IF(AE206&gt;=52800000,52800000,IF(AB187=Graph!G$1*1000,AE207+Graph!G$1*1000,AC208))</f>
        <v>49963321.035014033</v>
      </c>
      <c r="AF208" s="3">
        <f t="shared" si="11"/>
        <v>49963321.035014033</v>
      </c>
      <c r="AG208" s="3">
        <f t="shared" si="29"/>
        <v>49298469.380059525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140</v>
      </c>
      <c r="C209" s="7"/>
      <c r="D209" s="2" t="e">
        <f t="shared" si="12"/>
        <v>#N/A</v>
      </c>
      <c r="E209" s="2" t="e">
        <f t="shared" si="22"/>
        <v>#N/A</v>
      </c>
      <c r="F209" s="2">
        <v>1153883.3107970357</v>
      </c>
      <c r="G209" s="2">
        <f t="shared" si="41"/>
        <v>791500.42857142852</v>
      </c>
      <c r="H209" s="2">
        <f t="shared" si="39"/>
        <v>116951663.14393972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1779530.999999997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1164816.1540616155</v>
      </c>
      <c r="Q209" s="2">
        <f t="shared" si="42"/>
        <v>800000</v>
      </c>
      <c r="R209" s="2">
        <f t="shared" si="40"/>
        <v>118555216.70168066</v>
      </c>
      <c r="S209" s="2">
        <f t="shared" si="17"/>
        <v>791500.42857143283</v>
      </c>
      <c r="T209" s="2">
        <f t="shared" si="18"/>
        <v>8499.571428571362</v>
      </c>
      <c r="U209" s="2">
        <f t="shared" si="19"/>
        <v>800000</v>
      </c>
      <c r="V209" s="2">
        <f t="shared" si="34"/>
        <v>50702988.931372583</v>
      </c>
      <c r="W209" s="2">
        <f t="shared" si="20"/>
        <v>739667.89635854959</v>
      </c>
      <c r="X209" s="2">
        <f t="shared" si="6"/>
        <v>60332.103641450405</v>
      </c>
      <c r="Y209" s="2">
        <f t="shared" si="37"/>
        <v>67852227.770308077</v>
      </c>
      <c r="Z209" s="2" t="str">
        <f t="shared" si="8"/>
        <v>HERE</v>
      </c>
      <c r="AA209" s="2">
        <f>IF(Z209="HERE",Y209,AA208+Graph!$G$1*1000)</f>
        <v>67852227.770308077</v>
      </c>
      <c r="AB209" s="2">
        <f t="shared" si="21"/>
        <v>60332.103641450405</v>
      </c>
      <c r="AC209" s="2">
        <f t="shared" si="38"/>
        <v>50702988.931372583</v>
      </c>
      <c r="AD209" s="3">
        <f t="shared" si="10"/>
        <v>52800000</v>
      </c>
      <c r="AE209" s="2">
        <f>IF(AE207&gt;=52800000,52800000,IF(AB188=Graph!G$1*1000,AE208+Graph!G$1*1000,AC209))</f>
        <v>50702988.931372583</v>
      </c>
      <c r="AF209" s="3">
        <f t="shared" si="11"/>
        <v>50702988.931372583</v>
      </c>
      <c r="AG209" s="3">
        <f t="shared" si="29"/>
        <v>49330275.082196973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141</v>
      </c>
      <c r="C210" s="7"/>
      <c r="D210" s="2" t="e">
        <f t="shared" si="12"/>
        <v>#N/A</v>
      </c>
      <c r="E210" s="2" t="e">
        <f t="shared" si="22"/>
        <v>#N/A</v>
      </c>
      <c r="F210" s="2">
        <v>1158814.446683228</v>
      </c>
      <c r="G210" s="2">
        <f t="shared" si="41"/>
        <v>791500.42857142852</v>
      </c>
      <c r="H210" s="2">
        <f t="shared" si="39"/>
        <v>117743163.57251115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1788030.5714285683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1169793.7862235904</v>
      </c>
      <c r="Q210" s="2">
        <f t="shared" si="42"/>
        <v>800000</v>
      </c>
      <c r="R210" s="2">
        <f t="shared" si="40"/>
        <v>119355216.70168066</v>
      </c>
      <c r="S210" s="2">
        <f t="shared" si="17"/>
        <v>791500.42857143283</v>
      </c>
      <c r="T210" s="2">
        <f t="shared" si="18"/>
        <v>8499.571428571362</v>
      </c>
      <c r="U210" s="2">
        <f t="shared" si="19"/>
        <v>800000</v>
      </c>
      <c r="V210" s="2">
        <f t="shared" si="34"/>
        <v>51447587.963617295</v>
      </c>
      <c r="W210" s="2">
        <f t="shared" si="20"/>
        <v>744599.03224471211</v>
      </c>
      <c r="X210" s="2">
        <f t="shared" si="6"/>
        <v>55400.967755287886</v>
      </c>
      <c r="Y210" s="2">
        <f t="shared" si="37"/>
        <v>67907628.738063365</v>
      </c>
      <c r="Z210" s="2" t="str">
        <f t="shared" si="8"/>
        <v>HERE</v>
      </c>
      <c r="AA210" s="2">
        <f>IF(Z210="HERE",Y210,AA209+Graph!$G$1*1000)</f>
        <v>67907628.738063365</v>
      </c>
      <c r="AB210" s="2">
        <f t="shared" si="21"/>
        <v>55400.967755287886</v>
      </c>
      <c r="AC210" s="2">
        <f t="shared" si="38"/>
        <v>51447587.963617295</v>
      </c>
      <c r="AD210" s="3">
        <f t="shared" si="10"/>
        <v>52800000</v>
      </c>
      <c r="AE210" s="2">
        <f>IF(AE208&gt;=52800000,52800000,IF(AB189=Graph!G$1*1000,AE209+Graph!G$1*1000,AC210))</f>
        <v>51447587.963617295</v>
      </c>
      <c r="AF210" s="3">
        <f t="shared" si="11"/>
        <v>51447587.963617295</v>
      </c>
      <c r="AG210" s="3">
        <f t="shared" si="29"/>
        <v>49362327.341128729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142</v>
      </c>
      <c r="C211" s="7"/>
      <c r="D211" s="2" t="e">
        <f t="shared" si="12"/>
        <v>#N/A</v>
      </c>
      <c r="E211" s="2" t="e">
        <f t="shared" si="22"/>
        <v>#N/A</v>
      </c>
      <c r="F211" s="2">
        <v>1163745.5825693905</v>
      </c>
      <c r="G211" s="2">
        <f t="shared" si="41"/>
        <v>791500.42857142852</v>
      </c>
      <c r="H211" s="2">
        <f t="shared" si="39"/>
        <v>118534664.00108258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1796530.1428571397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1174771.4183855355</v>
      </c>
      <c r="Q211" s="2">
        <f t="shared" si="42"/>
        <v>800000</v>
      </c>
      <c r="R211" s="2">
        <f t="shared" si="40"/>
        <v>120155216.70168066</v>
      </c>
      <c r="S211" s="2">
        <f t="shared" si="17"/>
        <v>791500.42857143283</v>
      </c>
      <c r="T211" s="2">
        <f t="shared" si="18"/>
        <v>8499.571428571362</v>
      </c>
      <c r="U211" s="2">
        <f t="shared" si="19"/>
        <v>800000</v>
      </c>
      <c r="V211" s="2">
        <f t="shared" si="34"/>
        <v>52197118.131748199</v>
      </c>
      <c r="W211" s="2">
        <f t="shared" si="20"/>
        <v>749530.16813090444</v>
      </c>
      <c r="X211" s="2">
        <f t="shared" si="6"/>
        <v>50469.831869095564</v>
      </c>
      <c r="Y211" s="2">
        <f t="shared" si="37"/>
        <v>67958098.569932461</v>
      </c>
      <c r="Z211" s="2" t="str">
        <f t="shared" si="8"/>
        <v>HERE</v>
      </c>
      <c r="AA211" s="2">
        <f>IF(Z211="HERE",Y211,AA210+Graph!$G$1*1000)</f>
        <v>67958098.569932461</v>
      </c>
      <c r="AB211" s="2">
        <f t="shared" si="21"/>
        <v>50469.831869095564</v>
      </c>
      <c r="AC211" s="2">
        <f t="shared" si="38"/>
        <v>52197118.131748199</v>
      </c>
      <c r="AD211" s="3">
        <f t="shared" si="10"/>
        <v>52800000</v>
      </c>
      <c r="AE211" s="2">
        <f>IF(AE209&gt;=52800000,52800000,IF(AB190=Graph!G$1*1000,AE210+Graph!G$1*1000,AC211))</f>
        <v>52197118.131748199</v>
      </c>
      <c r="AF211" s="3">
        <f t="shared" si="11"/>
        <v>52197118.131748199</v>
      </c>
      <c r="AG211" s="3">
        <f t="shared" si="29"/>
        <v>49394626.156854793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143</v>
      </c>
      <c r="C212" s="7"/>
      <c r="D212" s="2" t="e">
        <f t="shared" si="12"/>
        <v>#N/A</v>
      </c>
      <c r="E212" s="2" t="e">
        <f t="shared" si="22"/>
        <v>#N/A</v>
      </c>
      <c r="F212" s="2">
        <v>1168676.7184555531</v>
      </c>
      <c r="G212" s="2">
        <f t="shared" si="41"/>
        <v>791500.42857142852</v>
      </c>
      <c r="H212" s="2">
        <f t="shared" si="39"/>
        <v>119326164.42965402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1805029.7142857111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1179749.0505474806</v>
      </c>
      <c r="Q212" s="2">
        <f t="shared" si="42"/>
        <v>800000</v>
      </c>
      <c r="R212" s="2">
        <f t="shared" si="40"/>
        <v>120955216.70168066</v>
      </c>
      <c r="S212" s="2">
        <f t="shared" si="17"/>
        <v>791500.42857143283</v>
      </c>
      <c r="T212" s="2">
        <f t="shared" si="18"/>
        <v>8499.571428571362</v>
      </c>
      <c r="U212" s="2">
        <f t="shared" si="19"/>
        <v>800000</v>
      </c>
      <c r="V212" s="2">
        <f t="shared" si="34"/>
        <v>52951579.435765266</v>
      </c>
      <c r="W212" s="2">
        <f t="shared" si="20"/>
        <v>754461.30401706696</v>
      </c>
      <c r="X212" s="2">
        <f t="shared" si="6"/>
        <v>45538.695982933044</v>
      </c>
      <c r="Y212" s="2">
        <f t="shared" si="37"/>
        <v>68003637.265915394</v>
      </c>
      <c r="Z212" s="2" t="str">
        <f t="shared" si="8"/>
        <v>HERE</v>
      </c>
      <c r="AA212" s="2">
        <f>IF(Z212="HERE",Y212,AA211+Graph!$G$1*1000)</f>
        <v>68003637.265915394</v>
      </c>
      <c r="AB212" s="2">
        <f t="shared" si="21"/>
        <v>45538.695982933044</v>
      </c>
      <c r="AC212" s="2">
        <f t="shared" si="38"/>
        <v>52951579.435765266</v>
      </c>
      <c r="AD212" s="3">
        <f t="shared" si="10"/>
        <v>52800000</v>
      </c>
      <c r="AE212" s="2">
        <f>IF(AE210&gt;=52800000,52800000,IF(AB191=Graph!G$1*1000,AE211+Graph!G$1*1000,AC212))</f>
        <v>52951579.435765266</v>
      </c>
      <c r="AF212" s="3">
        <f t="shared" si="11"/>
        <v>52800000</v>
      </c>
      <c r="AG212" s="3">
        <f t="shared" si="29"/>
        <v>49427171.529375166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144</v>
      </c>
      <c r="C213" s="7"/>
      <c r="D213" s="2" t="e">
        <f t="shared" si="12"/>
        <v>#N/A</v>
      </c>
      <c r="E213" s="2" t="e">
        <f t="shared" si="22"/>
        <v>#N/A</v>
      </c>
      <c r="F213" s="2">
        <v>1173607.8543417454</v>
      </c>
      <c r="G213" s="2">
        <f t="shared" si="41"/>
        <v>791500.42857142852</v>
      </c>
      <c r="H213" s="2">
        <f t="shared" si="39"/>
        <v>120117664.85822545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1813529.2857142824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1184726.6827094555</v>
      </c>
      <c r="Q213" s="2">
        <f t="shared" si="42"/>
        <v>800000</v>
      </c>
      <c r="R213" s="2">
        <f t="shared" si="40"/>
        <v>121755216.70168066</v>
      </c>
      <c r="S213" s="2">
        <f t="shared" si="17"/>
        <v>791500.42857143283</v>
      </c>
      <c r="T213" s="2">
        <f t="shared" si="18"/>
        <v>8499.571428571362</v>
      </c>
      <c r="U213" s="2">
        <f t="shared" si="19"/>
        <v>800000</v>
      </c>
      <c r="V213" s="2">
        <f t="shared" si="34"/>
        <v>53710971.875668496</v>
      </c>
      <c r="W213" s="2">
        <f t="shared" si="20"/>
        <v>759392.43990322948</v>
      </c>
      <c r="X213" s="2">
        <f t="shared" si="6"/>
        <v>40607.560096770525</v>
      </c>
      <c r="Y213" s="2">
        <f t="shared" si="37"/>
        <v>68044244.826012164</v>
      </c>
      <c r="Z213" s="2" t="str">
        <f t="shared" si="8"/>
        <v>HERE</v>
      </c>
      <c r="AA213" s="2">
        <f>IF(Z213="HERE",Y213,AA212+Graph!$G$1*1000)</f>
        <v>68044244.826012164</v>
      </c>
      <c r="AB213" s="2">
        <f t="shared" si="21"/>
        <v>40607.560096770525</v>
      </c>
      <c r="AC213" s="2">
        <f t="shared" si="38"/>
        <v>53710971.875668496</v>
      </c>
      <c r="AD213" s="3">
        <f t="shared" si="10"/>
        <v>52800000</v>
      </c>
      <c r="AE213" s="2">
        <f>IF(AE211&gt;=52800000,52800000,IF(AB192=Graph!G$1*1000,AE212+Graph!G$1*1000,AC213))</f>
        <v>53710971.875668496</v>
      </c>
      <c r="AF213" s="3">
        <f t="shared" si="11"/>
        <v>52800000</v>
      </c>
      <c r="AG213" s="3">
        <f t="shared" si="29"/>
        <v>49459963.458689846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145</v>
      </c>
      <c r="C214" s="7"/>
      <c r="D214" s="2" t="e">
        <f t="shared" si="12"/>
        <v>#N/A</v>
      </c>
      <c r="E214" s="2" t="e">
        <f t="shared" si="22"/>
        <v>#N/A</v>
      </c>
      <c r="F214" s="2">
        <v>1178538.9902279079</v>
      </c>
      <c r="G214" s="2">
        <f t="shared" si="41"/>
        <v>791500.42857142852</v>
      </c>
      <c r="H214" s="2">
        <f t="shared" si="39"/>
        <v>120909165.28679688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1822028.8571428538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1189704.3148714006</v>
      </c>
      <c r="Q214" s="2">
        <f t="shared" si="42"/>
        <v>800000</v>
      </c>
      <c r="R214" s="2">
        <f t="shared" si="40"/>
        <v>122555216.70168066</v>
      </c>
      <c r="S214" s="2">
        <f t="shared" si="17"/>
        <v>791500.42857143283</v>
      </c>
      <c r="T214" s="2">
        <f t="shared" si="18"/>
        <v>8499.571428571362</v>
      </c>
      <c r="U214" s="2">
        <f t="shared" si="19"/>
        <v>800000</v>
      </c>
      <c r="V214" s="2">
        <f t="shared" si="34"/>
        <v>54475295.451457918</v>
      </c>
      <c r="W214" s="2">
        <f t="shared" si="20"/>
        <v>764323.5757894218</v>
      </c>
      <c r="X214" s="2">
        <f t="shared" si="6"/>
        <v>35676.424210578203</v>
      </c>
      <c r="Y214" s="2">
        <f t="shared" si="37"/>
        <v>68079921.250222743</v>
      </c>
      <c r="Z214" s="2" t="str">
        <f t="shared" si="8"/>
        <v>HERE</v>
      </c>
      <c r="AA214" s="2">
        <f>IF(Z214="HERE",Y214,AA213+Graph!$G$1*1000)</f>
        <v>68079921.250222743</v>
      </c>
      <c r="AB214" s="2">
        <f t="shared" si="21"/>
        <v>35676.424210578203</v>
      </c>
      <c r="AC214" s="2">
        <f t="shared" si="38"/>
        <v>54475295.451457918</v>
      </c>
      <c r="AD214" s="3">
        <f t="shared" si="10"/>
        <v>52800000</v>
      </c>
      <c r="AE214" s="2">
        <f>IF(AE212&gt;=52800000,52800000,IF(AB193=Graph!G$1*1000,AE213+Graph!G$1*1000,AC214))</f>
        <v>52800000</v>
      </c>
      <c r="AF214" s="3">
        <f t="shared" si="11"/>
        <v>52800000</v>
      </c>
      <c r="AG214" s="3">
        <f t="shared" si="29"/>
        <v>49493001.944798835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146</v>
      </c>
      <c r="C215" s="7"/>
      <c r="D215" s="2" t="e">
        <f t="shared" si="12"/>
        <v>#N/A</v>
      </c>
      <c r="E215" s="2" t="e">
        <f t="shared" si="22"/>
        <v>#N/A</v>
      </c>
      <c r="F215" s="2">
        <v>1183470.1261140704</v>
      </c>
      <c r="G215" s="2">
        <f t="shared" si="41"/>
        <v>791500.42857142852</v>
      </c>
      <c r="H215" s="2">
        <f t="shared" si="39"/>
        <v>121700665.71536832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1830528.4285714251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1194681.9470333457</v>
      </c>
      <c r="Q215" s="2">
        <f t="shared" si="42"/>
        <v>800000</v>
      </c>
      <c r="R215" s="2">
        <f t="shared" si="40"/>
        <v>123355216.70168066</v>
      </c>
      <c r="S215" s="2">
        <f t="shared" si="17"/>
        <v>791500.42857143283</v>
      </c>
      <c r="T215" s="2">
        <f t="shared" si="18"/>
        <v>8499.571428571362</v>
      </c>
      <c r="U215" s="2">
        <f t="shared" si="19"/>
        <v>800000</v>
      </c>
      <c r="V215" s="2">
        <f t="shared" si="34"/>
        <v>55244550.163133502</v>
      </c>
      <c r="W215" s="2">
        <f t="shared" si="20"/>
        <v>769254.71167558432</v>
      </c>
      <c r="X215" s="2">
        <f t="shared" si="6"/>
        <v>30745.288324415684</v>
      </c>
      <c r="Y215" s="2">
        <f t="shared" si="37"/>
        <v>68110666.538547158</v>
      </c>
      <c r="Z215" s="2" t="str">
        <f t="shared" si="8"/>
        <v>HERE</v>
      </c>
      <c r="AA215" s="2">
        <f>IF(Z215="HERE",Y215,AA214+Graph!$G$1*1000)</f>
        <v>68110666.538547158</v>
      </c>
      <c r="AB215" s="2">
        <f t="shared" si="21"/>
        <v>30745.288324415684</v>
      </c>
      <c r="AC215" s="2">
        <f t="shared" si="38"/>
        <v>55244550.163133502</v>
      </c>
      <c r="AD215" s="3">
        <f t="shared" si="10"/>
        <v>52800000</v>
      </c>
      <c r="AE215" s="2">
        <f>IF(AE213&gt;=52800000,52800000,IF(AB194=Graph!G$1*1000,AE214+Graph!G$1*1000,AC215))</f>
        <v>52800000</v>
      </c>
      <c r="AF215" s="3">
        <f t="shared" si="11"/>
        <v>52800000</v>
      </c>
      <c r="AG215" s="3">
        <f t="shared" si="29"/>
        <v>49526286.987702131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147</v>
      </c>
      <c r="C216" s="7"/>
      <c r="D216" s="2" t="e">
        <f t="shared" si="12"/>
        <v>#N/A</v>
      </c>
      <c r="E216" s="2" t="e">
        <f t="shared" si="22"/>
        <v>#N/A</v>
      </c>
      <c r="F216" s="2">
        <v>1188401.2620002627</v>
      </c>
      <c r="G216" s="2">
        <f t="shared" si="41"/>
        <v>791500.42857142852</v>
      </c>
      <c r="H216" s="2">
        <f t="shared" si="39"/>
        <v>122492166.14393975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1839027.9999999965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1199659.5791953206</v>
      </c>
      <c r="Q216" s="2">
        <f t="shared" si="42"/>
        <v>800000</v>
      </c>
      <c r="R216" s="2">
        <f t="shared" si="40"/>
        <v>124155216.70168066</v>
      </c>
      <c r="S216" s="2">
        <f t="shared" si="17"/>
        <v>791500.42857143283</v>
      </c>
      <c r="T216" s="2">
        <f t="shared" si="18"/>
        <v>8499.571428571362</v>
      </c>
      <c r="U216" s="2">
        <f t="shared" si="19"/>
        <v>800000</v>
      </c>
      <c r="V216" s="2">
        <f t="shared" si="34"/>
        <v>56018736.010695249</v>
      </c>
      <c r="W216" s="2">
        <f t="shared" si="20"/>
        <v>774185.84756174684</v>
      </c>
      <c r="X216" s="2">
        <f t="shared" si="6"/>
        <v>25814.152438253164</v>
      </c>
      <c r="Y216" s="2">
        <f t="shared" si="37"/>
        <v>68136480.690985411</v>
      </c>
      <c r="Z216" s="2" t="str">
        <f t="shared" si="8"/>
        <v>HERE</v>
      </c>
      <c r="AA216" s="2">
        <f>IF(Z216="HERE",Y216,AA215+Graph!$G$1*1000)</f>
        <v>68136480.690985411</v>
      </c>
      <c r="AB216" s="2">
        <f t="shared" si="21"/>
        <v>25814.152438253164</v>
      </c>
      <c r="AC216" s="2">
        <f t="shared" si="38"/>
        <v>56018736.010695249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11"/>
        <v>52800000</v>
      </c>
      <c r="AG216" s="3">
        <f t="shared" si="29"/>
        <v>49559818.587399736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148</v>
      </c>
      <c r="C217" s="7"/>
      <c r="D217" s="2" t="e">
        <f t="shared" si="12"/>
        <v>#N/A</v>
      </c>
      <c r="E217" s="2" t="e">
        <f t="shared" si="22"/>
        <v>#N/A</v>
      </c>
      <c r="F217" s="2">
        <v>1193332.3978864253</v>
      </c>
      <c r="G217" s="2">
        <f t="shared" si="41"/>
        <v>791500.42857142852</v>
      </c>
      <c r="H217" s="2">
        <f t="shared" si="39"/>
        <v>123283666.57251118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1847527.5714285679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1204637.2113572657</v>
      </c>
      <c r="Q217" s="2">
        <f t="shared" si="42"/>
        <v>800000</v>
      </c>
      <c r="R217" s="2">
        <f t="shared" si="40"/>
        <v>124955216.70168066</v>
      </c>
      <c r="S217" s="2">
        <f t="shared" si="17"/>
        <v>791500.42857143283</v>
      </c>
      <c r="T217" s="2">
        <f t="shared" si="18"/>
        <v>8499.571428571362</v>
      </c>
      <c r="U217" s="2">
        <f t="shared" si="19"/>
        <v>800000</v>
      </c>
      <c r="V217" s="2">
        <f t="shared" si="34"/>
        <v>56797852.994143188</v>
      </c>
      <c r="W217" s="2">
        <f t="shared" si="20"/>
        <v>779116.98344793916</v>
      </c>
      <c r="X217" s="2">
        <f t="shared" si="6"/>
        <v>20883.016552060843</v>
      </c>
      <c r="Y217" s="2">
        <f t="shared" si="37"/>
        <v>68157363.707537472</v>
      </c>
      <c r="Z217" s="2" t="str">
        <f t="shared" si="8"/>
        <v>HERE</v>
      </c>
      <c r="AA217" s="2">
        <f>IF(Z217="HERE",Y217,AA216+Graph!$G$1*1000)</f>
        <v>68157363.707537472</v>
      </c>
      <c r="AB217" s="2">
        <f t="shared" si="21"/>
        <v>20883.016552060843</v>
      </c>
      <c r="AC217" s="2">
        <f t="shared" si="38"/>
        <v>56797852.994143188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11"/>
        <v>52800000</v>
      </c>
      <c r="AG217" s="3">
        <f t="shared" si="29"/>
        <v>49593596.743891649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149</v>
      </c>
      <c r="C218" s="7"/>
      <c r="D218" s="2" t="e">
        <f t="shared" si="12"/>
        <v>#N/A</v>
      </c>
      <c r="E218" s="2" t="e">
        <f t="shared" si="22"/>
        <v>#N/A</v>
      </c>
      <c r="F218" s="2">
        <v>1198263.5337725878</v>
      </c>
      <c r="G218" s="2">
        <f t="shared" si="41"/>
        <v>791500.42857142852</v>
      </c>
      <c r="H218" s="2">
        <f t="shared" si="39"/>
        <v>124075167.00108261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1856027.1428571392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1209614.8435192108</v>
      </c>
      <c r="Q218" s="2">
        <f t="shared" si="42"/>
        <v>800000</v>
      </c>
      <c r="R218" s="2">
        <f t="shared" si="40"/>
        <v>125755216.70168066</v>
      </c>
      <c r="S218" s="2">
        <f t="shared" si="17"/>
        <v>791500.42857143283</v>
      </c>
      <c r="T218" s="2">
        <f t="shared" si="18"/>
        <v>8499.571428571362</v>
      </c>
      <c r="U218" s="2">
        <f t="shared" si="19"/>
        <v>800000</v>
      </c>
      <c r="V218" s="2">
        <f t="shared" si="34"/>
        <v>57581901.11347729</v>
      </c>
      <c r="W218" s="2">
        <f t="shared" si="20"/>
        <v>784048.11933410168</v>
      </c>
      <c r="X218" s="2">
        <f t="shared" si="6"/>
        <v>15951.880665898323</v>
      </c>
      <c r="Y218" s="2">
        <f t="shared" si="37"/>
        <v>68173315.588203371</v>
      </c>
      <c r="Z218" s="2" t="str">
        <f t="shared" si="8"/>
        <v>HERE</v>
      </c>
      <c r="AA218" s="2">
        <f>IF(Z218="HERE",Y218,AA217+Graph!$G$1*1000)</f>
        <v>68173315.588203371</v>
      </c>
      <c r="AB218" s="2">
        <f t="shared" si="21"/>
        <v>15951.880665898323</v>
      </c>
      <c r="AC218" s="2">
        <f t="shared" si="38"/>
        <v>57581901.11347729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11"/>
        <v>52800000</v>
      </c>
      <c r="AG218" s="3">
        <f t="shared" si="29"/>
        <v>49627621.457177877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150</v>
      </c>
      <c r="C219" s="7"/>
      <c r="D219" s="2" t="e">
        <f t="shared" si="12"/>
        <v>#N/A</v>
      </c>
      <c r="E219" s="2" t="e">
        <f t="shared" si="22"/>
        <v>#N/A</v>
      </c>
      <c r="F219" s="2">
        <v>1203194.6696587801</v>
      </c>
      <c r="G219" s="2">
        <f t="shared" si="41"/>
        <v>791500.42857142852</v>
      </c>
      <c r="H219" s="2">
        <f t="shared" si="39"/>
        <v>124866667.42965405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1864526.7142857106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1214592.4756811857</v>
      </c>
      <c r="Q219" s="2">
        <f t="shared" si="42"/>
        <v>800000</v>
      </c>
      <c r="R219" s="2">
        <f t="shared" si="40"/>
        <v>126555216.70168066</v>
      </c>
      <c r="S219" s="2">
        <f t="shared" si="17"/>
        <v>791500.42857143283</v>
      </c>
      <c r="T219" s="2">
        <f t="shared" si="18"/>
        <v>8499.571428571362</v>
      </c>
      <c r="U219" s="2">
        <f t="shared" si="19"/>
        <v>800000</v>
      </c>
      <c r="V219" s="2">
        <f t="shared" si="34"/>
        <v>58370880.368697554</v>
      </c>
      <c r="W219" s="2">
        <f t="shared" si="20"/>
        <v>788979.2552202642</v>
      </c>
      <c r="X219" s="2">
        <f t="shared" si="6"/>
        <v>11020.744779735804</v>
      </c>
      <c r="Y219" s="2">
        <f t="shared" si="37"/>
        <v>68184336.332983106</v>
      </c>
      <c r="Z219" s="2" t="str">
        <f t="shared" si="8"/>
        <v>HERE</v>
      </c>
      <c r="AA219" s="2">
        <f>IF(Z219="HERE",Y219,AA218+Graph!$G$1*1000)</f>
        <v>68184336.332983106</v>
      </c>
      <c r="AB219" s="2">
        <f t="shared" si="21"/>
        <v>11020.744779735804</v>
      </c>
      <c r="AC219" s="2">
        <f t="shared" si="38"/>
        <v>58370880.368697554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9"/>
        <v>49661892.727258407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151</v>
      </c>
      <c r="C220" s="7"/>
      <c r="D220" s="2" t="e">
        <f t="shared" si="12"/>
        <v>#N/A</v>
      </c>
      <c r="E220" s="2" t="e">
        <f t="shared" si="22"/>
        <v>#N/A</v>
      </c>
      <c r="F220" s="2">
        <v>1208125.8055449426</v>
      </c>
      <c r="G220" s="2">
        <f t="shared" si="41"/>
        <v>791500.42857142852</v>
      </c>
      <c r="H220" s="2">
        <f t="shared" si="39"/>
        <v>125658167.85822548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1873026.285714282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1219570.1078431308</v>
      </c>
      <c r="Q220" s="2">
        <f t="shared" si="42"/>
        <v>800000</v>
      </c>
      <c r="R220" s="2">
        <f t="shared" si="40"/>
        <v>127355216.70168066</v>
      </c>
      <c r="S220" s="2">
        <f t="shared" si="17"/>
        <v>791500.42857143283</v>
      </c>
      <c r="T220" s="2">
        <f t="shared" si="18"/>
        <v>8499.571428571362</v>
      </c>
      <c r="U220" s="2">
        <f t="shared" si="19"/>
        <v>800000</v>
      </c>
      <c r="V220" s="2">
        <f t="shared" si="34"/>
        <v>59164790.75980401</v>
      </c>
      <c r="W220" s="2">
        <f t="shared" si="20"/>
        <v>793910.39110645652</v>
      </c>
      <c r="X220" s="2">
        <f t="shared" si="6"/>
        <v>6089.6088935434818</v>
      </c>
      <c r="Y220" s="2">
        <f t="shared" si="37"/>
        <v>68190425.94187665</v>
      </c>
      <c r="Z220" s="2" t="str">
        <f t="shared" si="8"/>
        <v>HERE</v>
      </c>
      <c r="AA220" s="2">
        <f>IF(Z220="HERE",Y220,AA219+Graph!$G$1*1000)</f>
        <v>68190425.94187665</v>
      </c>
      <c r="AB220" s="2">
        <f t="shared" si="21"/>
        <v>6089.6088935434818</v>
      </c>
      <c r="AC220" s="2">
        <f t="shared" si="38"/>
        <v>59164790.75980401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9"/>
        <v>49696410.554133244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152</v>
      </c>
      <c r="C221" s="7"/>
      <c r="D221" s="2" t="e">
        <f t="shared" si="12"/>
        <v>#N/A</v>
      </c>
      <c r="E221" s="2" t="e">
        <f t="shared" si="22"/>
        <v>#N/A</v>
      </c>
      <c r="F221" s="2">
        <v>1213056.9414311051</v>
      </c>
      <c r="G221" s="2">
        <f t="shared" si="41"/>
        <v>791500.42857142852</v>
      </c>
      <c r="H221" s="2">
        <f t="shared" si="39"/>
        <v>126449668.28679691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1881525.8571428533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1224547.7400051057</v>
      </c>
      <c r="Q221" s="2">
        <f t="shared" si="42"/>
        <v>800000</v>
      </c>
      <c r="R221" s="2">
        <f t="shared" si="40"/>
        <v>128155216.70168066</v>
      </c>
      <c r="S221" s="2">
        <f t="shared" si="17"/>
        <v>791500.42857143283</v>
      </c>
      <c r="T221" s="2">
        <f t="shared" si="18"/>
        <v>8499.571428571362</v>
      </c>
      <c r="U221" s="2">
        <f t="shared" si="19"/>
        <v>800000</v>
      </c>
      <c r="V221" s="2">
        <f t="shared" si="34"/>
        <v>59963632.286796629</v>
      </c>
      <c r="W221" s="2">
        <f t="shared" si="20"/>
        <v>798841.52699261904</v>
      </c>
      <c r="X221" s="2">
        <f t="shared" si="6"/>
        <v>1158.4730073809624</v>
      </c>
      <c r="Y221" s="2">
        <f t="shared" si="37"/>
        <v>68191584.414884031</v>
      </c>
      <c r="Z221" s="2" t="str">
        <f t="shared" si="8"/>
        <v>HERE</v>
      </c>
      <c r="AA221" s="2">
        <f>IF(Z221="HERE",Y221,AA220+Graph!$G$1*1000)</f>
        <v>68191584.414884031</v>
      </c>
      <c r="AB221" s="2">
        <f t="shared" si="21"/>
        <v>1158.4730073809624</v>
      </c>
      <c r="AC221" s="2">
        <f t="shared" si="38"/>
        <v>59963632.286796629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9"/>
        <v>49731174.937802397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153</v>
      </c>
      <c r="C222" s="7"/>
      <c r="D222" s="2" t="e">
        <f t="shared" si="12"/>
        <v>#N/A</v>
      </c>
      <c r="E222" s="2" t="e">
        <f t="shared" si="22"/>
        <v>#N/A</v>
      </c>
      <c r="F222" s="2">
        <v>1217988.0773172975</v>
      </c>
      <c r="G222" s="2">
        <f t="shared" si="41"/>
        <v>791500.42857142852</v>
      </c>
      <c r="H222" s="2">
        <f t="shared" si="39"/>
        <v>127241168.71536835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1890025.4285714247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1229525.3721670508</v>
      </c>
      <c r="Q222" s="2">
        <f t="shared" si="42"/>
        <v>800000</v>
      </c>
      <c r="R222" s="2">
        <f t="shared" si="40"/>
        <v>128955216.70168066</v>
      </c>
      <c r="S222" s="2">
        <f t="shared" si="17"/>
        <v>791500.42857143283</v>
      </c>
      <c r="T222" s="2">
        <f t="shared" si="18"/>
        <v>8499.571428571362</v>
      </c>
      <c r="U222" s="2">
        <f t="shared" si="19"/>
        <v>800000</v>
      </c>
      <c r="V222" s="2">
        <f t="shared" si="34"/>
        <v>60755132.715368055</v>
      </c>
      <c r="W222" s="2">
        <f t="shared" si="20"/>
        <v>791500.42857142538</v>
      </c>
      <c r="X222" s="2">
        <f t="shared" si="6"/>
        <v>8499.5714285746217</v>
      </c>
      <c r="Y222" s="2">
        <f t="shared" si="37"/>
        <v>68200083.986312598</v>
      </c>
      <c r="Z222" s="2" t="str">
        <f t="shared" si="8"/>
        <v>HERE</v>
      </c>
      <c r="AA222" s="2">
        <f>IF(Z222="HERE",Y222,AA221+Graph!$G$1*1000)</f>
        <v>68200083.986312598</v>
      </c>
      <c r="AB222" s="2">
        <f t="shared" si="21"/>
        <v>8499.5714285671711</v>
      </c>
      <c r="AC222" s="2">
        <f t="shared" si="38"/>
        <v>60755132.715368055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9"/>
        <v>49766185.878265858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154</v>
      </c>
      <c r="C223" s="7"/>
      <c r="D223" s="2" t="e">
        <f t="shared" si="12"/>
        <v>#N/A</v>
      </c>
      <c r="E223" s="2" t="e">
        <f t="shared" si="22"/>
        <v>#N/A</v>
      </c>
      <c r="F223" s="2">
        <v>1222919.21320346</v>
      </c>
      <c r="G223" s="2">
        <f t="shared" si="41"/>
        <v>791500.42857142852</v>
      </c>
      <c r="H223" s="2">
        <f t="shared" si="39"/>
        <v>128032669.14393978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1898524.999999996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1234503.0043289959</v>
      </c>
      <c r="Q223" s="2">
        <f t="shared" si="42"/>
        <v>800000</v>
      </c>
      <c r="R223" s="2">
        <f t="shared" si="40"/>
        <v>129755216.70168066</v>
      </c>
      <c r="S223" s="2">
        <f t="shared" si="17"/>
        <v>791500.42857143283</v>
      </c>
      <c r="T223" s="2">
        <f t="shared" si="18"/>
        <v>8499.571428571362</v>
      </c>
      <c r="U223" s="2">
        <f t="shared" si="19"/>
        <v>800000</v>
      </c>
      <c r="V223" s="2">
        <f t="shared" si="34"/>
        <v>61546633.14393948</v>
      </c>
      <c r="W223" s="2">
        <f t="shared" si="20"/>
        <v>791500.42857142538</v>
      </c>
      <c r="X223" s="2">
        <f t="shared" si="6"/>
        <v>8499.5714285746217</v>
      </c>
      <c r="Y223" s="2">
        <f t="shared" ref="Y223:Y286" si="43">IF(COUNT($C224)=0,IF(COUNT($C223)=1,C223,SUM(Y222+X223)),C223)</f>
        <v>68208583.557741165</v>
      </c>
      <c r="Z223" s="2" t="str">
        <f t="shared" si="8"/>
        <v>HERE</v>
      </c>
      <c r="AA223" s="2">
        <f>IF(Z223="HERE",Y223,AA222+Graph!$G$1*1000)</f>
        <v>68208583.557741165</v>
      </c>
      <c r="AB223" s="2">
        <f t="shared" si="21"/>
        <v>8499.5714285671711</v>
      </c>
      <c r="AC223" s="2">
        <f t="shared" ref="AC223:AC286" si="44">IF(Z224="HERE",V223,AC222)</f>
        <v>61546633.14393948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9"/>
        <v>49801443.375523619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155</v>
      </c>
      <c r="C224" s="7"/>
      <c r="D224" s="2" t="e">
        <f t="shared" si="12"/>
        <v>#N/A</v>
      </c>
      <c r="E224" s="2" t="e">
        <f t="shared" si="22"/>
        <v>#N/A</v>
      </c>
      <c r="F224" s="2">
        <v>1227850.3490896225</v>
      </c>
      <c r="G224" s="2">
        <f t="shared" si="41"/>
        <v>791500.42857142852</v>
      </c>
      <c r="H224" s="2">
        <f t="shared" ref="H224:H287" si="45">IF(COUNT($C225)=0,IF(COUNT($C224)=1,C224,SUM(H223+G224)),C224)</f>
        <v>128824169.57251121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1907024.5714285674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1239480.6364909708</v>
      </c>
      <c r="Q224" s="2">
        <f t="shared" si="42"/>
        <v>800000</v>
      </c>
      <c r="R224" s="2">
        <f t="shared" ref="R224:R287" si="46">IF(COUNT($C225)=0,IF(COUNT($C224)=1,M224,SUM(R223+Q224)),M224)</f>
        <v>130555216.70168066</v>
      </c>
      <c r="S224" s="2">
        <f t="shared" si="17"/>
        <v>791500.42857143283</v>
      </c>
      <c r="T224" s="2">
        <f t="shared" si="18"/>
        <v>8499.571428571362</v>
      </c>
      <c r="U224" s="2">
        <f t="shared" si="19"/>
        <v>800000</v>
      </c>
      <c r="V224" s="2">
        <f t="shared" si="34"/>
        <v>62338133.572510906</v>
      </c>
      <c r="W224" s="2">
        <f t="shared" si="20"/>
        <v>791500.42857142538</v>
      </c>
      <c r="X224" s="2">
        <f t="shared" si="6"/>
        <v>8499.5714285746217</v>
      </c>
      <c r="Y224" s="2">
        <f t="shared" si="43"/>
        <v>68217083.129169732</v>
      </c>
      <c r="Z224" s="2" t="str">
        <f t="shared" si="8"/>
        <v>HERE</v>
      </c>
      <c r="AA224" s="2">
        <f>IF(Z224="HERE",Y224,AA223+Graph!$G$1*1000)</f>
        <v>68217083.129169732</v>
      </c>
      <c r="AB224" s="2">
        <f t="shared" si="21"/>
        <v>8499.5714285671711</v>
      </c>
      <c r="AC224" s="2">
        <f t="shared" si="44"/>
        <v>62338133.572510906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9"/>
        <v>49836947.429575697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156</v>
      </c>
      <c r="C225" s="7"/>
      <c r="D225" s="2" t="e">
        <f t="shared" si="12"/>
        <v>#N/A</v>
      </c>
      <c r="E225" s="2" t="e">
        <f t="shared" si="22"/>
        <v>#N/A</v>
      </c>
      <c r="F225" s="2">
        <v>1232781.4849758148</v>
      </c>
      <c r="G225" s="2">
        <f t="shared" si="41"/>
        <v>791500.42857142852</v>
      </c>
      <c r="H225" s="2">
        <f t="shared" si="45"/>
        <v>129615670.00108264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1915524.1428571388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1244458.268652916</v>
      </c>
      <c r="Q225" s="2">
        <f t="shared" si="42"/>
        <v>800000</v>
      </c>
      <c r="R225" s="2">
        <f t="shared" si="46"/>
        <v>131355216.70168066</v>
      </c>
      <c r="S225" s="2">
        <f t="shared" si="17"/>
        <v>791500.42857143283</v>
      </c>
      <c r="T225" s="2">
        <f t="shared" si="18"/>
        <v>8499.571428571362</v>
      </c>
      <c r="U225" s="2">
        <f t="shared" si="19"/>
        <v>800000</v>
      </c>
      <c r="V225" s="2">
        <f t="shared" si="34"/>
        <v>63129634.001082331</v>
      </c>
      <c r="W225" s="2">
        <f t="shared" si="20"/>
        <v>791500.42857142538</v>
      </c>
      <c r="X225" s="2">
        <f t="shared" si="6"/>
        <v>8499.5714285746217</v>
      </c>
      <c r="Y225" s="2">
        <f t="shared" si="43"/>
        <v>68225582.7005983</v>
      </c>
      <c r="Z225" s="2" t="str">
        <f t="shared" si="8"/>
        <v>HERE</v>
      </c>
      <c r="AA225" s="2">
        <f>IF(Z225="HERE",Y225,AA224+Graph!$G$1*1000)</f>
        <v>68225582.7005983</v>
      </c>
      <c r="AB225" s="2">
        <f t="shared" si="21"/>
        <v>8499.5714285671711</v>
      </c>
      <c r="AC225" s="2">
        <f t="shared" si="44"/>
        <v>63129634.001082331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49872698.040422082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157</v>
      </c>
      <c r="C226" s="7"/>
      <c r="D226" s="2" t="e">
        <f t="shared" si="12"/>
        <v>#N/A</v>
      </c>
      <c r="E226" s="2" t="e">
        <f t="shared" si="22"/>
        <v>#N/A</v>
      </c>
      <c r="F226" s="2">
        <v>1237712.6208619773</v>
      </c>
      <c r="G226" s="2">
        <f t="shared" si="41"/>
        <v>791500.42857142852</v>
      </c>
      <c r="H226" s="2">
        <f t="shared" si="45"/>
        <v>130407170.42965408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1924023.7142857101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1249435.9008148611</v>
      </c>
      <c r="Q226" s="2">
        <f t="shared" si="42"/>
        <v>800000</v>
      </c>
      <c r="R226" s="2">
        <f t="shared" si="46"/>
        <v>132155216.70168066</v>
      </c>
      <c r="S226" s="2">
        <f t="shared" si="17"/>
        <v>791500.42857143283</v>
      </c>
      <c r="T226" s="2">
        <f t="shared" si="18"/>
        <v>8499.571428571362</v>
      </c>
      <c r="U226" s="2">
        <f t="shared" si="19"/>
        <v>800000</v>
      </c>
      <c r="V226" s="2">
        <f t="shared" si="34"/>
        <v>63921134.429653756</v>
      </c>
      <c r="W226" s="2">
        <f t="shared" si="20"/>
        <v>791500.42857142538</v>
      </c>
      <c r="X226" s="2">
        <f t="shared" si="6"/>
        <v>8499.5714285746217</v>
      </c>
      <c r="Y226" s="2">
        <f t="shared" si="43"/>
        <v>68234082.272026867</v>
      </c>
      <c r="Z226" s="2" t="str">
        <f t="shared" si="8"/>
        <v>HERE</v>
      </c>
      <c r="AA226" s="2">
        <f>IF(Z226="HERE",Y226,AA225+Graph!$G$1*1000)</f>
        <v>68234082.272026867</v>
      </c>
      <c r="AB226" s="2">
        <f t="shared" si="21"/>
        <v>8499.5714285671711</v>
      </c>
      <c r="AC226" s="2">
        <f t="shared" si="44"/>
        <v>63921134.429653756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49908695.208062775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158</v>
      </c>
      <c r="C227" s="7"/>
      <c r="D227" s="2" t="e">
        <f t="shared" si="12"/>
        <v>#N/A</v>
      </c>
      <c r="E227" s="2" t="e">
        <f t="shared" si="22"/>
        <v>#N/A</v>
      </c>
      <c r="F227" s="2">
        <v>1242643.7567481697</v>
      </c>
      <c r="G227" s="2">
        <f t="shared" si="41"/>
        <v>791500.42857142852</v>
      </c>
      <c r="H227" s="2">
        <f t="shared" si="45"/>
        <v>131198670.85822551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1932523.2857142815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1254413.532976836</v>
      </c>
      <c r="Q227" s="2">
        <f t="shared" si="42"/>
        <v>800000</v>
      </c>
      <c r="R227" s="2">
        <f t="shared" si="46"/>
        <v>132955216.70168066</v>
      </c>
      <c r="S227" s="2">
        <f t="shared" si="17"/>
        <v>791500.42857143283</v>
      </c>
      <c r="T227" s="2">
        <f t="shared" si="18"/>
        <v>8499.571428571362</v>
      </c>
      <c r="U227" s="2">
        <f t="shared" si="19"/>
        <v>800000</v>
      </c>
      <c r="V227" s="2">
        <f t="shared" si="34"/>
        <v>64712634.858225182</v>
      </c>
      <c r="W227" s="2">
        <f t="shared" si="20"/>
        <v>791500.42857142538</v>
      </c>
      <c r="X227" s="2">
        <f t="shared" si="6"/>
        <v>8499.5714285746217</v>
      </c>
      <c r="Y227" s="2">
        <f t="shared" si="43"/>
        <v>68242581.843455434</v>
      </c>
      <c r="Z227" s="2" t="str">
        <f t="shared" si="8"/>
        <v>HERE</v>
      </c>
      <c r="AA227" s="2">
        <f>IF(Z227="HERE",Y227,AA226+Graph!$G$1*1000)</f>
        <v>68242581.843455434</v>
      </c>
      <c r="AB227" s="2">
        <f t="shared" si="21"/>
        <v>8499.5714285671711</v>
      </c>
      <c r="AC227" s="2">
        <f t="shared" si="44"/>
        <v>64712634.858225182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49944938.932497777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159</v>
      </c>
      <c r="C228" s="7"/>
      <c r="D228" s="2" t="e">
        <f t="shared" si="12"/>
        <v>#N/A</v>
      </c>
      <c r="E228" s="2" t="e">
        <f t="shared" si="22"/>
        <v>#N/A</v>
      </c>
      <c r="F228" s="2">
        <v>1247574.8926343322</v>
      </c>
      <c r="G228" s="2">
        <f t="shared" si="41"/>
        <v>791500.42857142852</v>
      </c>
      <c r="H228" s="2">
        <f t="shared" si="45"/>
        <v>131990171.28679694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1941022.8571428529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1259391.1651387811</v>
      </c>
      <c r="Q228" s="2">
        <f t="shared" si="42"/>
        <v>800000</v>
      </c>
      <c r="R228" s="2">
        <f t="shared" si="46"/>
        <v>133755216.70168066</v>
      </c>
      <c r="S228" s="2">
        <f t="shared" si="17"/>
        <v>791500.42857143283</v>
      </c>
      <c r="T228" s="2">
        <f t="shared" si="18"/>
        <v>8499.571428571362</v>
      </c>
      <c r="U228" s="2">
        <f t="shared" si="19"/>
        <v>800000</v>
      </c>
      <c r="V228" s="2">
        <f t="shared" si="34"/>
        <v>65504135.286796607</v>
      </c>
      <c r="W228" s="2">
        <f t="shared" si="20"/>
        <v>791500.42857142538</v>
      </c>
      <c r="X228" s="2">
        <f t="shared" si="6"/>
        <v>8499.5714285746217</v>
      </c>
      <c r="Y228" s="2">
        <f t="shared" si="43"/>
        <v>68251081.414884001</v>
      </c>
      <c r="Z228" s="2" t="str">
        <f t="shared" si="8"/>
        <v>HERE</v>
      </c>
      <c r="AA228" s="2">
        <f>IF(Z228="HERE",Y228,AA227+Graph!$G$1*1000)</f>
        <v>68251081.414884001</v>
      </c>
      <c r="AB228" s="2">
        <f t="shared" si="21"/>
        <v>8499.5714285671711</v>
      </c>
      <c r="AC228" s="2">
        <f t="shared" si="44"/>
        <v>65504135.286796607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49981429.213727087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160</v>
      </c>
      <c r="C229" s="7"/>
      <c r="D229" s="2" t="e">
        <f t="shared" si="12"/>
        <v>#N/A</v>
      </c>
      <c r="E229" s="2" t="e">
        <f t="shared" si="22"/>
        <v>#N/A</v>
      </c>
      <c r="F229" s="2">
        <v>1252506.0285204947</v>
      </c>
      <c r="G229" s="2">
        <f t="shared" si="41"/>
        <v>791500.42857142852</v>
      </c>
      <c r="H229" s="2">
        <f t="shared" si="45"/>
        <v>132781671.71536838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1949522.4285714242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1264368.7973007262</v>
      </c>
      <c r="Q229" s="2">
        <f t="shared" si="42"/>
        <v>800000</v>
      </c>
      <c r="R229" s="2">
        <f t="shared" si="46"/>
        <v>134555216.70168066</v>
      </c>
      <c r="S229" s="2">
        <f t="shared" si="17"/>
        <v>791500.42857143283</v>
      </c>
      <c r="T229" s="2">
        <f t="shared" si="18"/>
        <v>8499.571428571362</v>
      </c>
      <c r="U229" s="2">
        <f t="shared" si="19"/>
        <v>800000</v>
      </c>
      <c r="V229" s="2">
        <f t="shared" si="34"/>
        <v>66295635.715368032</v>
      </c>
      <c r="W229" s="2">
        <f t="shared" si="20"/>
        <v>791500.42857142538</v>
      </c>
      <c r="X229" s="2">
        <f t="shared" si="6"/>
        <v>8499.5714285746217</v>
      </c>
      <c r="Y229" s="2">
        <f t="shared" si="43"/>
        <v>68259580.986312568</v>
      </c>
      <c r="Z229" s="2" t="str">
        <f t="shared" si="8"/>
        <v>HERE</v>
      </c>
      <c r="AA229" s="2">
        <f>IF(Z229="HERE",Y229,AA228+Graph!$G$1*1000)</f>
        <v>68259580.986312568</v>
      </c>
      <c r="AB229" s="2">
        <f t="shared" si="21"/>
        <v>8499.5714285671711</v>
      </c>
      <c r="AC229" s="2">
        <f t="shared" si="44"/>
        <v>66295635.715368032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50018166.051750705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161</v>
      </c>
      <c r="C230" s="7"/>
      <c r="D230" s="2" t="e">
        <f t="shared" si="12"/>
        <v>#N/A</v>
      </c>
      <c r="E230" s="2" t="e">
        <f t="shared" si="22"/>
        <v>#N/A</v>
      </c>
      <c r="F230" s="2">
        <v>1257437.164406687</v>
      </c>
      <c r="G230" s="2">
        <f t="shared" ref="G230:G293" si="47">IF(F230&gt;800000,$AK$31*1000,F230)</f>
        <v>791500.42857142852</v>
      </c>
      <c r="H230" s="2">
        <f t="shared" si="45"/>
        <v>133573172.14393981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1958021.9999999956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1269346.4294627011</v>
      </c>
      <c r="Q230" s="2">
        <f t="shared" ref="Q230:Q293" si="48">IF(P230&gt;800000,800000,P230)</f>
        <v>800000</v>
      </c>
      <c r="R230" s="2">
        <f t="shared" si="46"/>
        <v>135355216.70168066</v>
      </c>
      <c r="S230" s="2">
        <f t="shared" si="17"/>
        <v>791500.42857143283</v>
      </c>
      <c r="T230" s="2">
        <f t="shared" si="18"/>
        <v>8499.571428571362</v>
      </c>
      <c r="U230" s="2">
        <f t="shared" si="19"/>
        <v>800000</v>
      </c>
      <c r="V230" s="2">
        <f t="shared" si="34"/>
        <v>67087136.143939458</v>
      </c>
      <c r="W230" s="2">
        <f t="shared" si="20"/>
        <v>791500.42857142538</v>
      </c>
      <c r="X230" s="2">
        <f t="shared" si="6"/>
        <v>8499.5714285746217</v>
      </c>
      <c r="Y230" s="2">
        <f t="shared" si="43"/>
        <v>68268080.557741135</v>
      </c>
      <c r="Z230" s="2" t="str">
        <f t="shared" si="8"/>
        <v>HERE</v>
      </c>
      <c r="AA230" s="2">
        <f>IF(Z230="HERE",Y230,AA229+Graph!$G$1*1000)</f>
        <v>68268080.557741135</v>
      </c>
      <c r="AB230" s="2">
        <f t="shared" si="21"/>
        <v>8499.5714285671711</v>
      </c>
      <c r="AC230" s="2">
        <f t="shared" si="44"/>
        <v>67087136.143939458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50055149.446568631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162</v>
      </c>
      <c r="C231" s="7"/>
      <c r="D231" s="2" t="e">
        <f t="shared" si="12"/>
        <v>#N/A</v>
      </c>
      <c r="E231" s="2" t="e">
        <f t="shared" si="22"/>
        <v>#N/A</v>
      </c>
      <c r="F231" s="2">
        <v>1262368.3002928495</v>
      </c>
      <c r="G231" s="2">
        <f t="shared" si="47"/>
        <v>791500.42857142852</v>
      </c>
      <c r="H231" s="2">
        <f t="shared" si="45"/>
        <v>134364672.57251123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1966521.5714285669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1274324.0616246462</v>
      </c>
      <c r="Q231" s="2">
        <f t="shared" si="48"/>
        <v>800000</v>
      </c>
      <c r="R231" s="2">
        <f t="shared" si="46"/>
        <v>136155216.70168066</v>
      </c>
      <c r="S231" s="2">
        <f t="shared" si="17"/>
        <v>791500.42857141793</v>
      </c>
      <c r="T231" s="2">
        <f t="shared" si="18"/>
        <v>8499.571428571362</v>
      </c>
      <c r="U231" s="2">
        <f t="shared" si="19"/>
        <v>800000</v>
      </c>
      <c r="V231" s="2">
        <f t="shared" si="34"/>
        <v>67878636.572510883</v>
      </c>
      <c r="W231" s="2">
        <f t="shared" si="20"/>
        <v>791500.42857142538</v>
      </c>
      <c r="X231" s="2">
        <f t="shared" si="6"/>
        <v>8499.5714285746217</v>
      </c>
      <c r="Y231" s="2">
        <f t="shared" si="43"/>
        <v>68276580.129169703</v>
      </c>
      <c r="Z231" s="2" t="str">
        <f t="shared" si="8"/>
        <v>HERE</v>
      </c>
      <c r="AA231" s="2">
        <f>IF(Z231="HERE",Y231,AA230+Graph!$G$1*1000)</f>
        <v>68276580.129169703</v>
      </c>
      <c r="AB231" s="2">
        <f t="shared" si="21"/>
        <v>8499.5714285671711</v>
      </c>
      <c r="AC231" s="2">
        <f t="shared" si="44"/>
        <v>67087136.143939458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50092379.398180865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163</v>
      </c>
      <c r="C232" s="7"/>
      <c r="D232" s="2" t="e">
        <f t="shared" si="12"/>
        <v>#N/A</v>
      </c>
      <c r="E232" s="2" t="e">
        <f t="shared" si="22"/>
        <v>#N/A</v>
      </c>
      <c r="F232" s="2">
        <v>1267299.4361790121</v>
      </c>
      <c r="G232" s="2">
        <f t="shared" si="47"/>
        <v>791500.42857142852</v>
      </c>
      <c r="H232" s="2">
        <f t="shared" si="45"/>
        <v>135156173.00108266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1975021.1428571383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1279301.6937865913</v>
      </c>
      <c r="Q232" s="2">
        <f t="shared" si="48"/>
        <v>800000</v>
      </c>
      <c r="R232" s="2">
        <f t="shared" si="46"/>
        <v>136955216.70168066</v>
      </c>
      <c r="S232" s="2">
        <f t="shared" si="17"/>
        <v>791500.42857143283</v>
      </c>
      <c r="T232" s="2">
        <f t="shared" si="18"/>
        <v>8499.571428571362</v>
      </c>
      <c r="U232" s="2">
        <f t="shared" si="19"/>
        <v>800000</v>
      </c>
      <c r="V232" s="2">
        <f t="shared" si="34"/>
        <v>68670137.001082316</v>
      </c>
      <c r="W232" s="2">
        <f t="shared" si="20"/>
        <v>791500.42857143283</v>
      </c>
      <c r="X232" s="2">
        <f t="shared" si="6"/>
        <v>8499.5714285671711</v>
      </c>
      <c r="Y232" s="2">
        <f t="shared" si="43"/>
        <v>68285079.70059827</v>
      </c>
      <c r="Z232" s="2" t="str">
        <f t="shared" si="8"/>
        <v>MEEP</v>
      </c>
      <c r="AA232" s="2">
        <f>IF(Z232="HERE",Y232,AA231+Graph!$G$1*1000)</f>
        <v>68926580.129169703</v>
      </c>
      <c r="AB232" s="2">
        <f t="shared" si="21"/>
        <v>650000</v>
      </c>
      <c r="AC232" s="2">
        <f t="shared" si="44"/>
        <v>67087136.143939458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50129855.906587407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164</v>
      </c>
      <c r="C233" s="7"/>
      <c r="D233" s="2" t="e">
        <f t="shared" si="12"/>
        <v>#N/A</v>
      </c>
      <c r="E233" s="2" t="e">
        <f t="shared" si="22"/>
        <v>#N/A</v>
      </c>
      <c r="F233" s="2">
        <v>1272230.5720652044</v>
      </c>
      <c r="G233" s="2">
        <f t="shared" si="47"/>
        <v>791500.42857142852</v>
      </c>
      <c r="H233" s="2">
        <f t="shared" si="45"/>
        <v>135947673.42965409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1983520.7142857097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1284279.3259485662</v>
      </c>
      <c r="Q233" s="2">
        <f t="shared" si="48"/>
        <v>800000</v>
      </c>
      <c r="R233" s="2">
        <f t="shared" si="46"/>
        <v>137755216.70168066</v>
      </c>
      <c r="S233" s="2">
        <f t="shared" si="17"/>
        <v>791500.42857143283</v>
      </c>
      <c r="T233" s="2">
        <f t="shared" si="18"/>
        <v>8499.571428571362</v>
      </c>
      <c r="U233" s="2">
        <f t="shared" si="19"/>
        <v>800000</v>
      </c>
      <c r="V233" s="2">
        <f t="shared" si="34"/>
        <v>69461637.429653749</v>
      </c>
      <c r="W233" s="2">
        <f t="shared" si="20"/>
        <v>791500.42857143283</v>
      </c>
      <c r="X233" s="2">
        <f t="shared" si="6"/>
        <v>8499.5714285671711</v>
      </c>
      <c r="Y233" s="2">
        <f t="shared" si="43"/>
        <v>68293579.272026837</v>
      </c>
      <c r="Z233" s="2" t="str">
        <f t="shared" si="8"/>
        <v>MEEP</v>
      </c>
      <c r="AA233" s="2">
        <f>IF(Z233="HERE",Y233,AA232+Graph!$G$1*1000)</f>
        <v>69576580.129169703</v>
      </c>
      <c r="AB233" s="2">
        <f t="shared" si="21"/>
        <v>650000</v>
      </c>
      <c r="AC233" s="2">
        <f t="shared" si="44"/>
        <v>67087136.143939458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50160000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165</v>
      </c>
      <c r="C234" s="7"/>
      <c r="D234" s="2" t="e">
        <f t="shared" si="12"/>
        <v>#N/A</v>
      </c>
      <c r="E234" s="2" t="e">
        <f t="shared" si="22"/>
        <v>#N/A</v>
      </c>
      <c r="F234" s="2">
        <v>1277161.7079513669</v>
      </c>
      <c r="G234" s="2">
        <f t="shared" si="47"/>
        <v>791500.42857142852</v>
      </c>
      <c r="H234" s="2">
        <f t="shared" si="45"/>
        <v>136739173.85822552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1992020.285714281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1289256.9581105113</v>
      </c>
      <c r="Q234" s="2">
        <f t="shared" si="48"/>
        <v>800000</v>
      </c>
      <c r="R234" s="2">
        <f t="shared" si="46"/>
        <v>138555216.70168066</v>
      </c>
      <c r="S234" s="2">
        <f t="shared" si="17"/>
        <v>791500.42857143283</v>
      </c>
      <c r="T234" s="2">
        <f t="shared" si="18"/>
        <v>8499.571428571362</v>
      </c>
      <c r="U234" s="2">
        <f t="shared" si="19"/>
        <v>800000</v>
      </c>
      <c r="V234" s="2">
        <f t="shared" si="34"/>
        <v>70253137.858225182</v>
      </c>
      <c r="W234" s="2">
        <f t="shared" si="20"/>
        <v>791500.42857143283</v>
      </c>
      <c r="X234" s="2">
        <f t="shared" si="6"/>
        <v>8499.5714285671711</v>
      </c>
      <c r="Y234" s="2">
        <f t="shared" si="43"/>
        <v>68302078.843455404</v>
      </c>
      <c r="Z234" s="2" t="str">
        <f t="shared" si="8"/>
        <v>MEEP</v>
      </c>
      <c r="AA234" s="2">
        <f>IF(Z234="HERE",Y234,AA233+Graph!$G$1*1000)</f>
        <v>70226580.129169703</v>
      </c>
      <c r="AB234" s="2">
        <f t="shared" si="21"/>
        <v>650000</v>
      </c>
      <c r="AC234" s="2">
        <f t="shared" si="44"/>
        <v>67087136.143939458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50160000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166</v>
      </c>
      <c r="C235" s="7"/>
      <c r="D235" s="2" t="e">
        <f t="shared" si="12"/>
        <v>#N/A</v>
      </c>
      <c r="E235" s="2" t="e">
        <f t="shared" si="22"/>
        <v>#N/A</v>
      </c>
      <c r="F235" s="2">
        <v>1282092.8438375294</v>
      </c>
      <c r="G235" s="2">
        <f t="shared" si="47"/>
        <v>791500.42857142852</v>
      </c>
      <c r="H235" s="2">
        <f t="shared" si="45"/>
        <v>137530674.28679696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2000519.8571428524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1294234.5902724862</v>
      </c>
      <c r="Q235" s="2">
        <f t="shared" si="48"/>
        <v>800000</v>
      </c>
      <c r="R235" s="2">
        <f t="shared" si="46"/>
        <v>139355216.70168066</v>
      </c>
      <c r="S235" s="2">
        <f t="shared" si="17"/>
        <v>791500.42857143283</v>
      </c>
      <c r="T235" s="2">
        <f t="shared" si="18"/>
        <v>8499.571428571362</v>
      </c>
      <c r="U235" s="2">
        <f t="shared" si="19"/>
        <v>800000</v>
      </c>
      <c r="V235" s="2">
        <f t="shared" si="34"/>
        <v>71044638.286796615</v>
      </c>
      <c r="W235" s="2">
        <f t="shared" si="20"/>
        <v>791500.42857143283</v>
      </c>
      <c r="X235" s="2">
        <f t="shared" si="6"/>
        <v>8499.5714285671711</v>
      </c>
      <c r="Y235" s="2">
        <f t="shared" si="43"/>
        <v>68310578.414883971</v>
      </c>
      <c r="Z235" s="2" t="str">
        <f t="shared" si="8"/>
        <v>MEEP</v>
      </c>
      <c r="AA235" s="2">
        <f>IF(Z235="HERE",Y235,AA234+Graph!$G$1*1000)</f>
        <v>70876580.129169703</v>
      </c>
      <c r="AB235" s="2">
        <f t="shared" si="21"/>
        <v>650000</v>
      </c>
      <c r="AC235" s="2">
        <f t="shared" si="44"/>
        <v>67087136.143939458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50160000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167</v>
      </c>
      <c r="C236" s="7"/>
      <c r="D236" s="2" t="e">
        <f t="shared" si="12"/>
        <v>#N/A</v>
      </c>
      <c r="E236" s="2" t="e">
        <f t="shared" si="22"/>
        <v>#N/A</v>
      </c>
      <c r="F236" s="2">
        <v>1287023.9797237217</v>
      </c>
      <c r="G236" s="2">
        <f t="shared" si="47"/>
        <v>791500.42857142852</v>
      </c>
      <c r="H236" s="2">
        <f t="shared" si="45"/>
        <v>138322174.71536839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2009019.4285714237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1299212.2224344313</v>
      </c>
      <c r="Q236" s="2">
        <f t="shared" si="48"/>
        <v>800000</v>
      </c>
      <c r="R236" s="2">
        <f t="shared" si="46"/>
        <v>140155216.70168066</v>
      </c>
      <c r="S236" s="2">
        <f t="shared" si="17"/>
        <v>791500.42857143283</v>
      </c>
      <c r="T236" s="2">
        <f t="shared" si="18"/>
        <v>8499.571428571362</v>
      </c>
      <c r="U236" s="2">
        <f t="shared" si="19"/>
        <v>800000</v>
      </c>
      <c r="V236" s="2">
        <f t="shared" si="34"/>
        <v>71836138.715368047</v>
      </c>
      <c r="W236" s="2">
        <f t="shared" si="20"/>
        <v>791500.42857143283</v>
      </c>
      <c r="X236" s="2">
        <f t="shared" si="6"/>
        <v>8499.5714285671711</v>
      </c>
      <c r="Y236" s="2">
        <f t="shared" si="43"/>
        <v>68319077.986312538</v>
      </c>
      <c r="Z236" s="2" t="str">
        <f t="shared" si="8"/>
        <v>MEEP</v>
      </c>
      <c r="AA236" s="2">
        <f>IF(Z236="HERE",Y236,AA235+Graph!$G$1*1000)</f>
        <v>71526580.129169703</v>
      </c>
      <c r="AB236" s="2">
        <f t="shared" si="21"/>
        <v>650000</v>
      </c>
      <c r="AC236" s="2">
        <f t="shared" si="44"/>
        <v>67087136.143939458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50160000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168</v>
      </c>
      <c r="C237" s="7"/>
      <c r="D237" s="2" t="e">
        <f t="shared" si="12"/>
        <v>#N/A</v>
      </c>
      <c r="E237" s="2" t="e">
        <f t="shared" si="22"/>
        <v>#N/A</v>
      </c>
      <c r="F237" s="2">
        <v>1291955.1156098843</v>
      </c>
      <c r="G237" s="2">
        <f t="shared" si="47"/>
        <v>791500.42857142852</v>
      </c>
      <c r="H237" s="2">
        <f t="shared" si="45"/>
        <v>139113675.14393982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2017518.9999999951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1304189.8545963764</v>
      </c>
      <c r="Q237" s="2">
        <f t="shared" si="48"/>
        <v>800000</v>
      </c>
      <c r="R237" s="2">
        <f t="shared" si="46"/>
        <v>140955216.70168066</v>
      </c>
      <c r="S237" s="2">
        <f t="shared" si="17"/>
        <v>791500.42857143283</v>
      </c>
      <c r="T237" s="2">
        <f t="shared" si="18"/>
        <v>8499.571428571362</v>
      </c>
      <c r="U237" s="2">
        <f t="shared" si="19"/>
        <v>800000</v>
      </c>
      <c r="V237" s="2">
        <f t="shared" si="34"/>
        <v>72627639.14393948</v>
      </c>
      <c r="W237" s="2">
        <f t="shared" si="20"/>
        <v>791500.42857143283</v>
      </c>
      <c r="X237" s="2">
        <f t="shared" si="6"/>
        <v>8499.5714285671711</v>
      </c>
      <c r="Y237" s="2">
        <f t="shared" si="43"/>
        <v>68327577.557741106</v>
      </c>
      <c r="Z237" s="2" t="str">
        <f t="shared" si="8"/>
        <v>MEEP</v>
      </c>
      <c r="AA237" s="2">
        <f>IF(Z237="HERE",Y237,AA236+Graph!$G$1*1000)</f>
        <v>72176580.129169703</v>
      </c>
      <c r="AB237" s="2">
        <f t="shared" si="21"/>
        <v>650000</v>
      </c>
      <c r="AC237" s="2">
        <f t="shared" si="44"/>
        <v>67087136.143939458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169</v>
      </c>
      <c r="C238" s="7"/>
      <c r="D238" s="2" t="e">
        <f t="shared" si="12"/>
        <v>#N/A</v>
      </c>
      <c r="E238" s="2" t="e">
        <f t="shared" si="22"/>
        <v>#N/A</v>
      </c>
      <c r="F238" s="2">
        <v>1296886.2514960468</v>
      </c>
      <c r="G238" s="2">
        <f t="shared" si="47"/>
        <v>791500.42857142852</v>
      </c>
      <c r="H238" s="2">
        <f t="shared" si="45"/>
        <v>139905175.57251126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2026018.5714285665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1309167.4867583513</v>
      </c>
      <c r="Q238" s="2">
        <f t="shared" si="48"/>
        <v>800000</v>
      </c>
      <c r="R238" s="2">
        <f t="shared" si="46"/>
        <v>141755216.70168066</v>
      </c>
      <c r="S238" s="2">
        <f t="shared" si="17"/>
        <v>791500.42857143283</v>
      </c>
      <c r="T238" s="2">
        <f t="shared" si="18"/>
        <v>8499.571428571362</v>
      </c>
      <c r="U238" s="2">
        <f t="shared" si="19"/>
        <v>800000</v>
      </c>
      <c r="V238" s="2">
        <f t="shared" si="34"/>
        <v>73419139.572510913</v>
      </c>
      <c r="W238" s="2">
        <f t="shared" si="20"/>
        <v>791500.42857143283</v>
      </c>
      <c r="X238" s="2">
        <f t="shared" si="6"/>
        <v>8499.5714285671711</v>
      </c>
      <c r="Y238" s="2">
        <f t="shared" si="43"/>
        <v>68336077.129169673</v>
      </c>
      <c r="Z238" s="2" t="str">
        <f t="shared" si="8"/>
        <v>MEEP</v>
      </c>
      <c r="AA238" s="2">
        <f>IF(Z238="HERE",Y238,AA237+Graph!$G$1*1000)</f>
        <v>72826580.129169703</v>
      </c>
      <c r="AB238" s="2">
        <f t="shared" si="21"/>
        <v>650000</v>
      </c>
      <c r="AC238" s="2">
        <f t="shared" si="44"/>
        <v>67087136.143939458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170</v>
      </c>
      <c r="C239" s="7"/>
      <c r="D239" s="2" t="e">
        <f t="shared" si="12"/>
        <v>#N/A</v>
      </c>
      <c r="E239" s="2" t="e">
        <f t="shared" si="22"/>
        <v>#N/A</v>
      </c>
      <c r="F239" s="2">
        <v>1301817.3873822391</v>
      </c>
      <c r="G239" s="2">
        <f t="shared" si="47"/>
        <v>791500.42857142852</v>
      </c>
      <c r="H239" s="2">
        <f t="shared" si="45"/>
        <v>140696676.00108269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2034518.1428571378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1314145.1189202964</v>
      </c>
      <c r="Q239" s="2">
        <f t="shared" si="48"/>
        <v>800000</v>
      </c>
      <c r="R239" s="2">
        <f t="shared" si="46"/>
        <v>142555216.70168066</v>
      </c>
      <c r="S239" s="2">
        <f t="shared" si="17"/>
        <v>791500.42857143283</v>
      </c>
      <c r="T239" s="2">
        <f t="shared" si="18"/>
        <v>8499.571428571362</v>
      </c>
      <c r="U239" s="2">
        <f t="shared" si="19"/>
        <v>800000</v>
      </c>
      <c r="V239" s="2">
        <f t="shared" si="34"/>
        <v>74210640.001082346</v>
      </c>
      <c r="W239" s="2">
        <f t="shared" si="20"/>
        <v>791500.42857143283</v>
      </c>
      <c r="X239" s="2">
        <f t="shared" si="6"/>
        <v>8499.5714285671711</v>
      </c>
      <c r="Y239" s="2">
        <f t="shared" si="43"/>
        <v>68344576.70059824</v>
      </c>
      <c r="Z239" s="2" t="str">
        <f t="shared" si="8"/>
        <v>MEEP</v>
      </c>
      <c r="AA239" s="2">
        <f>IF(Z239="HERE",Y239,AA238+Graph!$G$1*1000)</f>
        <v>73476580.129169703</v>
      </c>
      <c r="AB239" s="2">
        <f t="shared" si="21"/>
        <v>650000</v>
      </c>
      <c r="AC239" s="2">
        <f t="shared" si="44"/>
        <v>67087136.143939458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171</v>
      </c>
      <c r="C240" s="7"/>
      <c r="D240" s="2" t="e">
        <f t="shared" si="12"/>
        <v>#N/A</v>
      </c>
      <c r="E240" s="2" t="e">
        <f t="shared" si="22"/>
        <v>#N/A</v>
      </c>
      <c r="F240" s="2">
        <v>1306748.5232684016</v>
      </c>
      <c r="G240" s="2">
        <f t="shared" si="47"/>
        <v>791500.42857142852</v>
      </c>
      <c r="H240" s="2">
        <f t="shared" si="45"/>
        <v>141488176.42965412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2043017.7142857092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1319122.7510822415</v>
      </c>
      <c r="Q240" s="2">
        <f t="shared" si="48"/>
        <v>800000</v>
      </c>
      <c r="R240" s="2">
        <f t="shared" si="46"/>
        <v>143355216.70168066</v>
      </c>
      <c r="S240" s="2">
        <f t="shared" si="17"/>
        <v>791500.42857143283</v>
      </c>
      <c r="T240" s="2">
        <f t="shared" si="18"/>
        <v>8499.571428571362</v>
      </c>
      <c r="U240" s="2">
        <f t="shared" si="19"/>
        <v>800000</v>
      </c>
      <c r="V240" s="2">
        <f t="shared" si="34"/>
        <v>75002140.429653779</v>
      </c>
      <c r="W240" s="2">
        <f t="shared" si="20"/>
        <v>791500.42857143283</v>
      </c>
      <c r="X240" s="2">
        <f t="shared" si="6"/>
        <v>8499.5714285671711</v>
      </c>
      <c r="Y240" s="2">
        <f t="shared" si="43"/>
        <v>68353076.272026807</v>
      </c>
      <c r="Z240" s="2" t="str">
        <f t="shared" si="8"/>
        <v>MEEP</v>
      </c>
      <c r="AA240" s="2">
        <f>IF(Z240="HERE",Y240,AA239+Graph!$G$1*1000)</f>
        <v>74126580.129169703</v>
      </c>
      <c r="AB240" s="2">
        <f t="shared" si="21"/>
        <v>650000</v>
      </c>
      <c r="AC240" s="2">
        <f t="shared" si="44"/>
        <v>67087136.143939458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172</v>
      </c>
      <c r="C241" s="7"/>
      <c r="D241" s="2" t="e">
        <f t="shared" si="12"/>
        <v>#N/A</v>
      </c>
      <c r="E241" s="2" t="e">
        <f t="shared" si="22"/>
        <v>#N/A</v>
      </c>
      <c r="F241" s="2">
        <v>1311679.6591545641</v>
      </c>
      <c r="G241" s="2">
        <f t="shared" si="47"/>
        <v>791500.42857142852</v>
      </c>
      <c r="H241" s="2">
        <f t="shared" si="45"/>
        <v>142279676.85822555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2051517.2857142806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1324100.3832442164</v>
      </c>
      <c r="Q241" s="2">
        <f t="shared" si="48"/>
        <v>800000</v>
      </c>
      <c r="R241" s="2">
        <f t="shared" si="46"/>
        <v>144155216.70168066</v>
      </c>
      <c r="S241" s="2">
        <f t="shared" si="17"/>
        <v>791500.42857143283</v>
      </c>
      <c r="T241" s="2">
        <f t="shared" si="18"/>
        <v>8499.571428571362</v>
      </c>
      <c r="U241" s="2">
        <f t="shared" si="19"/>
        <v>800000</v>
      </c>
      <c r="V241" s="2">
        <f t="shared" si="34"/>
        <v>75793640.858225212</v>
      </c>
      <c r="W241" s="2">
        <f t="shared" si="20"/>
        <v>791500.42857143283</v>
      </c>
      <c r="X241" s="2">
        <f t="shared" si="6"/>
        <v>8499.5714285671711</v>
      </c>
      <c r="Y241" s="2">
        <f t="shared" si="43"/>
        <v>68361575.843455374</v>
      </c>
      <c r="Z241" s="2" t="str">
        <f t="shared" si="8"/>
        <v>MEEP</v>
      </c>
      <c r="AA241" s="2">
        <f>IF(Z241="HERE",Y241,AA240+Graph!$G$1*1000)</f>
        <v>74776580.129169703</v>
      </c>
      <c r="AB241" s="2">
        <f t="shared" si="21"/>
        <v>650000</v>
      </c>
      <c r="AC241" s="2">
        <f t="shared" si="44"/>
        <v>67087136.143939458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173</v>
      </c>
      <c r="C242" s="7"/>
      <c r="D242" s="2" t="e">
        <f t="shared" si="12"/>
        <v>#N/A</v>
      </c>
      <c r="E242" s="2" t="e">
        <f t="shared" si="22"/>
        <v>#N/A</v>
      </c>
      <c r="F242" s="2">
        <v>1316610.7950407565</v>
      </c>
      <c r="G242" s="2">
        <f t="shared" si="47"/>
        <v>791500.42857142852</v>
      </c>
      <c r="H242" s="2">
        <f t="shared" si="45"/>
        <v>143071177.28679699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2060016.8571428519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1329078.0154061615</v>
      </c>
      <c r="Q242" s="2">
        <f t="shared" si="48"/>
        <v>800000</v>
      </c>
      <c r="R242" s="2">
        <f t="shared" si="46"/>
        <v>144955216.70168066</v>
      </c>
      <c r="S242" s="2">
        <f t="shared" si="17"/>
        <v>791500.42857143283</v>
      </c>
      <c r="T242" s="2">
        <f t="shared" si="18"/>
        <v>8499.571428571362</v>
      </c>
      <c r="U242" s="2">
        <f t="shared" si="19"/>
        <v>800000</v>
      </c>
      <c r="V242" s="2">
        <f t="shared" si="34"/>
        <v>76585141.286796644</v>
      </c>
      <c r="W242" s="2">
        <f t="shared" si="20"/>
        <v>791500.42857143283</v>
      </c>
      <c r="X242" s="2">
        <f t="shared" si="6"/>
        <v>8499.5714285671711</v>
      </c>
      <c r="Y242" s="2">
        <f t="shared" si="43"/>
        <v>68370075.414883941</v>
      </c>
      <c r="Z242" s="2" t="str">
        <f t="shared" si="8"/>
        <v>MEEP</v>
      </c>
      <c r="AA242" s="2">
        <f>IF(Z242="HERE",Y242,AA241+Graph!$G$1*1000)</f>
        <v>75426580.129169703</v>
      </c>
      <c r="AB242" s="2">
        <f t="shared" si="21"/>
        <v>650000</v>
      </c>
      <c r="AC242" s="2">
        <f t="shared" si="44"/>
        <v>67087136.143939458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174</v>
      </c>
      <c r="C243" s="7"/>
      <c r="D243" s="2" t="e">
        <f t="shared" si="12"/>
        <v>#N/A</v>
      </c>
      <c r="E243" s="2" t="e">
        <f t="shared" si="22"/>
        <v>#N/A</v>
      </c>
      <c r="F243" s="2">
        <v>1321541.930926919</v>
      </c>
      <c r="G243" s="2">
        <f t="shared" si="47"/>
        <v>791500.42857142852</v>
      </c>
      <c r="H243" s="2">
        <f t="shared" si="45"/>
        <v>143862677.71536842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2068516.4285714233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1334055.6475681067</v>
      </c>
      <c r="Q243" s="2">
        <f t="shared" si="48"/>
        <v>800000</v>
      </c>
      <c r="R243" s="2">
        <f t="shared" si="46"/>
        <v>145755216.70168066</v>
      </c>
      <c r="S243" s="2">
        <f t="shared" si="17"/>
        <v>791500.42857143283</v>
      </c>
      <c r="T243" s="2">
        <f t="shared" si="18"/>
        <v>8499.571428571362</v>
      </c>
      <c r="U243" s="2">
        <f t="shared" si="19"/>
        <v>800000</v>
      </c>
      <c r="V243" s="2">
        <f t="shared" si="34"/>
        <v>77376641.715368077</v>
      </c>
      <c r="W243" s="2">
        <f t="shared" si="20"/>
        <v>791500.42857143283</v>
      </c>
      <c r="X243" s="2">
        <f t="shared" si="6"/>
        <v>8499.5714285671711</v>
      </c>
      <c r="Y243" s="2">
        <f t="shared" si="43"/>
        <v>68378574.986312509</v>
      </c>
      <c r="Z243" s="2" t="str">
        <f t="shared" si="8"/>
        <v>MEEP</v>
      </c>
      <c r="AA243" s="2">
        <f>IF(Z243="HERE",Y243,AA242+Graph!$G$1*1000)</f>
        <v>76076580.129169703</v>
      </c>
      <c r="AB243" s="2">
        <f t="shared" si="21"/>
        <v>650000</v>
      </c>
      <c r="AC243" s="2">
        <f t="shared" si="44"/>
        <v>67087136.143939458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175</v>
      </c>
      <c r="C244" s="7"/>
      <c r="D244" s="2" t="e">
        <f t="shared" si="12"/>
        <v>#N/A</v>
      </c>
      <c r="E244" s="2" t="e">
        <f t="shared" si="22"/>
        <v>#N/A</v>
      </c>
      <c r="F244" s="2">
        <v>1326473.0668130815</v>
      </c>
      <c r="G244" s="2">
        <f t="shared" si="47"/>
        <v>791500.42857142852</v>
      </c>
      <c r="H244" s="2">
        <f t="shared" si="45"/>
        <v>144654178.14393985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2077015.9999999946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1339033.2797300816</v>
      </c>
      <c r="Q244" s="2">
        <f t="shared" si="48"/>
        <v>800000</v>
      </c>
      <c r="R244" s="2">
        <f t="shared" si="46"/>
        <v>146555216.70168066</v>
      </c>
      <c r="S244" s="2">
        <f t="shared" si="17"/>
        <v>791500.42857143283</v>
      </c>
      <c r="T244" s="2">
        <f t="shared" si="18"/>
        <v>8499.571428571362</v>
      </c>
      <c r="U244" s="2">
        <f t="shared" si="19"/>
        <v>800000</v>
      </c>
      <c r="V244" s="2">
        <f t="shared" si="34"/>
        <v>78168142.14393951</v>
      </c>
      <c r="W244" s="2">
        <f t="shared" si="20"/>
        <v>791500.42857143283</v>
      </c>
      <c r="X244" s="2">
        <f t="shared" si="6"/>
        <v>8499.5714285671711</v>
      </c>
      <c r="Y244" s="2">
        <f t="shared" si="43"/>
        <v>68387074.557741076</v>
      </c>
      <c r="Z244" s="2" t="str">
        <f t="shared" si="8"/>
        <v>MEEP</v>
      </c>
      <c r="AA244" s="2">
        <f>IF(Z244="HERE",Y244,AA243+Graph!$G$1*1000)</f>
        <v>76726580.129169703</v>
      </c>
      <c r="AB244" s="2">
        <f t="shared" si="21"/>
        <v>650000</v>
      </c>
      <c r="AC244" s="2">
        <f t="shared" si="44"/>
        <v>67087136.143939458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176</v>
      </c>
      <c r="C245" s="7"/>
      <c r="D245" s="2" t="e">
        <f t="shared" si="12"/>
        <v>#N/A</v>
      </c>
      <c r="E245" s="2" t="e">
        <f t="shared" si="22"/>
        <v>#N/A</v>
      </c>
      <c r="F245" s="2">
        <v>1331404.2026992738</v>
      </c>
      <c r="G245" s="2">
        <f t="shared" si="47"/>
        <v>791500.42857142852</v>
      </c>
      <c r="H245" s="2">
        <f t="shared" si="45"/>
        <v>145445678.57251129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2085515.571428566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1344010.9118920267</v>
      </c>
      <c r="Q245" s="2">
        <f t="shared" si="48"/>
        <v>800000</v>
      </c>
      <c r="R245" s="2">
        <f t="shared" si="46"/>
        <v>147355216.70168066</v>
      </c>
      <c r="S245" s="2">
        <f t="shared" si="17"/>
        <v>791500.42857143283</v>
      </c>
      <c r="T245" s="2">
        <f t="shared" si="18"/>
        <v>8499.571428571362</v>
      </c>
      <c r="U245" s="2">
        <f t="shared" si="19"/>
        <v>800000</v>
      </c>
      <c r="V245" s="2">
        <f t="shared" si="34"/>
        <v>78959642.572510943</v>
      </c>
      <c r="W245" s="2">
        <f t="shared" si="20"/>
        <v>791500.42857143283</v>
      </c>
      <c r="X245" s="2">
        <f t="shared" si="6"/>
        <v>8499.5714285671711</v>
      </c>
      <c r="Y245" s="2">
        <f t="shared" si="43"/>
        <v>68395574.129169643</v>
      </c>
      <c r="Z245" s="2" t="str">
        <f t="shared" si="8"/>
        <v>MEEP</v>
      </c>
      <c r="AA245" s="2">
        <f>IF(Z245="HERE",Y245,AA244+Graph!$G$1*1000)</f>
        <v>77376580.129169703</v>
      </c>
      <c r="AB245" s="2">
        <f t="shared" si="21"/>
        <v>650000</v>
      </c>
      <c r="AC245" s="2">
        <f t="shared" si="44"/>
        <v>67087136.143939458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177</v>
      </c>
      <c r="C246" s="7"/>
      <c r="D246" s="2" t="e">
        <f t="shared" si="12"/>
        <v>#N/A</v>
      </c>
      <c r="E246" s="2" t="e">
        <f t="shared" si="22"/>
        <v>#N/A</v>
      </c>
      <c r="F246" s="2">
        <v>1336335.3385854363</v>
      </c>
      <c r="G246" s="2">
        <f t="shared" si="47"/>
        <v>791500.42857142852</v>
      </c>
      <c r="H246" s="2">
        <f t="shared" si="45"/>
        <v>146237179.00108272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2094015.1428571374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1348988.5440539718</v>
      </c>
      <c r="Q246" s="2">
        <f t="shared" si="48"/>
        <v>800000</v>
      </c>
      <c r="R246" s="2">
        <f t="shared" si="46"/>
        <v>148155216.70168066</v>
      </c>
      <c r="S246" s="2">
        <f t="shared" si="17"/>
        <v>791500.42857143283</v>
      </c>
      <c r="T246" s="2">
        <f t="shared" si="18"/>
        <v>8499.571428571362</v>
      </c>
      <c r="U246" s="2">
        <f t="shared" si="19"/>
        <v>800000</v>
      </c>
      <c r="V246" s="2">
        <f t="shared" si="34"/>
        <v>79751143.001082376</v>
      </c>
      <c r="W246" s="2">
        <f t="shared" si="20"/>
        <v>791500.42857143283</v>
      </c>
      <c r="X246" s="2">
        <f t="shared" si="6"/>
        <v>8499.5714285671711</v>
      </c>
      <c r="Y246" s="2">
        <f t="shared" si="43"/>
        <v>68404073.70059821</v>
      </c>
      <c r="Z246" s="2" t="str">
        <f t="shared" si="8"/>
        <v>MEEP</v>
      </c>
      <c r="AA246" s="2">
        <f>IF(Z246="HERE",Y246,AA245+Graph!$G$1*1000)</f>
        <v>78026580.129169703</v>
      </c>
      <c r="AB246" s="2">
        <f t="shared" si="21"/>
        <v>650000</v>
      </c>
      <c r="AC246" s="2">
        <f t="shared" si="44"/>
        <v>67087136.143939458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178</v>
      </c>
      <c r="C247" s="7"/>
      <c r="D247" s="2" t="e">
        <f t="shared" si="12"/>
        <v>#N/A</v>
      </c>
      <c r="E247" s="2" t="e">
        <f t="shared" si="22"/>
        <v>#N/A</v>
      </c>
      <c r="F247" s="2">
        <v>1341266.4744715989</v>
      </c>
      <c r="G247" s="2">
        <f t="shared" si="47"/>
        <v>791500.42857142852</v>
      </c>
      <c r="H247" s="2">
        <f t="shared" si="45"/>
        <v>147028679.42965415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2102514.714285709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1353966.1762159467</v>
      </c>
      <c r="Q247" s="2">
        <f t="shared" si="48"/>
        <v>800000</v>
      </c>
      <c r="R247" s="2">
        <f t="shared" si="46"/>
        <v>148955216.70168066</v>
      </c>
      <c r="S247" s="2">
        <f t="shared" si="17"/>
        <v>791500.42857143283</v>
      </c>
      <c r="T247" s="2">
        <f t="shared" si="18"/>
        <v>8499.5714285715949</v>
      </c>
      <c r="U247" s="2">
        <f t="shared" si="19"/>
        <v>800000</v>
      </c>
      <c r="V247" s="2">
        <f t="shared" si="34"/>
        <v>80542643.429653808</v>
      </c>
      <c r="W247" s="2">
        <f t="shared" si="20"/>
        <v>791500.42857143283</v>
      </c>
      <c r="X247" s="2">
        <f t="shared" si="6"/>
        <v>8499.5714285671711</v>
      </c>
      <c r="Y247" s="2">
        <f t="shared" si="43"/>
        <v>68412573.272026777</v>
      </c>
      <c r="Z247" s="2" t="str">
        <f t="shared" si="8"/>
        <v>MEEP</v>
      </c>
      <c r="AA247" s="2">
        <f>IF(Z247="HERE",Y247,AA246+Graph!$G$1*1000)</f>
        <v>78676580.129169703</v>
      </c>
      <c r="AB247" s="2">
        <f t="shared" si="21"/>
        <v>650000</v>
      </c>
      <c r="AC247" s="2">
        <f t="shared" si="44"/>
        <v>67087136.143939458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179</v>
      </c>
      <c r="C248" s="7"/>
      <c r="D248" s="2" t="e">
        <f t="shared" si="12"/>
        <v>#N/A</v>
      </c>
      <c r="E248" s="2" t="e">
        <f t="shared" si="22"/>
        <v>#N/A</v>
      </c>
      <c r="F248" s="2">
        <v>1346197.6103577912</v>
      </c>
      <c r="G248" s="2">
        <f t="shared" si="47"/>
        <v>791500.42857142852</v>
      </c>
      <c r="H248" s="2">
        <f t="shared" si="45"/>
        <v>147820179.85822558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2111014.2857142803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1358943.8083778918</v>
      </c>
      <c r="Q248" s="2">
        <f t="shared" si="48"/>
        <v>800000</v>
      </c>
      <c r="R248" s="2">
        <f t="shared" si="46"/>
        <v>149755216.70168066</v>
      </c>
      <c r="S248" s="2">
        <f t="shared" si="17"/>
        <v>791500.42857143283</v>
      </c>
      <c r="T248" s="2">
        <f t="shared" si="18"/>
        <v>8499.571428571362</v>
      </c>
      <c r="U248" s="2">
        <f t="shared" si="19"/>
        <v>800000</v>
      </c>
      <c r="V248" s="2">
        <f t="shared" si="34"/>
        <v>81334143.858225241</v>
      </c>
      <c r="W248" s="2">
        <f t="shared" si="20"/>
        <v>791500.42857143283</v>
      </c>
      <c r="X248" s="2">
        <f t="shared" si="6"/>
        <v>8499.5714285671711</v>
      </c>
      <c r="Y248" s="2">
        <f t="shared" si="43"/>
        <v>68421072.843455344</v>
      </c>
      <c r="Z248" s="2" t="str">
        <f t="shared" si="8"/>
        <v>MEEP</v>
      </c>
      <c r="AA248" s="2">
        <f>IF(Z248="HERE",Y248,AA247+Graph!$G$1*1000)</f>
        <v>79326580.129169703</v>
      </c>
      <c r="AB248" s="2">
        <f t="shared" si="21"/>
        <v>650000</v>
      </c>
      <c r="AC248" s="2">
        <f t="shared" si="44"/>
        <v>67087136.143939458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180</v>
      </c>
      <c r="C249" s="7"/>
      <c r="D249" s="2" t="e">
        <f t="shared" si="12"/>
        <v>#N/A</v>
      </c>
      <c r="E249" s="2" t="e">
        <f t="shared" si="22"/>
        <v>#N/A</v>
      </c>
      <c r="F249" s="2">
        <v>1351128.7462439537</v>
      </c>
      <c r="G249" s="2">
        <f t="shared" si="47"/>
        <v>791500.42857142852</v>
      </c>
      <c r="H249" s="2">
        <f t="shared" si="45"/>
        <v>148611680.28679702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2119513.8571428517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1363921.4405398369</v>
      </c>
      <c r="Q249" s="2">
        <f t="shared" si="48"/>
        <v>800000</v>
      </c>
      <c r="R249" s="2">
        <f t="shared" si="46"/>
        <v>150555216.70168066</v>
      </c>
      <c r="S249" s="2">
        <f t="shared" si="17"/>
        <v>791500.42857143283</v>
      </c>
      <c r="T249" s="2">
        <f t="shared" si="18"/>
        <v>8499.571428571362</v>
      </c>
      <c r="U249" s="2">
        <f t="shared" si="19"/>
        <v>800000</v>
      </c>
      <c r="V249" s="2">
        <f t="shared" si="34"/>
        <v>82125644.286796674</v>
      </c>
      <c r="W249" s="2">
        <f t="shared" si="20"/>
        <v>791500.42857143283</v>
      </c>
      <c r="X249" s="2">
        <f t="shared" si="6"/>
        <v>8499.5714285671711</v>
      </c>
      <c r="Y249" s="2">
        <f t="shared" si="43"/>
        <v>68429572.414883912</v>
      </c>
      <c r="Z249" s="2" t="str">
        <f t="shared" si="8"/>
        <v>MEEP</v>
      </c>
      <c r="AA249" s="2">
        <f>IF(Z249="HERE",Y249,AA248+Graph!$G$1*1000)</f>
        <v>79976580.129169703</v>
      </c>
      <c r="AB249" s="2">
        <f t="shared" si="21"/>
        <v>650000</v>
      </c>
      <c r="AC249" s="2">
        <f t="shared" si="44"/>
        <v>67087136.143939458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181</v>
      </c>
      <c r="C250" s="7"/>
      <c r="D250" s="2" t="e">
        <f t="shared" si="12"/>
        <v>#N/A</v>
      </c>
      <c r="E250" s="2" t="e">
        <f t="shared" si="22"/>
        <v>#N/A</v>
      </c>
      <c r="F250" s="2">
        <v>1356059.8821301162</v>
      </c>
      <c r="G250" s="2">
        <f t="shared" si="47"/>
        <v>791500.42857142852</v>
      </c>
      <c r="H250" s="2">
        <f t="shared" si="45"/>
        <v>149403180.71536845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2128013.4285714231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1368899.0727018118</v>
      </c>
      <c r="Q250" s="2">
        <f t="shared" si="48"/>
        <v>800000</v>
      </c>
      <c r="R250" s="2">
        <f t="shared" si="46"/>
        <v>151355216.70168066</v>
      </c>
      <c r="S250" s="2">
        <f t="shared" si="17"/>
        <v>791500.42857143283</v>
      </c>
      <c r="T250" s="2">
        <f t="shared" si="18"/>
        <v>8499.571428571362</v>
      </c>
      <c r="U250" s="2">
        <f t="shared" si="19"/>
        <v>800000</v>
      </c>
      <c r="V250" s="2">
        <f t="shared" si="34"/>
        <v>82917144.715368107</v>
      </c>
      <c r="W250" s="2">
        <f t="shared" si="20"/>
        <v>791500.42857143283</v>
      </c>
      <c r="X250" s="2">
        <f t="shared" si="6"/>
        <v>8499.5714285671711</v>
      </c>
      <c r="Y250" s="2">
        <f t="shared" si="43"/>
        <v>68438071.986312479</v>
      </c>
      <c r="Z250" s="2" t="str">
        <f t="shared" si="8"/>
        <v>MEEP</v>
      </c>
      <c r="AA250" s="2">
        <f>IF(Z250="HERE",Y250,AA249+Graph!$G$1*1000)</f>
        <v>80626580.129169703</v>
      </c>
      <c r="AB250" s="2">
        <f t="shared" si="21"/>
        <v>650000</v>
      </c>
      <c r="AC250" s="2">
        <f t="shared" si="44"/>
        <v>67087136.143939458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182</v>
      </c>
      <c r="C251" s="7"/>
      <c r="D251" s="2" t="e">
        <f t="shared" si="12"/>
        <v>#N/A</v>
      </c>
      <c r="E251" s="2" t="e">
        <f t="shared" si="22"/>
        <v>#N/A</v>
      </c>
      <c r="F251" s="2">
        <v>1360991.0180163085</v>
      </c>
      <c r="G251" s="2">
        <f t="shared" si="47"/>
        <v>791500.42857142852</v>
      </c>
      <c r="H251" s="2">
        <f t="shared" si="45"/>
        <v>150194681.14393988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2136512.9999999944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1373876.7048637569</v>
      </c>
      <c r="Q251" s="2">
        <f t="shared" si="48"/>
        <v>800000</v>
      </c>
      <c r="R251" s="2">
        <f t="shared" si="46"/>
        <v>152155216.70168066</v>
      </c>
      <c r="S251" s="2">
        <f t="shared" si="17"/>
        <v>791500.42857143283</v>
      </c>
      <c r="T251" s="2">
        <f t="shared" si="18"/>
        <v>8499.571428571362</v>
      </c>
      <c r="U251" s="2">
        <f t="shared" si="19"/>
        <v>800000</v>
      </c>
      <c r="V251" s="2">
        <f t="shared" si="34"/>
        <v>83708645.14393954</v>
      </c>
      <c r="W251" s="2">
        <f t="shared" si="20"/>
        <v>791500.42857143283</v>
      </c>
      <c r="X251" s="2">
        <f t="shared" si="6"/>
        <v>8499.5714285671711</v>
      </c>
      <c r="Y251" s="2">
        <f t="shared" si="43"/>
        <v>68446571.557741046</v>
      </c>
      <c r="Z251" s="2" t="str">
        <f t="shared" si="8"/>
        <v>MEEP</v>
      </c>
      <c r="AA251" s="2">
        <f>IF(Z251="HERE",Y251,AA250+Graph!$G$1*1000)</f>
        <v>81276580.129169703</v>
      </c>
      <c r="AB251" s="2">
        <f t="shared" si="21"/>
        <v>650000</v>
      </c>
      <c r="AC251" s="2">
        <f t="shared" si="44"/>
        <v>67087136.143939458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183</v>
      </c>
      <c r="C252" s="7"/>
      <c r="D252" s="2" t="e">
        <f t="shared" si="12"/>
        <v>#N/A</v>
      </c>
      <c r="E252" s="2" t="e">
        <f t="shared" si="22"/>
        <v>#N/A</v>
      </c>
      <c r="F252" s="2">
        <v>1365922.1539024711</v>
      </c>
      <c r="G252" s="2">
        <f t="shared" si="47"/>
        <v>791500.42857142852</v>
      </c>
      <c r="H252" s="2">
        <f t="shared" si="45"/>
        <v>150986181.57251132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2145012.5714285658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1378854.3370257318</v>
      </c>
      <c r="Q252" s="2">
        <f t="shared" si="48"/>
        <v>800000</v>
      </c>
      <c r="R252" s="2">
        <f t="shared" si="46"/>
        <v>152955216.70168066</v>
      </c>
      <c r="S252" s="2">
        <f t="shared" si="17"/>
        <v>791500.42857143283</v>
      </c>
      <c r="T252" s="2">
        <f t="shared" si="18"/>
        <v>8499.571428571362</v>
      </c>
      <c r="U252" s="2">
        <f t="shared" si="19"/>
        <v>800000</v>
      </c>
      <c r="V252" s="2">
        <f t="shared" si="34"/>
        <v>84500145.572510973</v>
      </c>
      <c r="W252" s="2">
        <f t="shared" si="20"/>
        <v>791500.42857143283</v>
      </c>
      <c r="X252" s="2">
        <f t="shared" si="6"/>
        <v>8499.5714285671711</v>
      </c>
      <c r="Y252" s="2">
        <f t="shared" si="43"/>
        <v>68455071.129169613</v>
      </c>
      <c r="Z252" s="2" t="str">
        <f t="shared" si="8"/>
        <v>MEEP</v>
      </c>
      <c r="AA252" s="2">
        <f>IF(Z252="HERE",Y252,AA251+Graph!$G$1*1000)</f>
        <v>81926580.129169703</v>
      </c>
      <c r="AB252" s="2">
        <f t="shared" si="21"/>
        <v>650000</v>
      </c>
      <c r="AC252" s="2">
        <f t="shared" si="44"/>
        <v>67087136.143939458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184</v>
      </c>
      <c r="C253" s="7"/>
      <c r="D253" s="2" t="e">
        <f t="shared" si="12"/>
        <v>#N/A</v>
      </c>
      <c r="E253" s="2" t="e">
        <f t="shared" si="22"/>
        <v>#N/A</v>
      </c>
      <c r="F253" s="2">
        <v>1370853.2897886336</v>
      </c>
      <c r="G253" s="2">
        <f t="shared" si="47"/>
        <v>791500.42857142852</v>
      </c>
      <c r="H253" s="2">
        <f t="shared" si="45"/>
        <v>151777682.00108275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2153512.1428571371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1383831.9691876769</v>
      </c>
      <c r="Q253" s="2">
        <f t="shared" si="48"/>
        <v>800000</v>
      </c>
      <c r="R253" s="2">
        <f t="shared" si="46"/>
        <v>153755216.70168066</v>
      </c>
      <c r="S253" s="2">
        <f t="shared" si="17"/>
        <v>791500.42857143283</v>
      </c>
      <c r="T253" s="2">
        <f t="shared" si="18"/>
        <v>8499.571428571362</v>
      </c>
      <c r="U253" s="2">
        <f t="shared" si="19"/>
        <v>800000</v>
      </c>
      <c r="V253" s="2">
        <f t="shared" si="34"/>
        <v>85291646.001082405</v>
      </c>
      <c r="W253" s="2">
        <f t="shared" si="20"/>
        <v>791500.42857143283</v>
      </c>
      <c r="X253" s="2">
        <f t="shared" si="6"/>
        <v>8499.5714285671711</v>
      </c>
      <c r="Y253" s="2">
        <f t="shared" si="43"/>
        <v>68463570.70059818</v>
      </c>
      <c r="Z253" s="2" t="str">
        <f t="shared" si="8"/>
        <v>MEEP</v>
      </c>
      <c r="AA253" s="2">
        <f>IF(Z253="HERE",Y253,AA252+Graph!$G$1*1000)</f>
        <v>82576580.129169703</v>
      </c>
      <c r="AB253" s="2">
        <f t="shared" si="21"/>
        <v>650000</v>
      </c>
      <c r="AC253" s="2">
        <f t="shared" si="44"/>
        <v>67087136.143939458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185</v>
      </c>
      <c r="C254" s="7"/>
      <c r="D254" s="2" t="e">
        <f t="shared" si="12"/>
        <v>#N/A</v>
      </c>
      <c r="E254" s="2" t="e">
        <f t="shared" si="22"/>
        <v>#N/A</v>
      </c>
      <c r="F254" s="2">
        <v>1375784.4256748259</v>
      </c>
      <c r="G254" s="2">
        <f t="shared" si="47"/>
        <v>791500.42857142852</v>
      </c>
      <c r="H254" s="2">
        <f t="shared" si="45"/>
        <v>152569182.42965418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2162011.7142857085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1388809.601349622</v>
      </c>
      <c r="Q254" s="2">
        <f t="shared" si="48"/>
        <v>800000</v>
      </c>
      <c r="R254" s="2">
        <f t="shared" si="46"/>
        <v>154555216.70168066</v>
      </c>
      <c r="S254" s="2">
        <f t="shared" si="17"/>
        <v>791500.42857143283</v>
      </c>
      <c r="T254" s="2">
        <f t="shared" si="18"/>
        <v>8499.571428571362</v>
      </c>
      <c r="U254" s="2">
        <f t="shared" si="19"/>
        <v>800000</v>
      </c>
      <c r="V254" s="2">
        <f t="shared" si="34"/>
        <v>86083146.429653838</v>
      </c>
      <c r="W254" s="2">
        <f t="shared" si="20"/>
        <v>791500.42857143283</v>
      </c>
      <c r="X254" s="2">
        <f t="shared" si="6"/>
        <v>8499.5714285671711</v>
      </c>
      <c r="Y254" s="2">
        <f t="shared" si="43"/>
        <v>68472070.272026747</v>
      </c>
      <c r="Z254" s="2" t="str">
        <f t="shared" si="8"/>
        <v>MEEP</v>
      </c>
      <c r="AA254" s="2">
        <f>IF(Z254="HERE",Y254,AA253+Graph!$G$1*1000)</f>
        <v>83226580.129169703</v>
      </c>
      <c r="AB254" s="2">
        <f t="shared" si="21"/>
        <v>650000</v>
      </c>
      <c r="AC254" s="2">
        <f t="shared" si="44"/>
        <v>67087136.143939458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186</v>
      </c>
      <c r="C255" s="7"/>
      <c r="D255" s="2" t="e">
        <f t="shared" si="12"/>
        <v>#N/A</v>
      </c>
      <c r="E255" s="2" t="e">
        <f t="shared" si="22"/>
        <v>#N/A</v>
      </c>
      <c r="F255" s="2">
        <v>1380715.5615609884</v>
      </c>
      <c r="G255" s="2">
        <f t="shared" si="47"/>
        <v>791500.42857142852</v>
      </c>
      <c r="H255" s="2">
        <f t="shared" si="45"/>
        <v>153360682.85822561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2170511.2857142799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1393787.2335115969</v>
      </c>
      <c r="Q255" s="2">
        <f t="shared" si="48"/>
        <v>800000</v>
      </c>
      <c r="R255" s="2">
        <f t="shared" si="46"/>
        <v>155355216.70168066</v>
      </c>
      <c r="S255" s="2">
        <f t="shared" si="17"/>
        <v>791500.42857143283</v>
      </c>
      <c r="T255" s="2">
        <f t="shared" si="18"/>
        <v>8499.571428571362</v>
      </c>
      <c r="U255" s="2">
        <f t="shared" si="19"/>
        <v>800000</v>
      </c>
      <c r="V255" s="2">
        <f t="shared" si="34"/>
        <v>86874646.858225271</v>
      </c>
      <c r="W255" s="2">
        <f t="shared" si="20"/>
        <v>791500.42857143283</v>
      </c>
      <c r="X255" s="2">
        <f t="shared" si="6"/>
        <v>8499.5714285671711</v>
      </c>
      <c r="Y255" s="2">
        <f t="shared" si="43"/>
        <v>68480569.843455315</v>
      </c>
      <c r="Z255" s="2" t="str">
        <f t="shared" si="8"/>
        <v>MEEP</v>
      </c>
      <c r="AA255" s="2">
        <f>IF(Z255="HERE",Y255,AA254+Graph!$G$1*1000)</f>
        <v>83876580.129169703</v>
      </c>
      <c r="AB255" s="2">
        <f t="shared" si="21"/>
        <v>650000</v>
      </c>
      <c r="AC255" s="2">
        <f t="shared" si="44"/>
        <v>67087136.143939458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187</v>
      </c>
      <c r="C256" s="7"/>
      <c r="D256" s="2" t="e">
        <f t="shared" si="12"/>
        <v>#N/A</v>
      </c>
      <c r="E256" s="2" t="e">
        <f t="shared" si="22"/>
        <v>#N/A</v>
      </c>
      <c r="F256" s="2">
        <v>1385646.6974471509</v>
      </c>
      <c r="G256" s="2">
        <f t="shared" si="47"/>
        <v>791500.42857142852</v>
      </c>
      <c r="H256" s="2">
        <f t="shared" si="45"/>
        <v>154152183.28679705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2179010.8571428512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1398764.865673542</v>
      </c>
      <c r="Q256" s="2">
        <f t="shared" si="48"/>
        <v>800000</v>
      </c>
      <c r="R256" s="2">
        <f t="shared" si="46"/>
        <v>156155216.70168066</v>
      </c>
      <c r="S256" s="2">
        <f t="shared" si="17"/>
        <v>791500.42857143283</v>
      </c>
      <c r="T256" s="2">
        <f t="shared" si="18"/>
        <v>8499.571428571362</v>
      </c>
      <c r="U256" s="2">
        <f t="shared" si="19"/>
        <v>800000</v>
      </c>
      <c r="V256" s="2">
        <f t="shared" si="34"/>
        <v>87666147.286796704</v>
      </c>
      <c r="W256" s="2">
        <f t="shared" si="20"/>
        <v>791500.42857143283</v>
      </c>
      <c r="X256" s="2">
        <f t="shared" si="6"/>
        <v>8499.5714285671711</v>
      </c>
      <c r="Y256" s="2">
        <f t="shared" si="43"/>
        <v>68489069.414883882</v>
      </c>
      <c r="Z256" s="2" t="str">
        <f t="shared" si="8"/>
        <v>MEEP</v>
      </c>
      <c r="AA256" s="2">
        <f>IF(Z256="HERE",Y256,AA255+Graph!$G$1*1000)</f>
        <v>84526580.129169703</v>
      </c>
      <c r="AB256" s="2">
        <f t="shared" si="21"/>
        <v>650000</v>
      </c>
      <c r="AC256" s="2">
        <f t="shared" si="44"/>
        <v>67087136.143939458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188</v>
      </c>
      <c r="C257" s="7"/>
      <c r="D257" s="2" t="e">
        <f t="shared" si="12"/>
        <v>#N/A</v>
      </c>
      <c r="E257" s="2" t="e">
        <f t="shared" si="22"/>
        <v>#N/A</v>
      </c>
      <c r="F257" s="2">
        <v>1390577.8333333433</v>
      </c>
      <c r="G257" s="2">
        <f t="shared" si="47"/>
        <v>791500.42857142852</v>
      </c>
      <c r="H257" s="2">
        <f t="shared" si="45"/>
        <v>154943683.71536848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2187510.4285714226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1403742.4978354871</v>
      </c>
      <c r="Q257" s="2">
        <f t="shared" si="48"/>
        <v>800000</v>
      </c>
      <c r="R257" s="2">
        <f t="shared" si="46"/>
        <v>156955216.70168066</v>
      </c>
      <c r="S257" s="2">
        <f t="shared" si="17"/>
        <v>791500.42857143283</v>
      </c>
      <c r="T257" s="2">
        <f t="shared" si="18"/>
        <v>8499.571428571362</v>
      </c>
      <c r="U257" s="2">
        <f t="shared" si="19"/>
        <v>800000</v>
      </c>
      <c r="V257" s="2">
        <f t="shared" si="34"/>
        <v>88457647.715368137</v>
      </c>
      <c r="W257" s="2">
        <f t="shared" si="20"/>
        <v>791500.42857143283</v>
      </c>
      <c r="X257" s="2">
        <f t="shared" si="6"/>
        <v>8499.5714285671711</v>
      </c>
      <c r="Y257" s="2">
        <f t="shared" si="43"/>
        <v>68497568.986312449</v>
      </c>
      <c r="Z257" s="2" t="str">
        <f t="shared" si="8"/>
        <v>MEEP</v>
      </c>
      <c r="AA257" s="2">
        <f>IF(Z257="HERE",Y257,AA256+Graph!$G$1*1000)</f>
        <v>85176580.129169703</v>
      </c>
      <c r="AB257" s="2">
        <f t="shared" si="21"/>
        <v>650000</v>
      </c>
      <c r="AC257" s="2">
        <f t="shared" si="44"/>
        <v>67087136.143939458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189</v>
      </c>
      <c r="C258" s="7"/>
      <c r="D258" s="2" t="e">
        <f t="shared" si="12"/>
        <v>#N/A</v>
      </c>
      <c r="E258" s="2" t="e">
        <f t="shared" si="22"/>
        <v>#N/A</v>
      </c>
      <c r="F258" s="2">
        <v>1395508.9692195058</v>
      </c>
      <c r="G258" s="2">
        <f t="shared" si="47"/>
        <v>791500.42857142852</v>
      </c>
      <c r="H258" s="2">
        <f t="shared" si="45"/>
        <v>155735184.14393991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2196009.9999999939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1408720.129997462</v>
      </c>
      <c r="Q258" s="2">
        <f t="shared" si="48"/>
        <v>800000</v>
      </c>
      <c r="R258" s="2">
        <f t="shared" si="46"/>
        <v>157755216.70168066</v>
      </c>
      <c r="S258" s="2">
        <f t="shared" si="17"/>
        <v>791500.42857143283</v>
      </c>
      <c r="T258" s="2">
        <f t="shared" si="18"/>
        <v>8499.571428571362</v>
      </c>
      <c r="U258" s="2">
        <f t="shared" si="19"/>
        <v>800000</v>
      </c>
      <c r="V258" s="2">
        <f t="shared" si="34"/>
        <v>89249148.14393957</v>
      </c>
      <c r="W258" s="2">
        <f t="shared" si="20"/>
        <v>791500.42857143283</v>
      </c>
      <c r="X258" s="2">
        <f t="shared" si="6"/>
        <v>8499.5714285671711</v>
      </c>
      <c r="Y258" s="2">
        <f t="shared" si="43"/>
        <v>68506068.557741016</v>
      </c>
      <c r="Z258" s="2" t="str">
        <f t="shared" si="8"/>
        <v>MEEP</v>
      </c>
      <c r="AA258" s="2">
        <f>IF(Z258="HERE",Y258,AA257+Graph!$G$1*1000)</f>
        <v>85826580.129169703</v>
      </c>
      <c r="AB258" s="2">
        <f t="shared" si="21"/>
        <v>650000</v>
      </c>
      <c r="AC258" s="2">
        <f t="shared" si="44"/>
        <v>67087136.143939458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190</v>
      </c>
      <c r="C259" s="7"/>
      <c r="D259" s="2" t="e">
        <f t="shared" si="12"/>
        <v>#N/A</v>
      </c>
      <c r="E259" s="2" t="e">
        <f t="shared" si="22"/>
        <v>#N/A</v>
      </c>
      <c r="F259" s="2">
        <v>1400440.1051056683</v>
      </c>
      <c r="G259" s="2">
        <f t="shared" si="47"/>
        <v>791500.42857142852</v>
      </c>
      <c r="H259" s="2">
        <f t="shared" si="45"/>
        <v>156526684.57251135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2204509.5714285653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1413697.7621594071</v>
      </c>
      <c r="Q259" s="2">
        <f t="shared" si="48"/>
        <v>800000</v>
      </c>
      <c r="R259" s="2">
        <f t="shared" si="46"/>
        <v>158555216.70168066</v>
      </c>
      <c r="S259" s="2">
        <f t="shared" si="17"/>
        <v>791500.42857143283</v>
      </c>
      <c r="T259" s="2">
        <f t="shared" si="18"/>
        <v>8499.571428571362</v>
      </c>
      <c r="U259" s="2">
        <f t="shared" si="19"/>
        <v>800000</v>
      </c>
      <c r="V259" s="2">
        <f t="shared" si="34"/>
        <v>90040648.572511002</v>
      </c>
      <c r="W259" s="2">
        <f t="shared" si="20"/>
        <v>791500.42857143283</v>
      </c>
      <c r="X259" s="2">
        <f t="shared" si="6"/>
        <v>8499.5714285671711</v>
      </c>
      <c r="Y259" s="2">
        <f t="shared" si="43"/>
        <v>68514568.129169583</v>
      </c>
      <c r="Z259" s="2" t="str">
        <f t="shared" si="8"/>
        <v>MEEP</v>
      </c>
      <c r="AA259" s="2">
        <f>IF(Z259="HERE",Y259,AA258+Graph!$G$1*1000)</f>
        <v>86476580.129169703</v>
      </c>
      <c r="AB259" s="2">
        <f t="shared" si="21"/>
        <v>650000</v>
      </c>
      <c r="AC259" s="2">
        <f t="shared" si="44"/>
        <v>67087136.143939458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191</v>
      </c>
      <c r="C260" s="7"/>
      <c r="D260" s="2" t="e">
        <f t="shared" si="12"/>
        <v>#N/A</v>
      </c>
      <c r="E260" s="2" t="e">
        <f t="shared" si="22"/>
        <v>#N/A</v>
      </c>
      <c r="F260" s="2">
        <v>1405371.2409918606</v>
      </c>
      <c r="G260" s="2">
        <f t="shared" si="47"/>
        <v>791500.42857142852</v>
      </c>
      <c r="H260" s="2">
        <f t="shared" si="45"/>
        <v>157318185.00108278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2213009.1428571367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1418675.3943213522</v>
      </c>
      <c r="Q260" s="2">
        <f t="shared" si="48"/>
        <v>800000</v>
      </c>
      <c r="R260" s="2">
        <f t="shared" si="46"/>
        <v>159355216.70168066</v>
      </c>
      <c r="S260" s="2">
        <f t="shared" si="17"/>
        <v>791500.42857143283</v>
      </c>
      <c r="T260" s="2">
        <f t="shared" si="18"/>
        <v>8499.571428571362</v>
      </c>
      <c r="U260" s="2">
        <f t="shared" si="19"/>
        <v>800000</v>
      </c>
      <c r="V260" s="2">
        <f t="shared" si="34"/>
        <v>90832149.001082435</v>
      </c>
      <c r="W260" s="2">
        <f t="shared" si="20"/>
        <v>791500.42857143283</v>
      </c>
      <c r="X260" s="2">
        <f t="shared" si="6"/>
        <v>8499.5714285671711</v>
      </c>
      <c r="Y260" s="2">
        <f t="shared" si="43"/>
        <v>68523067.70059815</v>
      </c>
      <c r="Z260" s="2" t="str">
        <f t="shared" si="8"/>
        <v>MEEP</v>
      </c>
      <c r="AA260" s="2">
        <f>IF(Z260="HERE",Y260,AA259+Graph!$G$1*1000)</f>
        <v>87126580.129169703</v>
      </c>
      <c r="AB260" s="2">
        <f t="shared" si="21"/>
        <v>650000</v>
      </c>
      <c r="AC260" s="2">
        <f t="shared" si="44"/>
        <v>67087136.143939458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192</v>
      </c>
      <c r="C261" s="7"/>
      <c r="D261" s="2" t="e">
        <f t="shared" si="12"/>
        <v>#N/A</v>
      </c>
      <c r="E261" s="2" t="e">
        <f t="shared" si="22"/>
        <v>#N/A</v>
      </c>
      <c r="F261" s="2">
        <v>1410302.3768780231</v>
      </c>
      <c r="G261" s="2">
        <f t="shared" si="47"/>
        <v>791500.42857142852</v>
      </c>
      <c r="H261" s="2">
        <f t="shared" si="45"/>
        <v>158109685.42965421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2221508.714285708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1423653.0264833272</v>
      </c>
      <c r="Q261" s="2">
        <f t="shared" si="48"/>
        <v>800000</v>
      </c>
      <c r="R261" s="2">
        <f t="shared" si="46"/>
        <v>160155216.70168066</v>
      </c>
      <c r="S261" s="2">
        <f t="shared" si="17"/>
        <v>791500.42857143283</v>
      </c>
      <c r="T261" s="2">
        <f t="shared" si="18"/>
        <v>8499.571428571362</v>
      </c>
      <c r="U261" s="2">
        <f t="shared" si="19"/>
        <v>800000</v>
      </c>
      <c r="V261" s="2">
        <f t="shared" si="34"/>
        <v>91623649.429653868</v>
      </c>
      <c r="W261" s="2">
        <f t="shared" si="20"/>
        <v>791500.42857143283</v>
      </c>
      <c r="X261" s="2">
        <f t="shared" si="6"/>
        <v>8499.5714285671711</v>
      </c>
      <c r="Y261" s="2">
        <f t="shared" si="43"/>
        <v>68531567.272026718</v>
      </c>
      <c r="Z261" s="2" t="str">
        <f t="shared" si="8"/>
        <v>MEEP</v>
      </c>
      <c r="AA261" s="2">
        <f>IF(Z261="HERE",Y261,AA260+Graph!$G$1*1000)</f>
        <v>87776580.129169703</v>
      </c>
      <c r="AB261" s="2">
        <f t="shared" si="21"/>
        <v>650000</v>
      </c>
      <c r="AC261" s="2">
        <f t="shared" si="44"/>
        <v>67087136.143939458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193</v>
      </c>
      <c r="C262" s="7"/>
      <c r="D262" s="2" t="e">
        <f t="shared" si="12"/>
        <v>#N/A</v>
      </c>
      <c r="E262" s="2" t="e">
        <f t="shared" si="22"/>
        <v>#N/A</v>
      </c>
      <c r="F262" s="2">
        <v>1415233.5127641857</v>
      </c>
      <c r="G262" s="2">
        <f t="shared" si="47"/>
        <v>791500.42857142852</v>
      </c>
      <c r="H262" s="2">
        <f t="shared" si="45"/>
        <v>158901185.85822564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2230008.2857142794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1428630.6586452723</v>
      </c>
      <c r="Q262" s="2">
        <f t="shared" si="48"/>
        <v>800000</v>
      </c>
      <c r="R262" s="2">
        <f t="shared" si="46"/>
        <v>160955216.70168066</v>
      </c>
      <c r="S262" s="2">
        <f t="shared" si="17"/>
        <v>791500.42857143283</v>
      </c>
      <c r="T262" s="2">
        <f t="shared" si="18"/>
        <v>8499.571428571362</v>
      </c>
      <c r="U262" s="2">
        <f t="shared" si="19"/>
        <v>800000</v>
      </c>
      <c r="V262" s="2">
        <f t="shared" si="34"/>
        <v>92415149.858225301</v>
      </c>
      <c r="W262" s="2">
        <f t="shared" si="20"/>
        <v>791500.42857143283</v>
      </c>
      <c r="X262" s="2">
        <f t="shared" si="6"/>
        <v>8499.5714285671711</v>
      </c>
      <c r="Y262" s="2">
        <f t="shared" si="43"/>
        <v>68540066.843455285</v>
      </c>
      <c r="Z262" s="2" t="str">
        <f t="shared" si="8"/>
        <v>MEEP</v>
      </c>
      <c r="AA262" s="2">
        <f>IF(Z262="HERE",Y262,AA261+Graph!$G$1*1000)</f>
        <v>88426580.129169703</v>
      </c>
      <c r="AB262" s="2">
        <f t="shared" si="21"/>
        <v>650000</v>
      </c>
      <c r="AC262" s="2">
        <f t="shared" si="44"/>
        <v>67087136.143939458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194</v>
      </c>
      <c r="C263" s="7"/>
      <c r="D263" s="2" t="e">
        <f t="shared" si="12"/>
        <v>#N/A</v>
      </c>
      <c r="E263" s="2" t="e">
        <f t="shared" si="22"/>
        <v>#N/A</v>
      </c>
      <c r="F263" s="2">
        <v>1420164.648650378</v>
      </c>
      <c r="G263" s="2">
        <f t="shared" si="47"/>
        <v>791500.42857142852</v>
      </c>
      <c r="H263" s="2">
        <f t="shared" si="45"/>
        <v>159692686.28679708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2238507.8571428508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1433608.2908072174</v>
      </c>
      <c r="Q263" s="2">
        <f t="shared" si="48"/>
        <v>800000</v>
      </c>
      <c r="R263" s="2">
        <f t="shared" si="46"/>
        <v>161755216.70168066</v>
      </c>
      <c r="S263" s="2">
        <f t="shared" si="17"/>
        <v>791500.42857143283</v>
      </c>
      <c r="T263" s="2">
        <f t="shared" si="18"/>
        <v>8499.571428571362</v>
      </c>
      <c r="U263" s="2">
        <f t="shared" si="19"/>
        <v>800000</v>
      </c>
      <c r="V263" s="2">
        <f t="shared" si="34"/>
        <v>93206650.286796734</v>
      </c>
      <c r="W263" s="2">
        <f t="shared" si="20"/>
        <v>791500.42857143283</v>
      </c>
      <c r="X263" s="2">
        <f t="shared" si="6"/>
        <v>8499.5714285671711</v>
      </c>
      <c r="Y263" s="2">
        <f t="shared" si="43"/>
        <v>68548566.414883852</v>
      </c>
      <c r="Z263" s="2" t="str">
        <f t="shared" si="8"/>
        <v>MEEP</v>
      </c>
      <c r="AA263" s="2">
        <f>IF(Z263="HERE",Y263,AA262+Graph!$G$1*1000)</f>
        <v>89076580.129169703</v>
      </c>
      <c r="AB263" s="2">
        <f t="shared" si="21"/>
        <v>650000</v>
      </c>
      <c r="AC263" s="2">
        <f t="shared" si="44"/>
        <v>67087136.143939458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195</v>
      </c>
      <c r="C264" s="7"/>
      <c r="D264" s="2" t="e">
        <f t="shared" si="12"/>
        <v>#N/A</v>
      </c>
      <c r="E264" s="2" t="e">
        <f t="shared" si="22"/>
        <v>#N/A</v>
      </c>
      <c r="F264" s="2">
        <v>1425095.7845365405</v>
      </c>
      <c r="G264" s="2">
        <f t="shared" si="47"/>
        <v>791500.42857142852</v>
      </c>
      <c r="H264" s="2">
        <f t="shared" si="45"/>
        <v>160484186.71536851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2247007.4285714221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1438585.9229691923</v>
      </c>
      <c r="Q264" s="2">
        <f t="shared" si="48"/>
        <v>800000</v>
      </c>
      <c r="R264" s="2">
        <f t="shared" si="46"/>
        <v>162555216.70168066</v>
      </c>
      <c r="S264" s="2">
        <f t="shared" si="17"/>
        <v>791500.42857143283</v>
      </c>
      <c r="T264" s="2">
        <f t="shared" si="18"/>
        <v>8499.571428571362</v>
      </c>
      <c r="U264" s="2">
        <f t="shared" si="19"/>
        <v>800000</v>
      </c>
      <c r="V264" s="2">
        <f t="shared" si="34"/>
        <v>93998150.715368167</v>
      </c>
      <c r="W264" s="2">
        <f t="shared" si="20"/>
        <v>791500.42857143283</v>
      </c>
      <c r="X264" s="2">
        <f t="shared" si="6"/>
        <v>8499.5714285671711</v>
      </c>
      <c r="Y264" s="2">
        <f t="shared" si="43"/>
        <v>68557065.986312419</v>
      </c>
      <c r="Z264" s="2" t="str">
        <f t="shared" si="8"/>
        <v>MEEP</v>
      </c>
      <c r="AA264" s="2">
        <f>IF(Z264="HERE",Y264,AA263+Graph!$G$1*1000)</f>
        <v>89726580.129169703</v>
      </c>
      <c r="AB264" s="2">
        <f t="shared" si="21"/>
        <v>650000</v>
      </c>
      <c r="AC264" s="2">
        <f t="shared" si="44"/>
        <v>67087136.143939458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196</v>
      </c>
      <c r="C265" s="7"/>
      <c r="D265" s="2" t="e">
        <f t="shared" si="12"/>
        <v>#N/A</v>
      </c>
      <c r="E265" s="2" t="e">
        <f t="shared" si="22"/>
        <v>#N/A</v>
      </c>
      <c r="F265" s="2">
        <v>1430026.920422703</v>
      </c>
      <c r="G265" s="2">
        <f t="shared" si="47"/>
        <v>791500.42857142852</v>
      </c>
      <c r="H265" s="2">
        <f t="shared" si="45"/>
        <v>161275687.14393994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2255506.9999999935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1443563.5551311374</v>
      </c>
      <c r="Q265" s="2">
        <f t="shared" si="48"/>
        <v>800000</v>
      </c>
      <c r="R265" s="2">
        <f t="shared" si="46"/>
        <v>163355216.70168066</v>
      </c>
      <c r="S265" s="2">
        <f t="shared" si="17"/>
        <v>791500.42857143283</v>
      </c>
      <c r="T265" s="2">
        <f t="shared" si="18"/>
        <v>8499.571428571362</v>
      </c>
      <c r="U265" s="2">
        <f t="shared" si="19"/>
        <v>800000</v>
      </c>
      <c r="V265" s="2">
        <f t="shared" si="34"/>
        <v>94789651.143939599</v>
      </c>
      <c r="W265" s="2">
        <f t="shared" si="20"/>
        <v>791500.42857143283</v>
      </c>
      <c r="X265" s="2">
        <f t="shared" si="6"/>
        <v>8499.5714285671711</v>
      </c>
      <c r="Y265" s="2">
        <f t="shared" si="43"/>
        <v>68565565.557740986</v>
      </c>
      <c r="Z265" s="2" t="str">
        <f t="shared" si="8"/>
        <v>MEEP</v>
      </c>
      <c r="AA265" s="2">
        <f>IF(Z265="HERE",Y265,AA264+Graph!$G$1*1000)</f>
        <v>90376580.129169703</v>
      </c>
      <c r="AB265" s="2">
        <f t="shared" si="21"/>
        <v>650000</v>
      </c>
      <c r="AC265" s="2">
        <f t="shared" si="44"/>
        <v>67087136.143939458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197</v>
      </c>
      <c r="C266" s="7"/>
      <c r="D266" s="2" t="e">
        <f t="shared" si="12"/>
        <v>#N/A</v>
      </c>
      <c r="E266" s="2" t="e">
        <f t="shared" si="22"/>
        <v>#N/A</v>
      </c>
      <c r="F266" s="2">
        <v>1434958.0563088953</v>
      </c>
      <c r="G266" s="2">
        <f t="shared" si="47"/>
        <v>791500.42857142852</v>
      </c>
      <c r="H266" s="2">
        <f t="shared" si="45"/>
        <v>162067187.57251137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2264006.5714285648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1448541.1872931123</v>
      </c>
      <c r="Q266" s="2">
        <f t="shared" si="48"/>
        <v>800000</v>
      </c>
      <c r="R266" s="2">
        <f t="shared" si="46"/>
        <v>164155216.70168066</v>
      </c>
      <c r="S266" s="2">
        <f t="shared" si="17"/>
        <v>791500.42857143283</v>
      </c>
      <c r="T266" s="2">
        <f t="shared" si="18"/>
        <v>8499.571428571362</v>
      </c>
      <c r="U266" s="2">
        <f t="shared" si="19"/>
        <v>800000</v>
      </c>
      <c r="V266" s="2">
        <f t="shared" si="34"/>
        <v>95581151.572511032</v>
      </c>
      <c r="W266" s="2">
        <f t="shared" si="20"/>
        <v>791500.42857143283</v>
      </c>
      <c r="X266" s="2">
        <f t="shared" si="6"/>
        <v>8499.5714285671711</v>
      </c>
      <c r="Y266" s="2">
        <f t="shared" si="43"/>
        <v>68574065.129169554</v>
      </c>
      <c r="Z266" s="2" t="str">
        <f t="shared" si="8"/>
        <v>MEEP</v>
      </c>
      <c r="AA266" s="2">
        <f>IF(Z266="HERE",Y266,AA265+Graph!$G$1*1000)</f>
        <v>91026580.129169703</v>
      </c>
      <c r="AB266" s="2">
        <f t="shared" si="21"/>
        <v>650000</v>
      </c>
      <c r="AC266" s="2">
        <f t="shared" si="44"/>
        <v>67087136.143939458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198</v>
      </c>
      <c r="C267" s="7"/>
      <c r="D267" s="2" t="e">
        <f t="shared" si="12"/>
        <v>#N/A</v>
      </c>
      <c r="E267" s="2" t="e">
        <f t="shared" si="22"/>
        <v>#N/A</v>
      </c>
      <c r="F267" s="2">
        <v>1439889.1921950579</v>
      </c>
      <c r="G267" s="2">
        <f t="shared" si="47"/>
        <v>791500.42857142852</v>
      </c>
      <c r="H267" s="2">
        <f t="shared" si="45"/>
        <v>162858688.00108281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2272506.1428571362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1453518.8194550574</v>
      </c>
      <c r="Q267" s="2">
        <f t="shared" si="48"/>
        <v>800000</v>
      </c>
      <c r="R267" s="2">
        <f t="shared" si="46"/>
        <v>164955216.70168066</v>
      </c>
      <c r="S267" s="2">
        <f t="shared" si="17"/>
        <v>791500.42857143283</v>
      </c>
      <c r="T267" s="2">
        <f t="shared" si="18"/>
        <v>8499.571428571362</v>
      </c>
      <c r="U267" s="2">
        <f t="shared" si="19"/>
        <v>800000</v>
      </c>
      <c r="V267" s="2">
        <f t="shared" si="34"/>
        <v>96372652.001082465</v>
      </c>
      <c r="W267" s="2">
        <f t="shared" si="20"/>
        <v>791500.42857143283</v>
      </c>
      <c r="X267" s="2">
        <f t="shared" si="6"/>
        <v>8499.5714285671711</v>
      </c>
      <c r="Y267" s="2">
        <f t="shared" si="43"/>
        <v>68582564.700598121</v>
      </c>
      <c r="Z267" s="2" t="str">
        <f t="shared" si="8"/>
        <v>MEEP</v>
      </c>
      <c r="AA267" s="2">
        <f>IF(Z267="HERE",Y267,AA266+Graph!$G$1*1000)</f>
        <v>91676580.129169703</v>
      </c>
      <c r="AB267" s="2">
        <f t="shared" si="21"/>
        <v>650000</v>
      </c>
      <c r="AC267" s="2">
        <f t="shared" si="44"/>
        <v>67087136.143939458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199</v>
      </c>
      <c r="C268" s="7"/>
      <c r="D268" s="2" t="e">
        <f t="shared" si="12"/>
        <v>#N/A</v>
      </c>
      <c r="E268" s="2" t="e">
        <f t="shared" si="22"/>
        <v>#N/A</v>
      </c>
      <c r="F268" s="2">
        <v>1444820.3280812204</v>
      </c>
      <c r="G268" s="2">
        <f t="shared" si="47"/>
        <v>791500.42857142852</v>
      </c>
      <c r="H268" s="2">
        <f t="shared" si="45"/>
        <v>163650188.42965424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2281005.7142857076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1458496.4516170025</v>
      </c>
      <c r="Q268" s="2">
        <f t="shared" si="48"/>
        <v>800000</v>
      </c>
      <c r="R268" s="2">
        <f t="shared" si="46"/>
        <v>165755216.70168066</v>
      </c>
      <c r="S268" s="2">
        <f t="shared" si="17"/>
        <v>791500.42857143283</v>
      </c>
      <c r="T268" s="2">
        <f t="shared" si="18"/>
        <v>8499.571428571362</v>
      </c>
      <c r="U268" s="2">
        <f t="shared" si="19"/>
        <v>800000</v>
      </c>
      <c r="V268" s="2">
        <f t="shared" si="34"/>
        <v>97164152.429653898</v>
      </c>
      <c r="W268" s="2">
        <f t="shared" si="20"/>
        <v>791500.42857143283</v>
      </c>
      <c r="X268" s="2">
        <f t="shared" si="6"/>
        <v>8499.5714285671711</v>
      </c>
      <c r="Y268" s="2">
        <f t="shared" si="43"/>
        <v>68591064.272026688</v>
      </c>
      <c r="Z268" s="2" t="str">
        <f t="shared" si="8"/>
        <v>MEEP</v>
      </c>
      <c r="AA268" s="2">
        <f>IF(Z268="HERE",Y268,AA267+Graph!$G$1*1000)</f>
        <v>92326580.129169703</v>
      </c>
      <c r="AB268" s="2">
        <f t="shared" si="21"/>
        <v>650000</v>
      </c>
      <c r="AC268" s="2">
        <f t="shared" si="44"/>
        <v>67087136.143939458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200</v>
      </c>
      <c r="C269" s="7"/>
      <c r="D269" s="2" t="e">
        <f t="shared" si="12"/>
        <v>#N/A</v>
      </c>
      <c r="E269" s="2" t="e">
        <f t="shared" si="22"/>
        <v>#N/A</v>
      </c>
      <c r="F269" s="2">
        <v>1449751.4639674127</v>
      </c>
      <c r="G269" s="2">
        <f t="shared" si="47"/>
        <v>791500.42857142852</v>
      </c>
      <c r="H269" s="2">
        <f t="shared" si="45"/>
        <v>164441688.85822567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2289505.2857142789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1463474.0837789774</v>
      </c>
      <c r="Q269" s="2">
        <f t="shared" si="48"/>
        <v>800000</v>
      </c>
      <c r="R269" s="2">
        <f t="shared" si="46"/>
        <v>166555216.70168066</v>
      </c>
      <c r="S269" s="2">
        <f t="shared" si="17"/>
        <v>791500.42857143283</v>
      </c>
      <c r="T269" s="2">
        <f t="shared" si="18"/>
        <v>8499.571428571362</v>
      </c>
      <c r="U269" s="2">
        <f t="shared" si="19"/>
        <v>800000</v>
      </c>
      <c r="V269" s="2">
        <f t="shared" si="34"/>
        <v>97955652.858225331</v>
      </c>
      <c r="W269" s="2">
        <f t="shared" si="20"/>
        <v>791500.42857143283</v>
      </c>
      <c r="X269" s="2">
        <f t="shared" si="6"/>
        <v>8499.5714285671711</v>
      </c>
      <c r="Y269" s="2">
        <f t="shared" si="43"/>
        <v>68599563.843455255</v>
      </c>
      <c r="Z269" s="2" t="str">
        <f t="shared" si="8"/>
        <v>MEEP</v>
      </c>
      <c r="AA269" s="2">
        <f>IF(Z269="HERE",Y269,AA268+Graph!$G$1*1000)</f>
        <v>92976580.129169703</v>
      </c>
      <c r="AB269" s="2">
        <f t="shared" si="21"/>
        <v>650000</v>
      </c>
      <c r="AC269" s="2">
        <f t="shared" si="44"/>
        <v>67087136.143939458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201</v>
      </c>
      <c r="C270" s="7"/>
      <c r="D270" s="2" t="e">
        <f t="shared" si="12"/>
        <v>#N/A</v>
      </c>
      <c r="E270" s="2" t="e">
        <f t="shared" si="22"/>
        <v>#N/A</v>
      </c>
      <c r="F270" s="2">
        <v>1454682.5998535752</v>
      </c>
      <c r="G270" s="2">
        <f t="shared" si="47"/>
        <v>791500.42857142852</v>
      </c>
      <c r="H270" s="2">
        <f t="shared" si="45"/>
        <v>165233189.28679711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2298004.8571428503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1468451.7159409225</v>
      </c>
      <c r="Q270" s="2">
        <f t="shared" si="48"/>
        <v>800000</v>
      </c>
      <c r="R270" s="2">
        <f t="shared" si="46"/>
        <v>167355216.70168066</v>
      </c>
      <c r="S270" s="2">
        <f t="shared" si="17"/>
        <v>791500.42857143283</v>
      </c>
      <c r="T270" s="2">
        <f t="shared" si="18"/>
        <v>8499.571428571362</v>
      </c>
      <c r="U270" s="2">
        <f t="shared" si="19"/>
        <v>800000</v>
      </c>
      <c r="V270" s="2">
        <f t="shared" si="34"/>
        <v>98747153.286796764</v>
      </c>
      <c r="W270" s="2">
        <f t="shared" si="20"/>
        <v>791500.42857143283</v>
      </c>
      <c r="X270" s="2">
        <f t="shared" si="6"/>
        <v>8499.5714285671711</v>
      </c>
      <c r="Y270" s="2">
        <f t="shared" si="43"/>
        <v>68608063.414883822</v>
      </c>
      <c r="Z270" s="2" t="str">
        <f t="shared" si="8"/>
        <v>MEEP</v>
      </c>
      <c r="AA270" s="2">
        <f>IF(Z270="HERE",Y270,AA269+Graph!$G$1*1000)</f>
        <v>93626580.129169703</v>
      </c>
      <c r="AB270" s="2">
        <f t="shared" si="21"/>
        <v>650000</v>
      </c>
      <c r="AC270" s="2">
        <f t="shared" si="44"/>
        <v>67087136.143939458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202</v>
      </c>
      <c r="C271" s="7"/>
      <c r="D271" s="2" t="e">
        <f t="shared" si="12"/>
        <v>#N/A</v>
      </c>
      <c r="E271" s="2" t="e">
        <f t="shared" si="22"/>
        <v>#N/A</v>
      </c>
      <c r="F271" s="2">
        <v>1459613.7357397377</v>
      </c>
      <c r="G271" s="2">
        <f t="shared" si="47"/>
        <v>791500.42857142852</v>
      </c>
      <c r="H271" s="2">
        <f t="shared" si="45"/>
        <v>166024689.71536854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2306504.4285714217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1473429.3481028676</v>
      </c>
      <c r="Q271" s="2">
        <f t="shared" si="48"/>
        <v>800000</v>
      </c>
      <c r="R271" s="2">
        <f t="shared" si="46"/>
        <v>168155216.70168066</v>
      </c>
      <c r="S271" s="2">
        <f t="shared" si="17"/>
        <v>791500.42857143283</v>
      </c>
      <c r="T271" s="2">
        <f t="shared" si="18"/>
        <v>8499.571428571362</v>
      </c>
      <c r="U271" s="2">
        <f t="shared" si="19"/>
        <v>800000</v>
      </c>
      <c r="V271" s="2">
        <f t="shared" si="34"/>
        <v>99538653.715368196</v>
      </c>
      <c r="W271" s="2">
        <f t="shared" si="20"/>
        <v>791500.42857143283</v>
      </c>
      <c r="X271" s="2">
        <f t="shared" si="6"/>
        <v>8499.5714285671711</v>
      </c>
      <c r="Y271" s="2">
        <f t="shared" si="43"/>
        <v>68616562.986312389</v>
      </c>
      <c r="Z271" s="2" t="str">
        <f t="shared" si="8"/>
        <v>MEEP</v>
      </c>
      <c r="AA271" s="2">
        <f>IF(Z271="HERE",Y271,AA270+Graph!$G$1*1000)</f>
        <v>94276580.129169703</v>
      </c>
      <c r="AB271" s="2">
        <f t="shared" si="21"/>
        <v>650000</v>
      </c>
      <c r="AC271" s="2">
        <f t="shared" si="44"/>
        <v>67087136.143939458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203</v>
      </c>
      <c r="C272" s="7"/>
      <c r="D272" s="2" t="e">
        <f t="shared" si="12"/>
        <v>#N/A</v>
      </c>
      <c r="E272" s="2" t="e">
        <f t="shared" si="22"/>
        <v>#N/A</v>
      </c>
      <c r="F272" s="2">
        <v>1464544.8716259301</v>
      </c>
      <c r="G272" s="2">
        <f t="shared" si="47"/>
        <v>791500.42857142852</v>
      </c>
      <c r="H272" s="2">
        <f t="shared" si="45"/>
        <v>166816190.14393997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2315003.999999993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1478406.9802648425</v>
      </c>
      <c r="Q272" s="2">
        <f t="shared" si="48"/>
        <v>800000</v>
      </c>
      <c r="R272" s="2">
        <f t="shared" si="46"/>
        <v>168955216.70168066</v>
      </c>
      <c r="S272" s="2">
        <f t="shared" si="17"/>
        <v>791500.42857143283</v>
      </c>
      <c r="T272" s="2">
        <f t="shared" si="18"/>
        <v>8499.571428571362</v>
      </c>
      <c r="U272" s="2">
        <f t="shared" si="19"/>
        <v>800000</v>
      </c>
      <c r="V272" s="2">
        <f t="shared" si="34"/>
        <v>100330154.14393963</v>
      </c>
      <c r="W272" s="2">
        <f t="shared" si="20"/>
        <v>791500.42857143283</v>
      </c>
      <c r="X272" s="2">
        <f t="shared" si="6"/>
        <v>8499.5714285671711</v>
      </c>
      <c r="Y272" s="2">
        <f t="shared" si="43"/>
        <v>68625062.557740957</v>
      </c>
      <c r="Z272" s="2" t="str">
        <f t="shared" si="8"/>
        <v>MEEP</v>
      </c>
      <c r="AA272" s="2">
        <f>IF(Z272="HERE",Y272,AA271+Graph!$G$1*1000)</f>
        <v>94926580.129169703</v>
      </c>
      <c r="AB272" s="2">
        <f t="shared" si="21"/>
        <v>650000</v>
      </c>
      <c r="AC272" s="2">
        <f t="shared" si="44"/>
        <v>67087136.143939458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204</v>
      </c>
      <c r="C273" s="7"/>
      <c r="D273" s="2" t="e">
        <f t="shared" si="12"/>
        <v>#N/A</v>
      </c>
      <c r="E273" s="2" t="e">
        <f t="shared" si="22"/>
        <v>#N/A</v>
      </c>
      <c r="F273" s="2">
        <v>1469476.0075120926</v>
      </c>
      <c r="G273" s="2">
        <f t="shared" si="47"/>
        <v>791500.42857142852</v>
      </c>
      <c r="H273" s="2">
        <f t="shared" si="45"/>
        <v>167607690.5725114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2323503.5714285644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1483384.6124267876</v>
      </c>
      <c r="Q273" s="2">
        <f t="shared" si="48"/>
        <v>800000</v>
      </c>
      <c r="R273" s="2">
        <f t="shared" si="46"/>
        <v>169755216.70168066</v>
      </c>
      <c r="S273" s="2">
        <f t="shared" si="17"/>
        <v>791500.42857143283</v>
      </c>
      <c r="T273" s="2">
        <f t="shared" si="18"/>
        <v>8499.571428571362</v>
      </c>
      <c r="U273" s="2">
        <f t="shared" si="19"/>
        <v>800000</v>
      </c>
      <c r="V273" s="2">
        <f t="shared" si="34"/>
        <v>101121654.57251106</v>
      </c>
      <c r="W273" s="2">
        <f t="shared" si="20"/>
        <v>791500.42857143283</v>
      </c>
      <c r="X273" s="2">
        <f t="shared" si="6"/>
        <v>8499.5714285671711</v>
      </c>
      <c r="Y273" s="2">
        <f t="shared" si="43"/>
        <v>68633562.129169524</v>
      </c>
      <c r="Z273" s="2" t="str">
        <f t="shared" si="8"/>
        <v>MEEP</v>
      </c>
      <c r="AA273" s="2">
        <f>IF(Z273="HERE",Y273,AA272+Graph!$G$1*1000)</f>
        <v>95576580.129169703</v>
      </c>
      <c r="AB273" s="2">
        <f t="shared" si="21"/>
        <v>650000</v>
      </c>
      <c r="AC273" s="2">
        <f t="shared" si="44"/>
        <v>67087136.143939458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205</v>
      </c>
      <c r="C274" s="7"/>
      <c r="D274" s="2" t="e">
        <f t="shared" si="12"/>
        <v>#N/A</v>
      </c>
      <c r="E274" s="2" t="e">
        <f t="shared" si="22"/>
        <v>#N/A</v>
      </c>
      <c r="F274" s="2">
        <v>1474407.1433982551</v>
      </c>
      <c r="G274" s="2">
        <f t="shared" si="47"/>
        <v>791500.42857142852</v>
      </c>
      <c r="H274" s="2">
        <f t="shared" si="45"/>
        <v>168399191.00108284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2332003.1428571357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1488362.2445887327</v>
      </c>
      <c r="Q274" s="2">
        <f t="shared" si="48"/>
        <v>800000</v>
      </c>
      <c r="R274" s="2">
        <f t="shared" si="46"/>
        <v>170555216.70168066</v>
      </c>
      <c r="S274" s="2">
        <f t="shared" si="17"/>
        <v>791500.42857143283</v>
      </c>
      <c r="T274" s="2">
        <f t="shared" si="18"/>
        <v>8499.571428571362</v>
      </c>
      <c r="U274" s="2">
        <f t="shared" si="19"/>
        <v>800000</v>
      </c>
      <c r="V274" s="2">
        <f t="shared" si="34"/>
        <v>101913155.00108249</v>
      </c>
      <c r="W274" s="2">
        <f t="shared" si="20"/>
        <v>791500.42857143283</v>
      </c>
      <c r="X274" s="2">
        <f t="shared" si="6"/>
        <v>8499.5714285671711</v>
      </c>
      <c r="Y274" s="2">
        <f t="shared" si="43"/>
        <v>68642061.700598091</v>
      </c>
      <c r="Z274" s="2" t="str">
        <f t="shared" si="8"/>
        <v>MEEP</v>
      </c>
      <c r="AA274" s="2">
        <f>IF(Z274="HERE",Y274,AA273+Graph!$G$1*1000)</f>
        <v>96226580.129169703</v>
      </c>
      <c r="AB274" s="2">
        <f t="shared" si="21"/>
        <v>650000</v>
      </c>
      <c r="AC274" s="2">
        <f t="shared" si="44"/>
        <v>67087136.143939458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206</v>
      </c>
      <c r="C275" s="7"/>
      <c r="D275" s="2" t="e">
        <f t="shared" si="12"/>
        <v>#N/A</v>
      </c>
      <c r="E275" s="2" t="e">
        <f t="shared" si="22"/>
        <v>#N/A</v>
      </c>
      <c r="F275" s="2">
        <v>1479338.2792844474</v>
      </c>
      <c r="G275" s="2">
        <f t="shared" si="47"/>
        <v>791500.42857142852</v>
      </c>
      <c r="H275" s="2">
        <f t="shared" si="45"/>
        <v>169190691.42965427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2340502.7142857071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1493339.8767507076</v>
      </c>
      <c r="Q275" s="2">
        <f t="shared" si="48"/>
        <v>800000</v>
      </c>
      <c r="R275" s="2">
        <f t="shared" si="46"/>
        <v>171355216.70168066</v>
      </c>
      <c r="S275" s="2">
        <f t="shared" si="17"/>
        <v>791500.42857143283</v>
      </c>
      <c r="T275" s="2">
        <f t="shared" si="18"/>
        <v>8499.571428571362</v>
      </c>
      <c r="U275" s="2">
        <f t="shared" si="19"/>
        <v>800000</v>
      </c>
      <c r="V275" s="2">
        <f t="shared" si="34"/>
        <v>102704655.42965393</v>
      </c>
      <c r="W275" s="2">
        <f t="shared" si="20"/>
        <v>791500.42857143283</v>
      </c>
      <c r="X275" s="2">
        <f t="shared" si="6"/>
        <v>8499.5714285671711</v>
      </c>
      <c r="Y275" s="2">
        <f t="shared" si="43"/>
        <v>68650561.272026658</v>
      </c>
      <c r="Z275" s="2" t="str">
        <f t="shared" si="8"/>
        <v>MEEP</v>
      </c>
      <c r="AA275" s="2">
        <f>IF(Z275="HERE",Y275,AA274+Graph!$G$1*1000)</f>
        <v>96876580.129169703</v>
      </c>
      <c r="AB275" s="2">
        <f t="shared" si="21"/>
        <v>650000</v>
      </c>
      <c r="AC275" s="2">
        <f t="shared" si="44"/>
        <v>67087136.143939458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207</v>
      </c>
      <c r="C276" s="7"/>
      <c r="D276" s="2" t="e">
        <f t="shared" si="12"/>
        <v>#N/A</v>
      </c>
      <c r="E276" s="2" t="e">
        <f t="shared" si="22"/>
        <v>#N/A</v>
      </c>
      <c r="F276" s="2">
        <v>1484269.41517061</v>
      </c>
      <c r="G276" s="2">
        <f t="shared" si="47"/>
        <v>791500.42857142852</v>
      </c>
      <c r="H276" s="2">
        <f t="shared" si="45"/>
        <v>169982191.8582257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2349002.2857142785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1498317.5089126527</v>
      </c>
      <c r="Q276" s="2">
        <f t="shared" si="48"/>
        <v>800000</v>
      </c>
      <c r="R276" s="2">
        <f t="shared" si="46"/>
        <v>172155216.70168066</v>
      </c>
      <c r="S276" s="2">
        <f t="shared" si="17"/>
        <v>791500.42857143283</v>
      </c>
      <c r="T276" s="2">
        <f t="shared" si="18"/>
        <v>8499.571428571362</v>
      </c>
      <c r="U276" s="2">
        <f t="shared" si="19"/>
        <v>800000</v>
      </c>
      <c r="V276" s="2">
        <f t="shared" si="34"/>
        <v>103496155.85822536</v>
      </c>
      <c r="W276" s="2">
        <f t="shared" si="20"/>
        <v>791500.42857143283</v>
      </c>
      <c r="X276" s="2">
        <f t="shared" si="6"/>
        <v>8499.5714285671711</v>
      </c>
      <c r="Y276" s="2">
        <f t="shared" si="43"/>
        <v>68659060.843455225</v>
      </c>
      <c r="Z276" s="2" t="str">
        <f t="shared" si="8"/>
        <v>MEEP</v>
      </c>
      <c r="AA276" s="2">
        <f>IF(Z276="HERE",Y276,AA275+Graph!$G$1*1000)</f>
        <v>97526580.129169703</v>
      </c>
      <c r="AB276" s="2">
        <f t="shared" si="21"/>
        <v>650000</v>
      </c>
      <c r="AC276" s="2">
        <f t="shared" si="44"/>
        <v>67087136.143939458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208</v>
      </c>
      <c r="C277" s="7"/>
      <c r="D277" s="2" t="e">
        <f t="shared" si="12"/>
        <v>#N/A</v>
      </c>
      <c r="E277" s="2" t="e">
        <f t="shared" si="22"/>
        <v>#N/A</v>
      </c>
      <c r="F277" s="2">
        <v>1489200.5510568023</v>
      </c>
      <c r="G277" s="2">
        <f t="shared" si="47"/>
        <v>791500.42857142852</v>
      </c>
      <c r="H277" s="2">
        <f t="shared" si="45"/>
        <v>170773692.28679714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2357501.8571428498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1503295.1410745978</v>
      </c>
      <c r="Q277" s="2">
        <f t="shared" si="48"/>
        <v>800000</v>
      </c>
      <c r="R277" s="2">
        <f t="shared" si="46"/>
        <v>172955216.70168066</v>
      </c>
      <c r="S277" s="2">
        <f t="shared" si="17"/>
        <v>791500.42857143283</v>
      </c>
      <c r="T277" s="2">
        <f t="shared" si="18"/>
        <v>8499.571428571362</v>
      </c>
      <c r="U277" s="2">
        <f t="shared" si="19"/>
        <v>800000</v>
      </c>
      <c r="V277" s="2">
        <f t="shared" si="34"/>
        <v>104287656.28679679</v>
      </c>
      <c r="W277" s="2">
        <f t="shared" si="20"/>
        <v>791500.42857143283</v>
      </c>
      <c r="X277" s="2">
        <f t="shared" si="6"/>
        <v>8499.5714285671711</v>
      </c>
      <c r="Y277" s="2">
        <f t="shared" si="43"/>
        <v>68667560.414883792</v>
      </c>
      <c r="Z277" s="2" t="str">
        <f t="shared" si="8"/>
        <v>MEEP</v>
      </c>
      <c r="AA277" s="2">
        <f>IF(Z277="HERE",Y277,AA276+Graph!$G$1*1000)</f>
        <v>98176580.129169703</v>
      </c>
      <c r="AB277" s="2">
        <f t="shared" si="21"/>
        <v>650000</v>
      </c>
      <c r="AC277" s="2">
        <f t="shared" si="44"/>
        <v>67087136.143939458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209</v>
      </c>
      <c r="C278" s="7"/>
      <c r="D278" s="2" t="e">
        <f t="shared" si="12"/>
        <v>#N/A</v>
      </c>
      <c r="E278" s="2" t="e">
        <f t="shared" si="22"/>
        <v>#N/A</v>
      </c>
      <c r="F278" s="2">
        <v>1494131.6869429648</v>
      </c>
      <c r="G278" s="2">
        <f t="shared" si="47"/>
        <v>791500.42857142852</v>
      </c>
      <c r="H278" s="2">
        <f t="shared" si="45"/>
        <v>171565192.71536857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2366001.4285714212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1508272.7732365727</v>
      </c>
      <c r="Q278" s="2">
        <f t="shared" si="48"/>
        <v>800000</v>
      </c>
      <c r="R278" s="2">
        <f t="shared" si="46"/>
        <v>173755216.70168066</v>
      </c>
      <c r="S278" s="2">
        <f t="shared" si="17"/>
        <v>791500.42857143283</v>
      </c>
      <c r="T278" s="2">
        <f t="shared" si="18"/>
        <v>8499.571428571362</v>
      </c>
      <c r="U278" s="2">
        <f t="shared" si="19"/>
        <v>800000</v>
      </c>
      <c r="V278" s="2">
        <f t="shared" si="34"/>
        <v>105079156.71536823</v>
      </c>
      <c r="W278" s="2">
        <f t="shared" si="20"/>
        <v>791500.42857143283</v>
      </c>
      <c r="X278" s="2">
        <f t="shared" si="6"/>
        <v>8499.5714285671711</v>
      </c>
      <c r="Y278" s="2">
        <f t="shared" si="43"/>
        <v>68676059.98631236</v>
      </c>
      <c r="Z278" s="2" t="str">
        <f t="shared" si="8"/>
        <v>MEEP</v>
      </c>
      <c r="AA278" s="2">
        <f>IF(Z278="HERE",Y278,AA277+Graph!$G$1*1000)</f>
        <v>98826580.129169703</v>
      </c>
      <c r="AB278" s="2">
        <f t="shared" si="21"/>
        <v>650000</v>
      </c>
      <c r="AC278" s="2">
        <f t="shared" si="44"/>
        <v>67087136.143939458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210</v>
      </c>
      <c r="C279" s="7"/>
      <c r="D279" s="2" t="e">
        <f t="shared" si="12"/>
        <v>#N/A</v>
      </c>
      <c r="E279" s="2" t="e">
        <f t="shared" si="22"/>
        <v>#N/A</v>
      </c>
      <c r="F279" s="2">
        <v>1499062.8228291273</v>
      </c>
      <c r="G279" s="2">
        <f t="shared" si="47"/>
        <v>791500.42857142852</v>
      </c>
      <c r="H279" s="2">
        <f t="shared" si="45"/>
        <v>172356693.14394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2374500.9999999925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1513250.4053985178</v>
      </c>
      <c r="Q279" s="2">
        <f t="shared" si="48"/>
        <v>800000</v>
      </c>
      <c r="R279" s="2">
        <f t="shared" si="46"/>
        <v>174555216.70168066</v>
      </c>
      <c r="S279" s="2">
        <f t="shared" si="17"/>
        <v>791500.42857143283</v>
      </c>
      <c r="T279" s="2">
        <f t="shared" si="18"/>
        <v>8499.571428571362</v>
      </c>
      <c r="U279" s="2">
        <f t="shared" si="19"/>
        <v>800000</v>
      </c>
      <c r="V279" s="2">
        <f t="shared" si="34"/>
        <v>105870657.14393966</v>
      </c>
      <c r="W279" s="2">
        <f t="shared" si="20"/>
        <v>791500.42857143283</v>
      </c>
      <c r="X279" s="2">
        <f t="shared" si="6"/>
        <v>8499.5714285671711</v>
      </c>
      <c r="Y279" s="2">
        <f t="shared" si="43"/>
        <v>68684559.557740927</v>
      </c>
      <c r="Z279" s="2" t="str">
        <f t="shared" si="8"/>
        <v>MEEP</v>
      </c>
      <c r="AA279" s="2">
        <f>IF(Z279="HERE",Y279,AA278+Graph!$G$1*1000)</f>
        <v>99476580.129169703</v>
      </c>
      <c r="AB279" s="2">
        <f t="shared" si="21"/>
        <v>650000</v>
      </c>
      <c r="AC279" s="2">
        <f t="shared" si="44"/>
        <v>67087136.143939458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211</v>
      </c>
      <c r="C280" s="7"/>
      <c r="D280" s="2" t="e">
        <f t="shared" si="12"/>
        <v>#N/A</v>
      </c>
      <c r="E280" s="2" t="e">
        <f t="shared" si="22"/>
        <v>#N/A</v>
      </c>
      <c r="F280" s="2">
        <v>1503993.9587153196</v>
      </c>
      <c r="G280" s="2">
        <f t="shared" si="47"/>
        <v>791500.42857142852</v>
      </c>
      <c r="H280" s="2">
        <f t="shared" si="45"/>
        <v>173148193.57251143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2383000.5714285639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1518228.0375604928</v>
      </c>
      <c r="Q280" s="2">
        <f t="shared" si="48"/>
        <v>800000</v>
      </c>
      <c r="R280" s="2">
        <f t="shared" si="46"/>
        <v>175355216.70168066</v>
      </c>
      <c r="S280" s="2">
        <f t="shared" si="17"/>
        <v>791500.42857143283</v>
      </c>
      <c r="T280" s="2">
        <f t="shared" si="18"/>
        <v>8499.571428571362</v>
      </c>
      <c r="U280" s="2">
        <f t="shared" si="19"/>
        <v>800000</v>
      </c>
      <c r="V280" s="2">
        <f t="shared" si="34"/>
        <v>106662157.57251109</v>
      </c>
      <c r="W280" s="2">
        <f t="shared" si="20"/>
        <v>791500.42857143283</v>
      </c>
      <c r="X280" s="2">
        <f t="shared" si="6"/>
        <v>8499.5714285671711</v>
      </c>
      <c r="Y280" s="2">
        <f t="shared" si="43"/>
        <v>68693059.129169494</v>
      </c>
      <c r="Z280" s="2" t="str">
        <f t="shared" si="8"/>
        <v>MEEP</v>
      </c>
      <c r="AA280" s="2">
        <f>IF(Z280="HERE",Y280,AA279+Graph!$G$1*1000)</f>
        <v>100126580.1291697</v>
      </c>
      <c r="AB280" s="2">
        <f t="shared" si="21"/>
        <v>650000</v>
      </c>
      <c r="AC280" s="2">
        <f t="shared" si="44"/>
        <v>67087136.143939458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212</v>
      </c>
      <c r="C281" s="7"/>
      <c r="D281" s="2" t="e">
        <f t="shared" si="12"/>
        <v>#N/A</v>
      </c>
      <c r="E281" s="2" t="e">
        <f t="shared" si="22"/>
        <v>#N/A</v>
      </c>
      <c r="F281" s="2">
        <v>1508925.0946014822</v>
      </c>
      <c r="G281" s="2">
        <f t="shared" si="47"/>
        <v>791500.42857142852</v>
      </c>
      <c r="H281" s="2">
        <f t="shared" si="45"/>
        <v>173939694.00108287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2391500.1428571353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1523205.6697224379</v>
      </c>
      <c r="Q281" s="2">
        <f t="shared" si="48"/>
        <v>800000</v>
      </c>
      <c r="R281" s="2">
        <f t="shared" si="46"/>
        <v>176155216.70168066</v>
      </c>
      <c r="S281" s="2">
        <f t="shared" si="17"/>
        <v>791500.42857143283</v>
      </c>
      <c r="T281" s="2">
        <f t="shared" si="18"/>
        <v>8499.571428571362</v>
      </c>
      <c r="U281" s="2">
        <f t="shared" si="19"/>
        <v>800000</v>
      </c>
      <c r="V281" s="2">
        <f t="shared" si="34"/>
        <v>107453658.00108252</v>
      </c>
      <c r="W281" s="2">
        <f t="shared" si="20"/>
        <v>791500.42857143283</v>
      </c>
      <c r="X281" s="2">
        <f t="shared" si="6"/>
        <v>8499.5714285671711</v>
      </c>
      <c r="Y281" s="2">
        <f t="shared" si="43"/>
        <v>68701558.700598061</v>
      </c>
      <c r="Z281" s="2" t="str">
        <f t="shared" si="8"/>
        <v>MEEP</v>
      </c>
      <c r="AA281" s="2">
        <f>IF(Z281="HERE",Y281,AA280+Graph!$G$1*1000)</f>
        <v>100776580.1291697</v>
      </c>
      <c r="AB281" s="2">
        <f t="shared" si="21"/>
        <v>650000</v>
      </c>
      <c r="AC281" s="2">
        <f t="shared" si="44"/>
        <v>67087136.143939458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213</v>
      </c>
      <c r="C282" s="7"/>
      <c r="D282" s="2" t="e">
        <f t="shared" si="12"/>
        <v>#N/A</v>
      </c>
      <c r="E282" s="2" t="e">
        <f t="shared" si="22"/>
        <v>#N/A</v>
      </c>
      <c r="F282" s="2">
        <v>1513856.2304876447</v>
      </c>
      <c r="G282" s="2">
        <f t="shared" si="47"/>
        <v>791500.42857142852</v>
      </c>
      <c r="H282" s="2">
        <f t="shared" si="45"/>
        <v>174731194.4296543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2399999.7142857066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1528183.301884383</v>
      </c>
      <c r="Q282" s="2">
        <f t="shared" si="48"/>
        <v>800000</v>
      </c>
      <c r="R282" s="2">
        <f t="shared" si="46"/>
        <v>176955216.70168066</v>
      </c>
      <c r="S282" s="2">
        <f t="shared" si="17"/>
        <v>791500.42857143283</v>
      </c>
      <c r="T282" s="2">
        <f t="shared" si="18"/>
        <v>8499.571428571362</v>
      </c>
      <c r="U282" s="2">
        <f t="shared" si="19"/>
        <v>800000</v>
      </c>
      <c r="V282" s="2">
        <f t="shared" si="34"/>
        <v>108245158.42965396</v>
      </c>
      <c r="W282" s="2">
        <f t="shared" si="20"/>
        <v>791500.42857143283</v>
      </c>
      <c r="X282" s="2">
        <f t="shared" si="6"/>
        <v>8499.5714285671711</v>
      </c>
      <c r="Y282" s="2">
        <f t="shared" si="43"/>
        <v>68710058.272026628</v>
      </c>
      <c r="Z282" s="2" t="str">
        <f t="shared" si="8"/>
        <v>MEEP</v>
      </c>
      <c r="AA282" s="2">
        <f>IF(Z282="HERE",Y282,AA281+Graph!$G$1*1000)</f>
        <v>101426580.1291697</v>
      </c>
      <c r="AB282" s="2">
        <f t="shared" si="21"/>
        <v>650000</v>
      </c>
      <c r="AC282" s="2">
        <f t="shared" si="44"/>
        <v>67087136.143939458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214</v>
      </c>
      <c r="C283" s="7"/>
      <c r="D283" s="2" t="e">
        <f t="shared" si="12"/>
        <v>#N/A</v>
      </c>
      <c r="E283" s="2" t="e">
        <f t="shared" si="22"/>
        <v>#N/A</v>
      </c>
      <c r="F283" s="2">
        <v>1518787.366373837</v>
      </c>
      <c r="G283" s="2">
        <f t="shared" si="47"/>
        <v>791500.42857142852</v>
      </c>
      <c r="H283" s="2">
        <f t="shared" si="45"/>
        <v>175522694.85822573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2408499.285714278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1533160.9340463579</v>
      </c>
      <c r="Q283" s="2">
        <f t="shared" si="48"/>
        <v>800000</v>
      </c>
      <c r="R283" s="2">
        <f t="shared" si="46"/>
        <v>177755216.70168066</v>
      </c>
      <c r="S283" s="2">
        <f t="shared" si="17"/>
        <v>791500.42857143283</v>
      </c>
      <c r="T283" s="2">
        <f t="shared" si="18"/>
        <v>8499.571428571362</v>
      </c>
      <c r="U283" s="2">
        <f t="shared" si="19"/>
        <v>800000</v>
      </c>
      <c r="V283" s="2">
        <f t="shared" si="34"/>
        <v>109036658.85822539</v>
      </c>
      <c r="W283" s="2">
        <f t="shared" si="20"/>
        <v>791500.42857143283</v>
      </c>
      <c r="X283" s="2">
        <f t="shared" si="6"/>
        <v>8499.5714285671711</v>
      </c>
      <c r="Y283" s="2">
        <f t="shared" si="43"/>
        <v>68718557.843455195</v>
      </c>
      <c r="Z283" s="2" t="str">
        <f t="shared" si="8"/>
        <v>MEEP</v>
      </c>
      <c r="AA283" s="2">
        <f>IF(Z283="HERE",Y283,AA282+Graph!$G$1*1000)</f>
        <v>102076580.1291697</v>
      </c>
      <c r="AB283" s="2">
        <f t="shared" si="21"/>
        <v>650000</v>
      </c>
      <c r="AC283" s="2">
        <f t="shared" si="44"/>
        <v>67087136.143939458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215</v>
      </c>
      <c r="C284" s="7"/>
      <c r="D284" s="2" t="e">
        <f t="shared" si="12"/>
        <v>#N/A</v>
      </c>
      <c r="E284" s="2" t="e">
        <f t="shared" si="22"/>
        <v>#N/A</v>
      </c>
      <c r="F284" s="2">
        <v>1523718.5022599995</v>
      </c>
      <c r="G284" s="2">
        <f t="shared" si="47"/>
        <v>791500.42857142852</v>
      </c>
      <c r="H284" s="2">
        <f t="shared" si="45"/>
        <v>176314195.28679717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2416998.8571428494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1538138.566208303</v>
      </c>
      <c r="Q284" s="2">
        <f t="shared" si="48"/>
        <v>800000</v>
      </c>
      <c r="R284" s="2">
        <f t="shared" si="46"/>
        <v>178555216.70168066</v>
      </c>
      <c r="S284" s="2">
        <f t="shared" si="17"/>
        <v>791500.42857143283</v>
      </c>
      <c r="T284" s="2">
        <f t="shared" si="18"/>
        <v>8499.571428571362</v>
      </c>
      <c r="U284" s="2">
        <f t="shared" si="19"/>
        <v>800000</v>
      </c>
      <c r="V284" s="2">
        <f t="shared" si="34"/>
        <v>109828159.28679682</v>
      </c>
      <c r="W284" s="2">
        <f t="shared" si="20"/>
        <v>791500.42857143283</v>
      </c>
      <c r="X284" s="2">
        <f t="shared" si="6"/>
        <v>8499.5714285671711</v>
      </c>
      <c r="Y284" s="2">
        <f t="shared" si="43"/>
        <v>68727057.414883763</v>
      </c>
      <c r="Z284" s="2" t="str">
        <f t="shared" si="8"/>
        <v>MEEP</v>
      </c>
      <c r="AA284" s="2">
        <f>IF(Z284="HERE",Y284,AA283+Graph!$G$1*1000)</f>
        <v>102726580.1291697</v>
      </c>
      <c r="AB284" s="2">
        <f t="shared" si="21"/>
        <v>650000</v>
      </c>
      <c r="AC284" s="2">
        <f t="shared" si="44"/>
        <v>67087136.143939458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216</v>
      </c>
      <c r="C285" s="7"/>
      <c r="D285" s="2" t="e">
        <f t="shared" si="12"/>
        <v>#N/A</v>
      </c>
      <c r="E285" s="2" t="e">
        <f t="shared" si="22"/>
        <v>#N/A</v>
      </c>
      <c r="F285" s="2">
        <v>1528649.638146162</v>
      </c>
      <c r="G285" s="2">
        <f t="shared" si="47"/>
        <v>791500.42857142852</v>
      </c>
      <c r="H285" s="2">
        <f t="shared" si="45"/>
        <v>177105695.7153686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2425498.4285714207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1543116.1983702481</v>
      </c>
      <c r="Q285" s="2">
        <f t="shared" si="48"/>
        <v>800000</v>
      </c>
      <c r="R285" s="2">
        <f t="shared" si="46"/>
        <v>179355216.70168066</v>
      </c>
      <c r="S285" s="2">
        <f t="shared" si="17"/>
        <v>791500.42857143283</v>
      </c>
      <c r="T285" s="2">
        <f t="shared" si="18"/>
        <v>8499.571428571362</v>
      </c>
      <c r="U285" s="2">
        <f t="shared" si="19"/>
        <v>800000</v>
      </c>
      <c r="V285" s="2">
        <f t="shared" si="34"/>
        <v>110619659.71536826</v>
      </c>
      <c r="W285" s="2">
        <f t="shared" si="20"/>
        <v>791500.42857143283</v>
      </c>
      <c r="X285" s="2">
        <f t="shared" si="6"/>
        <v>8499.5714285671711</v>
      </c>
      <c r="Y285" s="2">
        <f t="shared" si="43"/>
        <v>68735556.98631233</v>
      </c>
      <c r="Z285" s="2" t="str">
        <f t="shared" si="8"/>
        <v>MEEP</v>
      </c>
      <c r="AA285" s="2">
        <f>IF(Z285="HERE",Y285,AA284+Graph!$G$1*1000)</f>
        <v>103376580.1291697</v>
      </c>
      <c r="AB285" s="2">
        <f t="shared" si="21"/>
        <v>650000</v>
      </c>
      <c r="AC285" s="2">
        <f t="shared" si="44"/>
        <v>67087136.143939458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217</v>
      </c>
      <c r="C286" s="7"/>
      <c r="D286" s="2" t="e">
        <f t="shared" si="12"/>
        <v>#N/A</v>
      </c>
      <c r="E286" s="2" t="e">
        <f t="shared" si="22"/>
        <v>#N/A</v>
      </c>
      <c r="F286" s="2">
        <v>1533580.7740323544</v>
      </c>
      <c r="G286" s="2">
        <f t="shared" si="47"/>
        <v>791500.42857142852</v>
      </c>
      <c r="H286" s="2">
        <f t="shared" si="45"/>
        <v>177897196.14394003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2433997.9999999921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1548093.830532223</v>
      </c>
      <c r="Q286" s="2">
        <f t="shared" si="48"/>
        <v>800000</v>
      </c>
      <c r="R286" s="2">
        <f t="shared" si="46"/>
        <v>180155216.70168066</v>
      </c>
      <c r="S286" s="2">
        <f t="shared" si="17"/>
        <v>791500.42857143283</v>
      </c>
      <c r="T286" s="2">
        <f t="shared" si="18"/>
        <v>8499.571428571362</v>
      </c>
      <c r="U286" s="2">
        <f t="shared" si="19"/>
        <v>800000</v>
      </c>
      <c r="V286" s="2">
        <f t="shared" si="34"/>
        <v>111411160.14393969</v>
      </c>
      <c r="W286" s="2">
        <f t="shared" si="20"/>
        <v>791500.42857143283</v>
      </c>
      <c r="X286" s="2">
        <f t="shared" ref="X286:X385" si="51">SUM(U286-W286)</f>
        <v>8499.5714285671711</v>
      </c>
      <c r="Y286" s="2">
        <f t="shared" si="43"/>
        <v>68744056.557740897</v>
      </c>
      <c r="Z286" s="2" t="str">
        <f t="shared" ref="Z286:Z385" si="52">IF(V286&lt;Y286,"HERE","MEEP")</f>
        <v>MEEP</v>
      </c>
      <c r="AA286" s="2">
        <f>IF(Z286="HERE",Y286,AA285+Graph!$G$1*1000)</f>
        <v>104026580.1291697</v>
      </c>
      <c r="AB286" s="2">
        <f t="shared" si="21"/>
        <v>650000</v>
      </c>
      <c r="AC286" s="2">
        <f t="shared" si="44"/>
        <v>67087136.143939458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218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1538511.9099185169</v>
      </c>
      <c r="G287" s="2">
        <f t="shared" si="47"/>
        <v>791500.42857142852</v>
      </c>
      <c r="H287" s="2">
        <f t="shared" si="45"/>
        <v>178688696.57251146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2442497.5714285634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1553071.4626941681</v>
      </c>
      <c r="Q287" s="2">
        <f t="shared" si="48"/>
        <v>800000</v>
      </c>
      <c r="R287" s="2">
        <f t="shared" si="46"/>
        <v>180955216.70168066</v>
      </c>
      <c r="S287" s="2">
        <f t="shared" ref="S287:S385" si="58">SUM(H287-H286)</f>
        <v>791500.42857143283</v>
      </c>
      <c r="T287" s="2">
        <f t="shared" ref="T287:T385" si="59">SUM(L287-L286)</f>
        <v>8499.571428571362</v>
      </c>
      <c r="U287" s="2">
        <f t="shared" ref="U287:U385" si="60">SUM(R287-R286)</f>
        <v>800000</v>
      </c>
      <c r="V287" s="2">
        <f t="shared" si="34"/>
        <v>112202660.57251112</v>
      </c>
      <c r="W287" s="2">
        <f t="shared" ref="W287:W385" si="61">SUM(V287-V286)</f>
        <v>791500.42857143283</v>
      </c>
      <c r="X287" s="2">
        <f t="shared" si="51"/>
        <v>8499.5714285671711</v>
      </c>
      <c r="Y287" s="2">
        <f t="shared" ref="Y287:Y350" si="62">IF(COUNT($C288)=0,IF(COUNT($C287)=1,C287,SUM(Y286+X287)),C287)</f>
        <v>68752556.129169464</v>
      </c>
      <c r="Z287" s="2" t="str">
        <f t="shared" si="52"/>
        <v>MEEP</v>
      </c>
      <c r="AA287" s="2">
        <f>IF(Z287="HERE",Y287,AA286+Graph!$G$1*1000)</f>
        <v>104676580.1291697</v>
      </c>
      <c r="AB287" s="2">
        <f t="shared" ref="AB287:AB385" si="63">SUM(AA287-AA286)</f>
        <v>650000</v>
      </c>
      <c r="AC287" s="2">
        <f t="shared" ref="AC287:AC350" si="64">IF(Z288="HERE",V287,AC286)</f>
        <v>67087136.143939458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219</v>
      </c>
      <c r="C288" s="7"/>
      <c r="D288" s="2" t="e">
        <f t="shared" si="55"/>
        <v>#N/A</v>
      </c>
      <c r="E288" s="2" t="e">
        <f t="shared" si="22"/>
        <v>#N/A</v>
      </c>
      <c r="F288" s="2">
        <v>1543443.0458046794</v>
      </c>
      <c r="G288" s="2">
        <f t="shared" si="47"/>
        <v>791500.42857142852</v>
      </c>
      <c r="H288" s="2">
        <f t="shared" ref="H288:H351" si="65">IF(COUNT($C289)=0,IF(COUNT($C288)=1,C288,SUM(H287+G288)),C288)</f>
        <v>179480197.0010829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2450997.1428571348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1558049.0948561132</v>
      </c>
      <c r="Q288" s="2">
        <f t="shared" si="48"/>
        <v>800000</v>
      </c>
      <c r="R288" s="2">
        <f t="shared" ref="R288:R351" si="66">IF(COUNT($C289)=0,IF(COUNT($C288)=1,M288,SUM(R287+Q288)),M288)</f>
        <v>181755216.70168066</v>
      </c>
      <c r="S288" s="2">
        <f t="shared" si="58"/>
        <v>791500.42857143283</v>
      </c>
      <c r="T288" s="2">
        <f t="shared" si="59"/>
        <v>8499.571428571362</v>
      </c>
      <c r="U288" s="2">
        <f t="shared" si="60"/>
        <v>800000</v>
      </c>
      <c r="V288" s="2">
        <f t="shared" si="34"/>
        <v>112994161.00108255</v>
      </c>
      <c r="W288" s="2">
        <f t="shared" si="61"/>
        <v>791500.42857143283</v>
      </c>
      <c r="X288" s="2">
        <f t="shared" si="51"/>
        <v>8499.5714285671711</v>
      </c>
      <c r="Y288" s="2">
        <f t="shared" si="62"/>
        <v>68761055.700598031</v>
      </c>
      <c r="Z288" s="2" t="str">
        <f t="shared" si="52"/>
        <v>MEEP</v>
      </c>
      <c r="AA288" s="2">
        <f>IF(Z288="HERE",Y288,AA287+Graph!$G$1*1000)</f>
        <v>105326580.1291697</v>
      </c>
      <c r="AB288" s="2">
        <f t="shared" si="63"/>
        <v>650000</v>
      </c>
      <c r="AC288" s="2">
        <f t="shared" si="64"/>
        <v>67087136.143939458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220</v>
      </c>
      <c r="C289" s="7"/>
      <c r="D289" s="2" t="e">
        <f t="shared" si="55"/>
        <v>#N/A</v>
      </c>
      <c r="E289" s="2" t="e">
        <f t="shared" si="22"/>
        <v>#N/A</v>
      </c>
      <c r="F289" s="2">
        <v>1548374.1816908717</v>
      </c>
      <c r="G289" s="2">
        <f t="shared" si="47"/>
        <v>791500.42857142852</v>
      </c>
      <c r="H289" s="2">
        <f t="shared" si="65"/>
        <v>180271697.42965433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2459496.7142857062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1563026.7270180881</v>
      </c>
      <c r="Q289" s="2">
        <f t="shared" si="48"/>
        <v>800000</v>
      </c>
      <c r="R289" s="2">
        <f t="shared" si="66"/>
        <v>182555216.70168066</v>
      </c>
      <c r="S289" s="2">
        <f t="shared" si="58"/>
        <v>791500.42857143283</v>
      </c>
      <c r="T289" s="2">
        <f t="shared" si="59"/>
        <v>8499.571428571362</v>
      </c>
      <c r="U289" s="2">
        <f t="shared" si="60"/>
        <v>800000</v>
      </c>
      <c r="V289" s="2">
        <f t="shared" si="34"/>
        <v>113785661.42965399</v>
      </c>
      <c r="W289" s="2">
        <f t="shared" si="61"/>
        <v>791500.42857143283</v>
      </c>
      <c r="X289" s="2">
        <f t="shared" si="51"/>
        <v>8499.5714285671711</v>
      </c>
      <c r="Y289" s="2">
        <f t="shared" si="62"/>
        <v>68769555.272026598</v>
      </c>
      <c r="Z289" s="2" t="str">
        <f t="shared" si="52"/>
        <v>MEEP</v>
      </c>
      <c r="AA289" s="2">
        <f>IF(Z289="HERE",Y289,AA288+Graph!$G$1*1000)</f>
        <v>105976580.1291697</v>
      </c>
      <c r="AB289" s="2">
        <f t="shared" si="63"/>
        <v>650000</v>
      </c>
      <c r="AC289" s="2">
        <f t="shared" si="64"/>
        <v>67087136.143939458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221</v>
      </c>
      <c r="C290" s="7"/>
      <c r="D290" s="2" t="e">
        <f t="shared" si="55"/>
        <v>#N/A</v>
      </c>
      <c r="E290" s="2" t="e">
        <f t="shared" si="22"/>
        <v>#N/A</v>
      </c>
      <c r="F290" s="2">
        <v>1553305.3175770342</v>
      </c>
      <c r="G290" s="2">
        <f t="shared" si="47"/>
        <v>791500.42857142852</v>
      </c>
      <c r="H290" s="2">
        <f t="shared" si="65"/>
        <v>181063197.85822576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2467996.2857142775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1568004.3591800332</v>
      </c>
      <c r="Q290" s="2">
        <f t="shared" si="48"/>
        <v>800000</v>
      </c>
      <c r="R290" s="2">
        <f t="shared" si="66"/>
        <v>183355216.70168066</v>
      </c>
      <c r="S290" s="2">
        <f t="shared" si="58"/>
        <v>791500.42857143283</v>
      </c>
      <c r="T290" s="2">
        <f t="shared" si="59"/>
        <v>8499.571428571362</v>
      </c>
      <c r="U290" s="2">
        <f t="shared" si="60"/>
        <v>800000</v>
      </c>
      <c r="V290" s="2">
        <f t="shared" si="34"/>
        <v>114577161.85822542</v>
      </c>
      <c r="W290" s="2">
        <f t="shared" si="61"/>
        <v>791500.42857143283</v>
      </c>
      <c r="X290" s="2">
        <f t="shared" si="51"/>
        <v>8499.5714285671711</v>
      </c>
      <c r="Y290" s="2">
        <f t="shared" si="62"/>
        <v>68778054.843455166</v>
      </c>
      <c r="Z290" s="2" t="str">
        <f t="shared" si="52"/>
        <v>MEEP</v>
      </c>
      <c r="AA290" s="2">
        <f>IF(Z290="HERE",Y290,AA289+Graph!$G$1*1000)</f>
        <v>106626580.1291697</v>
      </c>
      <c r="AB290" s="2">
        <f t="shared" si="63"/>
        <v>650000</v>
      </c>
      <c r="AC290" s="2">
        <f t="shared" si="64"/>
        <v>67087136.143939458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222</v>
      </c>
      <c r="C291" s="7"/>
      <c r="D291" s="2" t="e">
        <f t="shared" si="55"/>
        <v>#N/A</v>
      </c>
      <c r="E291" s="2" t="e">
        <f t="shared" si="22"/>
        <v>#N/A</v>
      </c>
      <c r="F291" s="2">
        <v>1558236.4534631968</v>
      </c>
      <c r="G291" s="2">
        <f t="shared" si="47"/>
        <v>791500.42857142852</v>
      </c>
      <c r="H291" s="2">
        <f t="shared" si="65"/>
        <v>181854698.2867972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2476495.8571428489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1572981.9913419783</v>
      </c>
      <c r="Q291" s="2">
        <f t="shared" si="48"/>
        <v>800000</v>
      </c>
      <c r="R291" s="2">
        <f t="shared" si="66"/>
        <v>184155216.70168066</v>
      </c>
      <c r="S291" s="2">
        <f t="shared" si="58"/>
        <v>791500.42857143283</v>
      </c>
      <c r="T291" s="2">
        <f t="shared" si="59"/>
        <v>8499.571428571362</v>
      </c>
      <c r="U291" s="2">
        <f t="shared" si="60"/>
        <v>800000</v>
      </c>
      <c r="V291" s="2">
        <f t="shared" si="34"/>
        <v>115368662.28679685</v>
      </c>
      <c r="W291" s="2">
        <f t="shared" si="61"/>
        <v>791500.42857143283</v>
      </c>
      <c r="X291" s="2">
        <f t="shared" si="51"/>
        <v>8499.5714285671711</v>
      </c>
      <c r="Y291" s="2">
        <f t="shared" si="62"/>
        <v>68786554.414883733</v>
      </c>
      <c r="Z291" s="2" t="str">
        <f t="shared" si="52"/>
        <v>MEEP</v>
      </c>
      <c r="AA291" s="2">
        <f>IF(Z291="HERE",Y291,AA290+Graph!$G$1*1000)</f>
        <v>107276580.1291697</v>
      </c>
      <c r="AB291" s="2">
        <f t="shared" si="63"/>
        <v>650000</v>
      </c>
      <c r="AC291" s="2">
        <f t="shared" si="64"/>
        <v>67087136.143939458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223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1563167.5893493891</v>
      </c>
      <c r="G292" s="2">
        <f t="shared" si="47"/>
        <v>791500.42857142852</v>
      </c>
      <c r="H292" s="2">
        <f t="shared" si="65"/>
        <v>182646198.71536863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2484995.4285714203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1577959.6235039532</v>
      </c>
      <c r="Q292" s="2">
        <f t="shared" si="48"/>
        <v>800000</v>
      </c>
      <c r="R292" s="2">
        <f t="shared" si="66"/>
        <v>184955216.70168066</v>
      </c>
      <c r="S292" s="2">
        <f t="shared" si="58"/>
        <v>791500.42857143283</v>
      </c>
      <c r="T292" s="2">
        <f t="shared" si="59"/>
        <v>8499.571428571362</v>
      </c>
      <c r="U292" s="2">
        <f t="shared" si="60"/>
        <v>800000</v>
      </c>
      <c r="V292" s="2">
        <f t="shared" si="34"/>
        <v>116160162.71536829</v>
      </c>
      <c r="W292" s="2">
        <f t="shared" si="61"/>
        <v>791500.42857143283</v>
      </c>
      <c r="X292" s="2">
        <f t="shared" si="51"/>
        <v>8499.5714285671711</v>
      </c>
      <c r="Y292" s="2">
        <f t="shared" si="62"/>
        <v>68795053.9863123</v>
      </c>
      <c r="Z292" s="2" t="str">
        <f t="shared" si="52"/>
        <v>MEEP</v>
      </c>
      <c r="AA292" s="2">
        <f>IF(Z292="HERE",Y292,AA291+Graph!$G$1*1000)</f>
        <v>107926580.1291697</v>
      </c>
      <c r="AB292" s="2">
        <f t="shared" si="63"/>
        <v>650000</v>
      </c>
      <c r="AC292" s="2">
        <f t="shared" si="64"/>
        <v>67087136.143939458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224</v>
      </c>
      <c r="C293" s="7"/>
      <c r="D293" s="2" t="e">
        <f t="shared" si="55"/>
        <v>#N/A</v>
      </c>
      <c r="E293" s="2" t="e">
        <f t="shared" si="67"/>
        <v>#N/A</v>
      </c>
      <c r="F293" s="2">
        <v>1568098.7252355516</v>
      </c>
      <c r="G293" s="2">
        <f t="shared" si="47"/>
        <v>791500.42857142852</v>
      </c>
      <c r="H293" s="2">
        <f t="shared" si="65"/>
        <v>183437699.14394006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2493494.9999999916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1582937.2556658983</v>
      </c>
      <c r="Q293" s="2">
        <f t="shared" si="48"/>
        <v>800000</v>
      </c>
      <c r="R293" s="2">
        <f t="shared" si="66"/>
        <v>185755216.70168066</v>
      </c>
      <c r="S293" s="2">
        <f t="shared" si="58"/>
        <v>791500.42857143283</v>
      </c>
      <c r="T293" s="2">
        <f t="shared" si="59"/>
        <v>8499.571428571362</v>
      </c>
      <c r="U293" s="2">
        <f t="shared" si="60"/>
        <v>800000</v>
      </c>
      <c r="V293" s="2">
        <f t="shared" si="34"/>
        <v>116951663.14393972</v>
      </c>
      <c r="W293" s="2">
        <f t="shared" si="61"/>
        <v>791500.42857143283</v>
      </c>
      <c r="X293" s="2">
        <f t="shared" si="51"/>
        <v>8499.5714285671711</v>
      </c>
      <c r="Y293" s="2">
        <f t="shared" si="62"/>
        <v>68803553.557740867</v>
      </c>
      <c r="Z293" s="2" t="str">
        <f t="shared" si="52"/>
        <v>MEEP</v>
      </c>
      <c r="AA293" s="2">
        <f>IF(Z293="HERE",Y293,AA292+Graph!$G$1*1000)</f>
        <v>108576580.1291697</v>
      </c>
      <c r="AB293" s="2">
        <f t="shared" si="63"/>
        <v>650000</v>
      </c>
      <c r="AC293" s="2">
        <f t="shared" si="64"/>
        <v>67087136.143939458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225</v>
      </c>
      <c r="C294" s="7"/>
      <c r="D294" s="2" t="e">
        <f t="shared" si="55"/>
        <v>#N/A</v>
      </c>
      <c r="E294" s="2" t="e">
        <f t="shared" si="67"/>
        <v>#N/A</v>
      </c>
      <c r="F294" s="2">
        <v>1573029.8611217141</v>
      </c>
      <c r="G294" s="2">
        <f t="shared" ref="G294:G357" si="70">IF(F294&gt;800000,$AK$31*1000,F294)</f>
        <v>791500.42857142852</v>
      </c>
      <c r="H294" s="2">
        <f t="shared" si="65"/>
        <v>184229199.57251149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2501994.571428563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1587914.8878278434</v>
      </c>
      <c r="Q294" s="2">
        <f t="shared" ref="Q294:Q357" si="71">IF(P294&gt;800000,800000,P294)</f>
        <v>800000</v>
      </c>
      <c r="R294" s="2">
        <f t="shared" si="66"/>
        <v>186555216.70168066</v>
      </c>
      <c r="S294" s="2">
        <f t="shared" si="58"/>
        <v>791500.42857143283</v>
      </c>
      <c r="T294" s="2">
        <f t="shared" si="59"/>
        <v>8499.571428571362</v>
      </c>
      <c r="U294" s="2">
        <f t="shared" si="60"/>
        <v>800000</v>
      </c>
      <c r="V294" s="2">
        <f t="shared" si="34"/>
        <v>117743163.57251115</v>
      </c>
      <c r="W294" s="2">
        <f t="shared" si="61"/>
        <v>791500.42857143283</v>
      </c>
      <c r="X294" s="2">
        <f t="shared" si="51"/>
        <v>8499.5714285671711</v>
      </c>
      <c r="Y294" s="2">
        <f t="shared" si="62"/>
        <v>68812053.129169434</v>
      </c>
      <c r="Z294" s="2" t="str">
        <f t="shared" si="52"/>
        <v>MEEP</v>
      </c>
      <c r="AA294" s="2">
        <f>IF(Z294="HERE",Y294,AA293+Graph!$G$1*1000)</f>
        <v>109226580.1291697</v>
      </c>
      <c r="AB294" s="2">
        <f t="shared" si="63"/>
        <v>650000</v>
      </c>
      <c r="AC294" s="2">
        <f t="shared" si="64"/>
        <v>67087136.143939458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226</v>
      </c>
      <c r="C295" s="7"/>
      <c r="D295" s="2" t="e">
        <f t="shared" si="55"/>
        <v>#N/A</v>
      </c>
      <c r="E295" s="2" t="e">
        <f t="shared" si="67"/>
        <v>#N/A</v>
      </c>
      <c r="F295" s="2">
        <v>1577960.9970079064</v>
      </c>
      <c r="G295" s="2">
        <f t="shared" si="70"/>
        <v>791500.42857142852</v>
      </c>
      <c r="H295" s="2">
        <f t="shared" si="65"/>
        <v>185020700.00108293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2510494.1428571343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1592892.5199898183</v>
      </c>
      <c r="Q295" s="2">
        <f t="shared" si="71"/>
        <v>800000</v>
      </c>
      <c r="R295" s="2">
        <f t="shared" si="66"/>
        <v>187355216.70168066</v>
      </c>
      <c r="S295" s="2">
        <f t="shared" si="58"/>
        <v>791500.42857143283</v>
      </c>
      <c r="T295" s="2">
        <f t="shared" si="59"/>
        <v>8499.571428571362</v>
      </c>
      <c r="U295" s="2">
        <f t="shared" si="60"/>
        <v>800000</v>
      </c>
      <c r="V295" s="2">
        <f t="shared" si="34"/>
        <v>118534664.00108258</v>
      </c>
      <c r="W295" s="2">
        <f t="shared" si="61"/>
        <v>791500.42857143283</v>
      </c>
      <c r="X295" s="2">
        <f t="shared" si="51"/>
        <v>8499.5714285671711</v>
      </c>
      <c r="Y295" s="2">
        <f t="shared" si="62"/>
        <v>68820552.700598001</v>
      </c>
      <c r="Z295" s="2" t="str">
        <f t="shared" si="52"/>
        <v>MEEP</v>
      </c>
      <c r="AA295" s="2">
        <f>IF(Z295="HERE",Y295,AA294+Graph!$G$1*1000)</f>
        <v>109876580.1291697</v>
      </c>
      <c r="AB295" s="2">
        <f t="shared" si="63"/>
        <v>650000</v>
      </c>
      <c r="AC295" s="2">
        <f t="shared" si="64"/>
        <v>67087136.143939458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227</v>
      </c>
      <c r="C296" s="7"/>
      <c r="D296" s="2" t="e">
        <f t="shared" si="55"/>
        <v>#N/A</v>
      </c>
      <c r="E296" s="2" t="e">
        <f t="shared" si="67"/>
        <v>#N/A</v>
      </c>
      <c r="F296" s="2">
        <v>1582892.132894069</v>
      </c>
      <c r="G296" s="2">
        <f t="shared" si="70"/>
        <v>791500.42857142852</v>
      </c>
      <c r="H296" s="2">
        <f t="shared" si="65"/>
        <v>185812200.42965436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2518993.7142857057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1597870.1521517634</v>
      </c>
      <c r="Q296" s="2">
        <f t="shared" si="71"/>
        <v>800000</v>
      </c>
      <c r="R296" s="2">
        <f t="shared" si="66"/>
        <v>188155216.70168066</v>
      </c>
      <c r="S296" s="2">
        <f t="shared" si="58"/>
        <v>791500.42857143283</v>
      </c>
      <c r="T296" s="2">
        <f t="shared" si="59"/>
        <v>8499.571428571362</v>
      </c>
      <c r="U296" s="2">
        <f t="shared" si="60"/>
        <v>800000</v>
      </c>
      <c r="V296" s="2">
        <f t="shared" si="34"/>
        <v>119326164.42965402</v>
      </c>
      <c r="W296" s="2">
        <f t="shared" si="61"/>
        <v>791500.42857143283</v>
      </c>
      <c r="X296" s="2">
        <f t="shared" si="51"/>
        <v>8499.5714285671711</v>
      </c>
      <c r="Y296" s="2">
        <f t="shared" si="62"/>
        <v>68829052.272026569</v>
      </c>
      <c r="Z296" s="2" t="str">
        <f t="shared" si="52"/>
        <v>MEEP</v>
      </c>
      <c r="AA296" s="2">
        <f>IF(Z296="HERE",Y296,AA295+Graph!$G$1*1000)</f>
        <v>110526580.1291697</v>
      </c>
      <c r="AB296" s="2">
        <f t="shared" si="63"/>
        <v>650000</v>
      </c>
      <c r="AC296" s="2">
        <f t="shared" si="64"/>
        <v>67087136.143939458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228</v>
      </c>
      <c r="C297" s="7"/>
      <c r="D297" s="2" t="e">
        <f t="shared" si="55"/>
        <v>#N/A</v>
      </c>
      <c r="E297" s="2" t="e">
        <f t="shared" si="67"/>
        <v>#N/A</v>
      </c>
      <c r="F297" s="2">
        <v>1587823.2687802315</v>
      </c>
      <c r="G297" s="2">
        <f t="shared" si="70"/>
        <v>791500.42857142852</v>
      </c>
      <c r="H297" s="2">
        <f t="shared" si="65"/>
        <v>186603700.85822579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2527493.2857142771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1602847.7843137383</v>
      </c>
      <c r="Q297" s="2">
        <f t="shared" si="71"/>
        <v>800000</v>
      </c>
      <c r="R297" s="2">
        <f t="shared" si="66"/>
        <v>188955216.70168066</v>
      </c>
      <c r="S297" s="2">
        <f t="shared" si="58"/>
        <v>791500.42857143283</v>
      </c>
      <c r="T297" s="2">
        <f t="shared" si="59"/>
        <v>8499.571428571362</v>
      </c>
      <c r="U297" s="2">
        <f t="shared" si="60"/>
        <v>800000</v>
      </c>
      <c r="V297" s="2">
        <f t="shared" si="34"/>
        <v>120117664.85822545</v>
      </c>
      <c r="W297" s="2">
        <f t="shared" si="61"/>
        <v>791500.42857143283</v>
      </c>
      <c r="X297" s="2">
        <f t="shared" si="51"/>
        <v>8499.5714285671711</v>
      </c>
      <c r="Y297" s="2">
        <f t="shared" si="62"/>
        <v>68837551.843455136</v>
      </c>
      <c r="Z297" s="2" t="str">
        <f t="shared" si="52"/>
        <v>MEEP</v>
      </c>
      <c r="AA297" s="2">
        <f>IF(Z297="HERE",Y297,AA296+Graph!$G$1*1000)</f>
        <v>111176580.1291697</v>
      </c>
      <c r="AB297" s="2">
        <f t="shared" si="63"/>
        <v>650000</v>
      </c>
      <c r="AC297" s="2">
        <f t="shared" si="64"/>
        <v>67087136.143939458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229</v>
      </c>
      <c r="C298" s="7"/>
      <c r="D298" s="2" t="e">
        <f t="shared" si="55"/>
        <v>#N/A</v>
      </c>
      <c r="E298" s="2" t="e">
        <f t="shared" si="67"/>
        <v>#N/A</v>
      </c>
      <c r="F298" s="2">
        <v>1592754.4046664238</v>
      </c>
      <c r="G298" s="2">
        <f t="shared" si="70"/>
        <v>791500.42857142852</v>
      </c>
      <c r="H298" s="2">
        <f t="shared" si="65"/>
        <v>187395201.28679723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2535992.8571428484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1607825.4164756835</v>
      </c>
      <c r="Q298" s="2">
        <f t="shared" si="71"/>
        <v>800000</v>
      </c>
      <c r="R298" s="2">
        <f t="shared" si="66"/>
        <v>189755216.70168066</v>
      </c>
      <c r="S298" s="2">
        <f t="shared" si="58"/>
        <v>791500.42857143283</v>
      </c>
      <c r="T298" s="2">
        <f t="shared" si="59"/>
        <v>8499.571428571362</v>
      </c>
      <c r="U298" s="2">
        <f t="shared" si="60"/>
        <v>800000</v>
      </c>
      <c r="V298" s="2">
        <f t="shared" si="34"/>
        <v>120909165.28679688</v>
      </c>
      <c r="W298" s="2">
        <f t="shared" si="61"/>
        <v>791500.42857143283</v>
      </c>
      <c r="X298" s="2">
        <f t="shared" si="51"/>
        <v>8499.5714285671711</v>
      </c>
      <c r="Y298" s="2">
        <f t="shared" si="62"/>
        <v>68846051.414883703</v>
      </c>
      <c r="Z298" s="2" t="str">
        <f t="shared" si="52"/>
        <v>MEEP</v>
      </c>
      <c r="AA298" s="2">
        <f>IF(Z298="HERE",Y298,AA297+Graph!$G$1*1000)</f>
        <v>111826580.1291697</v>
      </c>
      <c r="AB298" s="2">
        <f t="shared" si="63"/>
        <v>650000</v>
      </c>
      <c r="AC298" s="2">
        <f t="shared" si="64"/>
        <v>67087136.143939458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230</v>
      </c>
      <c r="C299" s="7"/>
      <c r="D299" s="2" t="e">
        <f t="shared" si="55"/>
        <v>#N/A</v>
      </c>
      <c r="E299" s="2" t="e">
        <f t="shared" si="67"/>
        <v>#N/A</v>
      </c>
      <c r="F299" s="2">
        <v>1597685.5405525863</v>
      </c>
      <c r="G299" s="2">
        <f t="shared" si="70"/>
        <v>791500.42857142852</v>
      </c>
      <c r="H299" s="2">
        <f t="shared" si="65"/>
        <v>188186701.71536866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2544492.4285714198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1612803.0486376286</v>
      </c>
      <c r="Q299" s="2">
        <f t="shared" si="71"/>
        <v>800000</v>
      </c>
      <c r="R299" s="2">
        <f t="shared" si="66"/>
        <v>190555216.70168066</v>
      </c>
      <c r="S299" s="2">
        <f t="shared" si="58"/>
        <v>791500.42857143283</v>
      </c>
      <c r="T299" s="2">
        <f t="shared" si="59"/>
        <v>8499.571428571362</v>
      </c>
      <c r="U299" s="2">
        <f t="shared" si="60"/>
        <v>800000</v>
      </c>
      <c r="V299" s="2">
        <f t="shared" si="34"/>
        <v>121700665.71536832</v>
      </c>
      <c r="W299" s="2">
        <f t="shared" si="61"/>
        <v>791500.42857143283</v>
      </c>
      <c r="X299" s="2">
        <f t="shared" si="51"/>
        <v>8499.5714285671711</v>
      </c>
      <c r="Y299" s="2">
        <f t="shared" si="62"/>
        <v>68854550.98631227</v>
      </c>
      <c r="Z299" s="2" t="str">
        <f t="shared" si="52"/>
        <v>MEEP</v>
      </c>
      <c r="AA299" s="2">
        <f>IF(Z299="HERE",Y299,AA298+Graph!$G$1*1000)</f>
        <v>112476580.1291697</v>
      </c>
      <c r="AB299" s="2">
        <f t="shared" si="63"/>
        <v>650000</v>
      </c>
      <c r="AC299" s="2">
        <f t="shared" si="64"/>
        <v>67087136.143939458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231</v>
      </c>
      <c r="C300" s="7"/>
      <c r="D300" s="2" t="e">
        <f t="shared" si="55"/>
        <v>#N/A</v>
      </c>
      <c r="E300" s="2" t="e">
        <f t="shared" si="67"/>
        <v>#N/A</v>
      </c>
      <c r="F300" s="2">
        <v>1602616.6764387488</v>
      </c>
      <c r="G300" s="2">
        <f t="shared" si="70"/>
        <v>791500.42857142852</v>
      </c>
      <c r="H300" s="2">
        <f t="shared" si="65"/>
        <v>188978202.14394009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2552991.9999999912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1617780.6807996035</v>
      </c>
      <c r="Q300" s="2">
        <f t="shared" si="71"/>
        <v>800000</v>
      </c>
      <c r="R300" s="2">
        <f t="shared" si="66"/>
        <v>191355216.70168066</v>
      </c>
      <c r="S300" s="2">
        <f t="shared" si="58"/>
        <v>791500.42857143283</v>
      </c>
      <c r="T300" s="2">
        <f t="shared" si="59"/>
        <v>8499.571428571362</v>
      </c>
      <c r="U300" s="2">
        <f t="shared" si="60"/>
        <v>800000</v>
      </c>
      <c r="V300" s="2">
        <f t="shared" si="34"/>
        <v>122492166.14393975</v>
      </c>
      <c r="W300" s="2">
        <f t="shared" si="61"/>
        <v>791500.42857143283</v>
      </c>
      <c r="X300" s="2">
        <f t="shared" si="51"/>
        <v>8499.5714285671711</v>
      </c>
      <c r="Y300" s="2">
        <f t="shared" si="62"/>
        <v>68863050.557740837</v>
      </c>
      <c r="Z300" s="2" t="str">
        <f t="shared" si="52"/>
        <v>MEEP</v>
      </c>
      <c r="AA300" s="2">
        <f>IF(Z300="HERE",Y300,AA299+Graph!$G$1*1000)</f>
        <v>113126580.1291697</v>
      </c>
      <c r="AB300" s="2">
        <f t="shared" si="63"/>
        <v>650000</v>
      </c>
      <c r="AC300" s="2">
        <f t="shared" si="64"/>
        <v>67087136.143939458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232</v>
      </c>
      <c r="C301" s="7"/>
      <c r="D301" s="2" t="e">
        <f t="shared" si="55"/>
        <v>#N/A</v>
      </c>
      <c r="E301" s="2" t="e">
        <f t="shared" si="67"/>
        <v>#N/A</v>
      </c>
      <c r="F301" s="2">
        <v>1607547.8123249412</v>
      </c>
      <c r="G301" s="2">
        <f t="shared" si="70"/>
        <v>791500.42857142852</v>
      </c>
      <c r="H301" s="2">
        <f t="shared" si="65"/>
        <v>189769702.57251152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2561491.5714285625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1622758.3129615486</v>
      </c>
      <c r="Q301" s="2">
        <f t="shared" si="71"/>
        <v>800000</v>
      </c>
      <c r="R301" s="2">
        <f t="shared" si="66"/>
        <v>192155216.70168066</v>
      </c>
      <c r="S301" s="2">
        <f t="shared" si="58"/>
        <v>791500.42857143283</v>
      </c>
      <c r="T301" s="2">
        <f t="shared" si="59"/>
        <v>8499.571428571362</v>
      </c>
      <c r="U301" s="2">
        <f t="shared" si="60"/>
        <v>800000</v>
      </c>
      <c r="V301" s="2">
        <f t="shared" si="34"/>
        <v>123283666.57251118</v>
      </c>
      <c r="W301" s="2">
        <f t="shared" si="61"/>
        <v>791500.42857143283</v>
      </c>
      <c r="X301" s="2">
        <f t="shared" si="51"/>
        <v>8499.5714285671711</v>
      </c>
      <c r="Y301" s="2">
        <f t="shared" si="62"/>
        <v>68871550.129169405</v>
      </c>
      <c r="Z301" s="2" t="str">
        <f t="shared" si="52"/>
        <v>MEEP</v>
      </c>
      <c r="AA301" s="2">
        <f>IF(Z301="HERE",Y301,AA300+Graph!$G$1*1000)</f>
        <v>113776580.1291697</v>
      </c>
      <c r="AB301" s="2">
        <f t="shared" si="63"/>
        <v>650000</v>
      </c>
      <c r="AC301" s="2">
        <f t="shared" si="64"/>
        <v>67087136.143939458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233</v>
      </c>
      <c r="C302" s="7"/>
      <c r="D302" s="2" t="e">
        <f t="shared" si="55"/>
        <v>#N/A</v>
      </c>
      <c r="E302" s="2" t="e">
        <f t="shared" si="67"/>
        <v>#N/A</v>
      </c>
      <c r="F302" s="2">
        <v>1612478.9482111037</v>
      </c>
      <c r="G302" s="2">
        <f t="shared" si="70"/>
        <v>791500.42857142852</v>
      </c>
      <c r="H302" s="2">
        <f t="shared" si="65"/>
        <v>190561203.00108296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2569991.1428571339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1627735.9451234937</v>
      </c>
      <c r="Q302" s="2">
        <f t="shared" si="71"/>
        <v>800000</v>
      </c>
      <c r="R302" s="2">
        <f t="shared" si="66"/>
        <v>192955216.70168066</v>
      </c>
      <c r="S302" s="2">
        <f t="shared" si="58"/>
        <v>791500.42857143283</v>
      </c>
      <c r="T302" s="2">
        <f t="shared" si="59"/>
        <v>8499.571428571362</v>
      </c>
      <c r="U302" s="2">
        <f t="shared" si="60"/>
        <v>800000</v>
      </c>
      <c r="V302" s="2">
        <f t="shared" si="34"/>
        <v>124075167.00108261</v>
      </c>
      <c r="W302" s="2">
        <f t="shared" si="61"/>
        <v>791500.42857143283</v>
      </c>
      <c r="X302" s="2">
        <f t="shared" si="51"/>
        <v>8499.5714285671711</v>
      </c>
      <c r="Y302" s="2">
        <f t="shared" si="62"/>
        <v>68880049.700597972</v>
      </c>
      <c r="Z302" s="2" t="str">
        <f t="shared" si="52"/>
        <v>MEEP</v>
      </c>
      <c r="AA302" s="2">
        <f>IF(Z302="HERE",Y302,AA301+Graph!$G$1*1000)</f>
        <v>114426580.1291697</v>
      </c>
      <c r="AB302" s="2">
        <f t="shared" si="63"/>
        <v>650000</v>
      </c>
      <c r="AC302" s="2">
        <f t="shared" si="64"/>
        <v>67087136.143939458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234</v>
      </c>
      <c r="C303" s="7"/>
      <c r="D303" s="2" t="e">
        <f t="shared" si="55"/>
        <v>#N/A</v>
      </c>
      <c r="E303" s="2" t="e">
        <f t="shared" si="67"/>
        <v>#N/A</v>
      </c>
      <c r="F303" s="2">
        <v>1617410.0840972662</v>
      </c>
      <c r="G303" s="2">
        <f t="shared" si="70"/>
        <v>791500.42857142852</v>
      </c>
      <c r="H303" s="2">
        <f t="shared" si="65"/>
        <v>191352703.42965439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2578490.7142857052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1632713.5772854686</v>
      </c>
      <c r="Q303" s="2">
        <f t="shared" si="71"/>
        <v>800000</v>
      </c>
      <c r="R303" s="2">
        <f t="shared" si="66"/>
        <v>193755216.70168066</v>
      </c>
      <c r="S303" s="2">
        <f t="shared" si="58"/>
        <v>791500.42857143283</v>
      </c>
      <c r="T303" s="2">
        <f t="shared" si="59"/>
        <v>8499.571428571362</v>
      </c>
      <c r="U303" s="2">
        <f t="shared" si="60"/>
        <v>800000</v>
      </c>
      <c r="V303" s="2">
        <f t="shared" si="34"/>
        <v>124866667.42965405</v>
      </c>
      <c r="W303" s="2">
        <f t="shared" si="61"/>
        <v>791500.42857143283</v>
      </c>
      <c r="X303" s="2">
        <f t="shared" si="51"/>
        <v>8499.5714285671711</v>
      </c>
      <c r="Y303" s="2">
        <f t="shared" si="62"/>
        <v>68888549.272026539</v>
      </c>
      <c r="Z303" s="2" t="str">
        <f t="shared" si="52"/>
        <v>MEEP</v>
      </c>
      <c r="AA303" s="2">
        <f>IF(Z303="HERE",Y303,AA302+Graph!$G$1*1000)</f>
        <v>115076580.1291697</v>
      </c>
      <c r="AB303" s="2">
        <f t="shared" si="63"/>
        <v>650000</v>
      </c>
      <c r="AC303" s="2">
        <f t="shared" si="64"/>
        <v>67087136.143939458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235</v>
      </c>
      <c r="C304" s="7"/>
      <c r="D304" s="2" t="e">
        <f t="shared" si="55"/>
        <v>#N/A</v>
      </c>
      <c r="E304" s="2" t="e">
        <f t="shared" si="67"/>
        <v>#N/A</v>
      </c>
      <c r="F304" s="2">
        <v>1622341.2199834585</v>
      </c>
      <c r="G304" s="2">
        <f t="shared" si="70"/>
        <v>791500.42857142852</v>
      </c>
      <c r="H304" s="2">
        <f t="shared" si="65"/>
        <v>192144203.85822582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2586990.2857142766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1637691.2094474137</v>
      </c>
      <c r="Q304" s="2">
        <f t="shared" si="71"/>
        <v>800000</v>
      </c>
      <c r="R304" s="2">
        <f t="shared" si="66"/>
        <v>194555216.70168066</v>
      </c>
      <c r="S304" s="2">
        <f t="shared" si="58"/>
        <v>791500.42857143283</v>
      </c>
      <c r="T304" s="2">
        <f t="shared" si="59"/>
        <v>8499.571428571362</v>
      </c>
      <c r="U304" s="2">
        <f t="shared" si="60"/>
        <v>800000</v>
      </c>
      <c r="V304" s="2">
        <f t="shared" si="34"/>
        <v>125658167.85822548</v>
      </c>
      <c r="W304" s="2">
        <f t="shared" si="61"/>
        <v>791500.42857143283</v>
      </c>
      <c r="X304" s="2">
        <f t="shared" si="51"/>
        <v>8499.5714285671711</v>
      </c>
      <c r="Y304" s="2">
        <f t="shared" si="62"/>
        <v>68897048.843455106</v>
      </c>
      <c r="Z304" s="2" t="str">
        <f t="shared" si="52"/>
        <v>MEEP</v>
      </c>
      <c r="AA304" s="2">
        <f>IF(Z304="HERE",Y304,AA303+Graph!$G$1*1000)</f>
        <v>115726580.1291697</v>
      </c>
      <c r="AB304" s="2">
        <f t="shared" si="63"/>
        <v>650000</v>
      </c>
      <c r="AC304" s="2">
        <f t="shared" si="64"/>
        <v>67087136.143939458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236</v>
      </c>
      <c r="C305" s="7"/>
      <c r="D305" s="2" t="e">
        <f t="shared" si="55"/>
        <v>#N/A</v>
      </c>
      <c r="E305" s="2" t="e">
        <f t="shared" si="67"/>
        <v>#N/A</v>
      </c>
      <c r="F305" s="2">
        <v>1627272.355869621</v>
      </c>
      <c r="G305" s="2">
        <f t="shared" si="70"/>
        <v>791500.42857142852</v>
      </c>
      <c r="H305" s="2">
        <f t="shared" si="65"/>
        <v>192935704.28679726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2595489.857142848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1642668.8416093588</v>
      </c>
      <c r="Q305" s="2">
        <f t="shared" si="71"/>
        <v>800000</v>
      </c>
      <c r="R305" s="2">
        <f t="shared" si="66"/>
        <v>195355216.70168066</v>
      </c>
      <c r="S305" s="2">
        <f t="shared" si="58"/>
        <v>791500.42857143283</v>
      </c>
      <c r="T305" s="2">
        <f t="shared" si="59"/>
        <v>8499.571428571362</v>
      </c>
      <c r="U305" s="2">
        <f t="shared" si="60"/>
        <v>800000</v>
      </c>
      <c r="V305" s="2">
        <f t="shared" si="34"/>
        <v>126449668.28679691</v>
      </c>
      <c r="W305" s="2">
        <f t="shared" si="61"/>
        <v>791500.42857143283</v>
      </c>
      <c r="X305" s="2">
        <f t="shared" si="51"/>
        <v>8499.5714285671711</v>
      </c>
      <c r="Y305" s="2">
        <f t="shared" si="62"/>
        <v>68905548.414883673</v>
      </c>
      <c r="Z305" s="2" t="str">
        <f t="shared" si="52"/>
        <v>MEEP</v>
      </c>
      <c r="AA305" s="2">
        <f>IF(Z305="HERE",Y305,AA304+Graph!$G$1*1000)</f>
        <v>116376580.1291697</v>
      </c>
      <c r="AB305" s="2">
        <f t="shared" si="63"/>
        <v>650000</v>
      </c>
      <c r="AC305" s="2">
        <f t="shared" si="64"/>
        <v>67087136.143939458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237</v>
      </c>
      <c r="C306" s="7"/>
      <c r="D306" s="2" t="e">
        <f t="shared" si="55"/>
        <v>#N/A</v>
      </c>
      <c r="E306" s="2" t="e">
        <f t="shared" si="67"/>
        <v>#N/A</v>
      </c>
      <c r="F306" s="2">
        <v>1632203.4917557836</v>
      </c>
      <c r="G306" s="2">
        <f t="shared" si="70"/>
        <v>791500.42857142852</v>
      </c>
      <c r="H306" s="2">
        <f t="shared" si="65"/>
        <v>193727204.71536869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2603989.4285714193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1647646.4737713337</v>
      </c>
      <c r="Q306" s="2">
        <f t="shared" si="71"/>
        <v>800000</v>
      </c>
      <c r="R306" s="2">
        <f t="shared" si="66"/>
        <v>196155216.70168066</v>
      </c>
      <c r="S306" s="2">
        <f t="shared" si="58"/>
        <v>791500.42857143283</v>
      </c>
      <c r="T306" s="2">
        <f t="shared" si="59"/>
        <v>8499.571428571362</v>
      </c>
      <c r="U306" s="2">
        <f t="shared" si="60"/>
        <v>800000</v>
      </c>
      <c r="V306" s="2">
        <f t="shared" si="34"/>
        <v>127241168.71536835</v>
      </c>
      <c r="W306" s="2">
        <f t="shared" si="61"/>
        <v>791500.42857143283</v>
      </c>
      <c r="X306" s="2">
        <f t="shared" si="51"/>
        <v>8499.5714285671711</v>
      </c>
      <c r="Y306" s="2">
        <f t="shared" si="62"/>
        <v>68914047.98631224</v>
      </c>
      <c r="Z306" s="2" t="str">
        <f t="shared" si="52"/>
        <v>MEEP</v>
      </c>
      <c r="AA306" s="2">
        <f>IF(Z306="HERE",Y306,AA305+Graph!$G$1*1000)</f>
        <v>117026580.1291697</v>
      </c>
      <c r="AB306" s="2">
        <f t="shared" si="63"/>
        <v>650000</v>
      </c>
      <c r="AC306" s="2">
        <f t="shared" si="64"/>
        <v>67087136.143939458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238</v>
      </c>
      <c r="C307" s="7"/>
      <c r="D307" s="2" t="e">
        <f t="shared" si="55"/>
        <v>#N/A</v>
      </c>
      <c r="E307" s="2" t="e">
        <f t="shared" si="67"/>
        <v>#N/A</v>
      </c>
      <c r="F307" s="2">
        <v>1637134.6276419759</v>
      </c>
      <c r="G307" s="2">
        <f t="shared" si="70"/>
        <v>791500.42857142852</v>
      </c>
      <c r="H307" s="2">
        <f t="shared" si="65"/>
        <v>194518705.14394012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2612488.9999999907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1652624.1059332788</v>
      </c>
      <c r="Q307" s="2">
        <f t="shared" si="71"/>
        <v>800000</v>
      </c>
      <c r="R307" s="2">
        <f t="shared" si="66"/>
        <v>196955216.70168066</v>
      </c>
      <c r="S307" s="2">
        <f t="shared" si="58"/>
        <v>791500.42857143283</v>
      </c>
      <c r="T307" s="2">
        <f t="shared" si="59"/>
        <v>8499.571428571362</v>
      </c>
      <c r="U307" s="2">
        <f t="shared" si="60"/>
        <v>800000</v>
      </c>
      <c r="V307" s="2">
        <f t="shared" si="34"/>
        <v>128032669.14393978</v>
      </c>
      <c r="W307" s="2">
        <f t="shared" si="61"/>
        <v>791500.42857143283</v>
      </c>
      <c r="X307" s="2">
        <f t="shared" si="51"/>
        <v>8499.5714285671711</v>
      </c>
      <c r="Y307" s="2">
        <f t="shared" si="62"/>
        <v>68922547.557740808</v>
      </c>
      <c r="Z307" s="2" t="str">
        <f t="shared" si="52"/>
        <v>MEEP</v>
      </c>
      <c r="AA307" s="2">
        <f>IF(Z307="HERE",Y307,AA306+Graph!$G$1*1000)</f>
        <v>117676580.1291697</v>
      </c>
      <c r="AB307" s="2">
        <f t="shared" si="63"/>
        <v>650000</v>
      </c>
      <c r="AC307" s="2">
        <f t="shared" si="64"/>
        <v>67087136.143939458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239</v>
      </c>
      <c r="C308" s="7"/>
      <c r="D308" s="2" t="e">
        <f t="shared" si="55"/>
        <v>#N/A</v>
      </c>
      <c r="E308" s="2" t="e">
        <f t="shared" si="67"/>
        <v>#N/A</v>
      </c>
      <c r="F308" s="2">
        <v>1642065.7635281384</v>
      </c>
      <c r="G308" s="2">
        <f t="shared" si="70"/>
        <v>791500.42857142852</v>
      </c>
      <c r="H308" s="2">
        <f t="shared" si="65"/>
        <v>195310205.57251155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2620988.571428562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1657601.7380952239</v>
      </c>
      <c r="Q308" s="2">
        <f t="shared" si="71"/>
        <v>800000</v>
      </c>
      <c r="R308" s="2">
        <f t="shared" si="66"/>
        <v>197755216.70168066</v>
      </c>
      <c r="S308" s="2">
        <f t="shared" si="58"/>
        <v>791500.42857143283</v>
      </c>
      <c r="T308" s="2">
        <f t="shared" si="59"/>
        <v>8499.571428571362</v>
      </c>
      <c r="U308" s="2">
        <f t="shared" si="60"/>
        <v>800000</v>
      </c>
      <c r="V308" s="2">
        <f t="shared" si="34"/>
        <v>128824169.57251121</v>
      </c>
      <c r="W308" s="2">
        <f t="shared" si="61"/>
        <v>791500.42857143283</v>
      </c>
      <c r="X308" s="2">
        <f t="shared" si="51"/>
        <v>8499.5714285671711</v>
      </c>
      <c r="Y308" s="2">
        <f t="shared" si="62"/>
        <v>68931047.129169375</v>
      </c>
      <c r="Z308" s="2" t="str">
        <f t="shared" si="52"/>
        <v>MEEP</v>
      </c>
      <c r="AA308" s="2">
        <f>IF(Z308="HERE",Y308,AA307+Graph!$G$1*1000)</f>
        <v>118326580.1291697</v>
      </c>
      <c r="AB308" s="2">
        <f t="shared" si="63"/>
        <v>650000</v>
      </c>
      <c r="AC308" s="2">
        <f t="shared" si="64"/>
        <v>67087136.143939458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240</v>
      </c>
      <c r="C309" s="7"/>
      <c r="D309" s="2" t="e">
        <f t="shared" si="55"/>
        <v>#N/A</v>
      </c>
      <c r="E309" s="2" t="e">
        <f t="shared" si="67"/>
        <v>#N/A</v>
      </c>
      <c r="F309" s="2">
        <v>1646996.8994143009</v>
      </c>
      <c r="G309" s="2">
        <f t="shared" si="70"/>
        <v>791500.42857142852</v>
      </c>
      <c r="H309" s="2">
        <f t="shared" si="65"/>
        <v>196101706.00108299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2629488.1428571334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1662579.3702571988</v>
      </c>
      <c r="Q309" s="2">
        <f t="shared" si="71"/>
        <v>800000</v>
      </c>
      <c r="R309" s="2">
        <f t="shared" si="66"/>
        <v>198555216.70168066</v>
      </c>
      <c r="S309" s="2">
        <f t="shared" si="58"/>
        <v>791500.42857143283</v>
      </c>
      <c r="T309" s="2">
        <f t="shared" si="59"/>
        <v>8499.571428571362</v>
      </c>
      <c r="U309" s="2">
        <f t="shared" si="60"/>
        <v>800000</v>
      </c>
      <c r="V309" s="2">
        <f t="shared" si="34"/>
        <v>129615670.00108264</v>
      </c>
      <c r="W309" s="2">
        <f t="shared" si="61"/>
        <v>791500.42857143283</v>
      </c>
      <c r="X309" s="2">
        <f t="shared" si="51"/>
        <v>8499.5714285671711</v>
      </c>
      <c r="Y309" s="2">
        <f t="shared" si="62"/>
        <v>68939546.700597942</v>
      </c>
      <c r="Z309" s="2" t="str">
        <f t="shared" si="52"/>
        <v>MEEP</v>
      </c>
      <c r="AA309" s="2">
        <f>IF(Z309="HERE",Y309,AA308+Graph!$G$1*1000)</f>
        <v>118976580.1291697</v>
      </c>
      <c r="AB309" s="2">
        <f t="shared" si="63"/>
        <v>650000</v>
      </c>
      <c r="AC309" s="2">
        <f t="shared" si="64"/>
        <v>67087136.143939458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241</v>
      </c>
      <c r="C310" s="7"/>
      <c r="D310" s="2" t="e">
        <f t="shared" si="55"/>
        <v>#N/A</v>
      </c>
      <c r="E310" s="2" t="e">
        <f t="shared" si="67"/>
        <v>#N/A</v>
      </c>
      <c r="F310" s="2">
        <v>1651928.0353004932</v>
      </c>
      <c r="G310" s="2">
        <f t="shared" si="70"/>
        <v>791500.42857142852</v>
      </c>
      <c r="H310" s="2">
        <f t="shared" si="65"/>
        <v>196893206.42965442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2637987.7142857048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1667557.0024191439</v>
      </c>
      <c r="Q310" s="2">
        <f t="shared" si="71"/>
        <v>800000</v>
      </c>
      <c r="R310" s="2">
        <f t="shared" si="66"/>
        <v>199355216.70168066</v>
      </c>
      <c r="S310" s="2">
        <f t="shared" si="58"/>
        <v>791500.42857143283</v>
      </c>
      <c r="T310" s="2">
        <f t="shared" si="59"/>
        <v>8499.571428571362</v>
      </c>
      <c r="U310" s="2">
        <f t="shared" si="60"/>
        <v>800000</v>
      </c>
      <c r="V310" s="2">
        <f t="shared" si="34"/>
        <v>130407170.42965408</v>
      </c>
      <c r="W310" s="2">
        <f t="shared" si="61"/>
        <v>791500.42857143283</v>
      </c>
      <c r="X310" s="2">
        <f t="shared" si="51"/>
        <v>8499.5714285671711</v>
      </c>
      <c r="Y310" s="2">
        <f t="shared" si="62"/>
        <v>68948046.272026509</v>
      </c>
      <c r="Z310" s="2" t="str">
        <f t="shared" si="52"/>
        <v>MEEP</v>
      </c>
      <c r="AA310" s="2">
        <f>IF(Z310="HERE",Y310,AA309+Graph!$G$1*1000)</f>
        <v>119626580.1291697</v>
      </c>
      <c r="AB310" s="2">
        <f t="shared" si="63"/>
        <v>650000</v>
      </c>
      <c r="AC310" s="2">
        <f t="shared" si="64"/>
        <v>67087136.143939458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242</v>
      </c>
      <c r="C311" s="7"/>
      <c r="D311" s="2" t="e">
        <f t="shared" si="55"/>
        <v>#N/A</v>
      </c>
      <c r="E311" s="2" t="e">
        <f t="shared" si="67"/>
        <v>#N/A</v>
      </c>
      <c r="F311" s="2">
        <v>1656859.1711866558</v>
      </c>
      <c r="G311" s="2">
        <f t="shared" si="70"/>
        <v>791500.42857142852</v>
      </c>
      <c r="H311" s="2">
        <f t="shared" si="65"/>
        <v>197684706.85822585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2646487.2857142761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1672534.6345811188</v>
      </c>
      <c r="Q311" s="2">
        <f t="shared" si="71"/>
        <v>800000</v>
      </c>
      <c r="R311" s="2">
        <f t="shared" si="66"/>
        <v>200155216.70168066</v>
      </c>
      <c r="S311" s="2">
        <f t="shared" si="58"/>
        <v>791500.42857143283</v>
      </c>
      <c r="T311" s="2">
        <f t="shared" si="59"/>
        <v>8499.571428571362</v>
      </c>
      <c r="U311" s="2">
        <f t="shared" si="60"/>
        <v>800000</v>
      </c>
      <c r="V311" s="2">
        <f t="shared" si="34"/>
        <v>131198670.85822551</v>
      </c>
      <c r="W311" s="2">
        <f t="shared" si="61"/>
        <v>791500.42857143283</v>
      </c>
      <c r="X311" s="2">
        <f t="shared" si="51"/>
        <v>8499.5714285671711</v>
      </c>
      <c r="Y311" s="2">
        <f t="shared" si="62"/>
        <v>68956545.843455076</v>
      </c>
      <c r="Z311" s="2" t="str">
        <f t="shared" si="52"/>
        <v>MEEP</v>
      </c>
      <c r="AA311" s="2">
        <f>IF(Z311="HERE",Y311,AA310+Graph!$G$1*1000)</f>
        <v>120276580.1291697</v>
      </c>
      <c r="AB311" s="2">
        <f t="shared" si="63"/>
        <v>650000</v>
      </c>
      <c r="AC311" s="2">
        <f t="shared" si="64"/>
        <v>67087136.143939458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243</v>
      </c>
      <c r="C312" s="7"/>
      <c r="D312" s="2" t="e">
        <f t="shared" si="55"/>
        <v>#N/A</v>
      </c>
      <c r="E312" s="2" t="e">
        <f t="shared" si="67"/>
        <v>#N/A</v>
      </c>
      <c r="F312" s="2">
        <v>1661790.3070728183</v>
      </c>
      <c r="G312" s="2">
        <f t="shared" si="70"/>
        <v>791500.42857142852</v>
      </c>
      <c r="H312" s="2">
        <f t="shared" si="65"/>
        <v>198476207.28679729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2654986.8571428475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1677512.2667430639</v>
      </c>
      <c r="Q312" s="2">
        <f t="shared" si="71"/>
        <v>800000</v>
      </c>
      <c r="R312" s="2">
        <f t="shared" si="66"/>
        <v>200955216.70168066</v>
      </c>
      <c r="S312" s="2">
        <f t="shared" si="58"/>
        <v>791500.42857143283</v>
      </c>
      <c r="T312" s="2">
        <f t="shared" si="59"/>
        <v>8499.571428571362</v>
      </c>
      <c r="U312" s="2">
        <f t="shared" si="60"/>
        <v>800000</v>
      </c>
      <c r="V312" s="2">
        <f t="shared" si="34"/>
        <v>131990171.28679694</v>
      </c>
      <c r="W312" s="2">
        <f t="shared" si="61"/>
        <v>791500.42857143283</v>
      </c>
      <c r="X312" s="2">
        <f t="shared" si="51"/>
        <v>8499.5714285671711</v>
      </c>
      <c r="Y312" s="2">
        <f t="shared" si="62"/>
        <v>68965045.414883643</v>
      </c>
      <c r="Z312" s="2" t="str">
        <f t="shared" si="52"/>
        <v>MEEP</v>
      </c>
      <c r="AA312" s="2">
        <f>IF(Z312="HERE",Y312,AA311+Graph!$G$1*1000)</f>
        <v>120926580.1291697</v>
      </c>
      <c r="AB312" s="2">
        <f t="shared" si="63"/>
        <v>650000</v>
      </c>
      <c r="AC312" s="2">
        <f t="shared" si="64"/>
        <v>67087136.143939458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244</v>
      </c>
      <c r="C313" s="7"/>
      <c r="D313" s="2" t="e">
        <f t="shared" si="55"/>
        <v>#N/A</v>
      </c>
      <c r="E313" s="2" t="e">
        <f t="shared" si="67"/>
        <v>#N/A</v>
      </c>
      <c r="F313" s="2">
        <v>1666721.4429590106</v>
      </c>
      <c r="G313" s="2">
        <f t="shared" si="70"/>
        <v>791500.42857142852</v>
      </c>
      <c r="H313" s="2">
        <f t="shared" si="65"/>
        <v>199267707.71536872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2663486.4285714189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1682489.898905009</v>
      </c>
      <c r="Q313" s="2">
        <f t="shared" si="71"/>
        <v>800000</v>
      </c>
      <c r="R313" s="2">
        <f t="shared" si="66"/>
        <v>201755216.70168066</v>
      </c>
      <c r="S313" s="2">
        <f t="shared" si="58"/>
        <v>791500.42857143283</v>
      </c>
      <c r="T313" s="2">
        <f t="shared" si="59"/>
        <v>8499.571428571362</v>
      </c>
      <c r="U313" s="2">
        <f t="shared" si="60"/>
        <v>800000</v>
      </c>
      <c r="V313" s="2">
        <f t="shared" si="34"/>
        <v>132781671.71536838</v>
      </c>
      <c r="W313" s="2">
        <f t="shared" si="61"/>
        <v>791500.42857143283</v>
      </c>
      <c r="X313" s="2">
        <f t="shared" si="51"/>
        <v>8499.5714285671711</v>
      </c>
      <c r="Y313" s="2">
        <f t="shared" si="62"/>
        <v>68973544.986312211</v>
      </c>
      <c r="Z313" s="2" t="str">
        <f t="shared" si="52"/>
        <v>MEEP</v>
      </c>
      <c r="AA313" s="2">
        <f>IF(Z313="HERE",Y313,AA312+Graph!$G$1*1000)</f>
        <v>121576580.1291697</v>
      </c>
      <c r="AB313" s="2">
        <f t="shared" si="63"/>
        <v>650000</v>
      </c>
      <c r="AC313" s="2">
        <f t="shared" si="64"/>
        <v>67087136.143939458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245</v>
      </c>
      <c r="C314" s="7"/>
      <c r="D314" s="2" t="e">
        <f t="shared" si="55"/>
        <v>#N/A</v>
      </c>
      <c r="E314" s="2" t="e">
        <f t="shared" si="67"/>
        <v>#N/A</v>
      </c>
      <c r="F314" s="2">
        <v>1671652.5788451731</v>
      </c>
      <c r="G314" s="2">
        <f t="shared" si="70"/>
        <v>791500.42857142852</v>
      </c>
      <c r="H314" s="2">
        <f t="shared" si="65"/>
        <v>200059208.14394015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2671985.9999999902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1687467.5310669839</v>
      </c>
      <c r="Q314" s="2">
        <f t="shared" si="71"/>
        <v>800000</v>
      </c>
      <c r="R314" s="2">
        <f t="shared" si="66"/>
        <v>202555216.70168066</v>
      </c>
      <c r="S314" s="2">
        <f t="shared" si="58"/>
        <v>791500.42857143283</v>
      </c>
      <c r="T314" s="2">
        <f t="shared" si="59"/>
        <v>8499.571428571362</v>
      </c>
      <c r="U314" s="2">
        <f t="shared" si="60"/>
        <v>800000</v>
      </c>
      <c r="V314" s="2">
        <f t="shared" si="34"/>
        <v>133573172.14393981</v>
      </c>
      <c r="W314" s="2">
        <f t="shared" si="61"/>
        <v>791500.42857143283</v>
      </c>
      <c r="X314" s="2">
        <f t="shared" si="51"/>
        <v>8499.5714285671711</v>
      </c>
      <c r="Y314" s="2">
        <f t="shared" si="62"/>
        <v>68982044.557740778</v>
      </c>
      <c r="Z314" s="2" t="str">
        <f t="shared" si="52"/>
        <v>MEEP</v>
      </c>
      <c r="AA314" s="2">
        <f>IF(Z314="HERE",Y314,AA313+Graph!$G$1*1000)</f>
        <v>122226580.1291697</v>
      </c>
      <c r="AB314" s="2">
        <f t="shared" si="63"/>
        <v>650000</v>
      </c>
      <c r="AC314" s="2">
        <f t="shared" si="64"/>
        <v>67087136.143939458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246</v>
      </c>
      <c r="C315" s="7"/>
      <c r="D315" s="2" t="e">
        <f t="shared" si="55"/>
        <v>#N/A</v>
      </c>
      <c r="E315" s="2" t="e">
        <f t="shared" si="67"/>
        <v>#N/A</v>
      </c>
      <c r="F315" s="2">
        <v>1676583.7147313356</v>
      </c>
      <c r="G315" s="2">
        <f t="shared" si="70"/>
        <v>791500.42857142852</v>
      </c>
      <c r="H315" s="2">
        <f t="shared" si="65"/>
        <v>200850708.57251158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2680485.5714285616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1692445.163228929</v>
      </c>
      <c r="Q315" s="2">
        <f t="shared" si="71"/>
        <v>800000</v>
      </c>
      <c r="R315" s="2">
        <f t="shared" si="66"/>
        <v>203355216.70168066</v>
      </c>
      <c r="S315" s="2">
        <f t="shared" si="58"/>
        <v>791500.42857143283</v>
      </c>
      <c r="T315" s="2">
        <f t="shared" si="59"/>
        <v>8499.571428571362</v>
      </c>
      <c r="U315" s="2">
        <f t="shared" si="60"/>
        <v>800000</v>
      </c>
      <c r="V315" s="2">
        <f t="shared" si="34"/>
        <v>134364672.57251123</v>
      </c>
      <c r="W315" s="2">
        <f t="shared" si="61"/>
        <v>791500.42857141793</v>
      </c>
      <c r="X315" s="2">
        <f t="shared" si="51"/>
        <v>8499.5714285820723</v>
      </c>
      <c r="Y315" s="2">
        <f t="shared" si="62"/>
        <v>68990544.12916936</v>
      </c>
      <c r="Z315" s="2" t="str">
        <f t="shared" si="52"/>
        <v>MEEP</v>
      </c>
      <c r="AA315" s="2">
        <f>IF(Z315="HERE",Y315,AA314+Graph!$G$1*1000)</f>
        <v>122876580.1291697</v>
      </c>
      <c r="AB315" s="2">
        <f t="shared" si="63"/>
        <v>650000</v>
      </c>
      <c r="AC315" s="2">
        <f t="shared" si="64"/>
        <v>67087136.143939458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247</v>
      </c>
      <c r="C316" s="7"/>
      <c r="D316" s="2" t="e">
        <f t="shared" si="55"/>
        <v>#N/A</v>
      </c>
      <c r="E316" s="2" t="e">
        <f t="shared" si="67"/>
        <v>#N/A</v>
      </c>
      <c r="F316" s="2">
        <v>1681514.850617528</v>
      </c>
      <c r="G316" s="2">
        <f t="shared" si="70"/>
        <v>791500.42857142852</v>
      </c>
      <c r="H316" s="2">
        <f t="shared" si="65"/>
        <v>201642209.00108302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2688985.1428571329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1697422.7953908741</v>
      </c>
      <c r="Q316" s="2">
        <f t="shared" si="71"/>
        <v>800000</v>
      </c>
      <c r="R316" s="2">
        <f t="shared" si="66"/>
        <v>204155216.70168066</v>
      </c>
      <c r="S316" s="2">
        <f t="shared" si="58"/>
        <v>791500.42857143283</v>
      </c>
      <c r="T316" s="2">
        <f t="shared" si="59"/>
        <v>8499.571428571362</v>
      </c>
      <c r="U316" s="2">
        <f t="shared" si="60"/>
        <v>800000</v>
      </c>
      <c r="V316" s="2">
        <f t="shared" si="34"/>
        <v>135156173.00108266</v>
      </c>
      <c r="W316" s="2">
        <f t="shared" si="61"/>
        <v>791500.42857143283</v>
      </c>
      <c r="X316" s="2">
        <f t="shared" si="51"/>
        <v>8499.5714285671711</v>
      </c>
      <c r="Y316" s="2">
        <f t="shared" si="62"/>
        <v>68999043.700597927</v>
      </c>
      <c r="Z316" s="2" t="str">
        <f t="shared" si="52"/>
        <v>MEEP</v>
      </c>
      <c r="AA316" s="2">
        <f>IF(Z316="HERE",Y316,AA315+Graph!$G$1*1000)</f>
        <v>123526580.1291697</v>
      </c>
      <c r="AB316" s="2">
        <f t="shared" si="63"/>
        <v>650000</v>
      </c>
      <c r="AC316" s="2">
        <f t="shared" si="64"/>
        <v>67087136.143939458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248</v>
      </c>
      <c r="C317" s="7"/>
      <c r="D317" s="2" t="e">
        <f t="shared" si="55"/>
        <v>#N/A</v>
      </c>
      <c r="E317" s="2" t="e">
        <f t="shared" si="67"/>
        <v>#N/A</v>
      </c>
      <c r="F317" s="2">
        <v>1686445.9865036905</v>
      </c>
      <c r="G317" s="2">
        <f t="shared" si="70"/>
        <v>791500.42857142852</v>
      </c>
      <c r="H317" s="2">
        <f t="shared" si="65"/>
        <v>202433709.42965445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2697484.7142857043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1702400.4275528491</v>
      </c>
      <c r="Q317" s="2">
        <f t="shared" si="71"/>
        <v>800000</v>
      </c>
      <c r="R317" s="2">
        <f t="shared" si="66"/>
        <v>204955216.70168066</v>
      </c>
      <c r="S317" s="2">
        <f t="shared" si="58"/>
        <v>791500.42857143283</v>
      </c>
      <c r="T317" s="2">
        <f t="shared" si="59"/>
        <v>8499.571428571362</v>
      </c>
      <c r="U317" s="2">
        <f t="shared" si="60"/>
        <v>800000</v>
      </c>
      <c r="V317" s="2">
        <f t="shared" si="34"/>
        <v>135947673.42965409</v>
      </c>
      <c r="W317" s="2">
        <f t="shared" si="61"/>
        <v>791500.42857143283</v>
      </c>
      <c r="X317" s="2">
        <f t="shared" si="51"/>
        <v>8499.5714285671711</v>
      </c>
      <c r="Y317" s="2">
        <f t="shared" si="62"/>
        <v>69007543.272026494</v>
      </c>
      <c r="Z317" s="2" t="str">
        <f t="shared" si="52"/>
        <v>MEEP</v>
      </c>
      <c r="AA317" s="2">
        <f>IF(Z317="HERE",Y317,AA316+Graph!$G$1*1000)</f>
        <v>124176580.1291697</v>
      </c>
      <c r="AB317" s="2">
        <f t="shared" si="63"/>
        <v>650000</v>
      </c>
      <c r="AC317" s="2">
        <f t="shared" si="64"/>
        <v>67087136.143939458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249</v>
      </c>
      <c r="C318" s="7"/>
      <c r="D318" s="2" t="e">
        <f t="shared" si="55"/>
        <v>#N/A</v>
      </c>
      <c r="E318" s="2" t="e">
        <f t="shared" si="67"/>
        <v>#N/A</v>
      </c>
      <c r="F318" s="2">
        <v>1691377.122389853</v>
      </c>
      <c r="G318" s="2">
        <f t="shared" si="70"/>
        <v>791500.42857142852</v>
      </c>
      <c r="H318" s="2">
        <f t="shared" si="65"/>
        <v>203225209.85822588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2705984.2857142757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1707378.0597147942</v>
      </c>
      <c r="Q318" s="2">
        <f t="shared" si="71"/>
        <v>800000</v>
      </c>
      <c r="R318" s="2">
        <f t="shared" si="66"/>
        <v>205755216.70168066</v>
      </c>
      <c r="S318" s="2">
        <f t="shared" si="58"/>
        <v>791500.42857143283</v>
      </c>
      <c r="T318" s="2">
        <f t="shared" si="59"/>
        <v>8499.571428571362</v>
      </c>
      <c r="U318" s="2">
        <f t="shared" si="60"/>
        <v>800000</v>
      </c>
      <c r="V318" s="2">
        <f t="shared" si="34"/>
        <v>136739173.85822552</v>
      </c>
      <c r="W318" s="2">
        <f t="shared" si="61"/>
        <v>791500.42857143283</v>
      </c>
      <c r="X318" s="2">
        <f t="shared" si="51"/>
        <v>8499.5714285671711</v>
      </c>
      <c r="Y318" s="2">
        <f t="shared" si="62"/>
        <v>69016042.843455061</v>
      </c>
      <c r="Z318" s="2" t="str">
        <f t="shared" si="52"/>
        <v>MEEP</v>
      </c>
      <c r="AA318" s="2">
        <f>IF(Z318="HERE",Y318,AA317+Graph!$G$1*1000)</f>
        <v>124826580.1291697</v>
      </c>
      <c r="AB318" s="2">
        <f t="shared" si="63"/>
        <v>650000</v>
      </c>
      <c r="AC318" s="2">
        <f t="shared" si="64"/>
        <v>67087136.143939458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250</v>
      </c>
      <c r="C319" s="7"/>
      <c r="D319" s="2" t="e">
        <f t="shared" si="55"/>
        <v>#N/A</v>
      </c>
      <c r="E319" s="2" t="e">
        <f t="shared" si="67"/>
        <v>#N/A</v>
      </c>
      <c r="F319" s="2">
        <v>1696308.2582760453</v>
      </c>
      <c r="G319" s="2">
        <f t="shared" si="70"/>
        <v>791500.42857142852</v>
      </c>
      <c r="H319" s="2">
        <f t="shared" si="65"/>
        <v>204016710.28679731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2714483.857142847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1712355.6918767393</v>
      </c>
      <c r="Q319" s="2">
        <f t="shared" si="71"/>
        <v>800000</v>
      </c>
      <c r="R319" s="2">
        <f t="shared" si="66"/>
        <v>206555216.70168066</v>
      </c>
      <c r="S319" s="2">
        <f t="shared" si="58"/>
        <v>791500.42857143283</v>
      </c>
      <c r="T319" s="2">
        <f t="shared" si="59"/>
        <v>8499.571428571362</v>
      </c>
      <c r="U319" s="2">
        <f t="shared" si="60"/>
        <v>800000</v>
      </c>
      <c r="V319" s="2">
        <f t="shared" si="34"/>
        <v>137530674.28679696</v>
      </c>
      <c r="W319" s="2">
        <f t="shared" si="61"/>
        <v>791500.42857143283</v>
      </c>
      <c r="X319" s="2">
        <f t="shared" si="51"/>
        <v>8499.5714285671711</v>
      </c>
      <c r="Y319" s="2">
        <f t="shared" si="62"/>
        <v>69024542.414883628</v>
      </c>
      <c r="Z319" s="2" t="str">
        <f t="shared" si="52"/>
        <v>MEEP</v>
      </c>
      <c r="AA319" s="2">
        <f>IF(Z319="HERE",Y319,AA318+Graph!$G$1*1000)</f>
        <v>125476580.1291697</v>
      </c>
      <c r="AB319" s="2">
        <f t="shared" si="63"/>
        <v>650000</v>
      </c>
      <c r="AC319" s="2">
        <f t="shared" si="64"/>
        <v>67087136.143939458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251</v>
      </c>
      <c r="C320" s="7"/>
      <c r="D320" s="2" t="e">
        <f t="shared" si="55"/>
        <v>#N/A</v>
      </c>
      <c r="E320" s="2" t="e">
        <f t="shared" si="67"/>
        <v>#N/A</v>
      </c>
      <c r="F320" s="2">
        <v>1701239.3941622078</v>
      </c>
      <c r="G320" s="2">
        <f t="shared" si="70"/>
        <v>791500.42857142852</v>
      </c>
      <c r="H320" s="2">
        <f t="shared" si="65"/>
        <v>204808210.71536875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2722983.4285714184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1717333.3240387142</v>
      </c>
      <c r="Q320" s="2">
        <f t="shared" si="71"/>
        <v>800000</v>
      </c>
      <c r="R320" s="2">
        <f t="shared" si="66"/>
        <v>207355216.70168066</v>
      </c>
      <c r="S320" s="2">
        <f t="shared" si="58"/>
        <v>791500.42857143283</v>
      </c>
      <c r="T320" s="2">
        <f t="shared" si="59"/>
        <v>8499.571428571362</v>
      </c>
      <c r="U320" s="2">
        <f t="shared" si="60"/>
        <v>800000</v>
      </c>
      <c r="V320" s="2">
        <f t="shared" si="34"/>
        <v>138322174.71536839</v>
      </c>
      <c r="W320" s="2">
        <f t="shared" si="61"/>
        <v>791500.42857143283</v>
      </c>
      <c r="X320" s="2">
        <f t="shared" si="51"/>
        <v>8499.5714285671711</v>
      </c>
      <c r="Y320" s="2">
        <f t="shared" si="62"/>
        <v>69033041.986312196</v>
      </c>
      <c r="Z320" s="2" t="str">
        <f t="shared" si="52"/>
        <v>MEEP</v>
      </c>
      <c r="AA320" s="2">
        <f>IF(Z320="HERE",Y320,AA319+Graph!$G$1*1000)</f>
        <v>126126580.1291697</v>
      </c>
      <c r="AB320" s="2">
        <f t="shared" si="63"/>
        <v>650000</v>
      </c>
      <c r="AC320" s="2">
        <f t="shared" si="64"/>
        <v>67087136.143939458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252</v>
      </c>
      <c r="C321" s="7"/>
      <c r="D321" s="2" t="e">
        <f t="shared" si="55"/>
        <v>#N/A</v>
      </c>
      <c r="E321" s="2" t="e">
        <f t="shared" si="67"/>
        <v>#N/A</v>
      </c>
      <c r="F321" s="2">
        <v>1706170.5300483704</v>
      </c>
      <c r="G321" s="2">
        <f t="shared" si="70"/>
        <v>791500.42857142852</v>
      </c>
      <c r="H321" s="2">
        <f t="shared" si="65"/>
        <v>205599711.14394018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2731482.9999999898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1722310.9562006593</v>
      </c>
      <c r="Q321" s="2">
        <f t="shared" si="71"/>
        <v>800000</v>
      </c>
      <c r="R321" s="2">
        <f t="shared" si="66"/>
        <v>208155216.70168066</v>
      </c>
      <c r="S321" s="2">
        <f t="shared" si="58"/>
        <v>791500.42857143283</v>
      </c>
      <c r="T321" s="2">
        <f t="shared" si="59"/>
        <v>8499.571428571362</v>
      </c>
      <c r="U321" s="2">
        <f t="shared" si="60"/>
        <v>800000</v>
      </c>
      <c r="V321" s="2">
        <f t="shared" si="34"/>
        <v>139113675.14393982</v>
      </c>
      <c r="W321" s="2">
        <f t="shared" si="61"/>
        <v>791500.42857143283</v>
      </c>
      <c r="X321" s="2">
        <f t="shared" si="51"/>
        <v>8499.5714285671711</v>
      </c>
      <c r="Y321" s="2">
        <f t="shared" si="62"/>
        <v>69041541.557740763</v>
      </c>
      <c r="Z321" s="2" t="str">
        <f t="shared" si="52"/>
        <v>MEEP</v>
      </c>
      <c r="AA321" s="2">
        <f>IF(Z321="HERE",Y321,AA320+Graph!$G$1*1000)</f>
        <v>126776580.1291697</v>
      </c>
      <c r="AB321" s="2">
        <f t="shared" si="63"/>
        <v>650000</v>
      </c>
      <c r="AC321" s="2">
        <f t="shared" si="64"/>
        <v>67087136.143939458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253</v>
      </c>
      <c r="C322" s="7"/>
      <c r="D322" s="2" t="e">
        <f t="shared" si="55"/>
        <v>#N/A</v>
      </c>
      <c r="E322" s="2" t="e">
        <f t="shared" si="67"/>
        <v>#N/A</v>
      </c>
      <c r="F322" s="2">
        <v>1711101.6659345627</v>
      </c>
      <c r="G322" s="2">
        <f t="shared" si="70"/>
        <v>791500.42857142852</v>
      </c>
      <c r="H322" s="2">
        <f t="shared" si="65"/>
        <v>206391211.57251161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2739982.5714285611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1727288.5883626044</v>
      </c>
      <c r="Q322" s="2">
        <f t="shared" si="71"/>
        <v>800000</v>
      </c>
      <c r="R322" s="2">
        <f t="shared" si="66"/>
        <v>208955216.70168066</v>
      </c>
      <c r="S322" s="2">
        <f t="shared" si="58"/>
        <v>791500.42857143283</v>
      </c>
      <c r="T322" s="2">
        <f t="shared" si="59"/>
        <v>8499.571428571362</v>
      </c>
      <c r="U322" s="2">
        <f t="shared" si="60"/>
        <v>800000</v>
      </c>
      <c r="V322" s="2">
        <f t="shared" si="34"/>
        <v>139905175.57251126</v>
      </c>
      <c r="W322" s="2">
        <f t="shared" si="61"/>
        <v>791500.42857143283</v>
      </c>
      <c r="X322" s="2">
        <f t="shared" si="51"/>
        <v>8499.5714285671711</v>
      </c>
      <c r="Y322" s="2">
        <f t="shared" si="62"/>
        <v>69050041.12916933</v>
      </c>
      <c r="Z322" s="2" t="str">
        <f t="shared" si="52"/>
        <v>MEEP</v>
      </c>
      <c r="AA322" s="2">
        <f>IF(Z322="HERE",Y322,AA321+Graph!$G$1*1000)</f>
        <v>127426580.1291697</v>
      </c>
      <c r="AB322" s="2">
        <f t="shared" si="63"/>
        <v>650000</v>
      </c>
      <c r="AC322" s="2">
        <f t="shared" si="64"/>
        <v>67087136.143939458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254</v>
      </c>
      <c r="C323" s="7"/>
      <c r="D323" s="2" t="e">
        <f t="shared" si="55"/>
        <v>#N/A</v>
      </c>
      <c r="E323" s="2" t="e">
        <f t="shared" si="67"/>
        <v>#N/A</v>
      </c>
      <c r="F323" s="2">
        <v>1716032.8018207252</v>
      </c>
      <c r="G323" s="2">
        <f t="shared" si="70"/>
        <v>791500.42857142852</v>
      </c>
      <c r="H323" s="2">
        <f t="shared" si="65"/>
        <v>207182712.00108305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2748482.1428571325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1732266.2205245793</v>
      </c>
      <c r="Q323" s="2">
        <f t="shared" si="71"/>
        <v>800000</v>
      </c>
      <c r="R323" s="2">
        <f t="shared" si="66"/>
        <v>209755216.70168066</v>
      </c>
      <c r="S323" s="2">
        <f t="shared" si="58"/>
        <v>791500.42857143283</v>
      </c>
      <c r="T323" s="2">
        <f t="shared" si="59"/>
        <v>8499.571428571362</v>
      </c>
      <c r="U323" s="2">
        <f t="shared" si="60"/>
        <v>800000</v>
      </c>
      <c r="V323" s="2">
        <f t="shared" si="34"/>
        <v>140696676.00108269</v>
      </c>
      <c r="W323" s="2">
        <f t="shared" si="61"/>
        <v>791500.42857143283</v>
      </c>
      <c r="X323" s="2">
        <f t="shared" si="51"/>
        <v>8499.5714285671711</v>
      </c>
      <c r="Y323" s="2">
        <f t="shared" si="62"/>
        <v>69058540.700597897</v>
      </c>
      <c r="Z323" s="2" t="str">
        <f t="shared" si="52"/>
        <v>MEEP</v>
      </c>
      <c r="AA323" s="2">
        <f>IF(Z323="HERE",Y323,AA322+Graph!$G$1*1000)</f>
        <v>128076580.1291697</v>
      </c>
      <c r="AB323" s="2">
        <f t="shared" si="63"/>
        <v>650000</v>
      </c>
      <c r="AC323" s="2">
        <f t="shared" si="64"/>
        <v>67087136.143939458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255</v>
      </c>
      <c r="C324" s="7"/>
      <c r="D324" s="2" t="e">
        <f t="shared" si="55"/>
        <v>#N/A</v>
      </c>
      <c r="E324" s="2" t="e">
        <f t="shared" si="67"/>
        <v>#N/A</v>
      </c>
      <c r="F324" s="2">
        <v>1720963.9377068877</v>
      </c>
      <c r="G324" s="2">
        <f t="shared" si="70"/>
        <v>791500.42857142852</v>
      </c>
      <c r="H324" s="2">
        <f t="shared" si="65"/>
        <v>207974212.42965448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2756981.7142857038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1737243.8526865244</v>
      </c>
      <c r="Q324" s="2">
        <f t="shared" si="71"/>
        <v>800000</v>
      </c>
      <c r="R324" s="2">
        <f t="shared" si="66"/>
        <v>210555216.70168066</v>
      </c>
      <c r="S324" s="2">
        <f t="shared" si="58"/>
        <v>791500.42857143283</v>
      </c>
      <c r="T324" s="2">
        <f t="shared" si="59"/>
        <v>8499.571428571362</v>
      </c>
      <c r="U324" s="2">
        <f t="shared" si="60"/>
        <v>800000</v>
      </c>
      <c r="V324" s="2">
        <f t="shared" si="34"/>
        <v>141488176.42965412</v>
      </c>
      <c r="W324" s="2">
        <f t="shared" si="61"/>
        <v>791500.42857143283</v>
      </c>
      <c r="X324" s="2">
        <f t="shared" si="51"/>
        <v>8499.5714285671711</v>
      </c>
      <c r="Y324" s="2">
        <f t="shared" si="62"/>
        <v>69067040.272026464</v>
      </c>
      <c r="Z324" s="2" t="str">
        <f t="shared" si="52"/>
        <v>MEEP</v>
      </c>
      <c r="AA324" s="2">
        <f>IF(Z324="HERE",Y324,AA323+Graph!$G$1*1000)</f>
        <v>128726580.1291697</v>
      </c>
      <c r="AB324" s="2">
        <f t="shared" si="63"/>
        <v>650000</v>
      </c>
      <c r="AC324" s="2">
        <f t="shared" si="64"/>
        <v>67087136.143939458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256</v>
      </c>
      <c r="C325" s="7"/>
      <c r="D325" s="2" t="e">
        <f t="shared" si="55"/>
        <v>#N/A</v>
      </c>
      <c r="E325" s="2" t="e">
        <f t="shared" si="67"/>
        <v>#N/A</v>
      </c>
      <c r="F325" s="2">
        <v>1725895.07359308</v>
      </c>
      <c r="G325" s="2">
        <f t="shared" si="70"/>
        <v>791500.42857142852</v>
      </c>
      <c r="H325" s="2">
        <f t="shared" si="65"/>
        <v>208765712.85822591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2765481.2857142752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1742221.4848484695</v>
      </c>
      <c r="Q325" s="2">
        <f t="shared" si="71"/>
        <v>800000</v>
      </c>
      <c r="R325" s="2">
        <f t="shared" si="66"/>
        <v>211355216.70168066</v>
      </c>
      <c r="S325" s="2">
        <f t="shared" si="58"/>
        <v>791500.42857143283</v>
      </c>
      <c r="T325" s="2">
        <f t="shared" si="59"/>
        <v>8499.571428571362</v>
      </c>
      <c r="U325" s="2">
        <f t="shared" si="60"/>
        <v>800000</v>
      </c>
      <c r="V325" s="2">
        <f t="shared" si="34"/>
        <v>142279676.85822555</v>
      </c>
      <c r="W325" s="2">
        <f t="shared" si="61"/>
        <v>791500.42857143283</v>
      </c>
      <c r="X325" s="2">
        <f t="shared" si="51"/>
        <v>8499.5714285671711</v>
      </c>
      <c r="Y325" s="2">
        <f t="shared" si="62"/>
        <v>69075539.843455032</v>
      </c>
      <c r="Z325" s="2" t="str">
        <f t="shared" si="52"/>
        <v>MEEP</v>
      </c>
      <c r="AA325" s="2">
        <f>IF(Z325="HERE",Y325,AA324+Graph!$G$1*1000)</f>
        <v>129376580.1291697</v>
      </c>
      <c r="AB325" s="2">
        <f t="shared" si="63"/>
        <v>650000</v>
      </c>
      <c r="AC325" s="2">
        <f t="shared" si="64"/>
        <v>67087136.143939458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257</v>
      </c>
      <c r="C326" s="7"/>
      <c r="D326" s="2" t="e">
        <f t="shared" si="55"/>
        <v>#N/A</v>
      </c>
      <c r="E326" s="2" t="e">
        <f t="shared" si="67"/>
        <v>#N/A</v>
      </c>
      <c r="F326" s="2">
        <v>1730826.2094792426</v>
      </c>
      <c r="G326" s="2">
        <f t="shared" si="70"/>
        <v>791500.42857142852</v>
      </c>
      <c r="H326" s="2">
        <f t="shared" si="65"/>
        <v>209557213.28679734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2773980.8571428466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1747199.1170104444</v>
      </c>
      <c r="Q326" s="2">
        <f t="shared" si="71"/>
        <v>800000</v>
      </c>
      <c r="R326" s="2">
        <f t="shared" si="66"/>
        <v>212155216.70168066</v>
      </c>
      <c r="S326" s="2">
        <f t="shared" si="58"/>
        <v>791500.42857143283</v>
      </c>
      <c r="T326" s="2">
        <f t="shared" si="59"/>
        <v>8499.571428571362</v>
      </c>
      <c r="U326" s="2">
        <f t="shared" si="60"/>
        <v>800000</v>
      </c>
      <c r="V326" s="2">
        <f t="shared" si="34"/>
        <v>143071177.28679699</v>
      </c>
      <c r="W326" s="2">
        <f t="shared" si="61"/>
        <v>791500.42857143283</v>
      </c>
      <c r="X326" s="2">
        <f t="shared" si="51"/>
        <v>8499.5714285671711</v>
      </c>
      <c r="Y326" s="2">
        <f t="shared" si="62"/>
        <v>69084039.414883599</v>
      </c>
      <c r="Z326" s="2" t="str">
        <f t="shared" si="52"/>
        <v>MEEP</v>
      </c>
      <c r="AA326" s="2">
        <f>IF(Z326="HERE",Y326,AA325+Graph!$G$1*1000)</f>
        <v>130026580.1291697</v>
      </c>
      <c r="AB326" s="2">
        <f t="shared" si="63"/>
        <v>650000</v>
      </c>
      <c r="AC326" s="2">
        <f t="shared" si="64"/>
        <v>67087136.143939458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258</v>
      </c>
      <c r="C327" s="7"/>
      <c r="D327" s="2" t="e">
        <f t="shared" si="55"/>
        <v>#N/A</v>
      </c>
      <c r="E327" s="2" t="e">
        <f t="shared" si="67"/>
        <v>#N/A</v>
      </c>
      <c r="F327" s="2">
        <v>1735757.3453654051</v>
      </c>
      <c r="G327" s="2">
        <f t="shared" si="70"/>
        <v>791500.42857142852</v>
      </c>
      <c r="H327" s="2">
        <f t="shared" si="65"/>
        <v>210348713.71536878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2782480.4285714179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1752176.7491723895</v>
      </c>
      <c r="Q327" s="2">
        <f t="shared" si="71"/>
        <v>800000</v>
      </c>
      <c r="R327" s="2">
        <f t="shared" si="66"/>
        <v>212955216.70168066</v>
      </c>
      <c r="S327" s="2">
        <f t="shared" si="58"/>
        <v>791500.42857143283</v>
      </c>
      <c r="T327" s="2">
        <f t="shared" si="59"/>
        <v>8499.571428571362</v>
      </c>
      <c r="U327" s="2">
        <f t="shared" si="60"/>
        <v>800000</v>
      </c>
      <c r="V327" s="2">
        <f t="shared" si="34"/>
        <v>143862677.71536842</v>
      </c>
      <c r="W327" s="2">
        <f t="shared" si="61"/>
        <v>791500.42857143283</v>
      </c>
      <c r="X327" s="2">
        <f t="shared" si="51"/>
        <v>8499.5714285671711</v>
      </c>
      <c r="Y327" s="2">
        <f t="shared" si="62"/>
        <v>69092538.986312166</v>
      </c>
      <c r="Z327" s="2" t="str">
        <f t="shared" si="52"/>
        <v>MEEP</v>
      </c>
      <c r="AA327" s="2">
        <f>IF(Z327="HERE",Y327,AA326+Graph!$G$1*1000)</f>
        <v>130676580.1291697</v>
      </c>
      <c r="AB327" s="2">
        <f t="shared" si="63"/>
        <v>650000</v>
      </c>
      <c r="AC327" s="2">
        <f t="shared" si="64"/>
        <v>67087136.143939458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259</v>
      </c>
      <c r="C328" s="7"/>
      <c r="D328" s="2" t="e">
        <f t="shared" si="55"/>
        <v>#N/A</v>
      </c>
      <c r="E328" s="2" t="e">
        <f t="shared" si="67"/>
        <v>#N/A</v>
      </c>
      <c r="F328" s="2">
        <v>1740688.4812515974</v>
      </c>
      <c r="G328" s="2">
        <f t="shared" si="70"/>
        <v>791500.42857142852</v>
      </c>
      <c r="H328" s="2">
        <f t="shared" si="65"/>
        <v>211140214.14394021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2790979.9999999893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1757154.3813343644</v>
      </c>
      <c r="Q328" s="2">
        <f t="shared" si="71"/>
        <v>800000</v>
      </c>
      <c r="R328" s="2">
        <f t="shared" si="66"/>
        <v>213755216.70168066</v>
      </c>
      <c r="S328" s="2">
        <f t="shared" si="58"/>
        <v>791500.42857143283</v>
      </c>
      <c r="T328" s="2">
        <f t="shared" si="59"/>
        <v>8499.571428571362</v>
      </c>
      <c r="U328" s="2">
        <f t="shared" si="60"/>
        <v>800000</v>
      </c>
      <c r="V328" s="2">
        <f t="shared" si="34"/>
        <v>144654178.14393985</v>
      </c>
      <c r="W328" s="2">
        <f t="shared" si="61"/>
        <v>791500.42857143283</v>
      </c>
      <c r="X328" s="2">
        <f t="shared" si="51"/>
        <v>8499.5714285671711</v>
      </c>
      <c r="Y328" s="2">
        <f t="shared" si="62"/>
        <v>69101038.557740733</v>
      </c>
      <c r="Z328" s="2" t="str">
        <f t="shared" si="52"/>
        <v>MEEP</v>
      </c>
      <c r="AA328" s="2">
        <f>IF(Z328="HERE",Y328,AA327+Graph!$G$1*1000)</f>
        <v>131326580.1291697</v>
      </c>
      <c r="AB328" s="2">
        <f t="shared" si="63"/>
        <v>650000</v>
      </c>
      <c r="AC328" s="2">
        <f t="shared" si="64"/>
        <v>67087136.143939458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260</v>
      </c>
      <c r="C329" s="7"/>
      <c r="D329" s="2" t="e">
        <f t="shared" si="55"/>
        <v>#N/A</v>
      </c>
      <c r="E329" s="2" t="e">
        <f t="shared" si="67"/>
        <v>#N/A</v>
      </c>
      <c r="F329" s="2">
        <v>1745619.6171377599</v>
      </c>
      <c r="G329" s="2">
        <f t="shared" si="70"/>
        <v>791500.42857142852</v>
      </c>
      <c r="H329" s="2">
        <f t="shared" si="65"/>
        <v>211931714.57251164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2799479.5714285607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1762132.0134963095</v>
      </c>
      <c r="Q329" s="2">
        <f t="shared" si="71"/>
        <v>800000</v>
      </c>
      <c r="R329" s="2">
        <f t="shared" si="66"/>
        <v>214555216.70168066</v>
      </c>
      <c r="S329" s="2">
        <f t="shared" si="58"/>
        <v>791500.42857143283</v>
      </c>
      <c r="T329" s="2">
        <f t="shared" si="59"/>
        <v>8499.571428571362</v>
      </c>
      <c r="U329" s="2">
        <f t="shared" si="60"/>
        <v>800000</v>
      </c>
      <c r="V329" s="2">
        <f t="shared" si="34"/>
        <v>145445678.57251129</v>
      </c>
      <c r="W329" s="2">
        <f t="shared" si="61"/>
        <v>791500.42857143283</v>
      </c>
      <c r="X329" s="2">
        <f t="shared" si="51"/>
        <v>8499.5714285671711</v>
      </c>
      <c r="Y329" s="2">
        <f t="shared" si="62"/>
        <v>69109538.1291693</v>
      </c>
      <c r="Z329" s="2" t="str">
        <f t="shared" si="52"/>
        <v>MEEP</v>
      </c>
      <c r="AA329" s="2">
        <f>IF(Z329="HERE",Y329,AA328+Graph!$G$1*1000)</f>
        <v>131976580.1291697</v>
      </c>
      <c r="AB329" s="2">
        <f t="shared" si="63"/>
        <v>650000</v>
      </c>
      <c r="AC329" s="2">
        <f t="shared" si="64"/>
        <v>67087136.143939458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261</v>
      </c>
      <c r="C330" s="7"/>
      <c r="D330" s="2" t="e">
        <f t="shared" si="55"/>
        <v>#N/A</v>
      </c>
      <c r="E330" s="2" t="e">
        <f t="shared" si="67"/>
        <v>#N/A</v>
      </c>
      <c r="F330" s="2">
        <v>1750550.7530239522</v>
      </c>
      <c r="G330" s="2">
        <f t="shared" si="70"/>
        <v>791500.42857142852</v>
      </c>
      <c r="H330" s="2">
        <f t="shared" si="65"/>
        <v>212723215.00108308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2807979.142857132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1767109.6456582546</v>
      </c>
      <c r="Q330" s="2">
        <f t="shared" si="71"/>
        <v>800000</v>
      </c>
      <c r="R330" s="2">
        <f t="shared" si="66"/>
        <v>215355216.70168066</v>
      </c>
      <c r="S330" s="2">
        <f t="shared" si="58"/>
        <v>791500.42857143283</v>
      </c>
      <c r="T330" s="2">
        <f t="shared" si="59"/>
        <v>8499.571428571362</v>
      </c>
      <c r="U330" s="2">
        <f t="shared" si="60"/>
        <v>800000</v>
      </c>
      <c r="V330" s="2">
        <f t="shared" si="34"/>
        <v>146237179.00108272</v>
      </c>
      <c r="W330" s="2">
        <f t="shared" si="61"/>
        <v>791500.42857143283</v>
      </c>
      <c r="X330" s="2">
        <f t="shared" si="51"/>
        <v>8499.5714285671711</v>
      </c>
      <c r="Y330" s="2">
        <f t="shared" si="62"/>
        <v>69118037.700597867</v>
      </c>
      <c r="Z330" s="2" t="str">
        <f t="shared" si="52"/>
        <v>MEEP</v>
      </c>
      <c r="AA330" s="2">
        <f>IF(Z330="HERE",Y330,AA329+Graph!$G$1*1000)</f>
        <v>132626580.1291697</v>
      </c>
      <c r="AB330" s="2">
        <f t="shared" si="63"/>
        <v>650000</v>
      </c>
      <c r="AC330" s="2">
        <f t="shared" si="64"/>
        <v>67087136.143939458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262</v>
      </c>
      <c r="C331" s="7"/>
      <c r="D331" s="2" t="e">
        <f t="shared" si="55"/>
        <v>#N/A</v>
      </c>
      <c r="E331" s="2" t="e">
        <f t="shared" si="67"/>
        <v>#N/A</v>
      </c>
      <c r="F331" s="2">
        <v>1755481.8889101148</v>
      </c>
      <c r="G331" s="2">
        <f t="shared" si="70"/>
        <v>791500.42857142852</v>
      </c>
      <c r="H331" s="2">
        <f t="shared" si="65"/>
        <v>213514715.42965451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2816478.7142857034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1772087.2778202295</v>
      </c>
      <c r="Q331" s="2">
        <f t="shared" si="71"/>
        <v>800000</v>
      </c>
      <c r="R331" s="2">
        <f t="shared" si="66"/>
        <v>216155216.70168066</v>
      </c>
      <c r="S331" s="2">
        <f t="shared" si="58"/>
        <v>791500.42857143283</v>
      </c>
      <c r="T331" s="2">
        <f t="shared" si="59"/>
        <v>8499.571428571362</v>
      </c>
      <c r="U331" s="2">
        <f t="shared" si="60"/>
        <v>800000</v>
      </c>
      <c r="V331" s="2">
        <f t="shared" si="34"/>
        <v>147028679.42965415</v>
      </c>
      <c r="W331" s="2">
        <f t="shared" si="61"/>
        <v>791500.42857143283</v>
      </c>
      <c r="X331" s="2">
        <f t="shared" si="51"/>
        <v>8499.5714285671711</v>
      </c>
      <c r="Y331" s="2">
        <f t="shared" si="62"/>
        <v>69126537.272026435</v>
      </c>
      <c r="Z331" s="2" t="str">
        <f t="shared" si="52"/>
        <v>MEEP</v>
      </c>
      <c r="AA331" s="2">
        <f>IF(Z331="HERE",Y331,AA330+Graph!$G$1*1000)</f>
        <v>133276580.1291697</v>
      </c>
      <c r="AB331" s="2">
        <f t="shared" si="63"/>
        <v>650000</v>
      </c>
      <c r="AC331" s="2">
        <f t="shared" si="64"/>
        <v>67087136.143939458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263</v>
      </c>
      <c r="C332" s="7"/>
      <c r="D332" s="2" t="e">
        <f t="shared" si="55"/>
        <v>#N/A</v>
      </c>
      <c r="E332" s="2" t="e">
        <f t="shared" si="67"/>
        <v>#N/A</v>
      </c>
      <c r="F332" s="2">
        <v>1760413.0247962773</v>
      </c>
      <c r="G332" s="2">
        <f t="shared" si="70"/>
        <v>791500.42857142852</v>
      </c>
      <c r="H332" s="2">
        <f t="shared" si="65"/>
        <v>214306215.85822594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2824978.2857142747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1777064.9099821746</v>
      </c>
      <c r="Q332" s="2">
        <f t="shared" si="71"/>
        <v>800000</v>
      </c>
      <c r="R332" s="2">
        <f t="shared" si="66"/>
        <v>216955216.70168066</v>
      </c>
      <c r="S332" s="2">
        <f t="shared" si="58"/>
        <v>791500.42857143283</v>
      </c>
      <c r="T332" s="2">
        <f t="shared" si="59"/>
        <v>8499.571428571362</v>
      </c>
      <c r="U332" s="2">
        <f t="shared" si="60"/>
        <v>800000</v>
      </c>
      <c r="V332" s="2">
        <f t="shared" si="34"/>
        <v>147820179.85822558</v>
      </c>
      <c r="W332" s="2">
        <f t="shared" si="61"/>
        <v>791500.42857143283</v>
      </c>
      <c r="X332" s="2">
        <f t="shared" si="51"/>
        <v>8499.5714285671711</v>
      </c>
      <c r="Y332" s="2">
        <f t="shared" si="62"/>
        <v>69135036.843455002</v>
      </c>
      <c r="Z332" s="2" t="str">
        <f t="shared" si="52"/>
        <v>MEEP</v>
      </c>
      <c r="AA332" s="2">
        <f>IF(Z332="HERE",Y332,AA331+Graph!$G$1*1000)</f>
        <v>133926580.1291697</v>
      </c>
      <c r="AB332" s="2">
        <f t="shared" si="63"/>
        <v>650000</v>
      </c>
      <c r="AC332" s="2">
        <f t="shared" si="64"/>
        <v>67087136.143939458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264</v>
      </c>
      <c r="C333" s="7"/>
      <c r="D333" s="2" t="e">
        <f t="shared" si="55"/>
        <v>#N/A</v>
      </c>
      <c r="E333" s="2" t="e">
        <f t="shared" si="67"/>
        <v>#N/A</v>
      </c>
      <c r="F333" s="2">
        <v>1765344.1606824696</v>
      </c>
      <c r="G333" s="2">
        <f t="shared" si="70"/>
        <v>791500.42857142852</v>
      </c>
      <c r="H333" s="2">
        <f t="shared" si="65"/>
        <v>215097716.28679737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2833477.8571428461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1782042.5421441197</v>
      </c>
      <c r="Q333" s="2">
        <f t="shared" si="71"/>
        <v>800000</v>
      </c>
      <c r="R333" s="2">
        <f t="shared" si="66"/>
        <v>217755216.70168066</v>
      </c>
      <c r="S333" s="2">
        <f t="shared" si="58"/>
        <v>791500.42857143283</v>
      </c>
      <c r="T333" s="2">
        <f t="shared" si="59"/>
        <v>8499.571428571362</v>
      </c>
      <c r="U333" s="2">
        <f t="shared" si="60"/>
        <v>800000</v>
      </c>
      <c r="V333" s="2">
        <f t="shared" si="34"/>
        <v>148611680.28679702</v>
      </c>
      <c r="W333" s="2">
        <f t="shared" si="61"/>
        <v>791500.42857143283</v>
      </c>
      <c r="X333" s="2">
        <f t="shared" si="51"/>
        <v>8499.5714285671711</v>
      </c>
      <c r="Y333" s="2">
        <f t="shared" si="62"/>
        <v>69143536.414883569</v>
      </c>
      <c r="Z333" s="2" t="str">
        <f t="shared" si="52"/>
        <v>MEEP</v>
      </c>
      <c r="AA333" s="2">
        <f>IF(Z333="HERE",Y333,AA332+Graph!$G$1*1000)</f>
        <v>134576580.1291697</v>
      </c>
      <c r="AB333" s="2">
        <f t="shared" si="63"/>
        <v>650000</v>
      </c>
      <c r="AC333" s="2">
        <f t="shared" si="64"/>
        <v>67087136.143939458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265</v>
      </c>
      <c r="C334" s="7"/>
      <c r="D334" s="2" t="e">
        <f t="shared" si="55"/>
        <v>#N/A</v>
      </c>
      <c r="E334" s="2" t="e">
        <f t="shared" si="67"/>
        <v>#N/A</v>
      </c>
      <c r="F334" s="2">
        <v>1770275.2965686321</v>
      </c>
      <c r="G334" s="2">
        <f t="shared" si="70"/>
        <v>791500.42857142852</v>
      </c>
      <c r="H334" s="2">
        <f t="shared" si="65"/>
        <v>215889216.71536881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2841977.4285714175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1787020.1743060946</v>
      </c>
      <c r="Q334" s="2">
        <f t="shared" si="71"/>
        <v>800000</v>
      </c>
      <c r="R334" s="2">
        <f t="shared" si="66"/>
        <v>218555216.70168066</v>
      </c>
      <c r="S334" s="2">
        <f t="shared" si="58"/>
        <v>791500.42857143283</v>
      </c>
      <c r="T334" s="2">
        <f t="shared" si="59"/>
        <v>8499.571428571362</v>
      </c>
      <c r="U334" s="2">
        <f t="shared" si="60"/>
        <v>800000</v>
      </c>
      <c r="V334" s="2">
        <f t="shared" si="34"/>
        <v>149403180.71536845</v>
      </c>
      <c r="W334" s="2">
        <f t="shared" si="61"/>
        <v>791500.42857143283</v>
      </c>
      <c r="X334" s="2">
        <f t="shared" si="51"/>
        <v>8499.5714285671711</v>
      </c>
      <c r="Y334" s="2">
        <f t="shared" si="62"/>
        <v>69152035.986312136</v>
      </c>
      <c r="Z334" s="2" t="str">
        <f t="shared" si="52"/>
        <v>MEEP</v>
      </c>
      <c r="AA334" s="2">
        <f>IF(Z334="HERE",Y334,AA333+Graph!$G$1*1000)</f>
        <v>135226580.1291697</v>
      </c>
      <c r="AB334" s="2">
        <f t="shared" si="63"/>
        <v>650000</v>
      </c>
      <c r="AC334" s="2">
        <f t="shared" si="64"/>
        <v>67087136.143939458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266</v>
      </c>
      <c r="C335" s="7"/>
      <c r="D335" s="2" t="e">
        <f t="shared" si="55"/>
        <v>#N/A</v>
      </c>
      <c r="E335" s="2" t="e">
        <f t="shared" si="67"/>
        <v>#N/A</v>
      </c>
      <c r="F335" s="2">
        <v>1775206.4324547946</v>
      </c>
      <c r="G335" s="2">
        <f t="shared" si="70"/>
        <v>791500.42857142852</v>
      </c>
      <c r="H335" s="2">
        <f t="shared" si="65"/>
        <v>216680717.14394024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2850476.9999999888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1791997.8064680398</v>
      </c>
      <c r="Q335" s="2">
        <f t="shared" si="71"/>
        <v>800000</v>
      </c>
      <c r="R335" s="2">
        <f t="shared" si="66"/>
        <v>219355216.70168066</v>
      </c>
      <c r="S335" s="2">
        <f t="shared" si="58"/>
        <v>791500.42857143283</v>
      </c>
      <c r="T335" s="2">
        <f t="shared" si="59"/>
        <v>8499.571428571362</v>
      </c>
      <c r="U335" s="2">
        <f t="shared" si="60"/>
        <v>800000</v>
      </c>
      <c r="V335" s="2">
        <f t="shared" si="34"/>
        <v>150194681.14393988</v>
      </c>
      <c r="W335" s="2">
        <f t="shared" si="61"/>
        <v>791500.42857143283</v>
      </c>
      <c r="X335" s="2">
        <f t="shared" si="51"/>
        <v>8499.5714285671711</v>
      </c>
      <c r="Y335" s="2">
        <f t="shared" si="62"/>
        <v>69160535.557740703</v>
      </c>
      <c r="Z335" s="2" t="str">
        <f t="shared" si="52"/>
        <v>MEEP</v>
      </c>
      <c r="AA335" s="2">
        <f>IF(Z335="HERE",Y335,AA334+Graph!$G$1*1000)</f>
        <v>135876580.1291697</v>
      </c>
      <c r="AB335" s="2">
        <f t="shared" si="63"/>
        <v>650000</v>
      </c>
      <c r="AC335" s="2">
        <f t="shared" si="64"/>
        <v>67087136.143939458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267</v>
      </c>
      <c r="C336" s="7"/>
      <c r="D336" s="2" t="e">
        <f t="shared" si="55"/>
        <v>#N/A</v>
      </c>
      <c r="E336" s="2" t="e">
        <f t="shared" si="67"/>
        <v>#N/A</v>
      </c>
      <c r="F336" s="2">
        <v>1780137.568340987</v>
      </c>
      <c r="G336" s="2">
        <f t="shared" si="70"/>
        <v>791500.42857142852</v>
      </c>
      <c r="H336" s="2">
        <f t="shared" si="65"/>
        <v>217472217.57251167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2858976.5714285602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1796975.4386299849</v>
      </c>
      <c r="Q336" s="2">
        <f t="shared" si="71"/>
        <v>800000</v>
      </c>
      <c r="R336" s="2">
        <f t="shared" si="66"/>
        <v>220155216.70168066</v>
      </c>
      <c r="S336" s="2">
        <f t="shared" si="58"/>
        <v>791500.42857143283</v>
      </c>
      <c r="T336" s="2">
        <f t="shared" si="59"/>
        <v>8499.571428571362</v>
      </c>
      <c r="U336" s="2">
        <f t="shared" si="60"/>
        <v>800000</v>
      </c>
      <c r="V336" s="2">
        <f t="shared" si="34"/>
        <v>150986181.57251132</v>
      </c>
      <c r="W336" s="2">
        <f t="shared" si="61"/>
        <v>791500.42857143283</v>
      </c>
      <c r="X336" s="2">
        <f t="shared" si="51"/>
        <v>8499.5714285671711</v>
      </c>
      <c r="Y336" s="2">
        <f t="shared" si="62"/>
        <v>69169035.12916927</v>
      </c>
      <c r="Z336" s="2" t="str">
        <f t="shared" si="52"/>
        <v>MEEP</v>
      </c>
      <c r="AA336" s="2">
        <f>IF(Z336="HERE",Y336,AA335+Graph!$G$1*1000)</f>
        <v>136526580.1291697</v>
      </c>
      <c r="AB336" s="2">
        <f t="shared" si="63"/>
        <v>650000</v>
      </c>
      <c r="AC336" s="2">
        <f t="shared" si="64"/>
        <v>67087136.143939458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268</v>
      </c>
      <c r="C337" s="7"/>
      <c r="D337" s="2" t="e">
        <f t="shared" si="55"/>
        <v>#N/A</v>
      </c>
      <c r="E337" s="2" t="e">
        <f t="shared" si="67"/>
        <v>#N/A</v>
      </c>
      <c r="F337" s="2">
        <v>1785068.7042271495</v>
      </c>
      <c r="G337" s="2">
        <f t="shared" si="70"/>
        <v>791500.42857142852</v>
      </c>
      <c r="H337" s="2">
        <f t="shared" si="65"/>
        <v>218263718.00108311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2867476.1428571315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1801953.0707919598</v>
      </c>
      <c r="Q337" s="2">
        <f t="shared" si="71"/>
        <v>800000</v>
      </c>
      <c r="R337" s="2">
        <f t="shared" si="66"/>
        <v>220955216.70168066</v>
      </c>
      <c r="S337" s="2">
        <f t="shared" si="58"/>
        <v>791500.42857143283</v>
      </c>
      <c r="T337" s="2">
        <f t="shared" si="59"/>
        <v>8499.571428571362</v>
      </c>
      <c r="U337" s="2">
        <f t="shared" si="60"/>
        <v>800000</v>
      </c>
      <c r="V337" s="2">
        <f t="shared" si="34"/>
        <v>151777682.00108275</v>
      </c>
      <c r="W337" s="2">
        <f t="shared" si="61"/>
        <v>791500.42857143283</v>
      </c>
      <c r="X337" s="2">
        <f t="shared" si="51"/>
        <v>8499.5714285671711</v>
      </c>
      <c r="Y337" s="2">
        <f t="shared" si="62"/>
        <v>69177534.700597838</v>
      </c>
      <c r="Z337" s="2" t="str">
        <f t="shared" si="52"/>
        <v>MEEP</v>
      </c>
      <c r="AA337" s="2">
        <f>IF(Z337="HERE",Y337,AA336+Graph!$G$1*1000)</f>
        <v>137176580.1291697</v>
      </c>
      <c r="AB337" s="2">
        <f t="shared" si="63"/>
        <v>650000</v>
      </c>
      <c r="AC337" s="2">
        <f t="shared" si="64"/>
        <v>67087136.143939458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269</v>
      </c>
      <c r="C338" s="7"/>
      <c r="D338" s="2" t="e">
        <f t="shared" si="55"/>
        <v>#N/A</v>
      </c>
      <c r="E338" s="2" t="e">
        <f t="shared" si="67"/>
        <v>#N/A</v>
      </c>
      <c r="F338" s="2">
        <v>1789999.840113312</v>
      </c>
      <c r="G338" s="2">
        <f t="shared" si="70"/>
        <v>791500.42857142852</v>
      </c>
      <c r="H338" s="2">
        <f t="shared" si="65"/>
        <v>219055218.42965454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2875975.7142857029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1806930.7029539049</v>
      </c>
      <c r="Q338" s="2">
        <f t="shared" si="71"/>
        <v>800000</v>
      </c>
      <c r="R338" s="2">
        <f t="shared" si="66"/>
        <v>221755216.70168066</v>
      </c>
      <c r="S338" s="2">
        <f t="shared" si="58"/>
        <v>791500.42857143283</v>
      </c>
      <c r="T338" s="2">
        <f t="shared" si="59"/>
        <v>8499.571428571362</v>
      </c>
      <c r="U338" s="2">
        <f t="shared" si="60"/>
        <v>800000</v>
      </c>
      <c r="V338" s="2">
        <f t="shared" si="34"/>
        <v>152569182.42965418</v>
      </c>
      <c r="W338" s="2">
        <f t="shared" si="61"/>
        <v>791500.42857143283</v>
      </c>
      <c r="X338" s="2">
        <f t="shared" si="51"/>
        <v>8499.5714285671711</v>
      </c>
      <c r="Y338" s="2">
        <f t="shared" si="62"/>
        <v>69186034.272026405</v>
      </c>
      <c r="Z338" s="2" t="str">
        <f t="shared" si="52"/>
        <v>MEEP</v>
      </c>
      <c r="AA338" s="2">
        <f>IF(Z338="HERE",Y338,AA337+Graph!$G$1*1000)</f>
        <v>137826580.1291697</v>
      </c>
      <c r="AB338" s="2">
        <f t="shared" si="63"/>
        <v>650000</v>
      </c>
      <c r="AC338" s="2">
        <f t="shared" si="64"/>
        <v>67087136.143939458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270</v>
      </c>
      <c r="C339" s="7"/>
      <c r="D339" s="2" t="e">
        <f t="shared" si="55"/>
        <v>#N/A</v>
      </c>
      <c r="E339" s="2" t="e">
        <f t="shared" si="67"/>
        <v>#N/A</v>
      </c>
      <c r="F339" s="2">
        <v>1794930.9759995043</v>
      </c>
      <c r="G339" s="2">
        <f t="shared" si="70"/>
        <v>791500.42857142852</v>
      </c>
      <c r="H339" s="2">
        <f t="shared" si="65"/>
        <v>219846718.85822597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2884475.2857142743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1811908.33511585</v>
      </c>
      <c r="Q339" s="2">
        <f t="shared" si="71"/>
        <v>800000</v>
      </c>
      <c r="R339" s="2">
        <f t="shared" si="66"/>
        <v>222555216.70168066</v>
      </c>
      <c r="S339" s="2">
        <f t="shared" si="58"/>
        <v>791500.42857143283</v>
      </c>
      <c r="T339" s="2">
        <f t="shared" si="59"/>
        <v>8499.571428571362</v>
      </c>
      <c r="U339" s="2">
        <f t="shared" si="60"/>
        <v>800000</v>
      </c>
      <c r="V339" s="2">
        <f t="shared" si="34"/>
        <v>153360682.85822561</v>
      </c>
      <c r="W339" s="2">
        <f t="shared" si="61"/>
        <v>791500.42857143283</v>
      </c>
      <c r="X339" s="2">
        <f t="shared" si="51"/>
        <v>8499.5714285671711</v>
      </c>
      <c r="Y339" s="2">
        <f t="shared" si="62"/>
        <v>69194533.843454972</v>
      </c>
      <c r="Z339" s="2" t="str">
        <f t="shared" si="52"/>
        <v>MEEP</v>
      </c>
      <c r="AA339" s="2">
        <f>IF(Z339="HERE",Y339,AA338+Graph!$G$1*1000)</f>
        <v>138476580.1291697</v>
      </c>
      <c r="AB339" s="2">
        <f t="shared" si="63"/>
        <v>650000</v>
      </c>
      <c r="AC339" s="2">
        <f t="shared" si="64"/>
        <v>67087136.143939458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271</v>
      </c>
      <c r="C340" s="7"/>
      <c r="D340" s="2" t="e">
        <f t="shared" si="55"/>
        <v>#N/A</v>
      </c>
      <c r="E340" s="2" t="e">
        <f t="shared" si="67"/>
        <v>#N/A</v>
      </c>
      <c r="F340" s="2">
        <v>1799862.1118856668</v>
      </c>
      <c r="G340" s="2">
        <f t="shared" si="70"/>
        <v>791500.42857142852</v>
      </c>
      <c r="H340" s="2">
        <f t="shared" si="65"/>
        <v>220638219.2867974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2892974.8571428456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1816885.9672778249</v>
      </c>
      <c r="Q340" s="2">
        <f t="shared" si="71"/>
        <v>800000</v>
      </c>
      <c r="R340" s="2">
        <f t="shared" si="66"/>
        <v>223355216.70168066</v>
      </c>
      <c r="S340" s="2">
        <f t="shared" si="58"/>
        <v>791500.42857143283</v>
      </c>
      <c r="T340" s="2">
        <f t="shared" si="59"/>
        <v>8499.571428571362</v>
      </c>
      <c r="U340" s="2">
        <f t="shared" si="60"/>
        <v>800000</v>
      </c>
      <c r="V340" s="2">
        <f t="shared" si="34"/>
        <v>154152183.28679705</v>
      </c>
      <c r="W340" s="2">
        <f t="shared" si="61"/>
        <v>791500.42857143283</v>
      </c>
      <c r="X340" s="2">
        <f t="shared" si="51"/>
        <v>8499.5714285671711</v>
      </c>
      <c r="Y340" s="2">
        <f t="shared" si="62"/>
        <v>69203033.414883539</v>
      </c>
      <c r="Z340" s="2" t="str">
        <f t="shared" si="52"/>
        <v>MEEP</v>
      </c>
      <c r="AA340" s="2">
        <f>IF(Z340="HERE",Y340,AA339+Graph!$G$1*1000)</f>
        <v>139126580.1291697</v>
      </c>
      <c r="AB340" s="2">
        <f t="shared" si="63"/>
        <v>650000</v>
      </c>
      <c r="AC340" s="2">
        <f t="shared" si="64"/>
        <v>67087136.143939458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272</v>
      </c>
      <c r="C341" s="7"/>
      <c r="D341" s="2" t="e">
        <f t="shared" si="55"/>
        <v>#N/A</v>
      </c>
      <c r="E341" s="2" t="e">
        <f t="shared" si="67"/>
        <v>#N/A</v>
      </c>
      <c r="F341" s="2">
        <v>1804793.2477718294</v>
      </c>
      <c r="G341" s="2">
        <f t="shared" si="70"/>
        <v>791500.42857142852</v>
      </c>
      <c r="H341" s="2">
        <f t="shared" si="65"/>
        <v>221429719.71536884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2901474.428571417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1821863.59943977</v>
      </c>
      <c r="Q341" s="2">
        <f t="shared" si="71"/>
        <v>800000</v>
      </c>
      <c r="R341" s="2">
        <f t="shared" si="66"/>
        <v>224155216.70168066</v>
      </c>
      <c r="S341" s="2">
        <f t="shared" si="58"/>
        <v>791500.42857143283</v>
      </c>
      <c r="T341" s="2">
        <f t="shared" si="59"/>
        <v>8499.571428571362</v>
      </c>
      <c r="U341" s="2">
        <f t="shared" si="60"/>
        <v>800000</v>
      </c>
      <c r="V341" s="2">
        <f t="shared" si="34"/>
        <v>154943683.71536848</v>
      </c>
      <c r="W341" s="2">
        <f t="shared" si="61"/>
        <v>791500.42857143283</v>
      </c>
      <c r="X341" s="2">
        <f t="shared" si="51"/>
        <v>8499.5714285671711</v>
      </c>
      <c r="Y341" s="2">
        <f t="shared" si="62"/>
        <v>69211532.986312106</v>
      </c>
      <c r="Z341" s="2" t="str">
        <f t="shared" si="52"/>
        <v>MEEP</v>
      </c>
      <c r="AA341" s="2">
        <f>IF(Z341="HERE",Y341,AA340+Graph!$G$1*1000)</f>
        <v>139776580.1291697</v>
      </c>
      <c r="AB341" s="2">
        <f t="shared" si="63"/>
        <v>650000</v>
      </c>
      <c r="AC341" s="2">
        <f t="shared" si="64"/>
        <v>67087136.143939458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273</v>
      </c>
      <c r="C342" s="7"/>
      <c r="D342" s="2" t="e">
        <f t="shared" si="55"/>
        <v>#N/A</v>
      </c>
      <c r="E342" s="2" t="e">
        <f t="shared" si="67"/>
        <v>#N/A</v>
      </c>
      <c r="F342" s="2">
        <v>1809724.3836580217</v>
      </c>
      <c r="G342" s="2">
        <f t="shared" si="70"/>
        <v>791500.42857142852</v>
      </c>
      <c r="H342" s="2">
        <f t="shared" si="65"/>
        <v>222221220.14394027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2909973.9999999884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1826841.2316017449</v>
      </c>
      <c r="Q342" s="2">
        <f t="shared" si="71"/>
        <v>800000</v>
      </c>
      <c r="R342" s="2">
        <f t="shared" si="66"/>
        <v>224955216.70168066</v>
      </c>
      <c r="S342" s="2">
        <f t="shared" si="58"/>
        <v>791500.42857143283</v>
      </c>
      <c r="T342" s="2">
        <f t="shared" si="59"/>
        <v>8499.571428571362</v>
      </c>
      <c r="U342" s="2">
        <f t="shared" si="60"/>
        <v>800000</v>
      </c>
      <c r="V342" s="2">
        <f t="shared" si="34"/>
        <v>155735184.14393991</v>
      </c>
      <c r="W342" s="2">
        <f t="shared" si="61"/>
        <v>791500.42857143283</v>
      </c>
      <c r="X342" s="2">
        <f t="shared" si="51"/>
        <v>8499.5714285671711</v>
      </c>
      <c r="Y342" s="2">
        <f t="shared" si="62"/>
        <v>69220032.557740673</v>
      </c>
      <c r="Z342" s="2" t="str">
        <f t="shared" si="52"/>
        <v>MEEP</v>
      </c>
      <c r="AA342" s="2">
        <f>IF(Z342="HERE",Y342,AA341+Graph!$G$1*1000)</f>
        <v>140426580.1291697</v>
      </c>
      <c r="AB342" s="2">
        <f t="shared" si="63"/>
        <v>650000</v>
      </c>
      <c r="AC342" s="2">
        <f t="shared" si="64"/>
        <v>67087136.143939458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274</v>
      </c>
      <c r="C343" s="7"/>
      <c r="D343" s="2" t="e">
        <f t="shared" si="55"/>
        <v>#N/A</v>
      </c>
      <c r="E343" s="2" t="e">
        <f t="shared" si="67"/>
        <v>#N/A</v>
      </c>
      <c r="F343" s="2">
        <v>1814655.5195441842</v>
      </c>
      <c r="G343" s="2">
        <f t="shared" si="70"/>
        <v>791500.42857142852</v>
      </c>
      <c r="H343" s="2">
        <f t="shared" si="65"/>
        <v>223012720.5725117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2918473.5714285597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1831818.86376369</v>
      </c>
      <c r="Q343" s="2">
        <f t="shared" si="71"/>
        <v>800000</v>
      </c>
      <c r="R343" s="2">
        <f t="shared" si="66"/>
        <v>225755216.70168066</v>
      </c>
      <c r="S343" s="2">
        <f t="shared" si="58"/>
        <v>791500.42857143283</v>
      </c>
      <c r="T343" s="2">
        <f t="shared" si="59"/>
        <v>8499.571428571362</v>
      </c>
      <c r="U343" s="2">
        <f t="shared" si="60"/>
        <v>800000</v>
      </c>
      <c r="V343" s="2">
        <f t="shared" si="34"/>
        <v>156526684.57251135</v>
      </c>
      <c r="W343" s="2">
        <f t="shared" si="61"/>
        <v>791500.42857143283</v>
      </c>
      <c r="X343" s="2">
        <f t="shared" si="51"/>
        <v>8499.5714285671711</v>
      </c>
      <c r="Y343" s="2">
        <f t="shared" si="62"/>
        <v>69228532.129169241</v>
      </c>
      <c r="Z343" s="2" t="str">
        <f t="shared" si="52"/>
        <v>MEEP</v>
      </c>
      <c r="AA343" s="2">
        <f>IF(Z343="HERE",Y343,AA342+Graph!$G$1*1000)</f>
        <v>141076580.1291697</v>
      </c>
      <c r="AB343" s="2">
        <f t="shared" si="63"/>
        <v>650000</v>
      </c>
      <c r="AC343" s="2">
        <f t="shared" si="64"/>
        <v>67087136.143939458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275</v>
      </c>
      <c r="C344" s="7"/>
      <c r="D344" s="2" t="e">
        <f t="shared" si="55"/>
        <v>#N/A</v>
      </c>
      <c r="E344" s="2" t="e">
        <f t="shared" si="67"/>
        <v>#N/A</v>
      </c>
      <c r="F344" s="2">
        <v>1819586.6554303467</v>
      </c>
      <c r="G344" s="2">
        <f t="shared" si="70"/>
        <v>791500.42857142852</v>
      </c>
      <c r="H344" s="2">
        <f t="shared" si="65"/>
        <v>223804221.00108314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2926973.1428571311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1836796.4959256351</v>
      </c>
      <c r="Q344" s="2">
        <f t="shared" si="71"/>
        <v>800000</v>
      </c>
      <c r="R344" s="2">
        <f t="shared" si="66"/>
        <v>226555216.70168066</v>
      </c>
      <c r="S344" s="2">
        <f t="shared" si="58"/>
        <v>791500.42857143283</v>
      </c>
      <c r="T344" s="2">
        <f t="shared" si="59"/>
        <v>8499.571428571362</v>
      </c>
      <c r="U344" s="2">
        <f t="shared" si="60"/>
        <v>800000</v>
      </c>
      <c r="V344" s="2">
        <f t="shared" si="34"/>
        <v>157318185.00108278</v>
      </c>
      <c r="W344" s="2">
        <f t="shared" si="61"/>
        <v>791500.42857143283</v>
      </c>
      <c r="X344" s="2">
        <f t="shared" si="51"/>
        <v>8499.5714285671711</v>
      </c>
      <c r="Y344" s="2">
        <f t="shared" si="62"/>
        <v>69237031.700597808</v>
      </c>
      <c r="Z344" s="2" t="str">
        <f t="shared" si="52"/>
        <v>MEEP</v>
      </c>
      <c r="AA344" s="2">
        <f>IF(Z344="HERE",Y344,AA343+Graph!$G$1*1000)</f>
        <v>141726580.1291697</v>
      </c>
      <c r="AB344" s="2">
        <f t="shared" si="63"/>
        <v>650000</v>
      </c>
      <c r="AC344" s="2">
        <f t="shared" si="64"/>
        <v>67087136.143939458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276</v>
      </c>
      <c r="C345" s="7"/>
      <c r="D345" s="2" t="e">
        <f t="shared" si="55"/>
        <v>#N/A</v>
      </c>
      <c r="E345" s="2" t="e">
        <f t="shared" si="67"/>
        <v>#N/A</v>
      </c>
      <c r="F345" s="2">
        <v>1824517.791316539</v>
      </c>
      <c r="G345" s="2">
        <f t="shared" si="70"/>
        <v>791500.42857142852</v>
      </c>
      <c r="H345" s="2">
        <f t="shared" si="65"/>
        <v>224595721.42965457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2935472.7142857024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1841774.12808761</v>
      </c>
      <c r="Q345" s="2">
        <f t="shared" si="71"/>
        <v>800000</v>
      </c>
      <c r="R345" s="2">
        <f t="shared" si="66"/>
        <v>227355216.70168066</v>
      </c>
      <c r="S345" s="2">
        <f t="shared" si="58"/>
        <v>791500.42857143283</v>
      </c>
      <c r="T345" s="2">
        <f t="shared" si="59"/>
        <v>8499.571428571362</v>
      </c>
      <c r="U345" s="2">
        <f t="shared" si="60"/>
        <v>800000</v>
      </c>
      <c r="V345" s="2">
        <f t="shared" si="34"/>
        <v>158109685.42965421</v>
      </c>
      <c r="W345" s="2">
        <f t="shared" si="61"/>
        <v>791500.42857143283</v>
      </c>
      <c r="X345" s="2">
        <f t="shared" si="51"/>
        <v>8499.5714285671711</v>
      </c>
      <c r="Y345" s="2">
        <f t="shared" si="62"/>
        <v>69245531.272026375</v>
      </c>
      <c r="Z345" s="2" t="str">
        <f t="shared" si="52"/>
        <v>MEEP</v>
      </c>
      <c r="AA345" s="2">
        <f>IF(Z345="HERE",Y345,AA344+Graph!$G$1*1000)</f>
        <v>142376580.1291697</v>
      </c>
      <c r="AB345" s="2">
        <f t="shared" si="63"/>
        <v>650000</v>
      </c>
      <c r="AC345" s="2">
        <f t="shared" si="64"/>
        <v>67087136.143939458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277</v>
      </c>
      <c r="C346" s="7"/>
      <c r="D346" s="2" t="e">
        <f t="shared" si="55"/>
        <v>#N/A</v>
      </c>
      <c r="E346" s="2" t="e">
        <f t="shared" si="67"/>
        <v>#N/A</v>
      </c>
      <c r="F346" s="2">
        <v>1829448.9272027016</v>
      </c>
      <c r="G346" s="2">
        <f t="shared" si="70"/>
        <v>791500.42857142852</v>
      </c>
      <c r="H346" s="2">
        <f t="shared" si="65"/>
        <v>225387221.858226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2943972.2857142738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1846751.7602495551</v>
      </c>
      <c r="Q346" s="2">
        <f t="shared" si="71"/>
        <v>800000</v>
      </c>
      <c r="R346" s="2">
        <f t="shared" si="66"/>
        <v>228155216.70168066</v>
      </c>
      <c r="S346" s="2">
        <f t="shared" si="58"/>
        <v>791500.42857143283</v>
      </c>
      <c r="T346" s="2">
        <f t="shared" si="59"/>
        <v>8499.571428571362</v>
      </c>
      <c r="U346" s="2">
        <f t="shared" si="60"/>
        <v>800000</v>
      </c>
      <c r="V346" s="2">
        <f t="shared" si="34"/>
        <v>158901185.85822564</v>
      </c>
      <c r="W346" s="2">
        <f t="shared" si="61"/>
        <v>791500.42857143283</v>
      </c>
      <c r="X346" s="2">
        <f t="shared" si="51"/>
        <v>8499.5714285671711</v>
      </c>
      <c r="Y346" s="2">
        <f t="shared" si="62"/>
        <v>69254030.843454942</v>
      </c>
      <c r="Z346" s="2" t="str">
        <f t="shared" si="52"/>
        <v>MEEP</v>
      </c>
      <c r="AA346" s="2">
        <f>IF(Z346="HERE",Y346,AA345+Graph!$G$1*1000)</f>
        <v>143026580.1291697</v>
      </c>
      <c r="AB346" s="2">
        <f t="shared" si="63"/>
        <v>650000</v>
      </c>
      <c r="AC346" s="2">
        <f t="shared" si="64"/>
        <v>67087136.143939458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278</v>
      </c>
      <c r="C347" s="7"/>
      <c r="D347" s="2" t="e">
        <f t="shared" si="55"/>
        <v>#N/A</v>
      </c>
      <c r="E347" s="2" t="e">
        <f t="shared" si="67"/>
        <v>#N/A</v>
      </c>
      <c r="F347" s="2">
        <v>1834380.0630888641</v>
      </c>
      <c r="G347" s="2">
        <f t="shared" si="70"/>
        <v>791500.42857142852</v>
      </c>
      <c r="H347" s="2">
        <f t="shared" si="65"/>
        <v>226178722.28679743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2952471.8571428452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1851729.3924115002</v>
      </c>
      <c r="Q347" s="2">
        <f t="shared" si="71"/>
        <v>800000</v>
      </c>
      <c r="R347" s="2">
        <f t="shared" si="66"/>
        <v>228955216.70168066</v>
      </c>
      <c r="S347" s="2">
        <f t="shared" si="58"/>
        <v>791500.42857143283</v>
      </c>
      <c r="T347" s="2">
        <f t="shared" si="59"/>
        <v>8499.571428571362</v>
      </c>
      <c r="U347" s="2">
        <f t="shared" si="60"/>
        <v>800000</v>
      </c>
      <c r="V347" s="2">
        <f t="shared" si="34"/>
        <v>159692686.28679708</v>
      </c>
      <c r="W347" s="2">
        <f t="shared" si="61"/>
        <v>791500.42857143283</v>
      </c>
      <c r="X347" s="2">
        <f t="shared" si="51"/>
        <v>8499.5714285671711</v>
      </c>
      <c r="Y347" s="2">
        <f t="shared" si="62"/>
        <v>69262530.414883509</v>
      </c>
      <c r="Z347" s="2" t="str">
        <f t="shared" si="52"/>
        <v>MEEP</v>
      </c>
      <c r="AA347" s="2">
        <f>IF(Z347="HERE",Y347,AA346+Graph!$G$1*1000)</f>
        <v>143676580.1291697</v>
      </c>
      <c r="AB347" s="2">
        <f t="shared" si="63"/>
        <v>650000</v>
      </c>
      <c r="AC347" s="2">
        <f t="shared" si="64"/>
        <v>67087136.143939458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279</v>
      </c>
      <c r="C348" s="7"/>
      <c r="D348" s="2" t="e">
        <f t="shared" si="55"/>
        <v>#N/A</v>
      </c>
      <c r="E348" s="2" t="e">
        <f t="shared" si="67"/>
        <v>#N/A</v>
      </c>
      <c r="F348" s="2">
        <v>1839311.1989750564</v>
      </c>
      <c r="G348" s="2">
        <f t="shared" si="70"/>
        <v>791500.42857142852</v>
      </c>
      <c r="H348" s="2">
        <f t="shared" si="65"/>
        <v>226970222.71536887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2960971.4285714165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1856707.0245734751</v>
      </c>
      <c r="Q348" s="2">
        <f t="shared" si="71"/>
        <v>800000</v>
      </c>
      <c r="R348" s="2">
        <f t="shared" si="66"/>
        <v>229755216.70168066</v>
      </c>
      <c r="S348" s="2">
        <f t="shared" si="58"/>
        <v>791500.42857143283</v>
      </c>
      <c r="T348" s="2">
        <f t="shared" si="59"/>
        <v>8499.571428571362</v>
      </c>
      <c r="U348" s="2">
        <f t="shared" si="60"/>
        <v>800000</v>
      </c>
      <c r="V348" s="2">
        <f t="shared" si="34"/>
        <v>160484186.71536851</v>
      </c>
      <c r="W348" s="2">
        <f t="shared" si="61"/>
        <v>791500.42857143283</v>
      </c>
      <c r="X348" s="2">
        <f t="shared" si="51"/>
        <v>8499.5714285671711</v>
      </c>
      <c r="Y348" s="2">
        <f t="shared" si="62"/>
        <v>69271029.986312076</v>
      </c>
      <c r="Z348" s="2" t="str">
        <f t="shared" si="52"/>
        <v>MEEP</v>
      </c>
      <c r="AA348" s="2">
        <f>IF(Z348="HERE",Y348,AA347+Graph!$G$1*1000)</f>
        <v>144326580.1291697</v>
      </c>
      <c r="AB348" s="2">
        <f t="shared" si="63"/>
        <v>650000</v>
      </c>
      <c r="AC348" s="2">
        <f t="shared" si="64"/>
        <v>67087136.143939458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280</v>
      </c>
      <c r="C349" s="7"/>
      <c r="D349" s="2" t="e">
        <f t="shared" si="55"/>
        <v>#N/A</v>
      </c>
      <c r="E349" s="2" t="e">
        <f t="shared" si="67"/>
        <v>#N/A</v>
      </c>
      <c r="F349" s="2">
        <v>1844242.3348612189</v>
      </c>
      <c r="G349" s="2">
        <f t="shared" si="70"/>
        <v>791500.42857142852</v>
      </c>
      <c r="H349" s="2">
        <f t="shared" si="65"/>
        <v>227761723.1439403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2969470.9999999879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1861684.6567354202</v>
      </c>
      <c r="Q349" s="2">
        <f t="shared" si="71"/>
        <v>800000</v>
      </c>
      <c r="R349" s="2">
        <f t="shared" si="66"/>
        <v>230555216.70168066</v>
      </c>
      <c r="S349" s="2">
        <f t="shared" si="58"/>
        <v>791500.42857143283</v>
      </c>
      <c r="T349" s="2">
        <f t="shared" si="59"/>
        <v>8499.571428571362</v>
      </c>
      <c r="U349" s="2">
        <f t="shared" si="60"/>
        <v>800000</v>
      </c>
      <c r="V349" s="2">
        <f t="shared" si="34"/>
        <v>161275687.14393994</v>
      </c>
      <c r="W349" s="2">
        <f t="shared" si="61"/>
        <v>791500.42857143283</v>
      </c>
      <c r="X349" s="2">
        <f t="shared" si="51"/>
        <v>8499.5714285671711</v>
      </c>
      <c r="Y349" s="2">
        <f t="shared" si="62"/>
        <v>69279529.557740644</v>
      </c>
      <c r="Z349" s="2" t="str">
        <f t="shared" si="52"/>
        <v>MEEP</v>
      </c>
      <c r="AA349" s="2">
        <f>IF(Z349="HERE",Y349,AA348+Graph!$G$1*1000)</f>
        <v>144976580.1291697</v>
      </c>
      <c r="AB349" s="2">
        <f t="shared" si="63"/>
        <v>650000</v>
      </c>
      <c r="AC349" s="2">
        <f t="shared" si="64"/>
        <v>67087136.143939458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281</v>
      </c>
      <c r="C350" s="7"/>
      <c r="D350" s="2" t="e">
        <f t="shared" si="55"/>
        <v>#N/A</v>
      </c>
      <c r="E350" s="2" t="e">
        <f t="shared" si="67"/>
        <v>#N/A</v>
      </c>
      <c r="F350" s="2">
        <v>1849173.4707473814</v>
      </c>
      <c r="G350" s="2">
        <f t="shared" si="70"/>
        <v>791500.42857142852</v>
      </c>
      <c r="H350" s="2">
        <f t="shared" si="65"/>
        <v>228553223.57251173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2977970.5714285593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1866662.2888973653</v>
      </c>
      <c r="Q350" s="2">
        <f t="shared" si="71"/>
        <v>800000</v>
      </c>
      <c r="R350" s="2">
        <f t="shared" si="66"/>
        <v>231355216.70168066</v>
      </c>
      <c r="S350" s="2">
        <f t="shared" si="58"/>
        <v>791500.42857143283</v>
      </c>
      <c r="T350" s="2">
        <f t="shared" si="59"/>
        <v>8499.571428571362</v>
      </c>
      <c r="U350" s="2">
        <f t="shared" si="60"/>
        <v>800000</v>
      </c>
      <c r="V350" s="2">
        <f t="shared" si="34"/>
        <v>162067187.57251137</v>
      </c>
      <c r="W350" s="2">
        <f t="shared" si="61"/>
        <v>791500.42857143283</v>
      </c>
      <c r="X350" s="2">
        <f t="shared" si="51"/>
        <v>8499.5714285671711</v>
      </c>
      <c r="Y350" s="2">
        <f t="shared" si="62"/>
        <v>69288029.129169211</v>
      </c>
      <c r="Z350" s="2" t="str">
        <f t="shared" si="52"/>
        <v>MEEP</v>
      </c>
      <c r="AA350" s="2">
        <f>IF(Z350="HERE",Y350,AA349+Graph!$G$1*1000)</f>
        <v>145626580.1291697</v>
      </c>
      <c r="AB350" s="2">
        <f t="shared" si="63"/>
        <v>650000</v>
      </c>
      <c r="AC350" s="2">
        <f t="shared" si="64"/>
        <v>67087136.143939458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282</v>
      </c>
      <c r="C351" s="7"/>
      <c r="D351" s="2" t="e">
        <f t="shared" si="55"/>
        <v>#N/A</v>
      </c>
      <c r="E351" s="2" t="e">
        <f t="shared" si="67"/>
        <v>#N/A</v>
      </c>
      <c r="F351" s="2">
        <v>1854104.6066335738</v>
      </c>
      <c r="G351" s="2">
        <f t="shared" si="70"/>
        <v>791500.42857142852</v>
      </c>
      <c r="H351" s="2">
        <f t="shared" si="65"/>
        <v>229344724.00108317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2986470.1428571306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1871639.9210593402</v>
      </c>
      <c r="Q351" s="2">
        <f t="shared" si="71"/>
        <v>800000</v>
      </c>
      <c r="R351" s="2">
        <f t="shared" si="66"/>
        <v>232155216.70168066</v>
      </c>
      <c r="S351" s="2">
        <f t="shared" si="58"/>
        <v>791500.42857143283</v>
      </c>
      <c r="T351" s="2">
        <f t="shared" si="59"/>
        <v>8499.571428571362</v>
      </c>
      <c r="U351" s="2">
        <f t="shared" si="60"/>
        <v>800000</v>
      </c>
      <c r="V351" s="2">
        <f t="shared" si="34"/>
        <v>162858688.00108281</v>
      </c>
      <c r="W351" s="2">
        <f t="shared" si="61"/>
        <v>791500.42857143283</v>
      </c>
      <c r="X351" s="2">
        <f t="shared" si="51"/>
        <v>8499.5714285671711</v>
      </c>
      <c r="Y351" s="2">
        <f t="shared" ref="Y351:Y385" si="74">IF(COUNT($C352)=0,IF(COUNT($C351)=1,C351,SUM(Y350+X351)),C351)</f>
        <v>69296528.700597778</v>
      </c>
      <c r="Z351" s="2" t="str">
        <f t="shared" si="52"/>
        <v>MEEP</v>
      </c>
      <c r="AA351" s="2">
        <f>IF(Z351="HERE",Y351,AA350+Graph!$G$1*1000)</f>
        <v>146276580.1291697</v>
      </c>
      <c r="AB351" s="2">
        <f t="shared" si="63"/>
        <v>650000</v>
      </c>
      <c r="AC351" s="2">
        <f t="shared" ref="AC351:AC385" si="75">IF(Z352="HERE",V351,AC350)</f>
        <v>67087136.143939458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283</v>
      </c>
      <c r="C352" s="7"/>
      <c r="D352" s="2" t="e">
        <f t="shared" si="55"/>
        <v>#N/A</v>
      </c>
      <c r="E352" s="2" t="e">
        <f t="shared" si="67"/>
        <v>#N/A</v>
      </c>
      <c r="F352" s="2">
        <v>1859035.7425197363</v>
      </c>
      <c r="G352" s="2">
        <f t="shared" si="70"/>
        <v>791500.42857142852</v>
      </c>
      <c r="H352" s="2">
        <f t="shared" ref="H352:H385" si="76">IF(COUNT($C353)=0,IF(COUNT($C352)=1,C352,SUM(H351+G352)),C352)</f>
        <v>230136224.4296546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2994969.714285702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1876617.5532212853</v>
      </c>
      <c r="Q352" s="2">
        <f t="shared" si="71"/>
        <v>800000</v>
      </c>
      <c r="R352" s="2">
        <f t="shared" ref="R352:R385" si="77">IF(COUNT($C353)=0,IF(COUNT($C352)=1,M352,SUM(R351+Q352)),M352)</f>
        <v>232955216.70168066</v>
      </c>
      <c r="S352" s="2">
        <f t="shared" si="58"/>
        <v>791500.42857143283</v>
      </c>
      <c r="T352" s="2">
        <f t="shared" si="59"/>
        <v>8499.571428571362</v>
      </c>
      <c r="U352" s="2">
        <f t="shared" si="60"/>
        <v>800000</v>
      </c>
      <c r="V352" s="2">
        <f t="shared" si="34"/>
        <v>163650188.42965424</v>
      </c>
      <c r="W352" s="2">
        <f t="shared" si="61"/>
        <v>791500.42857143283</v>
      </c>
      <c r="X352" s="2">
        <f t="shared" si="51"/>
        <v>8499.5714285671711</v>
      </c>
      <c r="Y352" s="2">
        <f t="shared" si="74"/>
        <v>69305028.272026345</v>
      </c>
      <c r="Z352" s="2" t="str">
        <f t="shared" si="52"/>
        <v>MEEP</v>
      </c>
      <c r="AA352" s="2">
        <f>IF(Z352="HERE",Y352,AA351+Graph!$G$1*1000)</f>
        <v>146926580.1291697</v>
      </c>
      <c r="AB352" s="2">
        <f t="shared" si="63"/>
        <v>650000</v>
      </c>
      <c r="AC352" s="2">
        <f t="shared" si="75"/>
        <v>67087136.143939458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284</v>
      </c>
      <c r="C353" s="7"/>
      <c r="D353" s="2" t="e">
        <f t="shared" si="55"/>
        <v>#N/A</v>
      </c>
      <c r="E353" s="2" t="e">
        <f t="shared" si="67"/>
        <v>#N/A</v>
      </c>
      <c r="F353" s="2">
        <v>1863966.8784058988</v>
      </c>
      <c r="G353" s="2">
        <f t="shared" si="70"/>
        <v>791500.42857142852</v>
      </c>
      <c r="H353" s="2">
        <f t="shared" si="76"/>
        <v>230927724.85822603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3003469.2857142733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1881595.1853832304</v>
      </c>
      <c r="Q353" s="2">
        <f t="shared" si="71"/>
        <v>800000</v>
      </c>
      <c r="R353" s="2">
        <f t="shared" si="77"/>
        <v>233755216.70168066</v>
      </c>
      <c r="S353" s="2">
        <f t="shared" si="58"/>
        <v>791500.42857143283</v>
      </c>
      <c r="T353" s="2">
        <f t="shared" si="59"/>
        <v>8499.571428571362</v>
      </c>
      <c r="U353" s="2">
        <f t="shared" si="60"/>
        <v>800000</v>
      </c>
      <c r="V353" s="2">
        <f t="shared" si="34"/>
        <v>164441688.85822567</v>
      </c>
      <c r="W353" s="2">
        <f t="shared" si="61"/>
        <v>791500.42857143283</v>
      </c>
      <c r="X353" s="2">
        <f t="shared" si="51"/>
        <v>8499.5714285671711</v>
      </c>
      <c r="Y353" s="2">
        <f t="shared" si="74"/>
        <v>69313527.843454912</v>
      </c>
      <c r="Z353" s="2" t="str">
        <f t="shared" si="52"/>
        <v>MEEP</v>
      </c>
      <c r="AA353" s="2">
        <f>IF(Z353="HERE",Y353,AA352+Graph!$G$1*1000)</f>
        <v>147576580.1291697</v>
      </c>
      <c r="AB353" s="2">
        <f t="shared" si="63"/>
        <v>650000</v>
      </c>
      <c r="AC353" s="2">
        <f t="shared" si="75"/>
        <v>67087136.143939458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285</v>
      </c>
      <c r="C354" s="7"/>
      <c r="D354" s="2" t="e">
        <f t="shared" si="55"/>
        <v>#N/A</v>
      </c>
      <c r="E354" s="2" t="e">
        <f t="shared" si="67"/>
        <v>#N/A</v>
      </c>
      <c r="F354" s="2">
        <v>1868898.0142920911</v>
      </c>
      <c r="G354" s="2">
        <f t="shared" si="70"/>
        <v>791500.42857142852</v>
      </c>
      <c r="H354" s="2">
        <f t="shared" si="76"/>
        <v>231719225.28679746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3011968.8571428447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1886572.8175452054</v>
      </c>
      <c r="Q354" s="2">
        <f t="shared" si="71"/>
        <v>800000</v>
      </c>
      <c r="R354" s="2">
        <f t="shared" si="77"/>
        <v>234555216.70168066</v>
      </c>
      <c r="S354" s="2">
        <f t="shared" si="58"/>
        <v>791500.42857143283</v>
      </c>
      <c r="T354" s="2">
        <f t="shared" si="59"/>
        <v>8499.571428571362</v>
      </c>
      <c r="U354" s="2">
        <f t="shared" si="60"/>
        <v>800000</v>
      </c>
      <c r="V354" s="2">
        <f t="shared" si="34"/>
        <v>165233189.28679711</v>
      </c>
      <c r="W354" s="2">
        <f t="shared" si="61"/>
        <v>791500.42857143283</v>
      </c>
      <c r="X354" s="2">
        <f t="shared" si="51"/>
        <v>8499.5714285671711</v>
      </c>
      <c r="Y354" s="2">
        <f t="shared" si="74"/>
        <v>69322027.414883479</v>
      </c>
      <c r="Z354" s="2" t="str">
        <f t="shared" si="52"/>
        <v>MEEP</v>
      </c>
      <c r="AA354" s="2">
        <f>IF(Z354="HERE",Y354,AA353+Graph!$G$1*1000)</f>
        <v>148226580.1291697</v>
      </c>
      <c r="AB354" s="2">
        <f t="shared" si="63"/>
        <v>650000</v>
      </c>
      <c r="AC354" s="2">
        <f t="shared" si="75"/>
        <v>67087136.143939458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286</v>
      </c>
      <c r="C355" s="7"/>
      <c r="D355" s="2" t="e">
        <f t="shared" si="55"/>
        <v>#N/A</v>
      </c>
      <c r="E355" s="2" t="e">
        <f t="shared" si="67"/>
        <v>#N/A</v>
      </c>
      <c r="F355" s="2">
        <v>1873829.1501782537</v>
      </c>
      <c r="G355" s="2">
        <f t="shared" si="70"/>
        <v>791500.42857142852</v>
      </c>
      <c r="H355" s="2">
        <f t="shared" si="76"/>
        <v>232510725.7153689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3020468.4285714161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1891550.4497071505</v>
      </c>
      <c r="Q355" s="2">
        <f t="shared" si="71"/>
        <v>800000</v>
      </c>
      <c r="R355" s="2">
        <f t="shared" si="77"/>
        <v>235355216.70168066</v>
      </c>
      <c r="S355" s="2">
        <f t="shared" si="58"/>
        <v>791500.42857143283</v>
      </c>
      <c r="T355" s="2">
        <f t="shared" si="59"/>
        <v>8499.571428571362</v>
      </c>
      <c r="U355" s="2">
        <f t="shared" si="60"/>
        <v>800000</v>
      </c>
      <c r="V355" s="2">
        <f t="shared" si="34"/>
        <v>166024689.71536854</v>
      </c>
      <c r="W355" s="2">
        <f t="shared" si="61"/>
        <v>791500.42857143283</v>
      </c>
      <c r="X355" s="2">
        <f t="shared" si="51"/>
        <v>8499.5714285671711</v>
      </c>
      <c r="Y355" s="2">
        <f t="shared" si="74"/>
        <v>69330526.986312047</v>
      </c>
      <c r="Z355" s="2" t="str">
        <f t="shared" si="52"/>
        <v>MEEP</v>
      </c>
      <c r="AA355" s="2">
        <f>IF(Z355="HERE",Y355,AA354+Graph!$G$1*1000)</f>
        <v>148876580.1291697</v>
      </c>
      <c r="AB355" s="2">
        <f t="shared" si="63"/>
        <v>650000</v>
      </c>
      <c r="AC355" s="2">
        <f t="shared" si="75"/>
        <v>67087136.143939458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287</v>
      </c>
      <c r="C356" s="7"/>
      <c r="D356" s="2" t="e">
        <f t="shared" si="55"/>
        <v>#N/A</v>
      </c>
      <c r="E356" s="2" t="e">
        <f t="shared" si="67"/>
        <v>#N/A</v>
      </c>
      <c r="F356" s="2">
        <v>1878760.2860644162</v>
      </c>
      <c r="G356" s="2">
        <f t="shared" si="70"/>
        <v>791500.42857142852</v>
      </c>
      <c r="H356" s="2">
        <f t="shared" si="76"/>
        <v>233302226.14394033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3028967.9999999874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1896528.0818691254</v>
      </c>
      <c r="Q356" s="2">
        <f t="shared" si="71"/>
        <v>800000</v>
      </c>
      <c r="R356" s="2">
        <f t="shared" si="77"/>
        <v>236155216.70168066</v>
      </c>
      <c r="S356" s="2">
        <f t="shared" si="58"/>
        <v>791500.42857143283</v>
      </c>
      <c r="T356" s="2">
        <f t="shared" si="59"/>
        <v>8499.571428571362</v>
      </c>
      <c r="U356" s="2">
        <f t="shared" si="60"/>
        <v>800000</v>
      </c>
      <c r="V356" s="2">
        <f t="shared" ref="V356:V385" si="78">H272</f>
        <v>166816190.14393997</v>
      </c>
      <c r="W356" s="2">
        <f t="shared" si="61"/>
        <v>791500.42857143283</v>
      </c>
      <c r="X356" s="2">
        <f t="shared" si="51"/>
        <v>8499.5714285671711</v>
      </c>
      <c r="Y356" s="2">
        <f t="shared" si="74"/>
        <v>69339026.557740614</v>
      </c>
      <c r="Z356" s="2" t="str">
        <f t="shared" si="52"/>
        <v>MEEP</v>
      </c>
      <c r="AA356" s="2">
        <f>IF(Z356="HERE",Y356,AA355+Graph!$G$1*1000)</f>
        <v>149526580.1291697</v>
      </c>
      <c r="AB356" s="2">
        <f t="shared" si="63"/>
        <v>650000</v>
      </c>
      <c r="AC356" s="2">
        <f t="shared" si="75"/>
        <v>67087136.143939458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288</v>
      </c>
      <c r="C357" s="7"/>
      <c r="D357" s="2" t="e">
        <f t="shared" si="55"/>
        <v>#N/A</v>
      </c>
      <c r="E357" s="2" t="e">
        <f t="shared" si="67"/>
        <v>#N/A</v>
      </c>
      <c r="F357" s="2">
        <v>1883691.4219506085</v>
      </c>
      <c r="G357" s="2">
        <f t="shared" si="70"/>
        <v>791500.42857142852</v>
      </c>
      <c r="H357" s="2">
        <f t="shared" si="76"/>
        <v>234093726.57251176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3037467.5714285588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1901505.7140310705</v>
      </c>
      <c r="Q357" s="2">
        <f t="shared" si="71"/>
        <v>800000</v>
      </c>
      <c r="R357" s="2">
        <f t="shared" si="77"/>
        <v>236955216.70168066</v>
      </c>
      <c r="S357" s="2">
        <f t="shared" si="58"/>
        <v>791500.42857143283</v>
      </c>
      <c r="T357" s="2">
        <f t="shared" si="59"/>
        <v>8499.571428571362</v>
      </c>
      <c r="U357" s="2">
        <f t="shared" si="60"/>
        <v>800000</v>
      </c>
      <c r="V357" s="2">
        <f t="shared" si="78"/>
        <v>167607690.5725114</v>
      </c>
      <c r="W357" s="2">
        <f t="shared" si="61"/>
        <v>791500.42857143283</v>
      </c>
      <c r="X357" s="2">
        <f t="shared" si="51"/>
        <v>8499.5714285671711</v>
      </c>
      <c r="Y357" s="2">
        <f t="shared" si="74"/>
        <v>69347526.129169181</v>
      </c>
      <c r="Z357" s="2" t="str">
        <f t="shared" si="52"/>
        <v>MEEP</v>
      </c>
      <c r="AA357" s="2">
        <f>IF(Z357="HERE",Y357,AA356+Graph!$G$1*1000)</f>
        <v>150176580.1291697</v>
      </c>
      <c r="AB357" s="2">
        <f t="shared" si="63"/>
        <v>650000</v>
      </c>
      <c r="AC357" s="2">
        <f t="shared" si="75"/>
        <v>67087136.143939458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289</v>
      </c>
      <c r="C358" s="7"/>
      <c r="D358" s="2" t="e">
        <f t="shared" si="55"/>
        <v>#N/A</v>
      </c>
      <c r="E358" s="2" t="e">
        <f t="shared" si="67"/>
        <v>#N/A</v>
      </c>
      <c r="F358" s="2">
        <v>1888622.557836771</v>
      </c>
      <c r="G358" s="2">
        <f t="shared" ref="G358:G385" si="79">IF(F358&gt;800000,$AK$31*1000,F358)</f>
        <v>791500.42857142852</v>
      </c>
      <c r="H358" s="2">
        <f t="shared" si="76"/>
        <v>234885227.0010832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3045967.1428571302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1906483.3461930156</v>
      </c>
      <c r="Q358" s="2">
        <f t="shared" ref="Q358:Q385" si="80">IF(P358&gt;800000,800000,P358)</f>
        <v>800000</v>
      </c>
      <c r="R358" s="2">
        <f t="shared" si="77"/>
        <v>237755216.70168066</v>
      </c>
      <c r="S358" s="2">
        <f t="shared" si="58"/>
        <v>791500.42857143283</v>
      </c>
      <c r="T358" s="2">
        <f t="shared" si="59"/>
        <v>8499.571428571362</v>
      </c>
      <c r="U358" s="2">
        <f t="shared" si="60"/>
        <v>800000</v>
      </c>
      <c r="V358" s="2">
        <f t="shared" si="78"/>
        <v>168399191.00108284</v>
      </c>
      <c r="W358" s="2">
        <f t="shared" si="61"/>
        <v>791500.42857143283</v>
      </c>
      <c r="X358" s="2">
        <f t="shared" si="51"/>
        <v>8499.5714285671711</v>
      </c>
      <c r="Y358" s="2">
        <f t="shared" si="74"/>
        <v>69356025.700597748</v>
      </c>
      <c r="Z358" s="2" t="str">
        <f t="shared" si="52"/>
        <v>MEEP</v>
      </c>
      <c r="AA358" s="2">
        <f>IF(Z358="HERE",Y358,AA357+Graph!$G$1*1000)</f>
        <v>150826580.1291697</v>
      </c>
      <c r="AB358" s="2">
        <f t="shared" si="63"/>
        <v>650000</v>
      </c>
      <c r="AC358" s="2">
        <f t="shared" si="75"/>
        <v>67087136.143939458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290</v>
      </c>
      <c r="C359" s="7"/>
      <c r="D359" s="2" t="e">
        <f t="shared" si="55"/>
        <v>#N/A</v>
      </c>
      <c r="E359" s="2" t="e">
        <f t="shared" si="67"/>
        <v>#N/A</v>
      </c>
      <c r="F359" s="2">
        <v>1893553.6937229335</v>
      </c>
      <c r="G359" s="2">
        <f t="shared" si="79"/>
        <v>791500.42857142852</v>
      </c>
      <c r="H359" s="2">
        <f t="shared" si="76"/>
        <v>235676727.42965463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3054466.7142857015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1911460.9783549905</v>
      </c>
      <c r="Q359" s="2">
        <f t="shared" si="80"/>
        <v>800000</v>
      </c>
      <c r="R359" s="2">
        <f t="shared" si="77"/>
        <v>238555216.70168066</v>
      </c>
      <c r="S359" s="2">
        <f t="shared" si="58"/>
        <v>791500.42857143283</v>
      </c>
      <c r="T359" s="2">
        <f t="shared" si="59"/>
        <v>8499.571428571362</v>
      </c>
      <c r="U359" s="2">
        <f t="shared" si="60"/>
        <v>800000</v>
      </c>
      <c r="V359" s="2">
        <f t="shared" si="78"/>
        <v>169190691.42965427</v>
      </c>
      <c r="W359" s="2">
        <f t="shared" si="61"/>
        <v>791500.42857143283</v>
      </c>
      <c r="X359" s="2">
        <f t="shared" si="51"/>
        <v>8499.5714285671711</v>
      </c>
      <c r="Y359" s="2">
        <f t="shared" si="74"/>
        <v>69364525.272026315</v>
      </c>
      <c r="Z359" s="2" t="str">
        <f t="shared" si="52"/>
        <v>MEEP</v>
      </c>
      <c r="AA359" s="2">
        <f>IF(Z359="HERE",Y359,AA358+Graph!$G$1*1000)</f>
        <v>151476580.1291697</v>
      </c>
      <c r="AB359" s="2">
        <f t="shared" si="63"/>
        <v>650000</v>
      </c>
      <c r="AC359" s="2">
        <f t="shared" si="75"/>
        <v>67087136.143939458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291</v>
      </c>
      <c r="C360" s="7"/>
      <c r="D360" s="2" t="e">
        <f t="shared" si="55"/>
        <v>#N/A</v>
      </c>
      <c r="E360" s="2" t="e">
        <f t="shared" si="67"/>
        <v>#N/A</v>
      </c>
      <c r="F360" s="2">
        <v>1898484.8296091259</v>
      </c>
      <c r="G360" s="2">
        <f t="shared" si="79"/>
        <v>791500.42857142852</v>
      </c>
      <c r="H360" s="2">
        <f t="shared" si="76"/>
        <v>236468227.85822606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3062966.2857142729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1916438.6105169356</v>
      </c>
      <c r="Q360" s="2">
        <f t="shared" si="80"/>
        <v>800000</v>
      </c>
      <c r="R360" s="2">
        <f t="shared" si="77"/>
        <v>239355216.70168066</v>
      </c>
      <c r="S360" s="2">
        <f t="shared" si="58"/>
        <v>791500.42857143283</v>
      </c>
      <c r="T360" s="2">
        <f t="shared" si="59"/>
        <v>8499.571428571362</v>
      </c>
      <c r="U360" s="2">
        <f t="shared" si="60"/>
        <v>800000</v>
      </c>
      <c r="V360" s="2">
        <f t="shared" si="78"/>
        <v>169982191.8582257</v>
      </c>
      <c r="W360" s="2">
        <f t="shared" si="61"/>
        <v>791500.42857143283</v>
      </c>
      <c r="X360" s="2">
        <f t="shared" si="51"/>
        <v>8499.5714285671711</v>
      </c>
      <c r="Y360" s="2">
        <f t="shared" si="74"/>
        <v>69373024.843454883</v>
      </c>
      <c r="Z360" s="2" t="str">
        <f t="shared" si="52"/>
        <v>MEEP</v>
      </c>
      <c r="AA360" s="2">
        <f>IF(Z360="HERE",Y360,AA359+Graph!$G$1*1000)</f>
        <v>152126580.1291697</v>
      </c>
      <c r="AB360" s="2">
        <f t="shared" si="63"/>
        <v>650000</v>
      </c>
      <c r="AC360" s="2">
        <f t="shared" si="75"/>
        <v>67087136.143939458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292</v>
      </c>
      <c r="C361" s="7"/>
      <c r="D361" s="2" t="e">
        <f t="shared" si="55"/>
        <v>#N/A</v>
      </c>
      <c r="E361" s="2" t="e">
        <f t="shared" si="67"/>
        <v>#N/A</v>
      </c>
      <c r="F361" s="2">
        <v>1903415.9654952884</v>
      </c>
      <c r="G361" s="2">
        <f t="shared" si="79"/>
        <v>791500.42857142852</v>
      </c>
      <c r="H361" s="2">
        <f t="shared" si="76"/>
        <v>237259728.28679749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3071465.8571428442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1921416.2426788807</v>
      </c>
      <c r="Q361" s="2">
        <f t="shared" si="80"/>
        <v>800000</v>
      </c>
      <c r="R361" s="2">
        <f t="shared" si="77"/>
        <v>240155216.70168066</v>
      </c>
      <c r="S361" s="2">
        <f t="shared" si="58"/>
        <v>791500.42857143283</v>
      </c>
      <c r="T361" s="2">
        <f t="shared" si="59"/>
        <v>8499.571428571362</v>
      </c>
      <c r="U361" s="2">
        <f t="shared" si="60"/>
        <v>800000</v>
      </c>
      <c r="V361" s="2">
        <f t="shared" si="78"/>
        <v>170773692.28679714</v>
      </c>
      <c r="W361" s="2">
        <f t="shared" si="61"/>
        <v>791500.42857143283</v>
      </c>
      <c r="X361" s="2">
        <f t="shared" si="51"/>
        <v>8499.5714285671711</v>
      </c>
      <c r="Y361" s="2">
        <f t="shared" si="74"/>
        <v>69381524.41488345</v>
      </c>
      <c r="Z361" s="2" t="str">
        <f t="shared" si="52"/>
        <v>MEEP</v>
      </c>
      <c r="AA361" s="2">
        <f>IF(Z361="HERE",Y361,AA360+Graph!$G$1*1000)</f>
        <v>152776580.1291697</v>
      </c>
      <c r="AB361" s="2">
        <f t="shared" si="63"/>
        <v>650000</v>
      </c>
      <c r="AC361" s="2">
        <f t="shared" si="75"/>
        <v>67087136.143939458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293</v>
      </c>
      <c r="C362" s="7"/>
      <c r="D362" s="2" t="e">
        <f t="shared" si="55"/>
        <v>#N/A</v>
      </c>
      <c r="E362" s="2" t="e">
        <f t="shared" si="67"/>
        <v>#N/A</v>
      </c>
      <c r="F362" s="2">
        <v>1908347.1013814509</v>
      </c>
      <c r="G362" s="2">
        <f t="shared" si="79"/>
        <v>791500.42857142852</v>
      </c>
      <c r="H362" s="2">
        <f t="shared" si="76"/>
        <v>238051228.71536893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3079965.4285714156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1926393.8748408556</v>
      </c>
      <c r="Q362" s="2">
        <f t="shared" si="80"/>
        <v>800000</v>
      </c>
      <c r="R362" s="2">
        <f t="shared" si="77"/>
        <v>240955216.70168066</v>
      </c>
      <c r="S362" s="2">
        <f t="shared" si="58"/>
        <v>791500.42857143283</v>
      </c>
      <c r="T362" s="2">
        <f t="shared" si="59"/>
        <v>8499.571428571362</v>
      </c>
      <c r="U362" s="2">
        <f t="shared" si="60"/>
        <v>800000</v>
      </c>
      <c r="V362" s="2">
        <f t="shared" si="78"/>
        <v>171565192.71536857</v>
      </c>
      <c r="W362" s="2">
        <f t="shared" si="61"/>
        <v>791500.42857143283</v>
      </c>
      <c r="X362" s="2">
        <f t="shared" si="51"/>
        <v>8499.5714285671711</v>
      </c>
      <c r="Y362" s="2">
        <f t="shared" si="74"/>
        <v>69390023.986312017</v>
      </c>
      <c r="Z362" s="2" t="str">
        <f t="shared" si="52"/>
        <v>MEEP</v>
      </c>
      <c r="AA362" s="2">
        <f>IF(Z362="HERE",Y362,AA361+Graph!$G$1*1000)</f>
        <v>153426580.1291697</v>
      </c>
      <c r="AB362" s="2">
        <f t="shared" si="63"/>
        <v>650000</v>
      </c>
      <c r="AC362" s="2">
        <f t="shared" si="75"/>
        <v>67087136.143939458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294</v>
      </c>
      <c r="C363" s="7"/>
      <c r="D363" s="2" t="e">
        <f t="shared" si="55"/>
        <v>#N/A</v>
      </c>
      <c r="E363" s="2" t="e">
        <f t="shared" si="67"/>
        <v>#N/A</v>
      </c>
      <c r="F363" s="2">
        <v>1913278.2372676432</v>
      </c>
      <c r="G363" s="2">
        <f t="shared" si="79"/>
        <v>791500.42857142852</v>
      </c>
      <c r="H363" s="2">
        <f t="shared" si="76"/>
        <v>238842729.14394036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3088464.999999987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1931371.5070028007</v>
      </c>
      <c r="Q363" s="2">
        <f t="shared" si="80"/>
        <v>800000</v>
      </c>
      <c r="R363" s="2">
        <f t="shared" si="77"/>
        <v>241755216.70168066</v>
      </c>
      <c r="S363" s="2">
        <f t="shared" si="58"/>
        <v>791500.42857143283</v>
      </c>
      <c r="T363" s="2">
        <f t="shared" si="59"/>
        <v>8499.571428571362</v>
      </c>
      <c r="U363" s="2">
        <f t="shared" si="60"/>
        <v>800000</v>
      </c>
      <c r="V363" s="2">
        <f t="shared" si="78"/>
        <v>172356693.14394</v>
      </c>
      <c r="W363" s="2">
        <f t="shared" si="61"/>
        <v>791500.42857143283</v>
      </c>
      <c r="X363" s="2">
        <f t="shared" si="51"/>
        <v>8499.5714285671711</v>
      </c>
      <c r="Y363" s="2">
        <f t="shared" si="74"/>
        <v>69398523.557740584</v>
      </c>
      <c r="Z363" s="2" t="str">
        <f t="shared" si="52"/>
        <v>MEEP</v>
      </c>
      <c r="AA363" s="2">
        <f>IF(Z363="HERE",Y363,AA362+Graph!$G$1*1000)</f>
        <v>154076580.1291697</v>
      </c>
      <c r="AB363" s="2">
        <f t="shared" si="63"/>
        <v>650000</v>
      </c>
      <c r="AC363" s="2">
        <f t="shared" si="75"/>
        <v>67087136.143939458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295</v>
      </c>
      <c r="C364" s="7"/>
      <c r="D364" s="2" t="e">
        <f t="shared" si="55"/>
        <v>#N/A</v>
      </c>
      <c r="E364" s="2" t="e">
        <f t="shared" si="67"/>
        <v>#N/A</v>
      </c>
      <c r="F364" s="2">
        <v>1918209.3731538057</v>
      </c>
      <c r="G364" s="2">
        <f t="shared" si="79"/>
        <v>791500.42857142852</v>
      </c>
      <c r="H364" s="2">
        <f t="shared" si="76"/>
        <v>239634229.57251179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3096964.5714285583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1936349.1391647458</v>
      </c>
      <c r="Q364" s="2">
        <f t="shared" si="80"/>
        <v>800000</v>
      </c>
      <c r="R364" s="2">
        <f t="shared" si="77"/>
        <v>242555216.70168066</v>
      </c>
      <c r="S364" s="2">
        <f t="shared" si="58"/>
        <v>791500.42857143283</v>
      </c>
      <c r="T364" s="2">
        <f t="shared" si="59"/>
        <v>8499.571428571362</v>
      </c>
      <c r="U364" s="2">
        <f t="shared" si="60"/>
        <v>800000</v>
      </c>
      <c r="V364" s="2">
        <f t="shared" si="78"/>
        <v>173148193.57251143</v>
      </c>
      <c r="W364" s="2">
        <f t="shared" si="61"/>
        <v>791500.42857143283</v>
      </c>
      <c r="X364" s="2">
        <f t="shared" si="51"/>
        <v>8499.5714285671711</v>
      </c>
      <c r="Y364" s="2">
        <f t="shared" si="74"/>
        <v>69407023.129169151</v>
      </c>
      <c r="Z364" s="2" t="str">
        <f t="shared" si="52"/>
        <v>MEEP</v>
      </c>
      <c r="AA364" s="2">
        <f>IF(Z364="HERE",Y364,AA363+Graph!$G$1*1000)</f>
        <v>154726580.1291697</v>
      </c>
      <c r="AB364" s="2">
        <f t="shared" si="63"/>
        <v>650000</v>
      </c>
      <c r="AC364" s="2">
        <f t="shared" si="75"/>
        <v>67087136.143939458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296</v>
      </c>
      <c r="C365" s="7"/>
      <c r="D365" s="2" t="e">
        <f t="shared" si="55"/>
        <v>#N/A</v>
      </c>
      <c r="E365" s="2" t="e">
        <f t="shared" si="67"/>
        <v>#N/A</v>
      </c>
      <c r="F365" s="2">
        <v>1923140.5090399683</v>
      </c>
      <c r="G365" s="2">
        <f t="shared" si="79"/>
        <v>791500.42857142852</v>
      </c>
      <c r="H365" s="2">
        <f t="shared" si="76"/>
        <v>240425730.00108323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3105464.1428571297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1941326.7713267207</v>
      </c>
      <c r="Q365" s="2">
        <f t="shared" si="80"/>
        <v>800000</v>
      </c>
      <c r="R365" s="2">
        <f t="shared" si="77"/>
        <v>243355216.70168066</v>
      </c>
      <c r="S365" s="2">
        <f t="shared" si="58"/>
        <v>791500.42857143283</v>
      </c>
      <c r="T365" s="2">
        <f t="shared" si="59"/>
        <v>8499.571428571362</v>
      </c>
      <c r="U365" s="2">
        <f t="shared" si="60"/>
        <v>800000</v>
      </c>
      <c r="V365" s="2">
        <f t="shared" si="78"/>
        <v>173939694.00108287</v>
      </c>
      <c r="W365" s="2">
        <f t="shared" si="61"/>
        <v>791500.42857143283</v>
      </c>
      <c r="X365" s="2">
        <f t="shared" si="51"/>
        <v>8499.5714285671711</v>
      </c>
      <c r="Y365" s="2">
        <f t="shared" si="74"/>
        <v>69415522.700597718</v>
      </c>
      <c r="Z365" s="2" t="str">
        <f t="shared" si="52"/>
        <v>MEEP</v>
      </c>
      <c r="AA365" s="2">
        <f>IF(Z365="HERE",Y365,AA364+Graph!$G$1*1000)</f>
        <v>155376580.1291697</v>
      </c>
      <c r="AB365" s="2">
        <f t="shared" si="63"/>
        <v>650000</v>
      </c>
      <c r="AC365" s="2">
        <f t="shared" si="75"/>
        <v>67087136.143939458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297</v>
      </c>
      <c r="C366" s="7"/>
      <c r="D366" s="2" t="e">
        <f t="shared" si="55"/>
        <v>#N/A</v>
      </c>
      <c r="E366" s="2" t="e">
        <f t="shared" si="67"/>
        <v>#N/A</v>
      </c>
      <c r="F366" s="2">
        <v>1928071.6449261606</v>
      </c>
      <c r="G366" s="2">
        <f t="shared" si="79"/>
        <v>791500.42857142852</v>
      </c>
      <c r="H366" s="2">
        <f t="shared" si="76"/>
        <v>241217230.42965466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3113963.714285701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1946304.4034886658</v>
      </c>
      <c r="Q366" s="2">
        <f t="shared" si="80"/>
        <v>800000</v>
      </c>
      <c r="R366" s="2">
        <f t="shared" si="77"/>
        <v>244155216.70168066</v>
      </c>
      <c r="S366" s="2">
        <f t="shared" si="58"/>
        <v>791500.42857143283</v>
      </c>
      <c r="T366" s="2">
        <f t="shared" si="59"/>
        <v>8499.571428571362</v>
      </c>
      <c r="U366" s="2">
        <f t="shared" si="60"/>
        <v>800000</v>
      </c>
      <c r="V366" s="2">
        <f t="shared" si="78"/>
        <v>174731194.4296543</v>
      </c>
      <c r="W366" s="2">
        <f t="shared" si="61"/>
        <v>791500.42857143283</v>
      </c>
      <c r="X366" s="2">
        <f t="shared" si="51"/>
        <v>8499.5714285671711</v>
      </c>
      <c r="Y366" s="2">
        <f t="shared" si="74"/>
        <v>69424022.272026286</v>
      </c>
      <c r="Z366" s="2" t="str">
        <f t="shared" si="52"/>
        <v>MEEP</v>
      </c>
      <c r="AA366" s="2">
        <f>IF(Z366="HERE",Y366,AA365+Graph!$G$1*1000)</f>
        <v>156026580.1291697</v>
      </c>
      <c r="AB366" s="2">
        <f t="shared" si="63"/>
        <v>650000</v>
      </c>
      <c r="AC366" s="2">
        <f t="shared" si="75"/>
        <v>67087136.143939458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298</v>
      </c>
      <c r="C367" s="7"/>
      <c r="D367" s="2" t="e">
        <f t="shared" si="55"/>
        <v>#N/A</v>
      </c>
      <c r="E367" s="2" t="e">
        <f t="shared" si="67"/>
        <v>#N/A</v>
      </c>
      <c r="F367" s="2">
        <v>1933002.7808123231</v>
      </c>
      <c r="G367" s="2">
        <f t="shared" si="79"/>
        <v>791500.42857142852</v>
      </c>
      <c r="H367" s="2">
        <f t="shared" si="76"/>
        <v>242008730.85822609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3122463.2857142724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1951282.0356506109</v>
      </c>
      <c r="Q367" s="2">
        <f t="shared" si="80"/>
        <v>800000</v>
      </c>
      <c r="R367" s="2">
        <f t="shared" si="77"/>
        <v>244955216.70168066</v>
      </c>
      <c r="S367" s="2">
        <f t="shared" si="58"/>
        <v>791500.42857143283</v>
      </c>
      <c r="T367" s="2">
        <f t="shared" si="59"/>
        <v>8499.571428571362</v>
      </c>
      <c r="U367" s="2">
        <f t="shared" si="60"/>
        <v>800000</v>
      </c>
      <c r="V367" s="2">
        <f t="shared" si="78"/>
        <v>175522694.85822573</v>
      </c>
      <c r="W367" s="2">
        <f t="shared" si="61"/>
        <v>791500.42857143283</v>
      </c>
      <c r="X367" s="2">
        <f t="shared" si="51"/>
        <v>8499.5714285671711</v>
      </c>
      <c r="Y367" s="2">
        <f t="shared" si="74"/>
        <v>69432521.843454853</v>
      </c>
      <c r="Z367" s="2" t="str">
        <f t="shared" si="52"/>
        <v>MEEP</v>
      </c>
      <c r="AA367" s="2">
        <f>IF(Z367="HERE",Y367,AA366+Graph!$G$1*1000)</f>
        <v>156676580.1291697</v>
      </c>
      <c r="AB367" s="2">
        <f t="shared" si="63"/>
        <v>650000</v>
      </c>
      <c r="AC367" s="2">
        <f t="shared" si="75"/>
        <v>67087136.143939458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299</v>
      </c>
      <c r="C368" s="7"/>
      <c r="D368" s="2" t="e">
        <f t="shared" si="55"/>
        <v>#N/A</v>
      </c>
      <c r="E368" s="2" t="e">
        <f t="shared" si="67"/>
        <v>#N/A</v>
      </c>
      <c r="F368" s="2">
        <v>1937933.9166984856</v>
      </c>
      <c r="G368" s="2">
        <f t="shared" si="79"/>
        <v>791500.42857142852</v>
      </c>
      <c r="H368" s="2">
        <f t="shared" si="76"/>
        <v>242800231.28679752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3130962.8571428438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1956259.6678125858</v>
      </c>
      <c r="Q368" s="2">
        <f t="shared" si="80"/>
        <v>800000</v>
      </c>
      <c r="R368" s="2">
        <f t="shared" si="77"/>
        <v>245755216.70168066</v>
      </c>
      <c r="S368" s="2">
        <f t="shared" si="58"/>
        <v>791500.42857143283</v>
      </c>
      <c r="T368" s="2">
        <f t="shared" si="59"/>
        <v>8499.571428571362</v>
      </c>
      <c r="U368" s="2">
        <f t="shared" si="60"/>
        <v>800000</v>
      </c>
      <c r="V368" s="2">
        <f t="shared" si="78"/>
        <v>176314195.28679717</v>
      </c>
      <c r="W368" s="2">
        <f t="shared" si="61"/>
        <v>791500.42857143283</v>
      </c>
      <c r="X368" s="2">
        <f t="shared" si="51"/>
        <v>8499.5714285671711</v>
      </c>
      <c r="Y368" s="2">
        <f t="shared" si="74"/>
        <v>69441021.41488342</v>
      </c>
      <c r="Z368" s="2" t="str">
        <f t="shared" si="52"/>
        <v>MEEP</v>
      </c>
      <c r="AA368" s="2">
        <f>IF(Z368="HERE",Y368,AA367+Graph!$G$1*1000)</f>
        <v>157326580.1291697</v>
      </c>
      <c r="AB368" s="2">
        <f t="shared" si="63"/>
        <v>650000</v>
      </c>
      <c r="AC368" s="2">
        <f t="shared" si="75"/>
        <v>67087136.143939458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300</v>
      </c>
      <c r="C369" s="7"/>
      <c r="D369" s="2" t="e">
        <f t="shared" si="55"/>
        <v>#N/A</v>
      </c>
      <c r="E369" s="2" t="e">
        <f t="shared" si="67"/>
        <v>#N/A</v>
      </c>
      <c r="F369" s="2">
        <v>1942865.0525846779</v>
      </c>
      <c r="G369" s="2">
        <f t="shared" si="79"/>
        <v>791500.42857142852</v>
      </c>
      <c r="H369" s="2">
        <f t="shared" si="76"/>
        <v>243591731.71536896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3139462.4285714151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1961237.2999745309</v>
      </c>
      <c r="Q369" s="2">
        <f t="shared" si="80"/>
        <v>800000</v>
      </c>
      <c r="R369" s="2">
        <f t="shared" si="77"/>
        <v>246555216.70168066</v>
      </c>
      <c r="S369" s="2">
        <f t="shared" si="58"/>
        <v>791500.42857143283</v>
      </c>
      <c r="T369" s="2">
        <f t="shared" si="59"/>
        <v>8499.571428571362</v>
      </c>
      <c r="U369" s="2">
        <f t="shared" si="60"/>
        <v>800000</v>
      </c>
      <c r="V369" s="2">
        <f t="shared" si="78"/>
        <v>177105695.7153686</v>
      </c>
      <c r="W369" s="2">
        <f t="shared" si="61"/>
        <v>791500.42857143283</v>
      </c>
      <c r="X369" s="2">
        <f t="shared" si="51"/>
        <v>8499.5714285671711</v>
      </c>
      <c r="Y369" s="2">
        <f t="shared" si="74"/>
        <v>69449520.986311987</v>
      </c>
      <c r="Z369" s="2" t="str">
        <f t="shared" si="52"/>
        <v>MEEP</v>
      </c>
      <c r="AA369" s="2">
        <f>IF(Z369="HERE",Y369,AA368+Graph!$G$1*1000)</f>
        <v>157976580.1291697</v>
      </c>
      <c r="AB369" s="2">
        <f t="shared" si="63"/>
        <v>650000</v>
      </c>
      <c r="AC369" s="2">
        <f t="shared" si="75"/>
        <v>67087136.143939458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301</v>
      </c>
      <c r="C370" s="7"/>
      <c r="D370" s="2" t="e">
        <f t="shared" si="55"/>
        <v>#N/A</v>
      </c>
      <c r="E370" s="2" t="e">
        <f t="shared" si="67"/>
        <v>#N/A</v>
      </c>
      <c r="F370" s="2">
        <v>1947796.1884708405</v>
      </c>
      <c r="G370" s="2">
        <f t="shared" si="79"/>
        <v>791500.42857142852</v>
      </c>
      <c r="H370" s="2">
        <f t="shared" si="76"/>
        <v>244383232.14394039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3147961.9999999865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1966214.932136476</v>
      </c>
      <c r="Q370" s="2">
        <f t="shared" si="80"/>
        <v>800000</v>
      </c>
      <c r="R370" s="2">
        <f t="shared" si="77"/>
        <v>247355216.70168066</v>
      </c>
      <c r="S370" s="2">
        <f t="shared" si="58"/>
        <v>791500.42857143283</v>
      </c>
      <c r="T370" s="2">
        <f t="shared" si="59"/>
        <v>8499.571428571362</v>
      </c>
      <c r="U370" s="2">
        <f t="shared" si="60"/>
        <v>800000</v>
      </c>
      <c r="V370" s="2">
        <f t="shared" si="78"/>
        <v>177897196.14394003</v>
      </c>
      <c r="W370" s="2">
        <f t="shared" si="61"/>
        <v>791500.42857143283</v>
      </c>
      <c r="X370" s="2">
        <f t="shared" si="51"/>
        <v>8499.5714285671711</v>
      </c>
      <c r="Y370" s="2">
        <f t="shared" si="74"/>
        <v>69458020.557740554</v>
      </c>
      <c r="Z370" s="2" t="str">
        <f t="shared" si="52"/>
        <v>MEEP</v>
      </c>
      <c r="AA370" s="2">
        <f>IF(Z370="HERE",Y370,AA369+Graph!$G$1*1000)</f>
        <v>158626580.1291697</v>
      </c>
      <c r="AB370" s="2">
        <f t="shared" si="63"/>
        <v>650000</v>
      </c>
      <c r="AC370" s="2">
        <f t="shared" si="75"/>
        <v>67087136.143939458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302</v>
      </c>
      <c r="C371" s="7"/>
      <c r="D371" s="2" t="e">
        <f t="shared" si="55"/>
        <v>#N/A</v>
      </c>
      <c r="E371" s="2" t="e">
        <f t="shared" si="67"/>
        <v>#N/A</v>
      </c>
      <c r="F371" s="2">
        <v>1952727.324357003</v>
      </c>
      <c r="G371" s="2">
        <f t="shared" si="79"/>
        <v>791500.42857142852</v>
      </c>
      <c r="H371" s="2">
        <f t="shared" si="76"/>
        <v>245174732.57251182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3156461.5714285579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1971192.5642984509</v>
      </c>
      <c r="Q371" s="2">
        <f t="shared" si="80"/>
        <v>800000</v>
      </c>
      <c r="R371" s="2">
        <f t="shared" si="77"/>
        <v>248155216.70168066</v>
      </c>
      <c r="S371" s="2">
        <f t="shared" si="58"/>
        <v>791500.42857143283</v>
      </c>
      <c r="T371" s="2">
        <f t="shared" si="59"/>
        <v>8499.571428571362</v>
      </c>
      <c r="U371" s="2">
        <f t="shared" si="60"/>
        <v>800000</v>
      </c>
      <c r="V371" s="2">
        <f t="shared" si="78"/>
        <v>178688696.57251146</v>
      </c>
      <c r="W371" s="2">
        <f t="shared" si="61"/>
        <v>791500.42857143283</v>
      </c>
      <c r="X371" s="2">
        <f t="shared" si="51"/>
        <v>8499.5714285671711</v>
      </c>
      <c r="Y371" s="2">
        <f t="shared" si="74"/>
        <v>69466520.129169121</v>
      </c>
      <c r="Z371" s="2" t="str">
        <f t="shared" si="52"/>
        <v>MEEP</v>
      </c>
      <c r="AA371" s="2">
        <f>IF(Z371="HERE",Y371,AA370+Graph!$G$1*1000)</f>
        <v>159276580.1291697</v>
      </c>
      <c r="AB371" s="2">
        <f t="shared" si="63"/>
        <v>650000</v>
      </c>
      <c r="AC371" s="2">
        <f t="shared" si="75"/>
        <v>67087136.143939458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303</v>
      </c>
      <c r="C372" s="7"/>
      <c r="D372" s="2" t="e">
        <f t="shared" si="55"/>
        <v>#N/A</v>
      </c>
      <c r="E372" s="2" t="e">
        <f t="shared" si="67"/>
        <v>#N/A</v>
      </c>
      <c r="F372" s="2">
        <v>1957658.4602431953</v>
      </c>
      <c r="G372" s="2">
        <f t="shared" si="79"/>
        <v>791500.42857142852</v>
      </c>
      <c r="H372" s="2">
        <f t="shared" si="76"/>
        <v>245966233.00108325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3164961.1428571292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1976170.1964603961</v>
      </c>
      <c r="Q372" s="2">
        <f t="shared" si="80"/>
        <v>800000</v>
      </c>
      <c r="R372" s="2">
        <f t="shared" si="77"/>
        <v>248955216.70168066</v>
      </c>
      <c r="S372" s="2">
        <f t="shared" si="58"/>
        <v>791500.42857143283</v>
      </c>
      <c r="T372" s="2">
        <f t="shared" si="59"/>
        <v>8499.571428571362</v>
      </c>
      <c r="U372" s="2">
        <f t="shared" si="60"/>
        <v>800000</v>
      </c>
      <c r="V372" s="2">
        <f t="shared" si="78"/>
        <v>179480197.0010829</v>
      </c>
      <c r="W372" s="2">
        <f t="shared" si="61"/>
        <v>791500.42857143283</v>
      </c>
      <c r="X372" s="2">
        <f t="shared" si="51"/>
        <v>8499.5714285671711</v>
      </c>
      <c r="Y372" s="2">
        <f t="shared" si="74"/>
        <v>69475019.700597689</v>
      </c>
      <c r="Z372" s="2" t="str">
        <f t="shared" si="52"/>
        <v>MEEP</v>
      </c>
      <c r="AA372" s="2">
        <f>IF(Z372="HERE",Y372,AA371+Graph!$G$1*1000)</f>
        <v>159926580.1291697</v>
      </c>
      <c r="AB372" s="2">
        <f t="shared" si="63"/>
        <v>650000</v>
      </c>
      <c r="AC372" s="2">
        <f t="shared" si="75"/>
        <v>67087136.143939458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304</v>
      </c>
      <c r="C373" s="7"/>
      <c r="D373" s="2" t="e">
        <f t="shared" si="55"/>
        <v>#N/A</v>
      </c>
      <c r="E373" s="2" t="e">
        <f t="shared" si="67"/>
        <v>#N/A</v>
      </c>
      <c r="F373" s="2">
        <v>1962589.5961293578</v>
      </c>
      <c r="G373" s="2">
        <f t="shared" si="79"/>
        <v>791500.42857142852</v>
      </c>
      <c r="H373" s="2">
        <f t="shared" si="76"/>
        <v>246757733.42965469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3173460.7142857006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1981147.828622371</v>
      </c>
      <c r="Q373" s="2">
        <f t="shared" si="80"/>
        <v>800000</v>
      </c>
      <c r="R373" s="2">
        <f t="shared" si="77"/>
        <v>249755216.70168066</v>
      </c>
      <c r="S373" s="2">
        <f t="shared" si="58"/>
        <v>791500.42857143283</v>
      </c>
      <c r="T373" s="2">
        <f t="shared" si="59"/>
        <v>8499.571428571362</v>
      </c>
      <c r="U373" s="2">
        <f t="shared" si="60"/>
        <v>800000</v>
      </c>
      <c r="V373" s="2">
        <f t="shared" si="78"/>
        <v>180271697.42965433</v>
      </c>
      <c r="W373" s="2">
        <f t="shared" si="61"/>
        <v>791500.42857143283</v>
      </c>
      <c r="X373" s="2">
        <f t="shared" si="51"/>
        <v>8499.5714285671711</v>
      </c>
      <c r="Y373" s="2">
        <f t="shared" si="74"/>
        <v>69483519.272026256</v>
      </c>
      <c r="Z373" s="2" t="str">
        <f t="shared" si="52"/>
        <v>MEEP</v>
      </c>
      <c r="AA373" s="2">
        <f>IF(Z373="HERE",Y373,AA372+Graph!$G$1*1000)</f>
        <v>160576580.1291697</v>
      </c>
      <c r="AB373" s="2">
        <f t="shared" si="63"/>
        <v>650000</v>
      </c>
      <c r="AC373" s="2">
        <f t="shared" si="75"/>
        <v>67087136.143939458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305</v>
      </c>
      <c r="C374" s="7"/>
      <c r="D374" s="2" t="e">
        <f t="shared" si="55"/>
        <v>#N/A</v>
      </c>
      <c r="E374" s="2" t="e">
        <f t="shared" si="67"/>
        <v>#N/A</v>
      </c>
      <c r="F374" s="2">
        <v>1967520.7320155203</v>
      </c>
      <c r="G374" s="2">
        <f t="shared" si="79"/>
        <v>791500.42857142852</v>
      </c>
      <c r="H374" s="2">
        <f t="shared" si="76"/>
        <v>247549233.85822612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3181960.2857142719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1986125.4607843161</v>
      </c>
      <c r="Q374" s="2">
        <f t="shared" si="80"/>
        <v>800000</v>
      </c>
      <c r="R374" s="2">
        <f t="shared" si="77"/>
        <v>250555216.70168066</v>
      </c>
      <c r="S374" s="2">
        <f t="shared" si="58"/>
        <v>791500.42857143283</v>
      </c>
      <c r="T374" s="2">
        <f t="shared" si="59"/>
        <v>8499.571428571362</v>
      </c>
      <c r="U374" s="2">
        <f t="shared" si="60"/>
        <v>800000</v>
      </c>
      <c r="V374" s="2">
        <f t="shared" si="78"/>
        <v>181063197.85822576</v>
      </c>
      <c r="W374" s="2">
        <f t="shared" si="61"/>
        <v>791500.42857143283</v>
      </c>
      <c r="X374" s="2">
        <f t="shared" si="51"/>
        <v>8499.5714285671711</v>
      </c>
      <c r="Y374" s="2">
        <f t="shared" si="74"/>
        <v>69492018.843454823</v>
      </c>
      <c r="Z374" s="2" t="str">
        <f t="shared" si="52"/>
        <v>MEEP</v>
      </c>
      <c r="AA374" s="2">
        <f>IF(Z374="HERE",Y374,AA373+Graph!$G$1*1000)</f>
        <v>161226580.1291697</v>
      </c>
      <c r="AB374" s="2">
        <f t="shared" si="63"/>
        <v>650000</v>
      </c>
      <c r="AC374" s="2">
        <f t="shared" si="75"/>
        <v>67087136.143939458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306</v>
      </c>
      <c r="C375" s="7"/>
      <c r="D375" s="2" t="e">
        <f t="shared" si="55"/>
        <v>#N/A</v>
      </c>
      <c r="E375" s="2" t="e">
        <f t="shared" si="67"/>
        <v>#N/A</v>
      </c>
      <c r="F375" s="2">
        <v>1972451.8679017127</v>
      </c>
      <c r="G375" s="2">
        <f t="shared" si="79"/>
        <v>791500.42857142852</v>
      </c>
      <c r="H375" s="2">
        <f t="shared" si="76"/>
        <v>248340734.28679755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3190459.8571428433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1991103.0929462612</v>
      </c>
      <c r="Q375" s="2">
        <f t="shared" si="80"/>
        <v>800000</v>
      </c>
      <c r="R375" s="2">
        <f t="shared" si="77"/>
        <v>251355216.70168066</v>
      </c>
      <c r="S375" s="2">
        <f t="shared" si="58"/>
        <v>791500.42857143283</v>
      </c>
      <c r="T375" s="2">
        <f t="shared" si="59"/>
        <v>8499.571428571362</v>
      </c>
      <c r="U375" s="2">
        <f t="shared" si="60"/>
        <v>800000</v>
      </c>
      <c r="V375" s="2">
        <f t="shared" si="78"/>
        <v>181854698.2867972</v>
      </c>
      <c r="W375" s="2">
        <f t="shared" si="61"/>
        <v>791500.42857143283</v>
      </c>
      <c r="X375" s="2">
        <f t="shared" si="51"/>
        <v>8499.5714285671711</v>
      </c>
      <c r="Y375" s="2">
        <f t="shared" si="74"/>
        <v>69500518.41488339</v>
      </c>
      <c r="Z375" s="2" t="str">
        <f t="shared" si="52"/>
        <v>MEEP</v>
      </c>
      <c r="AA375" s="2">
        <f>IF(Z375="HERE",Y375,AA374+Graph!$G$1*1000)</f>
        <v>161876580.1291697</v>
      </c>
      <c r="AB375" s="2">
        <f t="shared" si="63"/>
        <v>650000</v>
      </c>
      <c r="AC375" s="2">
        <f t="shared" si="75"/>
        <v>67087136.143939458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307</v>
      </c>
      <c r="C376" s="7"/>
      <c r="D376" s="2" t="e">
        <f t="shared" si="55"/>
        <v>#N/A</v>
      </c>
      <c r="E376" s="2" t="e">
        <f t="shared" si="67"/>
        <v>#N/A</v>
      </c>
      <c r="F376" s="2">
        <v>1977383.0037878752</v>
      </c>
      <c r="G376" s="2">
        <f t="shared" si="79"/>
        <v>791500.42857142852</v>
      </c>
      <c r="H376" s="2">
        <f t="shared" si="76"/>
        <v>249132234.71536899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3198959.4285714147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1996080.7251082361</v>
      </c>
      <c r="Q376" s="2">
        <f t="shared" si="80"/>
        <v>800000</v>
      </c>
      <c r="R376" s="2">
        <f t="shared" si="77"/>
        <v>252155216.70168066</v>
      </c>
      <c r="S376" s="2">
        <f t="shared" si="58"/>
        <v>791500.42857143283</v>
      </c>
      <c r="T376" s="2">
        <f t="shared" si="59"/>
        <v>8499.571428571362</v>
      </c>
      <c r="U376" s="2">
        <f t="shared" si="60"/>
        <v>800000</v>
      </c>
      <c r="V376" s="2">
        <f t="shared" si="78"/>
        <v>182646198.71536863</v>
      </c>
      <c r="W376" s="2">
        <f t="shared" si="61"/>
        <v>791500.42857143283</v>
      </c>
      <c r="X376" s="2">
        <f t="shared" si="51"/>
        <v>8499.5714285671711</v>
      </c>
      <c r="Y376" s="2">
        <f t="shared" si="74"/>
        <v>69509017.986311957</v>
      </c>
      <c r="Z376" s="2" t="str">
        <f t="shared" si="52"/>
        <v>MEEP</v>
      </c>
      <c r="AA376" s="2">
        <f>IF(Z376="HERE",Y376,AA375+Graph!$G$1*1000)</f>
        <v>162526580.1291697</v>
      </c>
      <c r="AB376" s="2">
        <f t="shared" si="63"/>
        <v>650000</v>
      </c>
      <c r="AC376" s="2">
        <f t="shared" si="75"/>
        <v>67087136.143939458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308</v>
      </c>
      <c r="C377" s="7"/>
      <c r="D377" s="2" t="e">
        <f t="shared" si="55"/>
        <v>#N/A</v>
      </c>
      <c r="E377" s="2" t="e">
        <f t="shared" si="67"/>
        <v>#N/A</v>
      </c>
      <c r="F377" s="2">
        <v>1982314.1396740377</v>
      </c>
      <c r="G377" s="2">
        <f t="shared" si="79"/>
        <v>791500.42857142852</v>
      </c>
      <c r="H377" s="2">
        <f t="shared" si="76"/>
        <v>249923735.14394042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3207458.999999986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2001058.3572701812</v>
      </c>
      <c r="Q377" s="2">
        <f t="shared" si="80"/>
        <v>800000</v>
      </c>
      <c r="R377" s="2">
        <f t="shared" si="77"/>
        <v>252955216.70168066</v>
      </c>
      <c r="S377" s="2">
        <f t="shared" si="58"/>
        <v>791500.42857143283</v>
      </c>
      <c r="T377" s="2">
        <f t="shared" si="59"/>
        <v>8499.571428571362</v>
      </c>
      <c r="U377" s="2">
        <f t="shared" si="60"/>
        <v>800000</v>
      </c>
      <c r="V377" s="2">
        <f t="shared" si="78"/>
        <v>183437699.14394006</v>
      </c>
      <c r="W377" s="2">
        <f t="shared" si="61"/>
        <v>791500.42857143283</v>
      </c>
      <c r="X377" s="2">
        <f t="shared" si="51"/>
        <v>8499.5714285671711</v>
      </c>
      <c r="Y377" s="2">
        <f t="shared" si="74"/>
        <v>69517517.557740524</v>
      </c>
      <c r="Z377" s="2" t="str">
        <f t="shared" si="52"/>
        <v>MEEP</v>
      </c>
      <c r="AA377" s="2">
        <f>IF(Z377="HERE",Y377,AA376+Graph!$G$1*1000)</f>
        <v>163176580.1291697</v>
      </c>
      <c r="AB377" s="2">
        <f t="shared" si="63"/>
        <v>650000</v>
      </c>
      <c r="AC377" s="2">
        <f t="shared" si="75"/>
        <v>67087136.143939458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309</v>
      </c>
      <c r="C378" s="7"/>
      <c r="D378" s="2" t="e">
        <f t="shared" si="55"/>
        <v>#N/A</v>
      </c>
      <c r="E378" s="2" t="e">
        <f t="shared" si="67"/>
        <v>#N/A</v>
      </c>
      <c r="F378" s="2">
        <v>1987245.27556023</v>
      </c>
      <c r="G378" s="2">
        <f t="shared" si="79"/>
        <v>791500.42857142852</v>
      </c>
      <c r="H378" s="2">
        <f t="shared" si="76"/>
        <v>250715235.57251185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3215958.5714285574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2006035.9894321263</v>
      </c>
      <c r="Q378" s="2">
        <f t="shared" si="80"/>
        <v>800000</v>
      </c>
      <c r="R378" s="2">
        <f t="shared" si="77"/>
        <v>253755216.70168066</v>
      </c>
      <c r="S378" s="2">
        <f t="shared" si="58"/>
        <v>791500.42857143283</v>
      </c>
      <c r="T378" s="2">
        <f t="shared" si="59"/>
        <v>8499.571428571362</v>
      </c>
      <c r="U378" s="2">
        <f t="shared" si="60"/>
        <v>800000</v>
      </c>
      <c r="V378" s="2">
        <f t="shared" si="78"/>
        <v>184229199.57251149</v>
      </c>
      <c r="W378" s="2">
        <f t="shared" si="61"/>
        <v>791500.42857143283</v>
      </c>
      <c r="X378" s="2">
        <f t="shared" si="51"/>
        <v>8499.5714285671711</v>
      </c>
      <c r="Y378" s="2">
        <f t="shared" si="74"/>
        <v>69526017.129169092</v>
      </c>
      <c r="Z378" s="2" t="str">
        <f t="shared" si="52"/>
        <v>MEEP</v>
      </c>
      <c r="AA378" s="2">
        <f>IF(Z378="HERE",Y378,AA377+Graph!$G$1*1000)</f>
        <v>163826580.1291697</v>
      </c>
      <c r="AB378" s="2">
        <f t="shared" si="63"/>
        <v>650000</v>
      </c>
      <c r="AC378" s="2">
        <f t="shared" si="75"/>
        <v>67087136.143939458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310</v>
      </c>
      <c r="C379" s="7"/>
      <c r="D379" s="2" t="e">
        <f t="shared" si="55"/>
        <v>#N/A</v>
      </c>
      <c r="E379" s="2" t="e">
        <f t="shared" si="67"/>
        <v>#N/A</v>
      </c>
      <c r="F379" s="2">
        <v>1992176.4114463925</v>
      </c>
      <c r="G379" s="2">
        <f t="shared" si="79"/>
        <v>791500.42857142852</v>
      </c>
      <c r="H379" s="2">
        <f t="shared" si="76"/>
        <v>251506736.00108328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3224458.1428571288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2011013.6215941012</v>
      </c>
      <c r="Q379" s="2">
        <f t="shared" si="80"/>
        <v>800000</v>
      </c>
      <c r="R379" s="2">
        <f t="shared" si="77"/>
        <v>254555216.70168066</v>
      </c>
      <c r="S379" s="2">
        <f t="shared" si="58"/>
        <v>791500.42857143283</v>
      </c>
      <c r="T379" s="2">
        <f t="shared" si="59"/>
        <v>8499.571428571362</v>
      </c>
      <c r="U379" s="2">
        <f t="shared" si="60"/>
        <v>800000</v>
      </c>
      <c r="V379" s="2">
        <f t="shared" si="78"/>
        <v>185020700.00108293</v>
      </c>
      <c r="W379" s="2">
        <f t="shared" si="61"/>
        <v>791500.42857143283</v>
      </c>
      <c r="X379" s="2">
        <f t="shared" si="51"/>
        <v>8499.5714285671711</v>
      </c>
      <c r="Y379" s="2">
        <f t="shared" si="74"/>
        <v>69534516.700597659</v>
      </c>
      <c r="Z379" s="2" t="str">
        <f t="shared" si="52"/>
        <v>MEEP</v>
      </c>
      <c r="AA379" s="2">
        <f>IF(Z379="HERE",Y379,AA378+Graph!$G$1*1000)</f>
        <v>164476580.1291697</v>
      </c>
      <c r="AB379" s="2">
        <f t="shared" si="63"/>
        <v>650000</v>
      </c>
      <c r="AC379" s="2">
        <f t="shared" si="75"/>
        <v>67087136.143939458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311</v>
      </c>
      <c r="C380" s="7"/>
      <c r="D380" s="2" t="e">
        <f t="shared" si="55"/>
        <v>#N/A</v>
      </c>
      <c r="E380" s="2" t="e">
        <f t="shared" si="67"/>
        <v>#N/A</v>
      </c>
      <c r="F380" s="2">
        <v>1997107.5473325849</v>
      </c>
      <c r="G380" s="2">
        <f t="shared" si="79"/>
        <v>791500.42857142852</v>
      </c>
      <c r="H380" s="2">
        <f t="shared" si="76"/>
        <v>252298236.42965472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3232957.7142857001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2015991.2537560463</v>
      </c>
      <c r="Q380" s="2">
        <f t="shared" si="80"/>
        <v>800000</v>
      </c>
      <c r="R380" s="2">
        <f t="shared" si="77"/>
        <v>255355216.70168066</v>
      </c>
      <c r="S380" s="2">
        <f t="shared" si="58"/>
        <v>791500.42857143283</v>
      </c>
      <c r="T380" s="2">
        <f t="shared" si="59"/>
        <v>8499.571428571362</v>
      </c>
      <c r="U380" s="2">
        <f t="shared" si="60"/>
        <v>800000</v>
      </c>
      <c r="V380" s="2">
        <f t="shared" si="78"/>
        <v>185812200.42965436</v>
      </c>
      <c r="W380" s="2">
        <f t="shared" si="61"/>
        <v>791500.42857143283</v>
      </c>
      <c r="X380" s="2">
        <f t="shared" si="51"/>
        <v>8499.5714285671711</v>
      </c>
      <c r="Y380" s="2">
        <f t="shared" si="74"/>
        <v>69543016.272026226</v>
      </c>
      <c r="Z380" s="2" t="str">
        <f t="shared" si="52"/>
        <v>MEEP</v>
      </c>
      <c r="AA380" s="2">
        <f>IF(Z380="HERE",Y380,AA379+Graph!$G$1*1000)</f>
        <v>165126580.1291697</v>
      </c>
      <c r="AB380" s="2">
        <f t="shared" si="63"/>
        <v>650000</v>
      </c>
      <c r="AC380" s="2">
        <f t="shared" si="75"/>
        <v>67087136.143939458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312</v>
      </c>
      <c r="C381" s="7"/>
      <c r="D381" s="2" t="e">
        <f t="shared" si="55"/>
        <v>#N/A</v>
      </c>
      <c r="E381" s="2" t="e">
        <f t="shared" si="67"/>
        <v>#N/A</v>
      </c>
      <c r="F381" s="2">
        <v>2002038.6832187474</v>
      </c>
      <c r="G381" s="2">
        <f t="shared" si="79"/>
        <v>791500.42857142852</v>
      </c>
      <c r="H381" s="2">
        <f t="shared" si="76"/>
        <v>253089736.85822615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3241457.2857142715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2020968.8859179914</v>
      </c>
      <c r="Q381" s="2">
        <f t="shared" si="80"/>
        <v>800000</v>
      </c>
      <c r="R381" s="2">
        <f t="shared" si="77"/>
        <v>256155216.70168066</v>
      </c>
      <c r="S381" s="2">
        <f t="shared" si="58"/>
        <v>791500.42857143283</v>
      </c>
      <c r="T381" s="2">
        <f t="shared" si="59"/>
        <v>8499.571428571362</v>
      </c>
      <c r="U381" s="2">
        <f t="shared" si="60"/>
        <v>800000</v>
      </c>
      <c r="V381" s="2">
        <f t="shared" si="78"/>
        <v>186603700.85822579</v>
      </c>
      <c r="W381" s="2">
        <f t="shared" si="61"/>
        <v>791500.42857143283</v>
      </c>
      <c r="X381" s="2">
        <f t="shared" si="51"/>
        <v>8499.5714285671711</v>
      </c>
      <c r="Y381" s="2">
        <f t="shared" si="74"/>
        <v>69551515.843454793</v>
      </c>
      <c r="Z381" s="2" t="str">
        <f t="shared" si="52"/>
        <v>MEEP</v>
      </c>
      <c r="AA381" s="2">
        <f>IF(Z381="HERE",Y381,AA380+Graph!$G$1*1000)</f>
        <v>165776580.1291697</v>
      </c>
      <c r="AB381" s="2">
        <f t="shared" si="63"/>
        <v>650000</v>
      </c>
      <c r="AC381" s="2">
        <f t="shared" si="75"/>
        <v>67087136.143939458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313</v>
      </c>
      <c r="C382" s="7"/>
      <c r="D382" s="2" t="e">
        <f t="shared" si="55"/>
        <v>#N/A</v>
      </c>
      <c r="E382" s="2" t="e">
        <f t="shared" si="67"/>
        <v>#N/A</v>
      </c>
      <c r="F382" s="2">
        <v>2006969.8191049099</v>
      </c>
      <c r="G382" s="2">
        <f t="shared" si="79"/>
        <v>791500.42857142852</v>
      </c>
      <c r="H382" s="2">
        <f t="shared" si="76"/>
        <v>253881237.28679758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3249956.8571428428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2025946.5180799663</v>
      </c>
      <c r="Q382" s="2">
        <f t="shared" si="80"/>
        <v>800000</v>
      </c>
      <c r="R382" s="2">
        <f t="shared" si="77"/>
        <v>256955216.70168066</v>
      </c>
      <c r="S382" s="2">
        <f t="shared" si="58"/>
        <v>791500.42857143283</v>
      </c>
      <c r="T382" s="2">
        <f t="shared" si="59"/>
        <v>8499.571428571362</v>
      </c>
      <c r="U382" s="2">
        <f t="shared" si="60"/>
        <v>800000</v>
      </c>
      <c r="V382" s="2">
        <f t="shared" si="78"/>
        <v>187395201.28679723</v>
      </c>
      <c r="W382" s="2">
        <f t="shared" si="61"/>
        <v>791500.42857143283</v>
      </c>
      <c r="X382" s="2">
        <f t="shared" si="51"/>
        <v>8499.5714285671711</v>
      </c>
      <c r="Y382" s="2">
        <f t="shared" si="74"/>
        <v>69560015.41488336</v>
      </c>
      <c r="Z382" s="2" t="str">
        <f t="shared" si="52"/>
        <v>MEEP</v>
      </c>
      <c r="AA382" s="2">
        <f>IF(Z382="HERE",Y382,AA381+Graph!$G$1*1000)</f>
        <v>166426580.1291697</v>
      </c>
      <c r="AB382" s="2">
        <f t="shared" si="63"/>
        <v>650000</v>
      </c>
      <c r="AC382" s="2">
        <f t="shared" si="75"/>
        <v>67087136.143939458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314</v>
      </c>
      <c r="C383" s="7"/>
      <c r="D383" s="2" t="e">
        <f t="shared" si="55"/>
        <v>#N/A</v>
      </c>
      <c r="E383" s="2" t="e">
        <f t="shared" si="67"/>
        <v>#N/A</v>
      </c>
      <c r="F383" s="2">
        <v>2011900.9549911022</v>
      </c>
      <c r="G383" s="2">
        <f t="shared" si="79"/>
        <v>791500.42857142852</v>
      </c>
      <c r="H383" s="2">
        <f t="shared" si="76"/>
        <v>254672737.71536902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3258456.4285714142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2030924.1502419114</v>
      </c>
      <c r="Q383" s="2">
        <f t="shared" si="80"/>
        <v>800000</v>
      </c>
      <c r="R383" s="2">
        <f t="shared" si="77"/>
        <v>257755216.70168066</v>
      </c>
      <c r="S383" s="2">
        <f t="shared" si="58"/>
        <v>791500.42857143283</v>
      </c>
      <c r="T383" s="2">
        <f t="shared" si="59"/>
        <v>8499.571428571362</v>
      </c>
      <c r="U383" s="2">
        <f t="shared" si="60"/>
        <v>800000</v>
      </c>
      <c r="V383" s="2">
        <f t="shared" si="78"/>
        <v>188186701.71536866</v>
      </c>
      <c r="W383" s="2">
        <f t="shared" si="61"/>
        <v>791500.42857143283</v>
      </c>
      <c r="X383" s="2">
        <f t="shared" si="51"/>
        <v>8499.5714285671711</v>
      </c>
      <c r="Y383" s="2">
        <f t="shared" si="74"/>
        <v>69568514.986311927</v>
      </c>
      <c r="Z383" s="2" t="str">
        <f t="shared" si="52"/>
        <v>MEEP</v>
      </c>
      <c r="AA383" s="2">
        <f>IF(Z383="HERE",Y383,AA382+Graph!$G$1*1000)</f>
        <v>167076580.1291697</v>
      </c>
      <c r="AB383" s="2">
        <f t="shared" si="63"/>
        <v>650000</v>
      </c>
      <c r="AC383" s="2">
        <f t="shared" si="75"/>
        <v>67087136.143939458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315</v>
      </c>
      <c r="C384" s="7"/>
      <c r="D384" s="2" t="e">
        <f t="shared" si="55"/>
        <v>#N/A</v>
      </c>
      <c r="E384" s="2" t="e">
        <f t="shared" si="67"/>
        <v>#N/A</v>
      </c>
      <c r="F384" s="2">
        <v>2016832.0908772647</v>
      </c>
      <c r="G384" s="2">
        <f t="shared" si="79"/>
        <v>791500.42857142852</v>
      </c>
      <c r="H384" s="2">
        <f t="shared" si="76"/>
        <v>255464238.14394045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3266955.9999999856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2035901.7824038565</v>
      </c>
      <c r="Q384" s="2">
        <f t="shared" si="80"/>
        <v>800000</v>
      </c>
      <c r="R384" s="2">
        <f t="shared" si="77"/>
        <v>258555216.70168066</v>
      </c>
      <c r="S384" s="2">
        <f t="shared" si="58"/>
        <v>791500.42857143283</v>
      </c>
      <c r="T384" s="2">
        <f t="shared" si="59"/>
        <v>8499.571428571362</v>
      </c>
      <c r="U384" s="2">
        <f t="shared" si="60"/>
        <v>800000</v>
      </c>
      <c r="V384" s="2">
        <f t="shared" si="78"/>
        <v>188978202.14394009</v>
      </c>
      <c r="W384" s="2">
        <f t="shared" si="61"/>
        <v>791500.42857143283</v>
      </c>
      <c r="X384" s="2">
        <f t="shared" si="51"/>
        <v>8499.5714285671711</v>
      </c>
      <c r="Y384" s="2">
        <f t="shared" si="74"/>
        <v>69577014.557740495</v>
      </c>
      <c r="Z384" s="2" t="str">
        <f t="shared" si="52"/>
        <v>MEEP</v>
      </c>
      <c r="AA384" s="2">
        <f>IF(Z384="HERE",Y384,AA383+Graph!$G$1*1000)</f>
        <v>167726580.1291697</v>
      </c>
      <c r="AB384" s="2">
        <f t="shared" si="63"/>
        <v>650000</v>
      </c>
      <c r="AC384" s="2">
        <f t="shared" si="75"/>
        <v>67087136.143939458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316</v>
      </c>
      <c r="C385" s="7"/>
      <c r="D385" s="2" t="e">
        <f t="shared" si="55"/>
        <v>#N/A</v>
      </c>
      <c r="E385" s="2" t="e">
        <f t="shared" si="67"/>
        <v>#N/A</v>
      </c>
      <c r="F385" s="2">
        <v>2021763.2267634273</v>
      </c>
      <c r="G385" s="2">
        <f t="shared" si="79"/>
        <v>791500.42857142852</v>
      </c>
      <c r="H385" s="2">
        <f t="shared" si="76"/>
        <v>256255738.57251188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3275455.5714285569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2040879.4145658314</v>
      </c>
      <c r="Q385" s="2">
        <f t="shared" si="80"/>
        <v>800000</v>
      </c>
      <c r="R385" s="2">
        <f t="shared" si="77"/>
        <v>259355216.70168066</v>
      </c>
      <c r="S385" s="2">
        <f t="shared" si="58"/>
        <v>791500.42857143283</v>
      </c>
      <c r="T385" s="2">
        <f t="shared" si="59"/>
        <v>8499.571428571362</v>
      </c>
      <c r="U385" s="2">
        <f t="shared" si="60"/>
        <v>800000</v>
      </c>
      <c r="V385" s="2">
        <f t="shared" si="78"/>
        <v>189769702.57251152</v>
      </c>
      <c r="W385" s="2">
        <f t="shared" si="61"/>
        <v>791500.42857143283</v>
      </c>
      <c r="X385" s="2">
        <f t="shared" si="51"/>
        <v>8499.5714285671711</v>
      </c>
      <c r="Y385" s="2">
        <f t="shared" si="74"/>
        <v>69585514.129169062</v>
      </c>
      <c r="Z385" s="2" t="str">
        <f t="shared" si="52"/>
        <v>MEEP</v>
      </c>
      <c r="AA385" s="2">
        <f>IF(Z385="HERE",Y385,AA384+Graph!$G$1*1000)</f>
        <v>168376580.1291697</v>
      </c>
      <c r="AB385" s="2">
        <f t="shared" si="63"/>
        <v>650000</v>
      </c>
      <c r="AC385" s="2">
        <f t="shared" si="75"/>
        <v>67087136.143939458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0:I385">
    <cfRule type="cellIs" dxfId="27" priority="16" operator="greaterThan">
      <formula>0</formula>
    </cfRule>
  </conditionalFormatting>
  <conditionalFormatting sqref="C31:C64 C117:C385 C70:C114">
    <cfRule type="cellIs" dxfId="26" priority="17" operator="greaterThan">
      <formula>0</formula>
    </cfRule>
  </conditionalFormatting>
  <conditionalFormatting sqref="C31:C64 C117:C385 C70:C114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25" priority="19" operator="greaterThan">
      <formula>0</formula>
    </cfRule>
  </conditionalFormatting>
  <conditionalFormatting sqref="C115">
    <cfRule type="cellIs" dxfId="24" priority="20" operator="greaterThan">
      <formula>0</formula>
    </cfRule>
  </conditionalFormatting>
  <conditionalFormatting sqref="C65">
    <cfRule type="cellIs" dxfId="23" priority="14" operator="greaterThan">
      <formula>0</formula>
    </cfRule>
  </conditionalFormatting>
  <conditionalFormatting sqref="C65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22" priority="13" operator="greaterThan">
      <formula>0</formula>
    </cfRule>
  </conditionalFormatting>
  <conditionalFormatting sqref="C66">
    <cfRule type="cellIs" dxfId="21" priority="11" operator="greaterThan">
      <formula>0</formula>
    </cfRule>
  </conditionalFormatting>
  <conditionalFormatting sqref="C6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20" priority="10" operator="greaterThan">
      <formula>0</formula>
    </cfRule>
  </conditionalFormatting>
  <conditionalFormatting sqref="C67">
    <cfRule type="cellIs" dxfId="19" priority="8" operator="greaterThan">
      <formula>0</formula>
    </cfRule>
  </conditionalFormatting>
  <conditionalFormatting sqref="C6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8" priority="7" operator="greaterThan">
      <formula>0</formula>
    </cfRule>
  </conditionalFormatting>
  <conditionalFormatting sqref="C68">
    <cfRule type="cellIs" dxfId="17" priority="5" operator="greaterThan">
      <formula>0</formula>
    </cfRule>
  </conditionalFormatting>
  <conditionalFormatting sqref="C6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6" priority="4" operator="greaterThan">
      <formula>0</formula>
    </cfRule>
  </conditionalFormatting>
  <conditionalFormatting sqref="C69">
    <cfRule type="cellIs" dxfId="8" priority="2" operator="greaterThan">
      <formula>0</formula>
    </cfRule>
  </conditionalFormatting>
  <conditionalFormatting sqref="C6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F047D-FDA7-4DF5-90E4-B7A86118CA33}">
  <dimension ref="A1:AE385"/>
  <sheetViews>
    <sheetView topLeftCell="G1" workbookViewId="0">
      <selection activeCell="M20" sqref="M20"/>
    </sheetView>
  </sheetViews>
  <sheetFormatPr defaultRowHeight="14.25" x14ac:dyDescent="0.2"/>
  <cols>
    <col min="1" max="1" width="9.875" style="18" bestFit="1" customWidth="1"/>
    <col min="2" max="2" width="11.875" style="19" bestFit="1" customWidth="1"/>
    <col min="3" max="3" width="9.875" style="19" bestFit="1" customWidth="1"/>
    <col min="4" max="4" width="11.875" style="19" bestFit="1" customWidth="1"/>
  </cols>
  <sheetData>
    <row r="1" spans="1:31" x14ac:dyDescent="0.2">
      <c r="A1" s="18" t="str" cm="1">
        <f t="array" ref="A1:A385">Sheet1!A1:A385</f>
        <v>date</v>
      </c>
      <c r="B1" s="19" t="str" cm="1">
        <f t="array" ref="B1:B385">Sheet1!C1:C385</f>
        <v>first</v>
      </c>
      <c r="C1" s="19" t="str" cm="1">
        <f t="array" ref="C1:C385">Sheet1!I1:I385</f>
        <v>second</v>
      </c>
      <c r="D1" s="19" t="str" cm="1">
        <f t="array" ref="D1:D385">Sheet1!AH1:AH385</f>
        <v>immunity</v>
      </c>
      <c r="E1" s="20" t="str" cm="1">
        <f t="array" ref="E1:E385">'450'!$AD1:$AD385</f>
        <v>ivvfirstEstimate</v>
      </c>
      <c r="F1" s="22" t="str" cm="1">
        <f t="array" ref="F1:F385">'450'!$AF1:$AF385</f>
        <v>ivvsecondEstimate</v>
      </c>
      <c r="G1" s="22" t="str" cm="1">
        <f t="array" ref="G1:G385">'450'!$AG1:$AG385</f>
        <v>ivvimmunityEstimate</v>
      </c>
      <c r="H1" s="22" t="str" cm="1">
        <f t="array" ref="H1:H385">'500'!$AD1:$AD385</f>
        <v>vfirstEstimate</v>
      </c>
      <c r="I1" s="22" t="str" cm="1">
        <f t="array" ref="I1:I385">'500'!$AF1:$AF385</f>
        <v>vsecondEstimate</v>
      </c>
      <c r="J1" s="22" t="str" cm="1">
        <f t="array" ref="J1:J385">'500'!$AG1:$AG385</f>
        <v>vimmunityEstimate</v>
      </c>
      <c r="K1" s="22" t="str" cm="1">
        <f t="array" ref="K1:K385">'550'!$AD1:$AD385</f>
        <v>vvfirstestimate</v>
      </c>
      <c r="L1" s="22" t="str" cm="1">
        <f t="array" ref="L1:L385">'550'!$AF1:$AF385</f>
        <v>vvsecondEstimate</v>
      </c>
      <c r="M1" s="22" t="str" cm="1">
        <f t="array" ref="M1:M385">'550'!$AG1:$AG385</f>
        <v>vvimmunityEstimate</v>
      </c>
      <c r="N1" s="22" t="str" cm="1">
        <f t="array" ref="N1:N385">'600'!$AD1:$AD385</f>
        <v>vifirstEstimate</v>
      </c>
      <c r="O1" s="22" t="str" cm="1">
        <f t="array" ref="O1:O385">'600'!$AF1:$AF385</f>
        <v>visecondEstimate</v>
      </c>
      <c r="P1" s="22" t="str" cm="1">
        <f t="array" ref="P1:P385">'600'!$AG1:$AG385</f>
        <v>viimmunityEstimate</v>
      </c>
      <c r="Q1" s="22" t="str" cm="1">
        <f t="array" ref="Q1:Q385">'650'!$AD1:$AD385</f>
        <v>vivfirstEstimate</v>
      </c>
      <c r="R1" s="22" t="str" cm="1">
        <f t="array" ref="R1:R385">'650'!$AF1:$AF385</f>
        <v>vivsecondEstimate</v>
      </c>
      <c r="S1" s="22" t="str" cm="1">
        <f t="array" ref="S1:S385">'650'!$AG1:$AG385</f>
        <v>vivimmunityEstimate</v>
      </c>
      <c r="T1" s="22" t="str" cm="1">
        <f t="array" ref="T1:T385">'700'!$AD1:$AD385</f>
        <v>viifirstEstimate</v>
      </c>
      <c r="U1" s="22" t="str" cm="1">
        <f t="array" ref="U1:U385">'700'!$AF1:$AF385</f>
        <v>viisecondEstimate</v>
      </c>
      <c r="V1" s="22" t="str" cm="1">
        <f t="array" ref="V1:V385">'700'!$AG1:$AG385</f>
        <v>viiimmunityEstimate</v>
      </c>
      <c r="W1" s="22" t="str" cm="1">
        <f t="array" ref="W1:W385">'750'!$AD1:$AD385</f>
        <v>viivfirstEstimate</v>
      </c>
      <c r="X1" s="22" t="str" cm="1">
        <f t="array" ref="X1:X385">'750'!$AF1:$AF385</f>
        <v>viivsecondEstimate</v>
      </c>
      <c r="Y1" s="22" t="str" cm="1">
        <f t="array" ref="Y1:Y385">'750'!$AG1:$AG385</f>
        <v>viivimmunityEstimate</v>
      </c>
      <c r="Z1" s="22" t="str" cm="1">
        <f t="array" ref="Z1:Z385">'800'!$AD1:$AD385</f>
        <v>viiifirstEstimate</v>
      </c>
      <c r="AA1" s="22" t="str" cm="1">
        <f t="array" ref="AA1:AA385">'800'!$AF1:$AF385</f>
        <v>viiisecondEstimate</v>
      </c>
      <c r="AB1" s="22" t="str" cm="1">
        <f t="array" ref="AB1:AB385">'800'!$AG1:$AG385</f>
        <v>viiiimmunityEstimate</v>
      </c>
      <c r="AC1" t="s">
        <v>68</v>
      </c>
      <c r="AD1" t="s">
        <v>67</v>
      </c>
      <c r="AE1" t="s">
        <v>66</v>
      </c>
    </row>
    <row r="2" spans="1:31" x14ac:dyDescent="0.2">
      <c r="A2" s="18">
        <v>44178</v>
      </c>
      <c r="B2" s="19">
        <v>86215</v>
      </c>
      <c r="C2" s="19">
        <v>0</v>
      </c>
      <c r="D2" s="19">
        <v>0</v>
      </c>
      <c r="E2" s="19">
        <v>0</v>
      </c>
      <c r="F2" s="19">
        <v>0</v>
      </c>
      <c r="G2" s="19">
        <v>0</v>
      </c>
      <c r="H2" s="19">
        <v>0</v>
      </c>
      <c r="I2" s="19">
        <v>0</v>
      </c>
      <c r="J2" s="19">
        <v>0</v>
      </c>
      <c r="K2" s="19">
        <v>0</v>
      </c>
      <c r="L2" s="19">
        <v>0</v>
      </c>
      <c r="M2" s="19">
        <v>0</v>
      </c>
      <c r="N2" s="19">
        <v>0</v>
      </c>
      <c r="O2" s="19">
        <v>0</v>
      </c>
      <c r="P2" s="19">
        <v>0</v>
      </c>
      <c r="Q2" s="19">
        <v>0</v>
      </c>
      <c r="R2" s="19">
        <v>0</v>
      </c>
      <c r="S2" s="19">
        <v>0</v>
      </c>
      <c r="T2" s="19">
        <v>0</v>
      </c>
      <c r="U2" s="19">
        <v>0</v>
      </c>
      <c r="V2" s="19">
        <v>0</v>
      </c>
      <c r="W2" s="19">
        <v>0</v>
      </c>
      <c r="X2" s="19">
        <v>0</v>
      </c>
      <c r="Y2" s="19">
        <v>0</v>
      </c>
      <c r="Z2" s="19">
        <v>0</v>
      </c>
      <c r="AA2" s="19">
        <v>0</v>
      </c>
      <c r="AB2" s="19">
        <v>0</v>
      </c>
      <c r="AC2">
        <v>14600000</v>
      </c>
      <c r="AD2">
        <v>31800000</v>
      </c>
      <c r="AE2">
        <v>52800000</v>
      </c>
    </row>
    <row r="3" spans="1:31" x14ac:dyDescent="0.2">
      <c r="A3" s="18">
        <v>44179</v>
      </c>
      <c r="B3" s="19">
        <v>170155.42857142858</v>
      </c>
      <c r="C3" s="19">
        <v>0</v>
      </c>
      <c r="D3" s="19">
        <v>0</v>
      </c>
      <c r="E3" s="19">
        <v>0</v>
      </c>
      <c r="F3" s="19">
        <v>0</v>
      </c>
      <c r="G3" s="19">
        <v>0</v>
      </c>
      <c r="H3" s="19">
        <v>0</v>
      </c>
      <c r="I3" s="19">
        <v>0</v>
      </c>
      <c r="J3" s="19">
        <v>0</v>
      </c>
      <c r="K3" s="19">
        <v>0</v>
      </c>
      <c r="L3" s="19">
        <v>0</v>
      </c>
      <c r="M3" s="19">
        <v>0</v>
      </c>
      <c r="N3" s="19">
        <v>0</v>
      </c>
      <c r="O3" s="19">
        <v>0</v>
      </c>
      <c r="P3" s="19">
        <v>0</v>
      </c>
      <c r="Q3" s="19">
        <v>0</v>
      </c>
      <c r="R3" s="19">
        <v>0</v>
      </c>
      <c r="S3" s="19">
        <v>0</v>
      </c>
      <c r="T3" s="19">
        <v>0</v>
      </c>
      <c r="U3" s="19">
        <v>0</v>
      </c>
      <c r="V3" s="19">
        <v>0</v>
      </c>
      <c r="W3" s="19">
        <v>0</v>
      </c>
      <c r="X3" s="19">
        <v>0</v>
      </c>
      <c r="Y3" s="19">
        <v>0</v>
      </c>
      <c r="Z3" s="19">
        <v>0</v>
      </c>
      <c r="AA3" s="19">
        <v>0</v>
      </c>
      <c r="AB3" s="19">
        <v>0</v>
      </c>
      <c r="AC3">
        <v>14600000</v>
      </c>
      <c r="AD3">
        <v>31800000</v>
      </c>
      <c r="AE3">
        <v>52800000</v>
      </c>
    </row>
    <row r="4" spans="1:31" x14ac:dyDescent="0.2">
      <c r="A4" s="18">
        <v>44180</v>
      </c>
      <c r="B4" s="19">
        <v>254095.85714285713</v>
      </c>
      <c r="C4" s="19">
        <v>0</v>
      </c>
      <c r="D4" s="19">
        <v>0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9">
        <v>0</v>
      </c>
      <c r="AB4" s="19">
        <v>0</v>
      </c>
      <c r="AC4">
        <v>14600000</v>
      </c>
      <c r="AD4">
        <v>31800000</v>
      </c>
      <c r="AE4">
        <v>52800000</v>
      </c>
    </row>
    <row r="5" spans="1:31" x14ac:dyDescent="0.2">
      <c r="A5" s="18">
        <v>44181</v>
      </c>
      <c r="B5" s="19">
        <v>338036.28571428568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0</v>
      </c>
      <c r="X5" s="19">
        <v>0</v>
      </c>
      <c r="Y5" s="19">
        <v>0</v>
      </c>
      <c r="Z5" s="19">
        <v>0</v>
      </c>
      <c r="AA5" s="19">
        <v>0</v>
      </c>
      <c r="AB5" s="19">
        <v>0</v>
      </c>
      <c r="AC5">
        <v>14600000</v>
      </c>
      <c r="AD5">
        <v>31800000</v>
      </c>
      <c r="AE5">
        <v>52800000</v>
      </c>
    </row>
    <row r="6" spans="1:31" x14ac:dyDescent="0.2">
      <c r="A6" s="18">
        <v>44182</v>
      </c>
      <c r="B6" s="19">
        <v>421976.71428571426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9">
        <v>0</v>
      </c>
      <c r="AB6" s="19">
        <v>0</v>
      </c>
      <c r="AC6">
        <v>14600000</v>
      </c>
      <c r="AD6">
        <v>31800000</v>
      </c>
      <c r="AE6">
        <v>52800000</v>
      </c>
    </row>
    <row r="7" spans="1:31" x14ac:dyDescent="0.2">
      <c r="A7" s="18">
        <v>44183</v>
      </c>
      <c r="B7" s="19">
        <v>505917.14285714284</v>
      </c>
      <c r="C7" s="19">
        <v>0</v>
      </c>
      <c r="D7" s="19">
        <v>0</v>
      </c>
      <c r="E7" s="19">
        <v>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9">
        <v>0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0</v>
      </c>
      <c r="X7" s="19">
        <v>0</v>
      </c>
      <c r="Y7" s="19">
        <v>0</v>
      </c>
      <c r="Z7" s="19">
        <v>0</v>
      </c>
      <c r="AA7" s="19">
        <v>0</v>
      </c>
      <c r="AB7" s="19">
        <v>0</v>
      </c>
      <c r="AC7">
        <v>14600000</v>
      </c>
      <c r="AD7">
        <v>31800000</v>
      </c>
      <c r="AE7">
        <v>52800000</v>
      </c>
    </row>
    <row r="8" spans="1:31" x14ac:dyDescent="0.2">
      <c r="A8" s="18">
        <v>44184</v>
      </c>
      <c r="B8" s="19">
        <v>589857.57142857136</v>
      </c>
      <c r="C8" s="19">
        <v>0</v>
      </c>
      <c r="D8" s="19">
        <v>0</v>
      </c>
      <c r="E8" s="19">
        <v>0</v>
      </c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9">
        <v>0</v>
      </c>
      <c r="AB8" s="19">
        <v>0</v>
      </c>
      <c r="AC8">
        <v>14600000</v>
      </c>
      <c r="AD8">
        <v>31800000</v>
      </c>
      <c r="AE8">
        <v>52800000</v>
      </c>
    </row>
    <row r="9" spans="1:31" x14ac:dyDescent="0.2">
      <c r="A9" s="18">
        <v>44185</v>
      </c>
      <c r="B9" s="19">
        <v>673798</v>
      </c>
      <c r="C9" s="19">
        <v>0</v>
      </c>
      <c r="D9" s="19">
        <v>0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>
        <v>14600000</v>
      </c>
      <c r="AD9">
        <v>31800000</v>
      </c>
      <c r="AE9">
        <v>52800000</v>
      </c>
    </row>
    <row r="10" spans="1:31" x14ac:dyDescent="0.2">
      <c r="A10" s="18">
        <v>44186</v>
      </c>
      <c r="B10" s="19">
        <v>720816.85714285716</v>
      </c>
      <c r="C10" s="19">
        <v>0</v>
      </c>
      <c r="D10" s="19">
        <v>0</v>
      </c>
      <c r="E10" s="19">
        <v>0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9">
        <v>0</v>
      </c>
      <c r="AB10" s="19">
        <v>0</v>
      </c>
      <c r="AC10">
        <v>14600000</v>
      </c>
      <c r="AD10">
        <v>31800000</v>
      </c>
      <c r="AE10">
        <v>52800000</v>
      </c>
    </row>
    <row r="11" spans="1:31" x14ac:dyDescent="0.2">
      <c r="A11" s="18">
        <v>44187</v>
      </c>
      <c r="B11" s="19">
        <v>767835.71428571432</v>
      </c>
      <c r="C11" s="19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19">
        <v>0</v>
      </c>
      <c r="Z11" s="19">
        <v>0</v>
      </c>
      <c r="AA11" s="19">
        <v>0</v>
      </c>
      <c r="AB11" s="19">
        <v>0</v>
      </c>
      <c r="AC11">
        <v>14600000</v>
      </c>
      <c r="AD11">
        <v>31800000</v>
      </c>
      <c r="AE11">
        <v>52800000</v>
      </c>
    </row>
    <row r="12" spans="1:31" x14ac:dyDescent="0.2">
      <c r="A12" s="18">
        <v>44188</v>
      </c>
      <c r="B12" s="19">
        <v>814854.57142857136</v>
      </c>
      <c r="C12" s="19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9">
        <v>0</v>
      </c>
      <c r="AB12" s="19">
        <v>0</v>
      </c>
      <c r="AC12">
        <v>14600000</v>
      </c>
      <c r="AD12">
        <v>31800000</v>
      </c>
      <c r="AE12">
        <v>52800000</v>
      </c>
    </row>
    <row r="13" spans="1:31" x14ac:dyDescent="0.2">
      <c r="A13" s="18">
        <v>44189</v>
      </c>
      <c r="B13" s="19">
        <v>861873.42857142864</v>
      </c>
      <c r="C13" s="19">
        <v>0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>
        <v>14600000</v>
      </c>
      <c r="AD13">
        <v>31800000</v>
      </c>
      <c r="AE13">
        <v>52800000</v>
      </c>
    </row>
    <row r="14" spans="1:31" x14ac:dyDescent="0.2">
      <c r="A14" s="18">
        <v>44190</v>
      </c>
      <c r="B14" s="19">
        <v>908892.28571428568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B14" s="19">
        <v>0</v>
      </c>
      <c r="AC14">
        <v>14600000</v>
      </c>
      <c r="AD14">
        <v>31800000</v>
      </c>
      <c r="AE14">
        <v>52800000</v>
      </c>
    </row>
    <row r="15" spans="1:31" x14ac:dyDescent="0.2">
      <c r="A15" s="18">
        <v>44191</v>
      </c>
      <c r="B15" s="19">
        <v>955911.14285714284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19">
        <v>0</v>
      </c>
      <c r="V15" s="19">
        <v>0</v>
      </c>
      <c r="W15" s="19">
        <v>0</v>
      </c>
      <c r="X15" s="19">
        <v>0</v>
      </c>
      <c r="Y15" s="19">
        <v>0</v>
      </c>
      <c r="Z15" s="19">
        <v>0</v>
      </c>
      <c r="AA15" s="19">
        <v>0</v>
      </c>
      <c r="AB15" s="19">
        <v>0</v>
      </c>
      <c r="AC15">
        <v>14600000</v>
      </c>
      <c r="AD15">
        <v>31800000</v>
      </c>
      <c r="AE15">
        <v>52800000</v>
      </c>
    </row>
    <row r="16" spans="1:31" x14ac:dyDescent="0.2">
      <c r="A16" s="18">
        <v>44192</v>
      </c>
      <c r="B16" s="19">
        <v>1002930</v>
      </c>
      <c r="C16" s="19">
        <v>0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9">
        <v>0</v>
      </c>
      <c r="AB16" s="19">
        <v>0</v>
      </c>
      <c r="AC16">
        <v>14600000</v>
      </c>
      <c r="AD16">
        <v>31800000</v>
      </c>
      <c r="AE16">
        <v>52800000</v>
      </c>
    </row>
    <row r="17" spans="1:31" x14ac:dyDescent="0.2">
      <c r="A17" s="18">
        <v>44193</v>
      </c>
      <c r="B17" s="19">
        <v>1056367.7142857143</v>
      </c>
      <c r="C17" s="19">
        <v>0</v>
      </c>
      <c r="D17" s="19">
        <v>0</v>
      </c>
      <c r="E17" s="19">
        <v>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19">
        <v>0</v>
      </c>
      <c r="L17" s="19">
        <v>0</v>
      </c>
      <c r="M17" s="19">
        <v>0</v>
      </c>
      <c r="N17" s="19">
        <v>0</v>
      </c>
      <c r="O17" s="19">
        <v>0</v>
      </c>
      <c r="P17" s="19">
        <v>0</v>
      </c>
      <c r="Q17" s="19">
        <v>0</v>
      </c>
      <c r="R17" s="19">
        <v>0</v>
      </c>
      <c r="S17" s="19">
        <v>0</v>
      </c>
      <c r="T17" s="19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9">
        <v>0</v>
      </c>
      <c r="AB17" s="19">
        <v>0</v>
      </c>
      <c r="AC17">
        <v>14600000</v>
      </c>
      <c r="AD17">
        <v>31800000</v>
      </c>
      <c r="AE17">
        <v>52800000</v>
      </c>
    </row>
    <row r="18" spans="1:31" x14ac:dyDescent="0.2">
      <c r="A18" s="18">
        <v>44194</v>
      </c>
      <c r="B18" s="19">
        <v>1109805.4285714286</v>
      </c>
      <c r="C18" s="19">
        <v>0</v>
      </c>
      <c r="D18" s="19">
        <v>0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>
        <v>14600000</v>
      </c>
      <c r="AD18">
        <v>31800000</v>
      </c>
      <c r="AE18">
        <v>52800000</v>
      </c>
    </row>
    <row r="19" spans="1:31" x14ac:dyDescent="0.2">
      <c r="A19" s="18">
        <v>44195</v>
      </c>
      <c r="B19" s="19">
        <v>1163243.1428571427</v>
      </c>
      <c r="C19" s="19">
        <v>0</v>
      </c>
      <c r="D19" s="19">
        <v>0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19">
        <v>0</v>
      </c>
      <c r="L19" s="19">
        <v>0</v>
      </c>
      <c r="M19" s="19">
        <v>0</v>
      </c>
      <c r="N19" s="19">
        <v>0</v>
      </c>
      <c r="O19" s="19">
        <v>0</v>
      </c>
      <c r="P19" s="19">
        <v>0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s="19">
        <v>0</v>
      </c>
      <c r="X19" s="19">
        <v>0</v>
      </c>
      <c r="Y19" s="19">
        <v>0</v>
      </c>
      <c r="Z19" s="19">
        <v>0</v>
      </c>
      <c r="AA19" s="19">
        <v>0</v>
      </c>
      <c r="AB19" s="19">
        <v>0</v>
      </c>
      <c r="AC19">
        <v>14600000</v>
      </c>
      <c r="AD19">
        <v>31800000</v>
      </c>
      <c r="AE19">
        <v>52800000</v>
      </c>
    </row>
    <row r="20" spans="1:31" x14ac:dyDescent="0.2">
      <c r="A20" s="18">
        <v>44196</v>
      </c>
      <c r="B20" s="19">
        <v>1216680.857142857</v>
      </c>
      <c r="C20" s="19">
        <v>0</v>
      </c>
      <c r="D20" s="19">
        <v>0</v>
      </c>
      <c r="E20" s="19">
        <v>0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19">
        <v>0</v>
      </c>
      <c r="L20" s="19">
        <v>0</v>
      </c>
      <c r="M20" s="19">
        <v>0</v>
      </c>
      <c r="N20" s="19">
        <v>0</v>
      </c>
      <c r="O20" s="19">
        <v>0</v>
      </c>
      <c r="P20" s="19">
        <v>0</v>
      </c>
      <c r="Q20" s="19">
        <v>0</v>
      </c>
      <c r="R20" s="19">
        <v>0</v>
      </c>
      <c r="S20" s="19">
        <v>0</v>
      </c>
      <c r="T20" s="19">
        <v>0</v>
      </c>
      <c r="U20" s="19">
        <v>0</v>
      </c>
      <c r="V20" s="19">
        <v>0</v>
      </c>
      <c r="W20" s="19">
        <v>0</v>
      </c>
      <c r="X20" s="19">
        <v>0</v>
      </c>
      <c r="Y20" s="19">
        <v>0</v>
      </c>
      <c r="Z20" s="19">
        <v>0</v>
      </c>
      <c r="AA20" s="19">
        <v>0</v>
      </c>
      <c r="AB20" s="19">
        <v>0</v>
      </c>
      <c r="AC20">
        <v>14600000</v>
      </c>
      <c r="AD20">
        <v>31800000</v>
      </c>
      <c r="AE20">
        <v>52800000</v>
      </c>
    </row>
    <row r="21" spans="1:31" x14ac:dyDescent="0.2">
      <c r="A21" s="18">
        <v>44197</v>
      </c>
      <c r="B21" s="19">
        <v>1270118.5714285714</v>
      </c>
      <c r="C21" s="19">
        <v>0</v>
      </c>
      <c r="D21" s="19">
        <v>0</v>
      </c>
      <c r="E21" s="19">
        <v>0</v>
      </c>
      <c r="F21" s="19">
        <v>0</v>
      </c>
      <c r="G21" s="19">
        <v>0</v>
      </c>
      <c r="H21" s="19">
        <v>0</v>
      </c>
      <c r="I21" s="19">
        <v>0</v>
      </c>
      <c r="J21" s="19">
        <v>0</v>
      </c>
      <c r="K21" s="19">
        <v>0</v>
      </c>
      <c r="L21" s="19">
        <v>0</v>
      </c>
      <c r="M21" s="19">
        <v>0</v>
      </c>
      <c r="N21" s="19">
        <v>0</v>
      </c>
      <c r="O21" s="19">
        <v>0</v>
      </c>
      <c r="P21" s="19">
        <v>0</v>
      </c>
      <c r="Q21" s="19">
        <v>0</v>
      </c>
      <c r="R21" s="19">
        <v>0</v>
      </c>
      <c r="S21" s="19">
        <v>0</v>
      </c>
      <c r="T21" s="19">
        <v>0</v>
      </c>
      <c r="U21" s="19">
        <v>0</v>
      </c>
      <c r="V21" s="19">
        <v>0</v>
      </c>
      <c r="W21" s="19">
        <v>0</v>
      </c>
      <c r="X21" s="19">
        <v>0</v>
      </c>
      <c r="Y21" s="19">
        <v>0</v>
      </c>
      <c r="Z21" s="19">
        <v>0</v>
      </c>
      <c r="AA21" s="19">
        <v>0</v>
      </c>
      <c r="AB21" s="19">
        <v>0</v>
      </c>
      <c r="AC21">
        <v>14600000</v>
      </c>
      <c r="AD21">
        <v>31800000</v>
      </c>
      <c r="AE21">
        <v>52800000</v>
      </c>
    </row>
    <row r="22" spans="1:31" x14ac:dyDescent="0.2">
      <c r="A22" s="18">
        <v>44198</v>
      </c>
      <c r="B22" s="19">
        <v>1323556.2857142857</v>
      </c>
      <c r="C22" s="19">
        <v>0</v>
      </c>
      <c r="D22" s="19">
        <v>77593.5</v>
      </c>
      <c r="E22" s="19">
        <v>0</v>
      </c>
      <c r="F22" s="19">
        <v>0</v>
      </c>
      <c r="G22" s="19">
        <v>77593.5</v>
      </c>
      <c r="H22" s="19">
        <v>0</v>
      </c>
      <c r="I22" s="19">
        <v>0</v>
      </c>
      <c r="J22" s="19">
        <v>77593.5</v>
      </c>
      <c r="K22" s="19">
        <v>0</v>
      </c>
      <c r="L22" s="19">
        <v>0</v>
      </c>
      <c r="M22" s="19">
        <v>77593.5</v>
      </c>
      <c r="N22" s="19">
        <v>0</v>
      </c>
      <c r="O22" s="19">
        <v>0</v>
      </c>
      <c r="P22" s="19">
        <v>77593.5</v>
      </c>
      <c r="Q22" s="19">
        <v>0</v>
      </c>
      <c r="R22" s="19">
        <v>0</v>
      </c>
      <c r="S22" s="19">
        <v>77593.5</v>
      </c>
      <c r="T22" s="19">
        <v>0</v>
      </c>
      <c r="U22" s="19">
        <v>0</v>
      </c>
      <c r="V22" s="19">
        <v>77593.5</v>
      </c>
      <c r="W22" s="19">
        <v>0</v>
      </c>
      <c r="X22" s="19">
        <v>0</v>
      </c>
      <c r="Y22" s="19">
        <v>77593.5</v>
      </c>
      <c r="Z22" s="19">
        <v>0</v>
      </c>
      <c r="AA22" s="19">
        <v>0</v>
      </c>
      <c r="AB22" s="19">
        <v>77593.5</v>
      </c>
      <c r="AC22">
        <v>14600000</v>
      </c>
      <c r="AD22">
        <v>31800000</v>
      </c>
      <c r="AE22">
        <v>52800000</v>
      </c>
    </row>
    <row r="23" spans="1:31" x14ac:dyDescent="0.2">
      <c r="A23" s="18">
        <v>44199</v>
      </c>
      <c r="B23" s="19">
        <v>1376994</v>
      </c>
      <c r="C23" s="19">
        <v>21905</v>
      </c>
      <c r="D23" s="19">
        <v>153139.88571428572</v>
      </c>
      <c r="E23" s="19">
        <v>0</v>
      </c>
      <c r="F23" s="19">
        <v>0</v>
      </c>
      <c r="G23" s="19">
        <v>153139.88571428572</v>
      </c>
      <c r="H23" s="19">
        <v>0</v>
      </c>
      <c r="I23" s="19">
        <v>0</v>
      </c>
      <c r="J23" s="19">
        <v>153139.88571428572</v>
      </c>
      <c r="K23" s="19">
        <v>0</v>
      </c>
      <c r="L23" s="19">
        <v>0</v>
      </c>
      <c r="M23" s="19">
        <v>153139.88571428572</v>
      </c>
      <c r="N23" s="19">
        <v>0</v>
      </c>
      <c r="O23" s="19">
        <v>0</v>
      </c>
      <c r="P23" s="19">
        <v>153139.88571428572</v>
      </c>
      <c r="Q23" s="19">
        <v>0</v>
      </c>
      <c r="R23" s="19">
        <v>0</v>
      </c>
      <c r="S23" s="19">
        <v>153139.88571428572</v>
      </c>
      <c r="T23" s="19">
        <v>0</v>
      </c>
      <c r="U23" s="19">
        <v>0</v>
      </c>
      <c r="V23" s="19">
        <v>153139.88571428572</v>
      </c>
      <c r="W23" s="19">
        <v>0</v>
      </c>
      <c r="X23" s="19">
        <v>0</v>
      </c>
      <c r="Y23" s="19">
        <v>153139.88571428572</v>
      </c>
      <c r="Z23" s="19">
        <v>0</v>
      </c>
      <c r="AA23" s="19">
        <v>0</v>
      </c>
      <c r="AB23" s="19">
        <v>153139.88571428572</v>
      </c>
      <c r="AC23">
        <v>14600000</v>
      </c>
      <c r="AD23">
        <v>31800000</v>
      </c>
      <c r="AE23">
        <v>52800000</v>
      </c>
    </row>
    <row r="24" spans="1:31" x14ac:dyDescent="0.2">
      <c r="A24" s="18">
        <v>44200</v>
      </c>
      <c r="B24" s="19">
        <v>1508825.75</v>
      </c>
      <c r="C24" s="19">
        <v>70687.75</v>
      </c>
      <c r="D24" s="19">
        <v>228686.27142857143</v>
      </c>
      <c r="E24" s="19">
        <v>0</v>
      </c>
      <c r="F24" s="19">
        <v>0</v>
      </c>
      <c r="G24" s="19">
        <v>228686.27142857143</v>
      </c>
      <c r="H24" s="19">
        <v>0</v>
      </c>
      <c r="I24" s="19">
        <v>0</v>
      </c>
      <c r="J24" s="19">
        <v>228686.27142857143</v>
      </c>
      <c r="K24" s="19">
        <v>0</v>
      </c>
      <c r="L24" s="19">
        <v>0</v>
      </c>
      <c r="M24" s="19">
        <v>228686.27142857143</v>
      </c>
      <c r="N24" s="19">
        <v>0</v>
      </c>
      <c r="O24" s="19">
        <v>0</v>
      </c>
      <c r="P24" s="19">
        <v>228686.27142857143</v>
      </c>
      <c r="Q24" s="19">
        <v>0</v>
      </c>
      <c r="R24" s="19">
        <v>0</v>
      </c>
      <c r="S24" s="19">
        <v>228686.27142857143</v>
      </c>
      <c r="T24" s="19">
        <v>0</v>
      </c>
      <c r="U24" s="19">
        <v>0</v>
      </c>
      <c r="V24" s="19">
        <v>228686.27142857143</v>
      </c>
      <c r="W24" s="19">
        <v>0</v>
      </c>
      <c r="X24" s="19">
        <v>0</v>
      </c>
      <c r="Y24" s="19">
        <v>228686.27142857143</v>
      </c>
      <c r="Z24" s="19">
        <v>0</v>
      </c>
      <c r="AA24" s="19">
        <v>0</v>
      </c>
      <c r="AB24" s="19">
        <v>228686.27142857143</v>
      </c>
      <c r="AC24">
        <v>14600000</v>
      </c>
      <c r="AD24">
        <v>31800000</v>
      </c>
      <c r="AE24">
        <v>52800000</v>
      </c>
    </row>
    <row r="25" spans="1:31" x14ac:dyDescent="0.2">
      <c r="A25" s="18">
        <v>44201</v>
      </c>
      <c r="B25" s="19">
        <v>1640657.5</v>
      </c>
      <c r="C25" s="19">
        <v>119470.5</v>
      </c>
      <c r="D25" s="19">
        <v>304232.65714285715</v>
      </c>
      <c r="E25" s="19">
        <v>0</v>
      </c>
      <c r="F25" s="19">
        <v>0</v>
      </c>
      <c r="G25" s="19">
        <v>304232.65714285715</v>
      </c>
      <c r="H25" s="19">
        <v>0</v>
      </c>
      <c r="I25" s="19">
        <v>0</v>
      </c>
      <c r="J25" s="19">
        <v>304232.65714285715</v>
      </c>
      <c r="K25" s="19">
        <v>0</v>
      </c>
      <c r="L25" s="19">
        <v>0</v>
      </c>
      <c r="M25" s="19">
        <v>304232.65714285715</v>
      </c>
      <c r="N25" s="19">
        <v>0</v>
      </c>
      <c r="O25" s="19">
        <v>0</v>
      </c>
      <c r="P25" s="19">
        <v>304232.65714285715</v>
      </c>
      <c r="Q25" s="19">
        <v>0</v>
      </c>
      <c r="R25" s="19">
        <v>0</v>
      </c>
      <c r="S25" s="19">
        <v>304232.65714285715</v>
      </c>
      <c r="T25" s="19">
        <v>0</v>
      </c>
      <c r="U25" s="19">
        <v>0</v>
      </c>
      <c r="V25" s="19">
        <v>304232.65714285715</v>
      </c>
      <c r="W25" s="19">
        <v>0</v>
      </c>
      <c r="X25" s="19">
        <v>0</v>
      </c>
      <c r="Y25" s="19">
        <v>304232.65714285715</v>
      </c>
      <c r="Z25" s="19">
        <v>0</v>
      </c>
      <c r="AA25" s="19">
        <v>0</v>
      </c>
      <c r="AB25" s="19">
        <v>304232.65714285715</v>
      </c>
      <c r="AC25">
        <v>14600000</v>
      </c>
      <c r="AD25">
        <v>31800000</v>
      </c>
      <c r="AE25">
        <v>52800000</v>
      </c>
    </row>
    <row r="26" spans="1:31" x14ac:dyDescent="0.2">
      <c r="A26" s="18">
        <v>44202</v>
      </c>
      <c r="B26" s="19">
        <v>1772489.25</v>
      </c>
      <c r="C26" s="19">
        <v>168253.25</v>
      </c>
      <c r="D26" s="19">
        <v>379779.04285714286</v>
      </c>
      <c r="E26" s="19">
        <v>0</v>
      </c>
      <c r="F26" s="19">
        <v>0</v>
      </c>
      <c r="G26" s="19">
        <v>379779.04285714286</v>
      </c>
      <c r="H26" s="19">
        <v>0</v>
      </c>
      <c r="I26" s="19">
        <v>0</v>
      </c>
      <c r="J26" s="19">
        <v>379779.04285714286</v>
      </c>
      <c r="K26" s="19">
        <v>0</v>
      </c>
      <c r="L26" s="19">
        <v>0</v>
      </c>
      <c r="M26" s="19">
        <v>379779.04285714286</v>
      </c>
      <c r="N26" s="19">
        <v>0</v>
      </c>
      <c r="O26" s="19">
        <v>0</v>
      </c>
      <c r="P26" s="19">
        <v>379779.04285714286</v>
      </c>
      <c r="Q26" s="19">
        <v>0</v>
      </c>
      <c r="R26" s="19">
        <v>0</v>
      </c>
      <c r="S26" s="19">
        <v>379779.04285714286</v>
      </c>
      <c r="T26" s="19">
        <v>0</v>
      </c>
      <c r="U26" s="19">
        <v>0</v>
      </c>
      <c r="V26" s="19">
        <v>379779.04285714286</v>
      </c>
      <c r="W26" s="19">
        <v>0</v>
      </c>
      <c r="X26" s="19">
        <v>0</v>
      </c>
      <c r="Y26" s="19">
        <v>379779.04285714286</v>
      </c>
      <c r="Z26" s="19">
        <v>0</v>
      </c>
      <c r="AA26" s="19">
        <v>0</v>
      </c>
      <c r="AB26" s="19">
        <v>379779.04285714286</v>
      </c>
      <c r="AC26">
        <v>14600000</v>
      </c>
      <c r="AD26">
        <v>31800000</v>
      </c>
      <c r="AE26">
        <v>52800000</v>
      </c>
    </row>
    <row r="27" spans="1:31" x14ac:dyDescent="0.2">
      <c r="A27" s="18">
        <v>44203</v>
      </c>
      <c r="B27" s="19">
        <v>1904321</v>
      </c>
      <c r="C27" s="19">
        <v>217036</v>
      </c>
      <c r="D27" s="19">
        <v>455325.42857142858</v>
      </c>
      <c r="E27" s="19">
        <v>0</v>
      </c>
      <c r="F27" s="19">
        <v>0</v>
      </c>
      <c r="G27" s="19">
        <v>455325.42857142858</v>
      </c>
      <c r="H27" s="19">
        <v>0</v>
      </c>
      <c r="I27" s="19">
        <v>0</v>
      </c>
      <c r="J27" s="19">
        <v>455325.42857142858</v>
      </c>
      <c r="K27" s="19">
        <v>0</v>
      </c>
      <c r="L27" s="19">
        <v>0</v>
      </c>
      <c r="M27" s="19">
        <v>455325.42857142858</v>
      </c>
      <c r="N27" s="19">
        <v>0</v>
      </c>
      <c r="O27" s="19">
        <v>0</v>
      </c>
      <c r="P27" s="19">
        <v>455325.42857142858</v>
      </c>
      <c r="Q27" s="19">
        <v>0</v>
      </c>
      <c r="R27" s="19">
        <v>0</v>
      </c>
      <c r="S27" s="19">
        <v>455325.42857142858</v>
      </c>
      <c r="T27" s="19">
        <v>0</v>
      </c>
      <c r="U27" s="19">
        <v>0</v>
      </c>
      <c r="V27" s="19">
        <v>455325.42857142858</v>
      </c>
      <c r="W27" s="19">
        <v>0</v>
      </c>
      <c r="X27" s="19">
        <v>0</v>
      </c>
      <c r="Y27" s="19">
        <v>455325.42857142858</v>
      </c>
      <c r="Z27" s="19">
        <v>0</v>
      </c>
      <c r="AA27" s="19">
        <v>0</v>
      </c>
      <c r="AB27" s="19">
        <v>455325.42857142858</v>
      </c>
      <c r="AC27">
        <v>14600000</v>
      </c>
      <c r="AD27">
        <v>31800000</v>
      </c>
      <c r="AE27">
        <v>52800000</v>
      </c>
    </row>
    <row r="28" spans="1:31" x14ac:dyDescent="0.2">
      <c r="A28" s="18">
        <v>44204</v>
      </c>
      <c r="B28" s="19">
        <v>2036152.75</v>
      </c>
      <c r="C28" s="19">
        <v>265818.75</v>
      </c>
      <c r="D28" s="19">
        <v>530871.8142857143</v>
      </c>
      <c r="E28" s="19">
        <v>0</v>
      </c>
      <c r="F28" s="19">
        <v>0</v>
      </c>
      <c r="G28" s="19">
        <v>530871.8142857143</v>
      </c>
      <c r="H28" s="19">
        <v>0</v>
      </c>
      <c r="I28" s="19">
        <v>0</v>
      </c>
      <c r="J28" s="19">
        <v>530871.8142857143</v>
      </c>
      <c r="K28" s="19">
        <v>0</v>
      </c>
      <c r="L28" s="19">
        <v>0</v>
      </c>
      <c r="M28" s="19">
        <v>530871.8142857143</v>
      </c>
      <c r="N28" s="19">
        <v>0</v>
      </c>
      <c r="O28" s="19">
        <v>0</v>
      </c>
      <c r="P28" s="19">
        <v>530871.8142857143</v>
      </c>
      <c r="Q28" s="19">
        <v>0</v>
      </c>
      <c r="R28" s="19">
        <v>0</v>
      </c>
      <c r="S28" s="19">
        <v>530871.8142857143</v>
      </c>
      <c r="T28" s="19">
        <v>0</v>
      </c>
      <c r="U28" s="19">
        <v>0</v>
      </c>
      <c r="V28" s="19">
        <v>530871.8142857143</v>
      </c>
      <c r="W28" s="19">
        <v>0</v>
      </c>
      <c r="X28" s="19">
        <v>0</v>
      </c>
      <c r="Y28" s="19">
        <v>530871.8142857143</v>
      </c>
      <c r="Z28" s="19">
        <v>0</v>
      </c>
      <c r="AA28" s="19">
        <v>0</v>
      </c>
      <c r="AB28" s="19">
        <v>530871.8142857143</v>
      </c>
      <c r="AC28">
        <v>14600000</v>
      </c>
      <c r="AD28">
        <v>31800000</v>
      </c>
      <c r="AE28">
        <v>52800000</v>
      </c>
    </row>
    <row r="29" spans="1:31" x14ac:dyDescent="0.2">
      <c r="A29" s="18">
        <v>44205</v>
      </c>
      <c r="B29" s="19">
        <v>2167984.5</v>
      </c>
      <c r="C29" s="19">
        <v>314601.5</v>
      </c>
      <c r="D29" s="19">
        <v>606418.20000000007</v>
      </c>
      <c r="E29" s="19">
        <v>0</v>
      </c>
      <c r="F29" s="19">
        <v>0</v>
      </c>
      <c r="G29" s="19">
        <v>606418.20000000007</v>
      </c>
      <c r="H29" s="19">
        <v>0</v>
      </c>
      <c r="I29" s="19">
        <v>0</v>
      </c>
      <c r="J29" s="19">
        <v>606418.20000000007</v>
      </c>
      <c r="K29" s="19">
        <v>0</v>
      </c>
      <c r="L29" s="19">
        <v>0</v>
      </c>
      <c r="M29" s="19">
        <v>606418.20000000007</v>
      </c>
      <c r="N29" s="19">
        <v>0</v>
      </c>
      <c r="O29" s="19">
        <v>0</v>
      </c>
      <c r="P29" s="19">
        <v>606418.20000000007</v>
      </c>
      <c r="Q29" s="19">
        <v>0</v>
      </c>
      <c r="R29" s="19">
        <v>0</v>
      </c>
      <c r="S29" s="19">
        <v>606418.20000000007</v>
      </c>
      <c r="T29" s="19">
        <v>0</v>
      </c>
      <c r="U29" s="19">
        <v>0</v>
      </c>
      <c r="V29" s="19">
        <v>606418.20000000007</v>
      </c>
      <c r="W29" s="19">
        <v>0</v>
      </c>
      <c r="X29" s="19">
        <v>0</v>
      </c>
      <c r="Y29" s="19">
        <v>606418.20000000007</v>
      </c>
      <c r="Z29" s="19">
        <v>0</v>
      </c>
      <c r="AA29" s="19">
        <v>0</v>
      </c>
      <c r="AB29" s="19">
        <v>606418.20000000007</v>
      </c>
      <c r="AC29">
        <v>14600000</v>
      </c>
      <c r="AD29">
        <v>31800000</v>
      </c>
      <c r="AE29">
        <v>52800000</v>
      </c>
    </row>
    <row r="30" spans="1:31" x14ac:dyDescent="0.2">
      <c r="A30" s="18">
        <v>44206</v>
      </c>
      <c r="B30" s="19">
        <v>2299816.25</v>
      </c>
      <c r="C30" s="19">
        <v>363384.25</v>
      </c>
      <c r="D30" s="19">
        <v>648735.17142857146</v>
      </c>
      <c r="E30" s="19">
        <v>0</v>
      </c>
      <c r="F30" s="19">
        <v>0</v>
      </c>
      <c r="G30" s="19">
        <v>648735.17142857146</v>
      </c>
      <c r="H30" s="19">
        <v>0</v>
      </c>
      <c r="I30" s="19">
        <v>0</v>
      </c>
      <c r="J30" s="19">
        <v>648735.17142857146</v>
      </c>
      <c r="K30" s="19">
        <v>0</v>
      </c>
      <c r="L30" s="19">
        <v>0</v>
      </c>
      <c r="M30" s="19">
        <v>648735.17142857146</v>
      </c>
      <c r="N30" s="19">
        <v>0</v>
      </c>
      <c r="O30" s="19">
        <v>0</v>
      </c>
      <c r="P30" s="19">
        <v>648735.17142857146</v>
      </c>
      <c r="Q30" s="19">
        <v>0</v>
      </c>
      <c r="R30" s="19">
        <v>0</v>
      </c>
      <c r="S30" s="19">
        <v>648735.17142857146</v>
      </c>
      <c r="T30" s="19">
        <v>0</v>
      </c>
      <c r="U30" s="19">
        <v>0</v>
      </c>
      <c r="V30" s="19">
        <v>648735.17142857146</v>
      </c>
      <c r="W30" s="19">
        <v>0</v>
      </c>
      <c r="X30" s="19">
        <v>0</v>
      </c>
      <c r="Y30" s="19">
        <v>648735.17142857146</v>
      </c>
      <c r="Z30" s="19">
        <v>0</v>
      </c>
      <c r="AA30" s="19">
        <v>0</v>
      </c>
      <c r="AB30" s="19">
        <v>648735.17142857146</v>
      </c>
      <c r="AC30">
        <v>14600000</v>
      </c>
      <c r="AD30">
        <v>31800000</v>
      </c>
      <c r="AE30">
        <v>52800000</v>
      </c>
    </row>
    <row r="31" spans="1:31" x14ac:dyDescent="0.2">
      <c r="A31" s="18">
        <v>44207</v>
      </c>
      <c r="B31" s="19">
        <v>2431648</v>
      </c>
      <c r="C31" s="19">
        <v>412167</v>
      </c>
      <c r="D31" s="19">
        <v>691052.14285714296</v>
      </c>
      <c r="E31" s="19">
        <v>2431648</v>
      </c>
      <c r="F31" s="19">
        <v>412167</v>
      </c>
      <c r="G31" s="19">
        <v>691052.14285714296</v>
      </c>
      <c r="H31" s="19">
        <v>2431648</v>
      </c>
      <c r="I31" s="19">
        <v>412167</v>
      </c>
      <c r="J31" s="19">
        <v>691052.14285714296</v>
      </c>
      <c r="K31" s="19">
        <v>2431648</v>
      </c>
      <c r="L31" s="19">
        <v>412167</v>
      </c>
      <c r="M31" s="19">
        <v>691052.14285714296</v>
      </c>
      <c r="N31" s="19">
        <v>2431648</v>
      </c>
      <c r="O31" s="19">
        <v>412167</v>
      </c>
      <c r="P31" s="19">
        <v>691052.14285714296</v>
      </c>
      <c r="Q31" s="19">
        <v>2431648</v>
      </c>
      <c r="R31" s="19">
        <v>0</v>
      </c>
      <c r="S31" s="19">
        <v>691052.14285714296</v>
      </c>
      <c r="T31" s="19">
        <v>2431648</v>
      </c>
      <c r="U31" s="19">
        <v>412167</v>
      </c>
      <c r="V31" s="19">
        <v>691052.14285714296</v>
      </c>
      <c r="W31" s="19">
        <v>2431648</v>
      </c>
      <c r="X31" s="19">
        <v>412167</v>
      </c>
      <c r="Y31" s="19">
        <v>691052.14285714296</v>
      </c>
      <c r="Z31" s="19">
        <v>2431648</v>
      </c>
      <c r="AA31" s="19">
        <v>412167</v>
      </c>
      <c r="AB31" s="19">
        <v>691052.14285714296</v>
      </c>
      <c r="AC31">
        <v>14600000</v>
      </c>
      <c r="AD31">
        <v>31800000</v>
      </c>
      <c r="AE31">
        <v>52800000</v>
      </c>
    </row>
    <row r="32" spans="1:31" x14ac:dyDescent="0.2">
      <c r="A32" s="18">
        <v>44208</v>
      </c>
      <c r="B32" s="19">
        <v>2639309</v>
      </c>
      <c r="C32" s="19">
        <v>428232</v>
      </c>
      <c r="D32" s="19">
        <v>733369.11428571423</v>
      </c>
      <c r="E32" s="19">
        <v>2639309</v>
      </c>
      <c r="F32" s="19">
        <v>428232</v>
      </c>
      <c r="G32" s="19">
        <v>733369.11428571423</v>
      </c>
      <c r="H32" s="19">
        <v>2639309</v>
      </c>
      <c r="I32" s="19">
        <v>428232</v>
      </c>
      <c r="J32" s="19">
        <v>733369.11428571423</v>
      </c>
      <c r="K32" s="19">
        <v>2639309</v>
      </c>
      <c r="L32" s="19">
        <v>428232</v>
      </c>
      <c r="M32" s="19">
        <v>733369.11428571423</v>
      </c>
      <c r="N32" s="19">
        <v>2639309</v>
      </c>
      <c r="O32" s="19">
        <v>428232</v>
      </c>
      <c r="P32" s="19">
        <v>733369.11428571423</v>
      </c>
      <c r="Q32" s="19">
        <v>2639309</v>
      </c>
      <c r="R32" s="19">
        <v>428232</v>
      </c>
      <c r="S32" s="19">
        <v>733369.11428571423</v>
      </c>
      <c r="T32" s="19">
        <v>2639309</v>
      </c>
      <c r="U32" s="19">
        <v>428232</v>
      </c>
      <c r="V32" s="19">
        <v>733369.11428571423</v>
      </c>
      <c r="W32" s="19">
        <v>2639309</v>
      </c>
      <c r="X32" s="19">
        <v>428232</v>
      </c>
      <c r="Y32" s="19">
        <v>733369.11428571423</v>
      </c>
      <c r="Z32" s="19">
        <v>2639309</v>
      </c>
      <c r="AA32" s="19">
        <v>428232</v>
      </c>
      <c r="AB32" s="19">
        <v>733369.11428571423</v>
      </c>
      <c r="AC32">
        <v>14600000</v>
      </c>
      <c r="AD32">
        <v>31800000</v>
      </c>
      <c r="AE32">
        <v>52800000</v>
      </c>
    </row>
    <row r="33" spans="1:31" x14ac:dyDescent="0.2">
      <c r="A33" s="18">
        <v>44209</v>
      </c>
      <c r="B33" s="19">
        <v>2918252</v>
      </c>
      <c r="C33" s="19">
        <v>437977</v>
      </c>
      <c r="D33" s="19">
        <v>775686.08571428584</v>
      </c>
      <c r="E33" s="19">
        <v>2918252</v>
      </c>
      <c r="F33" s="19">
        <v>437977</v>
      </c>
      <c r="G33" s="19">
        <v>775686.08571428584</v>
      </c>
      <c r="H33" s="19">
        <v>2918252</v>
      </c>
      <c r="I33" s="19">
        <v>437977</v>
      </c>
      <c r="J33" s="19">
        <v>775686.08571428584</v>
      </c>
      <c r="K33" s="19">
        <v>2918252</v>
      </c>
      <c r="L33" s="19">
        <v>437977</v>
      </c>
      <c r="M33" s="19">
        <v>775686.08571428584</v>
      </c>
      <c r="N33" s="19">
        <v>2918252</v>
      </c>
      <c r="O33" s="19">
        <v>437977</v>
      </c>
      <c r="P33" s="19">
        <v>775686.08571428584</v>
      </c>
      <c r="Q33" s="19">
        <v>2918252</v>
      </c>
      <c r="R33" s="19">
        <v>437977</v>
      </c>
      <c r="S33" s="19">
        <v>775686.08571428584</v>
      </c>
      <c r="T33" s="19">
        <v>2918252</v>
      </c>
      <c r="U33" s="19">
        <v>437977</v>
      </c>
      <c r="V33" s="19">
        <v>775686.08571428584</v>
      </c>
      <c r="W33" s="19">
        <v>2918252</v>
      </c>
      <c r="X33" s="19">
        <v>437977</v>
      </c>
      <c r="Y33" s="19">
        <v>775686.08571428584</v>
      </c>
      <c r="Z33" s="19">
        <v>2918252</v>
      </c>
      <c r="AA33" s="19">
        <v>437977</v>
      </c>
      <c r="AB33" s="19">
        <v>775686.08571428584</v>
      </c>
      <c r="AC33">
        <v>14600000</v>
      </c>
      <c r="AD33">
        <v>31800000</v>
      </c>
      <c r="AE33">
        <v>52800000</v>
      </c>
    </row>
    <row r="34" spans="1:31" x14ac:dyDescent="0.2">
      <c r="A34" s="18">
        <v>44210</v>
      </c>
      <c r="B34" s="19">
        <v>3234946</v>
      </c>
      <c r="C34" s="19">
        <v>443234</v>
      </c>
      <c r="D34" s="19">
        <v>818003.05714285711</v>
      </c>
      <c r="E34" s="19">
        <v>3234946</v>
      </c>
      <c r="F34" s="19">
        <v>443234</v>
      </c>
      <c r="G34" s="19">
        <v>818003.05714285711</v>
      </c>
      <c r="H34" s="19">
        <v>3234946</v>
      </c>
      <c r="I34" s="19">
        <v>443234</v>
      </c>
      <c r="J34" s="19">
        <v>818003.05714285711</v>
      </c>
      <c r="K34" s="19">
        <v>3234946</v>
      </c>
      <c r="L34" s="19">
        <v>443234</v>
      </c>
      <c r="M34" s="19">
        <v>818003.05714285711</v>
      </c>
      <c r="N34" s="19">
        <v>3234946</v>
      </c>
      <c r="O34" s="19">
        <v>443234</v>
      </c>
      <c r="P34" s="19">
        <v>818003.05714285711</v>
      </c>
      <c r="Q34" s="19">
        <v>3234946</v>
      </c>
      <c r="R34" s="19">
        <v>443234</v>
      </c>
      <c r="S34" s="19">
        <v>818003.05714285711</v>
      </c>
      <c r="T34" s="19">
        <v>3234946</v>
      </c>
      <c r="U34" s="19">
        <v>443234</v>
      </c>
      <c r="V34" s="19">
        <v>818003.05714285711</v>
      </c>
      <c r="W34" s="19">
        <v>3234946</v>
      </c>
      <c r="X34" s="19">
        <v>443234</v>
      </c>
      <c r="Y34" s="19">
        <v>818003.05714285711</v>
      </c>
      <c r="Z34" s="19">
        <v>3234946</v>
      </c>
      <c r="AA34" s="19">
        <v>443234</v>
      </c>
      <c r="AB34" s="19">
        <v>818003.05714285711</v>
      </c>
      <c r="AC34">
        <v>14600000</v>
      </c>
      <c r="AD34">
        <v>31800000</v>
      </c>
      <c r="AE34">
        <v>52800000</v>
      </c>
    </row>
    <row r="35" spans="1:31" x14ac:dyDescent="0.2">
      <c r="A35" s="18">
        <v>44211</v>
      </c>
      <c r="B35" s="19">
        <v>3559179</v>
      </c>
      <c r="C35" s="19">
        <v>447261</v>
      </c>
      <c r="D35" s="19">
        <v>860320.02857142861</v>
      </c>
      <c r="E35" s="19">
        <v>3559179</v>
      </c>
      <c r="F35" s="19">
        <v>447261</v>
      </c>
      <c r="G35" s="19">
        <v>860320.02857142861</v>
      </c>
      <c r="H35" s="19">
        <v>3559179</v>
      </c>
      <c r="I35" s="19">
        <v>447261</v>
      </c>
      <c r="J35" s="19">
        <v>860320.02857142861</v>
      </c>
      <c r="K35" s="19">
        <v>3559179</v>
      </c>
      <c r="L35" s="19">
        <v>447261</v>
      </c>
      <c r="M35" s="19">
        <v>860320.02857142861</v>
      </c>
      <c r="N35" s="19">
        <v>3559179</v>
      </c>
      <c r="O35" s="19">
        <v>447261</v>
      </c>
      <c r="P35" s="19">
        <v>860320.02857142861</v>
      </c>
      <c r="Q35" s="19">
        <v>3559179</v>
      </c>
      <c r="R35" s="19">
        <v>447261</v>
      </c>
      <c r="S35" s="19">
        <v>860320.02857142861</v>
      </c>
      <c r="T35" s="19">
        <v>3559179</v>
      </c>
      <c r="U35" s="19">
        <v>447261</v>
      </c>
      <c r="V35" s="19">
        <v>860320.02857142861</v>
      </c>
      <c r="W35" s="19">
        <v>3559179</v>
      </c>
      <c r="X35" s="19">
        <v>447261</v>
      </c>
      <c r="Y35" s="19">
        <v>860320.02857142861</v>
      </c>
      <c r="Z35" s="19">
        <v>3559179</v>
      </c>
      <c r="AA35" s="19">
        <v>447261</v>
      </c>
      <c r="AB35" s="19">
        <v>860320.02857142861</v>
      </c>
      <c r="AC35">
        <v>14600000</v>
      </c>
      <c r="AD35">
        <v>31800000</v>
      </c>
      <c r="AE35">
        <v>52800000</v>
      </c>
    </row>
    <row r="36" spans="1:31" x14ac:dyDescent="0.2">
      <c r="A36" s="18">
        <v>44212</v>
      </c>
      <c r="B36" s="19">
        <v>3837094</v>
      </c>
      <c r="C36" s="19">
        <v>449736</v>
      </c>
      <c r="D36" s="19">
        <v>902637</v>
      </c>
      <c r="E36" s="19">
        <v>3837094</v>
      </c>
      <c r="F36" s="19">
        <v>449736</v>
      </c>
      <c r="G36" s="19">
        <v>902637</v>
      </c>
      <c r="H36" s="19">
        <v>3837094</v>
      </c>
      <c r="I36" s="19">
        <v>449736</v>
      </c>
      <c r="J36" s="19">
        <v>902637</v>
      </c>
      <c r="K36" s="19">
        <v>3837094</v>
      </c>
      <c r="L36" s="19">
        <v>449736</v>
      </c>
      <c r="M36" s="19">
        <v>902637</v>
      </c>
      <c r="N36" s="19">
        <v>3837094</v>
      </c>
      <c r="O36" s="19">
        <v>449736</v>
      </c>
      <c r="P36" s="19">
        <v>902637</v>
      </c>
      <c r="Q36" s="19">
        <v>3837094</v>
      </c>
      <c r="R36" s="19">
        <v>449736</v>
      </c>
      <c r="S36" s="19">
        <v>902637</v>
      </c>
      <c r="T36" s="19">
        <v>3837094</v>
      </c>
      <c r="U36" s="19">
        <v>449736</v>
      </c>
      <c r="V36" s="19">
        <v>902637</v>
      </c>
      <c r="W36" s="19">
        <v>3837094</v>
      </c>
      <c r="X36" s="19">
        <v>449736</v>
      </c>
      <c r="Y36" s="19">
        <v>902637</v>
      </c>
      <c r="Z36" s="19">
        <v>3837094</v>
      </c>
      <c r="AA36" s="19">
        <v>449736</v>
      </c>
      <c r="AB36" s="19">
        <v>902637</v>
      </c>
      <c r="AC36">
        <v>14600000</v>
      </c>
      <c r="AD36">
        <v>31800000</v>
      </c>
      <c r="AE36">
        <v>52800000</v>
      </c>
    </row>
    <row r="37" spans="1:31" x14ac:dyDescent="0.2">
      <c r="A37" s="18">
        <v>44213</v>
      </c>
      <c r="B37" s="19">
        <v>4062501</v>
      </c>
      <c r="C37" s="19">
        <v>452301</v>
      </c>
      <c r="D37" s="19">
        <v>950730.94285714289</v>
      </c>
      <c r="E37" s="19">
        <v>4062501</v>
      </c>
      <c r="F37" s="19">
        <v>452301</v>
      </c>
      <c r="G37" s="19">
        <v>950730.94285714289</v>
      </c>
      <c r="H37" s="19">
        <v>4062501</v>
      </c>
      <c r="I37" s="19">
        <v>452301</v>
      </c>
      <c r="J37" s="19">
        <v>950730.94285714289</v>
      </c>
      <c r="K37" s="19">
        <v>4062501</v>
      </c>
      <c r="L37" s="19">
        <v>452301</v>
      </c>
      <c r="M37" s="19">
        <v>950730.94285714289</v>
      </c>
      <c r="N37" s="19">
        <v>4062501</v>
      </c>
      <c r="O37" s="19">
        <v>452301</v>
      </c>
      <c r="P37" s="19">
        <v>950730.94285714289</v>
      </c>
      <c r="Q37" s="19">
        <v>4062501</v>
      </c>
      <c r="R37" s="19">
        <v>452301</v>
      </c>
      <c r="S37" s="19">
        <v>950730.94285714289</v>
      </c>
      <c r="T37" s="19">
        <v>4062501</v>
      </c>
      <c r="U37" s="19">
        <v>452301</v>
      </c>
      <c r="V37" s="19">
        <v>950730.94285714289</v>
      </c>
      <c r="W37" s="19">
        <v>4062501</v>
      </c>
      <c r="X37" s="19">
        <v>452301</v>
      </c>
      <c r="Y37" s="19">
        <v>950730.94285714289</v>
      </c>
      <c r="Z37" s="19">
        <v>4062501</v>
      </c>
      <c r="AA37" s="19">
        <v>452301</v>
      </c>
      <c r="AB37" s="19">
        <v>950730.94285714289</v>
      </c>
      <c r="AC37">
        <v>14600000</v>
      </c>
      <c r="AD37">
        <v>31800000</v>
      </c>
      <c r="AE37">
        <v>52800000</v>
      </c>
    </row>
    <row r="38" spans="1:31" x14ac:dyDescent="0.2">
      <c r="A38" s="18">
        <v>44214</v>
      </c>
      <c r="B38" s="19">
        <v>4266577</v>
      </c>
      <c r="C38" s="19">
        <v>456866</v>
      </c>
      <c r="D38" s="19">
        <v>998824.88571428577</v>
      </c>
      <c r="E38" s="19">
        <v>4266577</v>
      </c>
      <c r="F38" s="19">
        <v>456866</v>
      </c>
      <c r="G38" s="19">
        <v>998824.88571428577</v>
      </c>
      <c r="H38" s="19">
        <v>4266577</v>
      </c>
      <c r="I38" s="19">
        <v>456866</v>
      </c>
      <c r="J38" s="19">
        <v>998824.88571428577</v>
      </c>
      <c r="K38" s="19">
        <v>4266577</v>
      </c>
      <c r="L38" s="19">
        <v>456866</v>
      </c>
      <c r="M38" s="19">
        <v>998824.88571428577</v>
      </c>
      <c r="N38" s="19">
        <v>4266577</v>
      </c>
      <c r="O38" s="19">
        <v>456866</v>
      </c>
      <c r="P38" s="19">
        <v>998824.88571428577</v>
      </c>
      <c r="Q38" s="19">
        <v>4266577</v>
      </c>
      <c r="R38" s="19">
        <v>456866</v>
      </c>
      <c r="S38" s="19">
        <v>998824.88571428577</v>
      </c>
      <c r="T38" s="19">
        <v>4266577</v>
      </c>
      <c r="U38" s="19">
        <v>456866</v>
      </c>
      <c r="V38" s="19">
        <v>998824.88571428577</v>
      </c>
      <c r="W38" s="19">
        <v>4266577</v>
      </c>
      <c r="X38" s="19">
        <v>456866</v>
      </c>
      <c r="Y38" s="19">
        <v>998824.88571428577</v>
      </c>
      <c r="Z38" s="19">
        <v>4266577</v>
      </c>
      <c r="AA38" s="19">
        <v>456866</v>
      </c>
      <c r="AB38" s="19">
        <v>998824.88571428577</v>
      </c>
      <c r="AC38">
        <v>14600000</v>
      </c>
      <c r="AD38">
        <v>31800000</v>
      </c>
      <c r="AE38">
        <v>52800000</v>
      </c>
    </row>
    <row r="39" spans="1:31" x14ac:dyDescent="0.2">
      <c r="A39" s="18">
        <v>44215</v>
      </c>
      <c r="B39" s="19">
        <v>4609740</v>
      </c>
      <c r="C39" s="19">
        <v>460625</v>
      </c>
      <c r="D39" s="19">
        <v>1046918.8285714284</v>
      </c>
      <c r="E39" s="19">
        <v>4609740</v>
      </c>
      <c r="F39" s="19">
        <v>460625</v>
      </c>
      <c r="G39" s="19">
        <v>1046918.8285714284</v>
      </c>
      <c r="H39" s="19">
        <v>4609740</v>
      </c>
      <c r="I39" s="19">
        <v>460625</v>
      </c>
      <c r="J39" s="19">
        <v>1046918.8285714284</v>
      </c>
      <c r="K39" s="19">
        <v>4609740</v>
      </c>
      <c r="L39" s="19">
        <v>460625</v>
      </c>
      <c r="M39" s="19">
        <v>1046918.8285714284</v>
      </c>
      <c r="N39" s="19">
        <v>4609740</v>
      </c>
      <c r="O39" s="19">
        <v>460625</v>
      </c>
      <c r="P39" s="19">
        <v>1046918.8285714284</v>
      </c>
      <c r="Q39" s="19">
        <v>4609740</v>
      </c>
      <c r="R39" s="19">
        <v>460625</v>
      </c>
      <c r="S39" s="19">
        <v>1046918.8285714284</v>
      </c>
      <c r="T39" s="19">
        <v>4609740</v>
      </c>
      <c r="U39" s="19">
        <v>460625</v>
      </c>
      <c r="V39" s="19">
        <v>1046918.8285714284</v>
      </c>
      <c r="W39" s="19">
        <v>4609740</v>
      </c>
      <c r="X39" s="19">
        <v>460625</v>
      </c>
      <c r="Y39" s="19">
        <v>1046918.8285714284</v>
      </c>
      <c r="Z39" s="19">
        <v>4609740</v>
      </c>
      <c r="AA39" s="19">
        <v>460625</v>
      </c>
      <c r="AB39" s="19">
        <v>1046918.8285714284</v>
      </c>
      <c r="AC39">
        <v>14600000</v>
      </c>
      <c r="AD39">
        <v>31800000</v>
      </c>
      <c r="AE39">
        <v>52800000</v>
      </c>
    </row>
    <row r="40" spans="1:31" x14ac:dyDescent="0.2">
      <c r="A40" s="18">
        <v>44216</v>
      </c>
      <c r="B40" s="19">
        <v>4973248</v>
      </c>
      <c r="C40" s="19">
        <v>464036</v>
      </c>
      <c r="D40" s="19">
        <v>1095012.7714285713</v>
      </c>
      <c r="E40" s="19">
        <v>4973248</v>
      </c>
      <c r="F40" s="19">
        <v>464036</v>
      </c>
      <c r="G40" s="19">
        <v>1095012.7714285713</v>
      </c>
      <c r="H40" s="19">
        <v>4973248</v>
      </c>
      <c r="I40" s="19">
        <v>464036</v>
      </c>
      <c r="J40" s="19">
        <v>1095012.7714285713</v>
      </c>
      <c r="K40" s="19">
        <v>4973248</v>
      </c>
      <c r="L40" s="19">
        <v>464036</v>
      </c>
      <c r="M40" s="19">
        <v>1095012.7714285713</v>
      </c>
      <c r="N40" s="19">
        <v>4973248</v>
      </c>
      <c r="O40" s="19">
        <v>464036</v>
      </c>
      <c r="P40" s="19">
        <v>1095012.7714285713</v>
      </c>
      <c r="Q40" s="19">
        <v>4973248</v>
      </c>
      <c r="R40" s="19">
        <v>464036</v>
      </c>
      <c r="S40" s="19">
        <v>1095012.7714285713</v>
      </c>
      <c r="T40" s="19">
        <v>4973248</v>
      </c>
      <c r="U40" s="19">
        <v>464036</v>
      </c>
      <c r="V40" s="19">
        <v>1095012.7714285713</v>
      </c>
      <c r="W40" s="19">
        <v>4973248</v>
      </c>
      <c r="X40" s="19">
        <v>464036</v>
      </c>
      <c r="Y40" s="19">
        <v>1095012.7714285713</v>
      </c>
      <c r="Z40" s="19">
        <v>4973248</v>
      </c>
      <c r="AA40" s="19">
        <v>464036</v>
      </c>
      <c r="AB40" s="19">
        <v>1095012.7714285713</v>
      </c>
      <c r="AC40">
        <v>14600000</v>
      </c>
      <c r="AD40">
        <v>31800000</v>
      </c>
      <c r="AE40">
        <v>52800000</v>
      </c>
    </row>
    <row r="41" spans="1:31" x14ac:dyDescent="0.2">
      <c r="A41" s="18">
        <v>44217</v>
      </c>
      <c r="B41" s="19">
        <v>5383103</v>
      </c>
      <c r="C41" s="19">
        <v>466796</v>
      </c>
      <c r="D41" s="19">
        <v>1143106.7142857143</v>
      </c>
      <c r="E41" s="19">
        <v>5383103</v>
      </c>
      <c r="F41" s="19">
        <v>466796</v>
      </c>
      <c r="G41" s="19">
        <v>1143106.7142857143</v>
      </c>
      <c r="H41" s="19">
        <v>5383103</v>
      </c>
      <c r="I41" s="19">
        <v>466796</v>
      </c>
      <c r="J41" s="19">
        <v>1143106.7142857143</v>
      </c>
      <c r="K41" s="19">
        <v>5383103</v>
      </c>
      <c r="L41" s="19">
        <v>466796</v>
      </c>
      <c r="M41" s="19">
        <v>1143106.7142857143</v>
      </c>
      <c r="N41" s="19">
        <v>5383103</v>
      </c>
      <c r="O41" s="19">
        <v>466796</v>
      </c>
      <c r="P41" s="19">
        <v>1143106.7142857143</v>
      </c>
      <c r="Q41" s="19">
        <v>5383103</v>
      </c>
      <c r="R41" s="19">
        <v>466796</v>
      </c>
      <c r="S41" s="19">
        <v>1143106.7142857143</v>
      </c>
      <c r="T41" s="19">
        <v>5383103</v>
      </c>
      <c r="U41" s="19">
        <v>466796</v>
      </c>
      <c r="V41" s="19">
        <v>1143106.7142857143</v>
      </c>
      <c r="W41" s="19">
        <v>5383103</v>
      </c>
      <c r="X41" s="19">
        <v>466796</v>
      </c>
      <c r="Y41" s="19">
        <v>1143106.7142857143</v>
      </c>
      <c r="Z41" s="19">
        <v>5383103</v>
      </c>
      <c r="AA41" s="19">
        <v>466796</v>
      </c>
      <c r="AB41" s="19">
        <v>1143106.7142857143</v>
      </c>
      <c r="AC41">
        <v>14600000</v>
      </c>
      <c r="AD41">
        <v>31800000</v>
      </c>
      <c r="AE41">
        <v>52800000</v>
      </c>
    </row>
    <row r="42" spans="1:31" x14ac:dyDescent="0.2">
      <c r="A42" s="18">
        <v>44218</v>
      </c>
      <c r="B42" s="19">
        <v>5861351</v>
      </c>
      <c r="C42" s="19">
        <v>468617</v>
      </c>
      <c r="D42" s="19">
        <v>1191200.6571428571</v>
      </c>
      <c r="E42" s="19">
        <v>5861351</v>
      </c>
      <c r="F42" s="19">
        <v>468617</v>
      </c>
      <c r="G42" s="19">
        <v>1191200.6571428571</v>
      </c>
      <c r="H42" s="19">
        <v>5861351</v>
      </c>
      <c r="I42" s="19">
        <v>468617</v>
      </c>
      <c r="J42" s="19">
        <v>1191200.6571428571</v>
      </c>
      <c r="K42" s="19">
        <v>5861351</v>
      </c>
      <c r="L42" s="19">
        <v>468617</v>
      </c>
      <c r="M42" s="19">
        <v>1191200.6571428571</v>
      </c>
      <c r="N42" s="19">
        <v>5861351</v>
      </c>
      <c r="O42" s="19">
        <v>468617</v>
      </c>
      <c r="P42" s="19">
        <v>1191200.6571428571</v>
      </c>
      <c r="Q42" s="19">
        <v>5861351</v>
      </c>
      <c r="R42" s="19">
        <v>468617</v>
      </c>
      <c r="S42" s="19">
        <v>1191200.6571428571</v>
      </c>
      <c r="T42" s="19">
        <v>5861351</v>
      </c>
      <c r="U42" s="19">
        <v>468617</v>
      </c>
      <c r="V42" s="19">
        <v>1191200.6571428571</v>
      </c>
      <c r="W42" s="19">
        <v>5861351</v>
      </c>
      <c r="X42" s="19">
        <v>468617</v>
      </c>
      <c r="Y42" s="19">
        <v>1191200.6571428571</v>
      </c>
      <c r="Z42" s="19">
        <v>5861351</v>
      </c>
      <c r="AA42" s="19">
        <v>468617</v>
      </c>
      <c r="AB42" s="19">
        <v>1191200.6571428571</v>
      </c>
      <c r="AC42">
        <v>14600000</v>
      </c>
      <c r="AD42">
        <v>31800000</v>
      </c>
      <c r="AE42">
        <v>52800000</v>
      </c>
    </row>
    <row r="43" spans="1:31" x14ac:dyDescent="0.2">
      <c r="A43" s="18">
        <v>44219</v>
      </c>
      <c r="B43" s="19">
        <v>6353321</v>
      </c>
      <c r="C43" s="19">
        <v>469660</v>
      </c>
      <c r="D43" s="19">
        <v>1240389.8500000001</v>
      </c>
      <c r="E43" s="19">
        <v>6353321</v>
      </c>
      <c r="F43" s="19">
        <v>469660</v>
      </c>
      <c r="G43" s="19">
        <v>1240389.8500000001</v>
      </c>
      <c r="H43" s="19">
        <v>6353321</v>
      </c>
      <c r="I43" s="19">
        <v>469660</v>
      </c>
      <c r="J43" s="19">
        <v>1240389.8500000001</v>
      </c>
      <c r="K43" s="19">
        <v>6353321</v>
      </c>
      <c r="L43" s="19">
        <v>469660</v>
      </c>
      <c r="M43" s="19">
        <v>1240389.8500000001</v>
      </c>
      <c r="N43" s="19">
        <v>6353321</v>
      </c>
      <c r="O43" s="19">
        <v>469660</v>
      </c>
      <c r="P43" s="19">
        <v>1240389.8500000001</v>
      </c>
      <c r="Q43" s="19">
        <v>6353321</v>
      </c>
      <c r="R43" s="19">
        <v>469660</v>
      </c>
      <c r="S43" s="19">
        <v>1240389.8500000001</v>
      </c>
      <c r="T43" s="19">
        <v>6353321</v>
      </c>
      <c r="U43" s="19">
        <v>469660</v>
      </c>
      <c r="V43" s="19">
        <v>1240389.8500000001</v>
      </c>
      <c r="W43" s="19">
        <v>6353321</v>
      </c>
      <c r="X43" s="19">
        <v>469660</v>
      </c>
      <c r="Y43" s="19">
        <v>1240389.8500000001</v>
      </c>
      <c r="Z43" s="19">
        <v>6353321</v>
      </c>
      <c r="AA43" s="19">
        <v>469660</v>
      </c>
      <c r="AB43" s="19">
        <v>1240389.8500000001</v>
      </c>
      <c r="AC43">
        <v>14600000</v>
      </c>
      <c r="AD43">
        <v>31800000</v>
      </c>
      <c r="AE43">
        <v>52800000</v>
      </c>
    </row>
    <row r="44" spans="1:31" x14ac:dyDescent="0.2">
      <c r="A44" s="18">
        <v>44220</v>
      </c>
      <c r="B44" s="19">
        <v>6573570</v>
      </c>
      <c r="C44" s="19">
        <v>470478</v>
      </c>
      <c r="D44" s="19">
        <v>1361477.5625</v>
      </c>
      <c r="E44" s="19">
        <v>6573570</v>
      </c>
      <c r="F44" s="19">
        <v>470478</v>
      </c>
      <c r="G44" s="19">
        <v>1361477.5625</v>
      </c>
      <c r="H44" s="19">
        <v>6573570</v>
      </c>
      <c r="I44" s="19">
        <v>470478</v>
      </c>
      <c r="J44" s="19">
        <v>1361477.5625</v>
      </c>
      <c r="K44" s="19">
        <v>6573570</v>
      </c>
      <c r="L44" s="19">
        <v>470478</v>
      </c>
      <c r="M44" s="19">
        <v>1361477.5625</v>
      </c>
      <c r="N44" s="19">
        <v>6573570</v>
      </c>
      <c r="O44" s="19">
        <v>470478</v>
      </c>
      <c r="P44" s="19">
        <v>1361477.5625</v>
      </c>
      <c r="Q44" s="19">
        <v>6573570</v>
      </c>
      <c r="R44" s="19">
        <v>470478</v>
      </c>
      <c r="S44" s="19">
        <v>1361477.5625</v>
      </c>
      <c r="T44" s="19">
        <v>6573570</v>
      </c>
      <c r="U44" s="19">
        <v>470478</v>
      </c>
      <c r="V44" s="19">
        <v>1361477.5625</v>
      </c>
      <c r="W44" s="19">
        <v>6573570</v>
      </c>
      <c r="X44" s="19">
        <v>470478</v>
      </c>
      <c r="Y44" s="19">
        <v>1361477.5625</v>
      </c>
      <c r="Z44" s="19">
        <v>6573570</v>
      </c>
      <c r="AA44" s="19">
        <v>470478</v>
      </c>
      <c r="AB44" s="19">
        <v>1361477.5625</v>
      </c>
      <c r="AC44">
        <v>14600000</v>
      </c>
      <c r="AD44">
        <v>31800000</v>
      </c>
      <c r="AE44">
        <v>52800000</v>
      </c>
    </row>
    <row r="45" spans="1:31" x14ac:dyDescent="0.2">
      <c r="A45" s="18">
        <v>44221</v>
      </c>
      <c r="B45" s="19">
        <v>6853372</v>
      </c>
      <c r="C45" s="19">
        <v>472446</v>
      </c>
      <c r="D45" s="19">
        <v>1482565.2749999999</v>
      </c>
      <c r="E45" s="19">
        <v>6853372</v>
      </c>
      <c r="F45" s="19">
        <v>472446</v>
      </c>
      <c r="G45" s="19">
        <v>1482565.2749999999</v>
      </c>
      <c r="H45" s="19">
        <v>6853372</v>
      </c>
      <c r="I45" s="19">
        <v>472446</v>
      </c>
      <c r="J45" s="19">
        <v>1482565.2749999999</v>
      </c>
      <c r="K45" s="19">
        <v>6853372</v>
      </c>
      <c r="L45" s="19">
        <v>472446</v>
      </c>
      <c r="M45" s="19">
        <v>1482565.2749999999</v>
      </c>
      <c r="N45" s="19">
        <v>6853372</v>
      </c>
      <c r="O45" s="19">
        <v>472446</v>
      </c>
      <c r="P45" s="19">
        <v>1482565.2749999999</v>
      </c>
      <c r="Q45" s="19">
        <v>6853372</v>
      </c>
      <c r="R45" s="19">
        <v>472446</v>
      </c>
      <c r="S45" s="19">
        <v>1482565.2749999999</v>
      </c>
      <c r="T45" s="19">
        <v>6853372</v>
      </c>
      <c r="U45" s="19">
        <v>472446</v>
      </c>
      <c r="V45" s="19">
        <v>1482565.2749999999</v>
      </c>
      <c r="W45" s="19">
        <v>6853372</v>
      </c>
      <c r="X45" s="19">
        <v>472446</v>
      </c>
      <c r="Y45" s="19">
        <v>1482565.2749999999</v>
      </c>
      <c r="Z45" s="19">
        <v>6853372</v>
      </c>
      <c r="AA45" s="19">
        <v>472446</v>
      </c>
      <c r="AB45" s="19">
        <v>1482565.2749999999</v>
      </c>
      <c r="AC45">
        <v>14600000</v>
      </c>
      <c r="AD45">
        <v>31800000</v>
      </c>
      <c r="AE45">
        <v>52800000</v>
      </c>
    </row>
    <row r="46" spans="1:31" x14ac:dyDescent="0.2">
      <c r="A46" s="18">
        <v>44222</v>
      </c>
      <c r="B46" s="19">
        <v>7164387</v>
      </c>
      <c r="C46" s="19">
        <v>474156</v>
      </c>
      <c r="D46" s="19">
        <v>1603652.9875</v>
      </c>
      <c r="E46" s="19">
        <v>7164387</v>
      </c>
      <c r="F46" s="19">
        <v>474156</v>
      </c>
      <c r="G46" s="19">
        <v>1603652.9875</v>
      </c>
      <c r="H46" s="19">
        <v>7164387</v>
      </c>
      <c r="I46" s="19">
        <v>474156</v>
      </c>
      <c r="J46" s="19">
        <v>1603652.9875</v>
      </c>
      <c r="K46" s="19">
        <v>7164387</v>
      </c>
      <c r="L46" s="19">
        <v>474156</v>
      </c>
      <c r="M46" s="19">
        <v>1603652.9875</v>
      </c>
      <c r="N46" s="19">
        <v>7164387</v>
      </c>
      <c r="O46" s="19">
        <v>474156</v>
      </c>
      <c r="P46" s="19">
        <v>1603652.9875</v>
      </c>
      <c r="Q46" s="19">
        <v>7164387</v>
      </c>
      <c r="R46" s="19">
        <v>474156</v>
      </c>
      <c r="S46" s="19">
        <v>1603652.9875</v>
      </c>
      <c r="T46" s="19">
        <v>7164387</v>
      </c>
      <c r="U46" s="19">
        <v>474156</v>
      </c>
      <c r="V46" s="19">
        <v>1603652.9875</v>
      </c>
      <c r="W46" s="19">
        <v>7164387</v>
      </c>
      <c r="X46" s="19">
        <v>474156</v>
      </c>
      <c r="Y46" s="19">
        <v>1603652.9875</v>
      </c>
      <c r="Z46" s="19">
        <v>7164387</v>
      </c>
      <c r="AA46" s="19">
        <v>474156</v>
      </c>
      <c r="AB46" s="19">
        <v>1603652.9875</v>
      </c>
      <c r="AC46">
        <v>14600000</v>
      </c>
      <c r="AD46">
        <v>31800000</v>
      </c>
      <c r="AE46">
        <v>52800000</v>
      </c>
    </row>
    <row r="47" spans="1:31" x14ac:dyDescent="0.2">
      <c r="A47" s="18">
        <v>44223</v>
      </c>
      <c r="B47" s="19">
        <v>7447199</v>
      </c>
      <c r="C47" s="19">
        <v>476485</v>
      </c>
      <c r="D47" s="19">
        <v>1724740.7000000002</v>
      </c>
      <c r="E47" s="19">
        <v>7447199</v>
      </c>
      <c r="F47" s="19">
        <v>476485</v>
      </c>
      <c r="G47" s="19">
        <v>1724740.7000000002</v>
      </c>
      <c r="H47" s="19">
        <v>7447199</v>
      </c>
      <c r="I47" s="19">
        <v>476485</v>
      </c>
      <c r="J47" s="19">
        <v>1724740.7000000002</v>
      </c>
      <c r="K47" s="19">
        <v>7447199</v>
      </c>
      <c r="L47" s="19">
        <v>476485</v>
      </c>
      <c r="M47" s="19">
        <v>1724740.7000000002</v>
      </c>
      <c r="N47" s="19">
        <v>7447199</v>
      </c>
      <c r="O47" s="19">
        <v>476485</v>
      </c>
      <c r="P47" s="19">
        <v>1724740.7000000002</v>
      </c>
      <c r="Q47" s="19">
        <v>7447199</v>
      </c>
      <c r="R47" s="19">
        <v>476485</v>
      </c>
      <c r="S47" s="19">
        <v>1724740.7000000002</v>
      </c>
      <c r="T47" s="19">
        <v>7447199</v>
      </c>
      <c r="U47" s="19">
        <v>476485</v>
      </c>
      <c r="V47" s="19">
        <v>1724740.7000000002</v>
      </c>
      <c r="W47" s="19">
        <v>7447199</v>
      </c>
      <c r="X47" s="19">
        <v>476485</v>
      </c>
      <c r="Y47" s="19">
        <v>1724740.7000000002</v>
      </c>
      <c r="Z47" s="19">
        <v>7447199</v>
      </c>
      <c r="AA47" s="19">
        <v>476485</v>
      </c>
      <c r="AB47" s="19">
        <v>1724740.7000000002</v>
      </c>
      <c r="AC47">
        <v>14600000</v>
      </c>
      <c r="AD47">
        <v>31800000</v>
      </c>
      <c r="AE47">
        <v>52800000</v>
      </c>
    </row>
    <row r="48" spans="1:31" x14ac:dyDescent="0.2">
      <c r="A48" s="18">
        <v>44224</v>
      </c>
      <c r="B48" s="19">
        <v>7891184</v>
      </c>
      <c r="C48" s="19">
        <v>478254</v>
      </c>
      <c r="D48" s="19">
        <v>1845828.4125000001</v>
      </c>
      <c r="E48" s="19">
        <v>7891184</v>
      </c>
      <c r="F48" s="19">
        <v>478254</v>
      </c>
      <c r="G48" s="19">
        <v>1845828.4125000001</v>
      </c>
      <c r="H48" s="19">
        <v>7891184</v>
      </c>
      <c r="I48" s="19">
        <v>478254</v>
      </c>
      <c r="J48" s="19">
        <v>1845828.4125000001</v>
      </c>
      <c r="K48" s="19">
        <v>7891184</v>
      </c>
      <c r="L48" s="19">
        <v>478254</v>
      </c>
      <c r="M48" s="19">
        <v>1845828.4125000001</v>
      </c>
      <c r="N48" s="19">
        <v>7891184</v>
      </c>
      <c r="O48" s="19">
        <v>478254</v>
      </c>
      <c r="P48" s="19">
        <v>1845828.4125000001</v>
      </c>
      <c r="Q48" s="19">
        <v>7891184</v>
      </c>
      <c r="R48" s="19">
        <v>478254</v>
      </c>
      <c r="S48" s="19">
        <v>1845828.4125000001</v>
      </c>
      <c r="T48" s="19">
        <v>7891184</v>
      </c>
      <c r="U48" s="19">
        <v>478254</v>
      </c>
      <c r="V48" s="19">
        <v>1845828.4125000001</v>
      </c>
      <c r="W48" s="19">
        <v>7891184</v>
      </c>
      <c r="X48" s="19">
        <v>478254</v>
      </c>
      <c r="Y48" s="19">
        <v>1845828.4125000001</v>
      </c>
      <c r="Z48" s="19">
        <v>7891184</v>
      </c>
      <c r="AA48" s="19">
        <v>478254</v>
      </c>
      <c r="AB48" s="19">
        <v>1845828.4125000001</v>
      </c>
      <c r="AC48">
        <v>14600000</v>
      </c>
      <c r="AD48">
        <v>31800000</v>
      </c>
      <c r="AE48">
        <v>52800000</v>
      </c>
    </row>
    <row r="49" spans="1:31" x14ac:dyDescent="0.2">
      <c r="A49" s="18">
        <v>44225</v>
      </c>
      <c r="B49" s="19">
        <v>8378940</v>
      </c>
      <c r="C49" s="19">
        <v>480432</v>
      </c>
      <c r="D49" s="19">
        <v>1966916.125</v>
      </c>
      <c r="E49" s="19">
        <v>8378940</v>
      </c>
      <c r="F49" s="19">
        <v>480432</v>
      </c>
      <c r="G49" s="19">
        <v>1966916.125</v>
      </c>
      <c r="H49" s="19">
        <v>8378940</v>
      </c>
      <c r="I49" s="19">
        <v>480432</v>
      </c>
      <c r="J49" s="19">
        <v>1966916.125</v>
      </c>
      <c r="K49" s="19">
        <v>8378940</v>
      </c>
      <c r="L49" s="19">
        <v>480432</v>
      </c>
      <c r="M49" s="19">
        <v>1966916.125</v>
      </c>
      <c r="N49" s="19">
        <v>8378940</v>
      </c>
      <c r="O49" s="19">
        <v>480432</v>
      </c>
      <c r="P49" s="19">
        <v>1966916.125</v>
      </c>
      <c r="Q49" s="19">
        <v>8378940</v>
      </c>
      <c r="R49" s="19">
        <v>480432</v>
      </c>
      <c r="S49" s="19">
        <v>1966916.125</v>
      </c>
      <c r="T49" s="19">
        <v>8378940</v>
      </c>
      <c r="U49" s="19">
        <v>480432</v>
      </c>
      <c r="V49" s="19">
        <v>1966916.125</v>
      </c>
      <c r="W49" s="19">
        <v>8378940</v>
      </c>
      <c r="X49" s="19">
        <v>480432</v>
      </c>
      <c r="Y49" s="19">
        <v>1966916.125</v>
      </c>
      <c r="Z49" s="19">
        <v>8378940</v>
      </c>
      <c r="AA49" s="19">
        <v>480432</v>
      </c>
      <c r="AB49" s="19">
        <v>1966916.125</v>
      </c>
      <c r="AC49">
        <v>14600000</v>
      </c>
      <c r="AD49">
        <v>31800000</v>
      </c>
      <c r="AE49">
        <v>52800000</v>
      </c>
    </row>
    <row r="50" spans="1:31" x14ac:dyDescent="0.2">
      <c r="A50" s="18">
        <v>44226</v>
      </c>
      <c r="B50" s="19">
        <v>8977329</v>
      </c>
      <c r="C50" s="19">
        <v>491053</v>
      </c>
      <c r="D50" s="19">
        <v>2088003.8374999999</v>
      </c>
      <c r="E50" s="19">
        <v>8977329</v>
      </c>
      <c r="F50" s="19">
        <v>491053</v>
      </c>
      <c r="G50" s="19">
        <v>2088003.8374999999</v>
      </c>
      <c r="H50" s="19">
        <v>8977329</v>
      </c>
      <c r="I50" s="19">
        <v>491053</v>
      </c>
      <c r="J50" s="19">
        <v>2088003.8374999999</v>
      </c>
      <c r="K50" s="19">
        <v>8977329</v>
      </c>
      <c r="L50" s="19">
        <v>491053</v>
      </c>
      <c r="M50" s="19">
        <v>2088003.8374999999</v>
      </c>
      <c r="N50" s="19">
        <v>8977329</v>
      </c>
      <c r="O50" s="19">
        <v>491053</v>
      </c>
      <c r="P50" s="19">
        <v>2088003.8374999999</v>
      </c>
      <c r="Q50" s="19">
        <v>8977329</v>
      </c>
      <c r="R50" s="19">
        <v>491053</v>
      </c>
      <c r="S50" s="19">
        <v>2088003.8374999999</v>
      </c>
      <c r="T50" s="19">
        <v>8977329</v>
      </c>
      <c r="U50" s="19">
        <v>491053</v>
      </c>
      <c r="V50" s="19">
        <v>2088003.8374999999</v>
      </c>
      <c r="W50" s="19">
        <v>8977329</v>
      </c>
      <c r="X50" s="19">
        <v>491053</v>
      </c>
      <c r="Y50" s="19">
        <v>2088003.8374999999</v>
      </c>
      <c r="Z50" s="19">
        <v>8977329</v>
      </c>
      <c r="AA50" s="19">
        <v>491053</v>
      </c>
      <c r="AB50" s="19">
        <v>2088003.8374999999</v>
      </c>
      <c r="AC50">
        <v>14600000</v>
      </c>
      <c r="AD50">
        <v>31800000</v>
      </c>
      <c r="AE50">
        <v>52800000</v>
      </c>
    </row>
    <row r="51" spans="1:31" x14ac:dyDescent="0.2">
      <c r="A51" s="18">
        <v>44227</v>
      </c>
      <c r="B51" s="19">
        <v>9296367</v>
      </c>
      <c r="C51" s="19">
        <v>494209</v>
      </c>
      <c r="D51" s="19">
        <v>2209091.5500000003</v>
      </c>
      <c r="E51" s="19">
        <v>9296367</v>
      </c>
      <c r="F51" s="19">
        <v>494209</v>
      </c>
      <c r="G51" s="19">
        <v>2209091.5500000003</v>
      </c>
      <c r="H51" s="19">
        <v>9296367</v>
      </c>
      <c r="I51" s="19">
        <v>494209</v>
      </c>
      <c r="J51" s="19">
        <v>2209091.5500000003</v>
      </c>
      <c r="K51" s="19">
        <v>9296367</v>
      </c>
      <c r="L51" s="19">
        <v>494209</v>
      </c>
      <c r="M51" s="19">
        <v>2209091.5500000003</v>
      </c>
      <c r="N51" s="19">
        <v>9296367</v>
      </c>
      <c r="O51" s="19">
        <v>494209</v>
      </c>
      <c r="P51" s="19">
        <v>2209091.5500000003</v>
      </c>
      <c r="Q51" s="19">
        <v>9296367</v>
      </c>
      <c r="R51" s="19">
        <v>494209</v>
      </c>
      <c r="S51" s="19">
        <v>2209091.5500000003</v>
      </c>
      <c r="T51" s="19">
        <v>9296367</v>
      </c>
      <c r="U51" s="19">
        <v>494209</v>
      </c>
      <c r="V51" s="19">
        <v>2209091.5500000003</v>
      </c>
      <c r="W51" s="19">
        <v>9296367</v>
      </c>
      <c r="X51" s="19">
        <v>494209</v>
      </c>
      <c r="Y51" s="19">
        <v>2209091.5500000003</v>
      </c>
      <c r="Z51" s="19">
        <v>9296367</v>
      </c>
      <c r="AA51" s="19">
        <v>494209</v>
      </c>
      <c r="AB51" s="19">
        <v>2209091.5500000003</v>
      </c>
      <c r="AC51">
        <v>14600000</v>
      </c>
      <c r="AD51">
        <v>31800000</v>
      </c>
      <c r="AE51">
        <v>52800000</v>
      </c>
    </row>
    <row r="52" spans="1:31" x14ac:dyDescent="0.2">
      <c r="A52" s="18">
        <v>44228</v>
      </c>
      <c r="B52" s="19">
        <v>9646715</v>
      </c>
      <c r="C52" s="19">
        <v>496796</v>
      </c>
      <c r="D52" s="19">
        <v>2209091.5500000003</v>
      </c>
      <c r="E52" s="19">
        <v>9646715</v>
      </c>
      <c r="F52" s="19">
        <v>496796</v>
      </c>
      <c r="G52" s="19">
        <v>2209091.5500000003</v>
      </c>
      <c r="H52" s="19">
        <v>9646715</v>
      </c>
      <c r="I52" s="19">
        <v>496796</v>
      </c>
      <c r="J52" s="19">
        <v>2209091.5500000003</v>
      </c>
      <c r="K52" s="19">
        <v>9646715</v>
      </c>
      <c r="L52" s="19">
        <v>496796</v>
      </c>
      <c r="M52" s="19">
        <v>2209091.5500000003</v>
      </c>
      <c r="N52" s="19">
        <v>9646715</v>
      </c>
      <c r="O52" s="19">
        <v>496796</v>
      </c>
      <c r="P52" s="19">
        <v>2209091.5500000003</v>
      </c>
      <c r="Q52" s="19">
        <v>9646715</v>
      </c>
      <c r="R52" s="19">
        <v>496796</v>
      </c>
      <c r="S52" s="19">
        <v>2188483.2000000002</v>
      </c>
      <c r="T52" s="19">
        <v>9646715</v>
      </c>
      <c r="U52" s="19">
        <v>496796</v>
      </c>
      <c r="V52" s="19">
        <v>2209091.5500000003</v>
      </c>
      <c r="W52" s="19">
        <v>9646715</v>
      </c>
      <c r="X52" s="19">
        <v>496796</v>
      </c>
      <c r="Y52" s="19">
        <v>2209091.5500000003</v>
      </c>
      <c r="Z52" s="19">
        <v>9646715</v>
      </c>
      <c r="AA52" s="19">
        <v>496796</v>
      </c>
      <c r="AB52" s="19">
        <v>2209091.5500000003</v>
      </c>
      <c r="AC52">
        <v>14600000</v>
      </c>
      <c r="AD52">
        <v>31800000</v>
      </c>
      <c r="AE52">
        <v>52800000</v>
      </c>
    </row>
    <row r="53" spans="1:31" x14ac:dyDescent="0.2">
      <c r="A53" s="18">
        <v>44229</v>
      </c>
      <c r="B53" s="19">
        <v>10021471</v>
      </c>
      <c r="C53" s="19">
        <v>498962</v>
      </c>
      <c r="D53" s="19">
        <v>2396789.7000000002</v>
      </c>
      <c r="E53" s="19">
        <v>10021471</v>
      </c>
      <c r="F53" s="19">
        <v>498962</v>
      </c>
      <c r="G53" s="19">
        <v>2396789.7000000002</v>
      </c>
      <c r="H53" s="19">
        <v>10021471</v>
      </c>
      <c r="I53" s="19">
        <v>498962</v>
      </c>
      <c r="J53" s="19">
        <v>2396789.7000000002</v>
      </c>
      <c r="K53" s="19">
        <v>10021471</v>
      </c>
      <c r="L53" s="19">
        <v>498962</v>
      </c>
      <c r="M53" s="19">
        <v>2396789.7000000002</v>
      </c>
      <c r="N53" s="19">
        <v>10021471</v>
      </c>
      <c r="O53" s="19">
        <v>498962</v>
      </c>
      <c r="P53" s="19">
        <v>2396789.7000000002</v>
      </c>
      <c r="Q53" s="19">
        <v>10021471</v>
      </c>
      <c r="R53" s="19">
        <v>498962</v>
      </c>
      <c r="S53" s="19">
        <v>2396789.7000000002</v>
      </c>
      <c r="T53" s="19">
        <v>10021471</v>
      </c>
      <c r="U53" s="19">
        <v>498962</v>
      </c>
      <c r="V53" s="19">
        <v>2396789.7000000002</v>
      </c>
      <c r="W53" s="19">
        <v>10021471</v>
      </c>
      <c r="X53" s="19">
        <v>498962</v>
      </c>
      <c r="Y53" s="19">
        <v>2396789.7000000002</v>
      </c>
      <c r="Z53" s="19">
        <v>10021471</v>
      </c>
      <c r="AA53" s="19">
        <v>498962</v>
      </c>
      <c r="AB53" s="19">
        <v>2396789.7000000002</v>
      </c>
      <c r="AC53">
        <v>14600000</v>
      </c>
      <c r="AD53">
        <v>31800000</v>
      </c>
      <c r="AE53">
        <v>52800000</v>
      </c>
    </row>
    <row r="54" spans="1:31" x14ac:dyDescent="0.2">
      <c r="A54" s="18">
        <v>44230</v>
      </c>
      <c r="B54" s="19">
        <v>10490487</v>
      </c>
      <c r="C54" s="19">
        <v>501957</v>
      </c>
      <c r="D54" s="19">
        <v>2648325.6500000004</v>
      </c>
      <c r="E54" s="19">
        <v>10490487</v>
      </c>
      <c r="F54" s="19">
        <v>501957</v>
      </c>
      <c r="G54" s="19">
        <v>2648325.6500000004</v>
      </c>
      <c r="H54" s="19">
        <v>10490487</v>
      </c>
      <c r="I54" s="19">
        <v>501957</v>
      </c>
      <c r="J54" s="19">
        <v>2648325.6500000004</v>
      </c>
      <c r="K54" s="19">
        <v>10490487</v>
      </c>
      <c r="L54" s="19">
        <v>501957</v>
      </c>
      <c r="M54" s="19">
        <v>2648325.6500000004</v>
      </c>
      <c r="N54" s="19">
        <v>10490487</v>
      </c>
      <c r="O54" s="19">
        <v>501957</v>
      </c>
      <c r="P54" s="19">
        <v>2648325.6500000004</v>
      </c>
      <c r="Q54" s="19">
        <v>10490487</v>
      </c>
      <c r="R54" s="19">
        <v>501957</v>
      </c>
      <c r="S54" s="19">
        <v>2648325.6500000004</v>
      </c>
      <c r="T54" s="19">
        <v>10490487</v>
      </c>
      <c r="U54" s="19">
        <v>501957</v>
      </c>
      <c r="V54" s="19">
        <v>2648325.6500000004</v>
      </c>
      <c r="W54" s="19">
        <v>10490487</v>
      </c>
      <c r="X54" s="19">
        <v>501957</v>
      </c>
      <c r="Y54" s="19">
        <v>2648325.6500000004</v>
      </c>
      <c r="Z54" s="19">
        <v>10490487</v>
      </c>
      <c r="AA54" s="19">
        <v>501957</v>
      </c>
      <c r="AB54" s="19">
        <v>2648325.6500000004</v>
      </c>
      <c r="AC54">
        <v>14600000</v>
      </c>
      <c r="AD54">
        <v>31800000</v>
      </c>
      <c r="AE54">
        <v>52800000</v>
      </c>
    </row>
    <row r="55" spans="1:31" x14ac:dyDescent="0.2">
      <c r="A55" s="18">
        <v>44231</v>
      </c>
      <c r="B55" s="19">
        <v>10971047</v>
      </c>
      <c r="C55" s="19">
        <v>505993</v>
      </c>
      <c r="D55" s="19">
        <v>2933613.1</v>
      </c>
      <c r="E55" s="19">
        <v>10971047</v>
      </c>
      <c r="F55" s="19">
        <v>505993</v>
      </c>
      <c r="G55" s="19">
        <v>2933613.1</v>
      </c>
      <c r="H55" s="19">
        <v>10971047</v>
      </c>
      <c r="I55" s="19">
        <v>505993</v>
      </c>
      <c r="J55" s="19">
        <v>2933613.1</v>
      </c>
      <c r="K55" s="19">
        <v>10971047</v>
      </c>
      <c r="L55" s="19">
        <v>505993</v>
      </c>
      <c r="M55" s="19">
        <v>2933613.1</v>
      </c>
      <c r="N55" s="19">
        <v>10971047</v>
      </c>
      <c r="O55" s="19">
        <v>505993</v>
      </c>
      <c r="P55" s="19">
        <v>2933613.1</v>
      </c>
      <c r="Q55" s="19">
        <v>10971047</v>
      </c>
      <c r="R55" s="19">
        <v>505993</v>
      </c>
      <c r="S55" s="19">
        <v>2933613.1</v>
      </c>
      <c r="T55" s="19">
        <v>10971047</v>
      </c>
      <c r="U55" s="19">
        <v>505993</v>
      </c>
      <c r="V55" s="19">
        <v>2933613.1</v>
      </c>
      <c r="W55" s="19">
        <v>10971047</v>
      </c>
      <c r="X55" s="19">
        <v>505993</v>
      </c>
      <c r="Y55" s="19">
        <v>2933613.1</v>
      </c>
      <c r="Z55" s="19">
        <v>10971047</v>
      </c>
      <c r="AA55" s="19">
        <v>505993</v>
      </c>
      <c r="AB55" s="19">
        <v>2933613.1</v>
      </c>
      <c r="AC55">
        <v>14600000</v>
      </c>
      <c r="AD55">
        <v>31800000</v>
      </c>
      <c r="AE55">
        <v>52800000</v>
      </c>
    </row>
    <row r="56" spans="1:31" x14ac:dyDescent="0.2">
      <c r="A56" s="18">
        <v>44232</v>
      </c>
      <c r="B56" s="19">
        <v>11465210</v>
      </c>
      <c r="C56" s="19">
        <v>510057</v>
      </c>
      <c r="D56" s="19">
        <v>3225624.15</v>
      </c>
      <c r="E56" s="19">
        <v>11465210</v>
      </c>
      <c r="F56" s="19">
        <v>510057</v>
      </c>
      <c r="G56" s="19">
        <v>3225624.15</v>
      </c>
      <c r="H56" s="19">
        <v>11465210</v>
      </c>
      <c r="I56" s="19">
        <v>510057</v>
      </c>
      <c r="J56" s="19">
        <v>3225624.15</v>
      </c>
      <c r="K56" s="19">
        <v>11465210</v>
      </c>
      <c r="L56" s="19">
        <v>510057</v>
      </c>
      <c r="M56" s="19">
        <v>3225624.15</v>
      </c>
      <c r="N56" s="19">
        <v>11465210</v>
      </c>
      <c r="O56" s="19">
        <v>510057</v>
      </c>
      <c r="P56" s="19">
        <v>3225624.15</v>
      </c>
      <c r="Q56" s="19">
        <v>11465210</v>
      </c>
      <c r="R56" s="19">
        <v>510057</v>
      </c>
      <c r="S56" s="19">
        <v>3225624.15</v>
      </c>
      <c r="T56" s="19">
        <v>11465210</v>
      </c>
      <c r="U56" s="19">
        <v>510057</v>
      </c>
      <c r="V56" s="19">
        <v>3225624.15</v>
      </c>
      <c r="W56" s="19">
        <v>11465210</v>
      </c>
      <c r="X56" s="19">
        <v>510057</v>
      </c>
      <c r="Y56" s="19">
        <v>3225624.15</v>
      </c>
      <c r="Z56" s="19">
        <v>11465210</v>
      </c>
      <c r="AA56" s="19">
        <v>510057</v>
      </c>
      <c r="AB56" s="19">
        <v>3225624.15</v>
      </c>
      <c r="AC56">
        <v>14600000</v>
      </c>
      <c r="AD56">
        <v>31800000</v>
      </c>
      <c r="AE56">
        <v>52800000</v>
      </c>
    </row>
    <row r="57" spans="1:31" x14ac:dyDescent="0.2">
      <c r="A57" s="18">
        <v>44233</v>
      </c>
      <c r="B57" s="19">
        <v>12014288</v>
      </c>
      <c r="C57" s="19">
        <v>511447</v>
      </c>
      <c r="D57" s="19">
        <v>3475871.4</v>
      </c>
      <c r="E57" s="19">
        <v>12014288</v>
      </c>
      <c r="F57" s="19">
        <v>511447</v>
      </c>
      <c r="G57" s="19">
        <v>3475871.4</v>
      </c>
      <c r="H57" s="19">
        <v>12014288</v>
      </c>
      <c r="I57" s="19">
        <v>511447</v>
      </c>
      <c r="J57" s="19">
        <v>3475871.4</v>
      </c>
      <c r="K57" s="19">
        <v>12014288</v>
      </c>
      <c r="L57" s="19">
        <v>511447</v>
      </c>
      <c r="M57" s="19">
        <v>3475871.4</v>
      </c>
      <c r="N57" s="19">
        <v>12014288</v>
      </c>
      <c r="O57" s="19">
        <v>511447</v>
      </c>
      <c r="P57" s="19">
        <v>3475871.4</v>
      </c>
      <c r="Q57" s="19">
        <v>12014288</v>
      </c>
      <c r="R57" s="19">
        <v>511447</v>
      </c>
      <c r="S57" s="19">
        <v>3475871.4</v>
      </c>
      <c r="T57" s="19">
        <v>12014288</v>
      </c>
      <c r="U57" s="19">
        <v>511447</v>
      </c>
      <c r="V57" s="19">
        <v>3475871.4</v>
      </c>
      <c r="W57" s="19">
        <v>12014288</v>
      </c>
      <c r="X57" s="19">
        <v>511447</v>
      </c>
      <c r="Y57" s="19">
        <v>3475871.4</v>
      </c>
      <c r="Z57" s="19">
        <v>12014288</v>
      </c>
      <c r="AA57" s="19">
        <v>511447</v>
      </c>
      <c r="AB57" s="19">
        <v>3475871.4</v>
      </c>
      <c r="AC57">
        <v>14600000</v>
      </c>
      <c r="AD57">
        <v>31800000</v>
      </c>
      <c r="AE57">
        <v>52800000</v>
      </c>
    </row>
    <row r="58" spans="1:31" x14ac:dyDescent="0.2">
      <c r="A58" s="18">
        <v>44234</v>
      </c>
      <c r="B58" s="19">
        <v>12294006</v>
      </c>
      <c r="C58" s="19">
        <v>512581</v>
      </c>
      <c r="D58" s="19">
        <v>3678865.9499999997</v>
      </c>
      <c r="E58" s="19">
        <v>12294006</v>
      </c>
      <c r="F58" s="19">
        <v>512581</v>
      </c>
      <c r="G58" s="19">
        <v>3678865.9499999997</v>
      </c>
      <c r="H58" s="19">
        <v>12294006</v>
      </c>
      <c r="I58" s="19">
        <v>512581</v>
      </c>
      <c r="J58" s="19">
        <v>3678865.9499999997</v>
      </c>
      <c r="K58" s="19">
        <v>12294006</v>
      </c>
      <c r="L58" s="19">
        <v>512581</v>
      </c>
      <c r="M58" s="19">
        <v>3678865.9499999997</v>
      </c>
      <c r="N58" s="19">
        <v>12294006</v>
      </c>
      <c r="O58" s="19">
        <v>512581</v>
      </c>
      <c r="P58" s="19">
        <v>3678865.9499999997</v>
      </c>
      <c r="Q58" s="19">
        <v>12294006</v>
      </c>
      <c r="R58" s="19">
        <v>512581</v>
      </c>
      <c r="S58" s="19">
        <v>3678865.9499999997</v>
      </c>
      <c r="T58" s="19">
        <v>12294006</v>
      </c>
      <c r="U58" s="19">
        <v>512581</v>
      </c>
      <c r="V58" s="19">
        <v>3678865.9499999997</v>
      </c>
      <c r="W58" s="19">
        <v>12294006</v>
      </c>
      <c r="X58" s="19">
        <v>512581</v>
      </c>
      <c r="Y58" s="19">
        <v>3678865.9499999997</v>
      </c>
      <c r="Z58" s="19">
        <v>12294006</v>
      </c>
      <c r="AA58" s="19">
        <v>512581</v>
      </c>
      <c r="AB58" s="19">
        <v>3678865.9499999997</v>
      </c>
      <c r="AC58">
        <v>14600000</v>
      </c>
      <c r="AD58">
        <v>31800000</v>
      </c>
      <c r="AE58">
        <v>52800000</v>
      </c>
    </row>
    <row r="59" spans="1:31" x14ac:dyDescent="0.2">
      <c r="A59" s="18">
        <v>44235</v>
      </c>
      <c r="B59" s="19">
        <v>12646486</v>
      </c>
      <c r="C59" s="19">
        <v>516392</v>
      </c>
      <c r="D59" s="19">
        <v>3862762.6</v>
      </c>
      <c r="E59" s="19">
        <v>12646486</v>
      </c>
      <c r="F59" s="19">
        <v>516392</v>
      </c>
      <c r="G59" s="19">
        <v>3862762.6</v>
      </c>
      <c r="H59" s="19">
        <v>12646486</v>
      </c>
      <c r="I59" s="19">
        <v>516392</v>
      </c>
      <c r="J59" s="19">
        <v>3862762.6</v>
      </c>
      <c r="K59" s="19">
        <v>12646486</v>
      </c>
      <c r="L59" s="19">
        <v>516392</v>
      </c>
      <c r="M59" s="19">
        <v>3862762.6</v>
      </c>
      <c r="N59" s="19">
        <v>12646486</v>
      </c>
      <c r="O59" s="19">
        <v>516392</v>
      </c>
      <c r="P59" s="19">
        <v>3862762.6</v>
      </c>
      <c r="Q59" s="19">
        <v>12646486</v>
      </c>
      <c r="R59" s="19">
        <v>516392</v>
      </c>
      <c r="S59" s="19">
        <v>3862762.6</v>
      </c>
      <c r="T59" s="19">
        <v>12646486</v>
      </c>
      <c r="U59" s="19">
        <v>516392</v>
      </c>
      <c r="V59" s="19">
        <v>3862762.6</v>
      </c>
      <c r="W59" s="19">
        <v>12646486</v>
      </c>
      <c r="X59" s="19">
        <v>516392</v>
      </c>
      <c r="Y59" s="19">
        <v>3862762.6</v>
      </c>
      <c r="Z59" s="19">
        <v>12646486</v>
      </c>
      <c r="AA59" s="19">
        <v>516392</v>
      </c>
      <c r="AB59" s="19">
        <v>3862762.6</v>
      </c>
      <c r="AC59">
        <v>14600000</v>
      </c>
      <c r="AD59">
        <v>31800000</v>
      </c>
      <c r="AE59">
        <v>52800000</v>
      </c>
    </row>
    <row r="60" spans="1:31" x14ac:dyDescent="0.2">
      <c r="A60" s="18">
        <v>44236</v>
      </c>
      <c r="B60" s="19">
        <v>13058298</v>
      </c>
      <c r="C60" s="19">
        <v>519553</v>
      </c>
      <c r="D60" s="19">
        <v>4171797.25</v>
      </c>
      <c r="E60" s="19">
        <v>13058298</v>
      </c>
      <c r="F60" s="19">
        <v>519553</v>
      </c>
      <c r="G60" s="19">
        <v>4171797.25</v>
      </c>
      <c r="H60" s="19">
        <v>13058298</v>
      </c>
      <c r="I60" s="19">
        <v>519553</v>
      </c>
      <c r="J60" s="19">
        <v>4171797.25</v>
      </c>
      <c r="K60" s="19">
        <v>13058298</v>
      </c>
      <c r="L60" s="19">
        <v>519553</v>
      </c>
      <c r="M60" s="19">
        <v>4171797.25</v>
      </c>
      <c r="N60" s="19">
        <v>13058298</v>
      </c>
      <c r="O60" s="19">
        <v>519553</v>
      </c>
      <c r="P60" s="19">
        <v>4171797.25</v>
      </c>
      <c r="Q60" s="19">
        <v>13058298</v>
      </c>
      <c r="R60" s="19">
        <v>519553</v>
      </c>
      <c r="S60" s="19">
        <v>4171797.25</v>
      </c>
      <c r="T60" s="19">
        <v>13058298</v>
      </c>
      <c r="U60" s="19">
        <v>519553</v>
      </c>
      <c r="V60" s="19">
        <v>4171797.25</v>
      </c>
      <c r="W60" s="19">
        <v>13058298</v>
      </c>
      <c r="X60" s="19">
        <v>519553</v>
      </c>
      <c r="Y60" s="19">
        <v>4171797.25</v>
      </c>
      <c r="Z60" s="19">
        <v>13058298</v>
      </c>
      <c r="AA60" s="19">
        <v>519553</v>
      </c>
      <c r="AB60" s="19">
        <v>4171797.25</v>
      </c>
      <c r="AC60">
        <v>14600000</v>
      </c>
      <c r="AD60">
        <v>31800000</v>
      </c>
      <c r="AE60">
        <v>52800000</v>
      </c>
    </row>
    <row r="61" spans="1:31" x14ac:dyDescent="0.2">
      <c r="A61" s="18">
        <v>44237</v>
      </c>
      <c r="B61" s="19">
        <v>13509108</v>
      </c>
      <c r="C61" s="19">
        <v>524447</v>
      </c>
      <c r="D61" s="19">
        <v>4499125</v>
      </c>
      <c r="E61" s="19">
        <v>13509108</v>
      </c>
      <c r="F61" s="19">
        <v>524447</v>
      </c>
      <c r="G61" s="19">
        <v>4499125</v>
      </c>
      <c r="H61" s="19">
        <v>13509108</v>
      </c>
      <c r="I61" s="19">
        <v>524447</v>
      </c>
      <c r="J61" s="19">
        <v>4499125</v>
      </c>
      <c r="K61" s="19">
        <v>13509108</v>
      </c>
      <c r="L61" s="19">
        <v>524447</v>
      </c>
      <c r="M61" s="19">
        <v>4499125</v>
      </c>
      <c r="N61" s="19">
        <v>13509108</v>
      </c>
      <c r="O61" s="19">
        <v>524447</v>
      </c>
      <c r="P61" s="19">
        <v>4499125</v>
      </c>
      <c r="Q61" s="19">
        <v>13509108</v>
      </c>
      <c r="R61" s="19">
        <v>524447</v>
      </c>
      <c r="S61" s="19">
        <v>4499125</v>
      </c>
      <c r="T61" s="19">
        <v>13509108</v>
      </c>
      <c r="U61" s="19">
        <v>524447</v>
      </c>
      <c r="V61" s="19">
        <v>4499125</v>
      </c>
      <c r="W61" s="19">
        <v>13509108</v>
      </c>
      <c r="X61" s="19">
        <v>524447</v>
      </c>
      <c r="Y61" s="19">
        <v>4499125</v>
      </c>
      <c r="Z61" s="19">
        <v>13509108</v>
      </c>
      <c r="AA61" s="19">
        <v>524447</v>
      </c>
      <c r="AB61" s="19">
        <v>4499125</v>
      </c>
      <c r="AC61">
        <v>14600000</v>
      </c>
      <c r="AD61">
        <v>31800000</v>
      </c>
      <c r="AE61">
        <v>52800000</v>
      </c>
    </row>
    <row r="62" spans="1:31" x14ac:dyDescent="0.2">
      <c r="A62" s="18">
        <v>44238</v>
      </c>
      <c r="B62" s="19">
        <v>14012224</v>
      </c>
      <c r="C62" s="19">
        <v>530094</v>
      </c>
      <c r="D62" s="19">
        <v>4868132.5</v>
      </c>
      <c r="E62" s="19">
        <v>14012224</v>
      </c>
      <c r="F62" s="19">
        <v>530094</v>
      </c>
      <c r="G62" s="19">
        <v>4868132.5</v>
      </c>
      <c r="H62" s="19">
        <v>14012224</v>
      </c>
      <c r="I62" s="19">
        <v>530094</v>
      </c>
      <c r="J62" s="19">
        <v>4868132.5</v>
      </c>
      <c r="K62" s="19">
        <v>14012224</v>
      </c>
      <c r="L62" s="19">
        <v>530094</v>
      </c>
      <c r="M62" s="19">
        <v>4868132.5</v>
      </c>
      <c r="N62" s="19">
        <v>14012224</v>
      </c>
      <c r="O62" s="19">
        <v>530094</v>
      </c>
      <c r="P62" s="19">
        <v>4868132.5</v>
      </c>
      <c r="Q62" s="19">
        <v>14012224</v>
      </c>
      <c r="R62" s="19">
        <v>530094</v>
      </c>
      <c r="S62" s="19">
        <v>4868132.5</v>
      </c>
      <c r="T62" s="19">
        <v>14012224</v>
      </c>
      <c r="U62" s="19">
        <v>530094</v>
      </c>
      <c r="V62" s="19">
        <v>4868132.5</v>
      </c>
      <c r="W62" s="19">
        <v>14012224</v>
      </c>
      <c r="X62" s="19">
        <v>530094</v>
      </c>
      <c r="Y62" s="19">
        <v>4868132.5</v>
      </c>
      <c r="Z62" s="19">
        <v>14012224</v>
      </c>
      <c r="AA62" s="19">
        <v>530094</v>
      </c>
      <c r="AB62" s="19">
        <v>4868132.5</v>
      </c>
      <c r="AC62">
        <v>14600000</v>
      </c>
      <c r="AD62">
        <v>31800000</v>
      </c>
      <c r="AE62">
        <v>52800000</v>
      </c>
    </row>
    <row r="63" spans="1:31" x14ac:dyDescent="0.2">
      <c r="A63" s="18">
        <v>44239</v>
      </c>
      <c r="B63" s="19">
        <v>14556827</v>
      </c>
      <c r="C63" s="19">
        <v>534869</v>
      </c>
      <c r="D63" s="19">
        <v>5298646.75</v>
      </c>
      <c r="E63" s="19">
        <v>14556827</v>
      </c>
      <c r="F63" s="19">
        <v>534869</v>
      </c>
      <c r="G63" s="19">
        <v>5298646.75</v>
      </c>
      <c r="H63" s="19">
        <v>14556827</v>
      </c>
      <c r="I63" s="19">
        <v>534869</v>
      </c>
      <c r="J63" s="19">
        <v>5298646.75</v>
      </c>
      <c r="K63" s="19">
        <v>14556827</v>
      </c>
      <c r="L63" s="19">
        <v>534869</v>
      </c>
      <c r="M63" s="19">
        <v>5298646.75</v>
      </c>
      <c r="N63" s="19">
        <v>14556827</v>
      </c>
      <c r="O63" s="19">
        <v>534869</v>
      </c>
      <c r="P63" s="19">
        <v>5298646.75</v>
      </c>
      <c r="Q63" s="19">
        <v>14556827</v>
      </c>
      <c r="R63" s="19">
        <v>534869</v>
      </c>
      <c r="S63" s="19">
        <v>5298646.75</v>
      </c>
      <c r="T63" s="19">
        <v>14556827</v>
      </c>
      <c r="U63" s="19">
        <v>534869</v>
      </c>
      <c r="V63" s="19">
        <v>5298646.75</v>
      </c>
      <c r="W63" s="19">
        <v>14556827</v>
      </c>
      <c r="X63" s="19">
        <v>534869</v>
      </c>
      <c r="Y63" s="19">
        <v>5298646.75</v>
      </c>
      <c r="Z63" s="19">
        <v>14556827</v>
      </c>
      <c r="AA63" s="19">
        <v>534869</v>
      </c>
      <c r="AB63" s="19">
        <v>5298646.75</v>
      </c>
      <c r="AC63">
        <v>14600000</v>
      </c>
      <c r="AD63">
        <v>31800000</v>
      </c>
      <c r="AE63">
        <v>52800000</v>
      </c>
    </row>
    <row r="64" spans="1:31" x14ac:dyDescent="0.2">
      <c r="A64" s="18">
        <v>44240</v>
      </c>
      <c r="B64" s="19">
        <v>15062189</v>
      </c>
      <c r="C64" s="19">
        <v>537715</v>
      </c>
      <c r="D64" s="19">
        <v>5741471.9000000004</v>
      </c>
      <c r="E64" s="19">
        <v>15062189</v>
      </c>
      <c r="F64" s="19">
        <v>537715</v>
      </c>
      <c r="G64" s="19">
        <v>5741471.9000000004</v>
      </c>
      <c r="H64" s="19">
        <v>15062189</v>
      </c>
      <c r="I64" s="19">
        <v>537715</v>
      </c>
      <c r="J64" s="19">
        <v>5741471.9000000004</v>
      </c>
      <c r="K64" s="19">
        <v>15062189</v>
      </c>
      <c r="L64" s="19">
        <v>537715</v>
      </c>
      <c r="M64" s="19">
        <v>5741471.9000000004</v>
      </c>
      <c r="N64" s="19">
        <v>15062189</v>
      </c>
      <c r="O64" s="19">
        <v>537715</v>
      </c>
      <c r="P64" s="19">
        <v>5741471.9000000004</v>
      </c>
      <c r="Q64" s="19">
        <v>15062189</v>
      </c>
      <c r="R64" s="19">
        <v>537715</v>
      </c>
      <c r="S64" s="19">
        <v>5741471.9000000004</v>
      </c>
      <c r="T64" s="19">
        <v>15062189</v>
      </c>
      <c r="U64" s="19">
        <v>537715</v>
      </c>
      <c r="V64" s="19">
        <v>5741471.9000000004</v>
      </c>
      <c r="W64" s="19">
        <v>15062189</v>
      </c>
      <c r="X64" s="19">
        <v>537715</v>
      </c>
      <c r="Y64" s="19">
        <v>5741471.9000000004</v>
      </c>
      <c r="Z64" s="19">
        <v>15062189</v>
      </c>
      <c r="AA64" s="19">
        <v>537715</v>
      </c>
      <c r="AB64" s="19">
        <v>5741471.9000000004</v>
      </c>
      <c r="AC64">
        <v>14600000</v>
      </c>
      <c r="AD64">
        <v>31800000</v>
      </c>
      <c r="AE64">
        <v>52800000</v>
      </c>
    </row>
    <row r="65" spans="1:31" x14ac:dyDescent="0.2">
      <c r="A65" s="18">
        <v>44241</v>
      </c>
      <c r="B65" s="19">
        <v>15300151</v>
      </c>
      <c r="C65" s="19">
        <v>539630</v>
      </c>
      <c r="D65" s="19">
        <v>5939736.9000000004</v>
      </c>
      <c r="E65" s="19">
        <v>15300151</v>
      </c>
      <c r="F65" s="19">
        <v>539630</v>
      </c>
      <c r="G65" s="19">
        <v>5939736.9000000004</v>
      </c>
      <c r="H65" s="19">
        <v>15300151</v>
      </c>
      <c r="I65" s="19">
        <v>539630</v>
      </c>
      <c r="J65" s="19">
        <v>5939736.9000000004</v>
      </c>
      <c r="K65" s="19">
        <v>15300151</v>
      </c>
      <c r="L65" s="19">
        <v>539630</v>
      </c>
      <c r="M65" s="19">
        <v>5939736.9000000004</v>
      </c>
      <c r="N65" s="19">
        <v>15300151</v>
      </c>
      <c r="O65" s="19">
        <v>539630</v>
      </c>
      <c r="P65" s="19">
        <v>5939736.9000000004</v>
      </c>
      <c r="Q65" s="19">
        <v>15300151</v>
      </c>
      <c r="R65" s="19">
        <v>539630</v>
      </c>
      <c r="S65" s="19">
        <v>5939736.9000000004</v>
      </c>
      <c r="T65" s="19">
        <v>15300151</v>
      </c>
      <c r="U65" s="19">
        <v>539630</v>
      </c>
      <c r="V65" s="19">
        <v>5939736.9000000004</v>
      </c>
      <c r="W65" s="19">
        <v>15300151</v>
      </c>
      <c r="X65" s="19">
        <v>539630</v>
      </c>
      <c r="Y65" s="19">
        <v>5939736.9000000004</v>
      </c>
      <c r="Z65" s="19">
        <v>15300151</v>
      </c>
      <c r="AA65" s="19">
        <v>539630</v>
      </c>
      <c r="AB65" s="19">
        <v>5939736.9000000004</v>
      </c>
      <c r="AC65">
        <v>14600000</v>
      </c>
      <c r="AD65">
        <v>31800000</v>
      </c>
      <c r="AE65">
        <v>52800000</v>
      </c>
    </row>
    <row r="66" spans="1:31" x14ac:dyDescent="0.2">
      <c r="A66" s="18">
        <v>44242</v>
      </c>
      <c r="B66" s="19">
        <v>15576107</v>
      </c>
      <c r="C66" s="19">
        <v>546615</v>
      </c>
      <c r="D66" s="19">
        <v>6191657.0999999996</v>
      </c>
      <c r="E66" s="19">
        <v>15576107</v>
      </c>
      <c r="F66" s="19">
        <v>546615</v>
      </c>
      <c r="G66" s="19">
        <v>6191657.0999999996</v>
      </c>
      <c r="H66" s="19">
        <v>15576107</v>
      </c>
      <c r="I66" s="19">
        <v>546615</v>
      </c>
      <c r="J66" s="19">
        <v>6191657.0999999996</v>
      </c>
      <c r="K66" s="19">
        <v>15576107</v>
      </c>
      <c r="L66" s="19">
        <v>546615</v>
      </c>
      <c r="M66" s="19">
        <v>6191657.0999999996</v>
      </c>
      <c r="N66" s="19">
        <v>15576107</v>
      </c>
      <c r="O66" s="19">
        <v>546615</v>
      </c>
      <c r="P66" s="19">
        <v>6191657.0999999996</v>
      </c>
      <c r="Q66" s="19">
        <v>15576107</v>
      </c>
      <c r="R66" s="19">
        <v>546615</v>
      </c>
      <c r="S66" s="19">
        <v>6191657.0999999996</v>
      </c>
      <c r="T66" s="19">
        <v>15576107</v>
      </c>
      <c r="U66" s="19">
        <v>546615</v>
      </c>
      <c r="V66" s="19">
        <v>6191657.0999999996</v>
      </c>
      <c r="W66" s="19">
        <v>15576107</v>
      </c>
      <c r="X66" s="19">
        <v>546615</v>
      </c>
      <c r="Y66" s="19">
        <v>6191657.0999999996</v>
      </c>
      <c r="Z66" s="19">
        <v>15576107</v>
      </c>
      <c r="AA66" s="19">
        <v>546615</v>
      </c>
      <c r="AB66" s="19">
        <v>6191657.0999999996</v>
      </c>
      <c r="AC66">
        <v>14600000</v>
      </c>
      <c r="AD66">
        <v>31800000</v>
      </c>
      <c r="AE66">
        <v>52800000</v>
      </c>
    </row>
    <row r="67" spans="1:31" x14ac:dyDescent="0.2">
      <c r="A67" s="18">
        <v>44243</v>
      </c>
      <c r="B67" s="19">
        <v>15940972</v>
      </c>
      <c r="C67" s="19">
        <v>558577</v>
      </c>
      <c r="D67" s="19">
        <v>6471656.0999999996</v>
      </c>
      <c r="E67" s="19">
        <v>15940972</v>
      </c>
      <c r="F67" s="19">
        <v>558577</v>
      </c>
      <c r="G67" s="19">
        <v>6471656.0999999996</v>
      </c>
      <c r="H67" s="19">
        <v>15940972</v>
      </c>
      <c r="I67" s="19">
        <v>558577</v>
      </c>
      <c r="J67" s="19">
        <v>6471656.0999999996</v>
      </c>
      <c r="K67" s="19">
        <v>15940972</v>
      </c>
      <c r="L67" s="19">
        <v>558577</v>
      </c>
      <c r="M67" s="19">
        <v>6471656.0999999996</v>
      </c>
      <c r="N67" s="19">
        <v>15940972</v>
      </c>
      <c r="O67" s="19">
        <v>558577</v>
      </c>
      <c r="P67" s="19">
        <v>6471656.0999999996</v>
      </c>
      <c r="Q67" s="19">
        <v>15940972</v>
      </c>
      <c r="R67" s="19">
        <v>558577</v>
      </c>
      <c r="S67" s="19">
        <v>6471656.0999999996</v>
      </c>
      <c r="T67" s="19">
        <v>15940972</v>
      </c>
      <c r="U67" s="19">
        <v>558577</v>
      </c>
      <c r="V67" s="19">
        <v>6471656.0999999996</v>
      </c>
      <c r="W67" s="19">
        <v>15940972</v>
      </c>
      <c r="X67" s="19">
        <v>558577</v>
      </c>
      <c r="Y67" s="19">
        <v>6471656.0999999996</v>
      </c>
      <c r="Z67" s="19">
        <v>15940972</v>
      </c>
      <c r="AA67" s="19">
        <v>558577</v>
      </c>
      <c r="AB67" s="19">
        <v>6471656.0999999996</v>
      </c>
      <c r="AC67">
        <v>14600000</v>
      </c>
      <c r="AD67">
        <v>31800000</v>
      </c>
      <c r="AE67">
        <v>52800000</v>
      </c>
    </row>
    <row r="68" spans="1:31" x14ac:dyDescent="0.2">
      <c r="A68" s="18">
        <v>44244</v>
      </c>
      <c r="B68" s="19">
        <v>16423082</v>
      </c>
      <c r="C68" s="19">
        <v>573724</v>
      </c>
      <c r="D68" s="19">
        <v>6726303.3500000006</v>
      </c>
      <c r="E68" s="19">
        <v>16423082</v>
      </c>
      <c r="F68" s="19">
        <v>573724</v>
      </c>
      <c r="G68" s="19">
        <v>6726303.3500000006</v>
      </c>
      <c r="H68" s="19">
        <v>16423082</v>
      </c>
      <c r="I68" s="19">
        <v>573724</v>
      </c>
      <c r="J68" s="19">
        <v>6726303.3500000006</v>
      </c>
      <c r="K68" s="19">
        <v>16423082</v>
      </c>
      <c r="L68" s="19">
        <v>573724</v>
      </c>
      <c r="M68" s="19">
        <v>6726303.3500000006</v>
      </c>
      <c r="N68" s="19">
        <v>16423082</v>
      </c>
      <c r="O68" s="19">
        <v>573724</v>
      </c>
      <c r="P68" s="19">
        <v>6726303.3500000006</v>
      </c>
      <c r="Q68" s="19">
        <v>16423082</v>
      </c>
      <c r="R68" s="19">
        <v>573724</v>
      </c>
      <c r="S68" s="19">
        <v>6726303.3500000006</v>
      </c>
      <c r="T68" s="19">
        <v>16423082</v>
      </c>
      <c r="U68" s="19">
        <v>573724</v>
      </c>
      <c r="V68" s="19">
        <v>6726303.3500000006</v>
      </c>
      <c r="W68" s="19">
        <v>16423082</v>
      </c>
      <c r="X68" s="19">
        <v>573724</v>
      </c>
      <c r="Y68" s="19">
        <v>6726303.3500000006</v>
      </c>
      <c r="Z68" s="19">
        <v>16423082</v>
      </c>
      <c r="AA68" s="19">
        <v>573724</v>
      </c>
      <c r="AB68" s="19">
        <v>6726303.3500000006</v>
      </c>
      <c r="AC68">
        <v>14600000</v>
      </c>
      <c r="AD68">
        <v>31800000</v>
      </c>
      <c r="AE68">
        <v>52800000</v>
      </c>
    </row>
    <row r="69" spans="1:31" x14ac:dyDescent="0.2">
      <c r="A69" s="18">
        <v>44245</v>
      </c>
      <c r="B69" s="19">
        <v>16875536</v>
      </c>
      <c r="C69" s="19">
        <v>589591</v>
      </c>
      <c r="D69" s="19">
        <v>7125978.3000000007</v>
      </c>
      <c r="E69" s="19">
        <v>16875536</v>
      </c>
      <c r="F69" s="19">
        <v>589591</v>
      </c>
      <c r="G69" s="19">
        <v>7125978.3000000007</v>
      </c>
      <c r="H69" s="19">
        <v>16875536</v>
      </c>
      <c r="I69" s="19">
        <v>589591</v>
      </c>
      <c r="J69" s="19">
        <v>7125978.3000000007</v>
      </c>
      <c r="K69" s="19">
        <v>16875536</v>
      </c>
      <c r="L69" s="19">
        <v>589591</v>
      </c>
      <c r="M69" s="19">
        <v>7125978.3000000007</v>
      </c>
      <c r="N69" s="19">
        <v>16875536</v>
      </c>
      <c r="O69" s="19">
        <v>589591</v>
      </c>
      <c r="P69" s="19">
        <v>7125978.3000000007</v>
      </c>
      <c r="Q69" s="19">
        <v>16875536</v>
      </c>
      <c r="R69" s="19">
        <v>589591</v>
      </c>
      <c r="S69" s="19">
        <v>7125978.3000000007</v>
      </c>
      <c r="T69" s="19">
        <v>16875536</v>
      </c>
      <c r="U69" s="19">
        <v>589591</v>
      </c>
      <c r="V69" s="19">
        <v>7125978.3000000007</v>
      </c>
      <c r="W69" s="19">
        <v>16875536</v>
      </c>
      <c r="X69" s="19">
        <v>589591</v>
      </c>
      <c r="Y69" s="19">
        <v>7125978.3000000007</v>
      </c>
      <c r="Z69" s="19">
        <v>16875536</v>
      </c>
      <c r="AA69" s="19">
        <v>589591</v>
      </c>
      <c r="AB69" s="19">
        <v>7125978.3000000007</v>
      </c>
      <c r="AC69">
        <v>14600000</v>
      </c>
      <c r="AD69">
        <v>31800000</v>
      </c>
      <c r="AE69">
        <v>52800000</v>
      </c>
    </row>
    <row r="70" spans="1:31" x14ac:dyDescent="0.2">
      <c r="A70" s="18">
        <v>44246</v>
      </c>
      <c r="B70" s="19">
        <v>0</v>
      </c>
      <c r="C70" s="19">
        <v>0</v>
      </c>
      <c r="D70" s="19" t="e">
        <v>#N/A</v>
      </c>
      <c r="E70" s="19">
        <v>17312202.483870968</v>
      </c>
      <c r="F70" s="19">
        <v>602924.51612903224</v>
      </c>
      <c r="G70" s="19">
        <v>7565067.5999999996</v>
      </c>
      <c r="H70" s="19">
        <v>17335127.767420754</v>
      </c>
      <c r="I70" s="19">
        <v>602924.51612903224</v>
      </c>
      <c r="J70" s="19">
        <v>7565067.5999999996</v>
      </c>
      <c r="K70" s="19">
        <v>17335127.767420754</v>
      </c>
      <c r="L70" s="19">
        <v>602924.51612903224</v>
      </c>
      <c r="M70" s="19">
        <v>7565067.5999999996</v>
      </c>
      <c r="N70" s="19">
        <v>17335127.767420754</v>
      </c>
      <c r="O70" s="19">
        <v>602924.51612903224</v>
      </c>
      <c r="P70" s="19">
        <v>7565067.5999999996</v>
      </c>
      <c r="Q70" s="19">
        <v>17335127.767420754</v>
      </c>
      <c r="R70" s="19">
        <v>602924.51612903224</v>
      </c>
      <c r="S70" s="19">
        <v>7565067.5999999996</v>
      </c>
      <c r="T70" s="19">
        <v>17335127.767420754</v>
      </c>
      <c r="U70" s="19">
        <v>602924.51612903224</v>
      </c>
      <c r="V70" s="19">
        <v>7565067.5999999996</v>
      </c>
      <c r="W70" s="19">
        <v>17335127.767420754</v>
      </c>
      <c r="X70" s="19">
        <v>602924.51612903224</v>
      </c>
      <c r="Y70" s="19">
        <v>7565067.5999999996</v>
      </c>
      <c r="Z70" s="19">
        <v>17335127.767420754</v>
      </c>
      <c r="AA70" s="19">
        <v>602924.51612903224</v>
      </c>
      <c r="AB70" s="19">
        <v>7565067.5999999996</v>
      </c>
      <c r="AC70">
        <v>14600000</v>
      </c>
      <c r="AD70">
        <v>31800000</v>
      </c>
      <c r="AE70">
        <v>52800000</v>
      </c>
    </row>
    <row r="71" spans="1:31" x14ac:dyDescent="0.2">
      <c r="A71" s="18">
        <v>44247</v>
      </c>
      <c r="B71" s="19">
        <v>0</v>
      </c>
      <c r="C71" s="19">
        <v>0</v>
      </c>
      <c r="D71" s="19" t="e">
        <v>#N/A</v>
      </c>
      <c r="E71" s="19">
        <v>17748868.967741936</v>
      </c>
      <c r="F71" s="19">
        <v>616258.03225806449</v>
      </c>
      <c r="G71" s="19">
        <v>8104148.7500000009</v>
      </c>
      <c r="H71" s="19">
        <v>17799697.167003453</v>
      </c>
      <c r="I71" s="19">
        <v>616258.03225806449</v>
      </c>
      <c r="J71" s="19">
        <v>8104148.7500000009</v>
      </c>
      <c r="K71" s="19">
        <v>17799697.167003453</v>
      </c>
      <c r="L71" s="19">
        <v>616258.03225806449</v>
      </c>
      <c r="M71" s="19">
        <v>8104148.7500000009</v>
      </c>
      <c r="N71" s="19">
        <v>17799697.167003453</v>
      </c>
      <c r="O71" s="19">
        <v>616258.03225806449</v>
      </c>
      <c r="P71" s="19">
        <v>8104148.7500000009</v>
      </c>
      <c r="Q71" s="19">
        <v>17799697.167003453</v>
      </c>
      <c r="R71" s="19">
        <v>616258.03225806449</v>
      </c>
      <c r="S71" s="19">
        <v>8104148.7500000009</v>
      </c>
      <c r="T71" s="19">
        <v>17799697.167003453</v>
      </c>
      <c r="U71" s="19">
        <v>616258.03225806449</v>
      </c>
      <c r="V71" s="19">
        <v>8104148.7500000009</v>
      </c>
      <c r="W71" s="19">
        <v>17799697.167003453</v>
      </c>
      <c r="X71" s="19">
        <v>616258.03225806449</v>
      </c>
      <c r="Y71" s="19">
        <v>8104148.7500000009</v>
      </c>
      <c r="Z71" s="19">
        <v>17799697.167003453</v>
      </c>
      <c r="AA71" s="19">
        <v>616258.03225806449</v>
      </c>
      <c r="AB71" s="19">
        <v>8104148.7500000009</v>
      </c>
      <c r="AC71">
        <v>14600000</v>
      </c>
      <c r="AD71">
        <v>31800000</v>
      </c>
      <c r="AE71">
        <v>52800000</v>
      </c>
    </row>
    <row r="72" spans="1:31" x14ac:dyDescent="0.2">
      <c r="A72" s="18">
        <v>44248</v>
      </c>
      <c r="B72" s="19">
        <v>0</v>
      </c>
      <c r="C72" s="19">
        <v>0</v>
      </c>
      <c r="D72" s="19" t="e">
        <v>#N/A</v>
      </c>
      <c r="E72" s="19">
        <v>18185535.451612905</v>
      </c>
      <c r="F72" s="19">
        <v>629591.54838709673</v>
      </c>
      <c r="G72" s="19">
        <v>8391440.75</v>
      </c>
      <c r="H72" s="19">
        <v>18269244.198748127</v>
      </c>
      <c r="I72" s="19">
        <v>629591.54838709673</v>
      </c>
      <c r="J72" s="19">
        <v>8391440.75</v>
      </c>
      <c r="K72" s="19">
        <v>18269244.198748127</v>
      </c>
      <c r="L72" s="19">
        <v>629591.54838709673</v>
      </c>
      <c r="M72" s="19">
        <v>8391440.75</v>
      </c>
      <c r="N72" s="19">
        <v>18269244.198748127</v>
      </c>
      <c r="O72" s="19">
        <v>629591.54838709673</v>
      </c>
      <c r="P72" s="19">
        <v>8391440.75</v>
      </c>
      <c r="Q72" s="19">
        <v>18269244.198748127</v>
      </c>
      <c r="R72" s="19">
        <v>629591.54838709673</v>
      </c>
      <c r="S72" s="19">
        <v>8391440.75</v>
      </c>
      <c r="T72" s="19">
        <v>18269244.198748127</v>
      </c>
      <c r="U72" s="19">
        <v>629591.54838709673</v>
      </c>
      <c r="V72" s="19">
        <v>8391440.75</v>
      </c>
      <c r="W72" s="19">
        <v>18269244.198748127</v>
      </c>
      <c r="X72" s="19">
        <v>629591.54838709673</v>
      </c>
      <c r="Y72" s="19">
        <v>8391440.75</v>
      </c>
      <c r="Z72" s="19">
        <v>18269244.198748127</v>
      </c>
      <c r="AA72" s="19">
        <v>629591.54838709673</v>
      </c>
      <c r="AB72" s="19">
        <v>8391440.75</v>
      </c>
      <c r="AC72">
        <v>14600000</v>
      </c>
      <c r="AD72">
        <v>31800000</v>
      </c>
      <c r="AE72">
        <v>52800000</v>
      </c>
    </row>
    <row r="73" spans="1:31" x14ac:dyDescent="0.2">
      <c r="A73" s="18">
        <v>44249</v>
      </c>
      <c r="B73" s="19">
        <v>0</v>
      </c>
      <c r="C73" s="19">
        <v>0</v>
      </c>
      <c r="D73" s="19" t="e">
        <v>#N/A</v>
      </c>
      <c r="E73" s="19">
        <v>18622201.935483873</v>
      </c>
      <c r="F73" s="19">
        <v>642925.06451612897</v>
      </c>
      <c r="G73" s="19">
        <v>8706883.3000000007</v>
      </c>
      <c r="H73" s="19">
        <v>18743768.862654746</v>
      </c>
      <c r="I73" s="19">
        <v>642925.06451612897</v>
      </c>
      <c r="J73" s="19">
        <v>8706883.3000000007</v>
      </c>
      <c r="K73" s="19">
        <v>18743768.862654746</v>
      </c>
      <c r="L73" s="19">
        <v>642925.06451612897</v>
      </c>
      <c r="M73" s="19">
        <v>8706883.3000000007</v>
      </c>
      <c r="N73" s="19">
        <v>18743768.862654746</v>
      </c>
      <c r="O73" s="19">
        <v>642925.06451612897</v>
      </c>
      <c r="P73" s="19">
        <v>8706883.3000000007</v>
      </c>
      <c r="Q73" s="19">
        <v>18743768.862654746</v>
      </c>
      <c r="R73" s="19">
        <v>642925.06451612897</v>
      </c>
      <c r="S73" s="19">
        <v>8706883.3000000007</v>
      </c>
      <c r="T73" s="19">
        <v>18743768.862654746</v>
      </c>
      <c r="U73" s="19">
        <v>642925.06451612897</v>
      </c>
      <c r="V73" s="19">
        <v>8706883.3000000007</v>
      </c>
      <c r="W73" s="19">
        <v>18743768.862654746</v>
      </c>
      <c r="X73" s="19">
        <v>642925.06451612897</v>
      </c>
      <c r="Y73" s="19">
        <v>8706883.3000000007</v>
      </c>
      <c r="Z73" s="19">
        <v>18743768.862654746</v>
      </c>
      <c r="AA73" s="19">
        <v>642925.06451612897</v>
      </c>
      <c r="AB73" s="19">
        <v>8706883.3000000007</v>
      </c>
      <c r="AC73">
        <v>14600000</v>
      </c>
      <c r="AD73">
        <v>31800000</v>
      </c>
      <c r="AE73">
        <v>52800000</v>
      </c>
    </row>
    <row r="74" spans="1:31" x14ac:dyDescent="0.2">
      <c r="A74" s="18">
        <v>44250</v>
      </c>
      <c r="B74" s="19">
        <v>0</v>
      </c>
      <c r="C74" s="19">
        <v>0</v>
      </c>
      <c r="D74" s="19" t="e">
        <v>#N/A</v>
      </c>
      <c r="E74" s="19">
        <v>19058868.419354841</v>
      </c>
      <c r="F74" s="19">
        <v>656258.58064516133</v>
      </c>
      <c r="G74" s="19">
        <v>9044272</v>
      </c>
      <c r="H74" s="19">
        <v>19223271.15872331</v>
      </c>
      <c r="I74" s="19">
        <v>656258.58064516133</v>
      </c>
      <c r="J74" s="19">
        <v>9044272</v>
      </c>
      <c r="K74" s="19">
        <v>19223271.15872331</v>
      </c>
      <c r="L74" s="19">
        <v>656258.58064516133</v>
      </c>
      <c r="M74" s="19">
        <v>9044272</v>
      </c>
      <c r="N74" s="19">
        <v>19223271.15872331</v>
      </c>
      <c r="O74" s="19">
        <v>656258.58064516133</v>
      </c>
      <c r="P74" s="19">
        <v>9044272</v>
      </c>
      <c r="Q74" s="19">
        <v>19223271.15872331</v>
      </c>
      <c r="R74" s="19">
        <v>656258.58064516133</v>
      </c>
      <c r="S74" s="19">
        <v>9044272</v>
      </c>
      <c r="T74" s="19">
        <v>19223271.15872331</v>
      </c>
      <c r="U74" s="19">
        <v>656258.58064516133</v>
      </c>
      <c r="V74" s="19">
        <v>9044272</v>
      </c>
      <c r="W74" s="19">
        <v>19223271.15872331</v>
      </c>
      <c r="X74" s="19">
        <v>656258.58064516133</v>
      </c>
      <c r="Y74" s="19">
        <v>9044272</v>
      </c>
      <c r="Z74" s="19">
        <v>19223271.15872331</v>
      </c>
      <c r="AA74" s="19">
        <v>656258.58064516133</v>
      </c>
      <c r="AB74" s="19">
        <v>9044272</v>
      </c>
      <c r="AC74">
        <v>14600000</v>
      </c>
      <c r="AD74">
        <v>31800000</v>
      </c>
      <c r="AE74">
        <v>52800000</v>
      </c>
    </row>
    <row r="75" spans="1:31" x14ac:dyDescent="0.2">
      <c r="A75" s="18">
        <v>44251</v>
      </c>
      <c r="B75" s="19">
        <v>0</v>
      </c>
      <c r="C75" s="19">
        <v>0</v>
      </c>
      <c r="D75" s="19" t="e">
        <v>#N/A</v>
      </c>
      <c r="E75" s="19">
        <v>19495534.903225809</v>
      </c>
      <c r="F75" s="19">
        <v>669592.09677419357</v>
      </c>
      <c r="G75" s="19">
        <v>9466536.1500000004</v>
      </c>
      <c r="H75" s="19">
        <v>19707751.086953849</v>
      </c>
      <c r="I75" s="19">
        <v>669592.09677419357</v>
      </c>
      <c r="J75" s="19">
        <v>9466536.1500000004</v>
      </c>
      <c r="K75" s="19">
        <v>19707751.086953849</v>
      </c>
      <c r="L75" s="19">
        <v>669592.09677419357</v>
      </c>
      <c r="M75" s="19">
        <v>9466536.1500000004</v>
      </c>
      <c r="N75" s="19">
        <v>19707751.086953849</v>
      </c>
      <c r="O75" s="19">
        <v>669592.09677419357</v>
      </c>
      <c r="P75" s="19">
        <v>9466536.1500000004</v>
      </c>
      <c r="Q75" s="19">
        <v>19707751.086953849</v>
      </c>
      <c r="R75" s="19">
        <v>669592.09677419357</v>
      </c>
      <c r="S75" s="19">
        <v>9466536.1500000004</v>
      </c>
      <c r="T75" s="19">
        <v>19707751.086953849</v>
      </c>
      <c r="U75" s="19">
        <v>669592.09677419357</v>
      </c>
      <c r="V75" s="19">
        <v>9466536.1500000004</v>
      </c>
      <c r="W75" s="19">
        <v>19707751.086953849</v>
      </c>
      <c r="X75" s="19">
        <v>669592.09677419357</v>
      </c>
      <c r="Y75" s="19">
        <v>9466536.1500000004</v>
      </c>
      <c r="Z75" s="19">
        <v>19707751.086953849</v>
      </c>
      <c r="AA75" s="19">
        <v>669592.09677419357</v>
      </c>
      <c r="AB75" s="19">
        <v>9466536.1500000004</v>
      </c>
      <c r="AC75">
        <v>14600000</v>
      </c>
      <c r="AD75">
        <v>31800000</v>
      </c>
      <c r="AE75">
        <v>52800000</v>
      </c>
    </row>
    <row r="76" spans="1:31" x14ac:dyDescent="0.2">
      <c r="A76" s="18">
        <v>44252</v>
      </c>
      <c r="B76" s="19">
        <v>0</v>
      </c>
      <c r="C76" s="19">
        <v>0</v>
      </c>
      <c r="D76" s="19" t="e">
        <v>#N/A</v>
      </c>
      <c r="E76" s="19">
        <v>19932201.387096778</v>
      </c>
      <c r="F76" s="19">
        <v>682925.61290322582</v>
      </c>
      <c r="G76" s="19">
        <v>9899241.9500000011</v>
      </c>
      <c r="H76" s="19">
        <v>20194417.570824817</v>
      </c>
      <c r="I76" s="19">
        <v>682925.61290322582</v>
      </c>
      <c r="J76" s="19">
        <v>9899241.9500000011</v>
      </c>
      <c r="K76" s="19">
        <v>20197208.647346333</v>
      </c>
      <c r="L76" s="19">
        <v>682925.61290322582</v>
      </c>
      <c r="M76" s="19">
        <v>9899241.9500000011</v>
      </c>
      <c r="N76" s="19">
        <v>20197208.647346333</v>
      </c>
      <c r="O76" s="19">
        <v>682925.61290322582</v>
      </c>
      <c r="P76" s="19">
        <v>9899241.9500000011</v>
      </c>
      <c r="Q76" s="19">
        <v>20197208.647346333</v>
      </c>
      <c r="R76" s="19">
        <v>682925.61290322582</v>
      </c>
      <c r="S76" s="19">
        <v>9899241.9500000011</v>
      </c>
      <c r="T76" s="19">
        <v>20197208.647346333</v>
      </c>
      <c r="U76" s="19">
        <v>682925.61290322582</v>
      </c>
      <c r="V76" s="19">
        <v>9899241.9500000011</v>
      </c>
      <c r="W76" s="19">
        <v>20197208.647346333</v>
      </c>
      <c r="X76" s="19">
        <v>682925.61290322582</v>
      </c>
      <c r="Y76" s="19">
        <v>9899241.9500000011</v>
      </c>
      <c r="Z76" s="19">
        <v>20197208.647346333</v>
      </c>
      <c r="AA76" s="19">
        <v>682925.61290322582</v>
      </c>
      <c r="AB76" s="19">
        <v>9899241.9500000011</v>
      </c>
      <c r="AC76">
        <v>14600000</v>
      </c>
      <c r="AD76">
        <v>31800000</v>
      </c>
      <c r="AE76">
        <v>52800000</v>
      </c>
    </row>
    <row r="77" spans="1:31" x14ac:dyDescent="0.2">
      <c r="A77" s="18">
        <v>44253</v>
      </c>
      <c r="B77" s="19">
        <v>0</v>
      </c>
      <c r="C77" s="19">
        <v>0</v>
      </c>
      <c r="D77" s="19" t="e">
        <v>#N/A</v>
      </c>
      <c r="E77" s="19">
        <v>20368867.870967746</v>
      </c>
      <c r="F77" s="19">
        <v>696259.12903225806</v>
      </c>
      <c r="G77" s="19">
        <v>10344191.85</v>
      </c>
      <c r="H77" s="19">
        <v>20681084.054695785</v>
      </c>
      <c r="I77" s="19">
        <v>696259.12903225806</v>
      </c>
      <c r="J77" s="19">
        <v>10344191.85</v>
      </c>
      <c r="K77" s="19">
        <v>20691643.839900762</v>
      </c>
      <c r="L77" s="19">
        <v>696259.12903225806</v>
      </c>
      <c r="M77" s="19">
        <v>10344191.85</v>
      </c>
      <c r="N77" s="19">
        <v>20691643.839900762</v>
      </c>
      <c r="O77" s="19">
        <v>696259.12903225806</v>
      </c>
      <c r="P77" s="19">
        <v>10344191.85</v>
      </c>
      <c r="Q77" s="19">
        <v>20691643.839900762</v>
      </c>
      <c r="R77" s="19">
        <v>696259.12903225806</v>
      </c>
      <c r="S77" s="19">
        <v>10344191.85</v>
      </c>
      <c r="T77" s="19">
        <v>20691643.839900762</v>
      </c>
      <c r="U77" s="19">
        <v>696259.12903225806</v>
      </c>
      <c r="V77" s="19">
        <v>10344191.85</v>
      </c>
      <c r="W77" s="19">
        <v>20691643.839900762</v>
      </c>
      <c r="X77" s="19">
        <v>696259.12903225806</v>
      </c>
      <c r="Y77" s="19">
        <v>10344191.85</v>
      </c>
      <c r="Z77" s="19">
        <v>20691643.839900762</v>
      </c>
      <c r="AA77" s="19">
        <v>696259.12903225806</v>
      </c>
      <c r="AB77" s="19">
        <v>10344191.85</v>
      </c>
      <c r="AC77">
        <v>14600000</v>
      </c>
      <c r="AD77">
        <v>31800000</v>
      </c>
      <c r="AE77">
        <v>52800000</v>
      </c>
    </row>
    <row r="78" spans="1:31" x14ac:dyDescent="0.2">
      <c r="A78" s="18">
        <v>44254</v>
      </c>
      <c r="B78" s="19">
        <v>0</v>
      </c>
      <c r="C78" s="19">
        <v>0</v>
      </c>
      <c r="D78" s="19" t="e">
        <v>#N/A</v>
      </c>
      <c r="E78" s="19">
        <v>20805534.354838714</v>
      </c>
      <c r="F78" s="19">
        <v>709592.6451612903</v>
      </c>
      <c r="G78" s="19">
        <v>10838431.550000001</v>
      </c>
      <c r="H78" s="19">
        <v>21167750.538566753</v>
      </c>
      <c r="I78" s="19">
        <v>709592.6451612903</v>
      </c>
      <c r="J78" s="19">
        <v>10838431.550000001</v>
      </c>
      <c r="K78" s="19">
        <v>21191056.664617166</v>
      </c>
      <c r="L78" s="19">
        <v>709592.6451612903</v>
      </c>
      <c r="M78" s="19">
        <v>10838431.550000001</v>
      </c>
      <c r="N78" s="19">
        <v>21191056.664617166</v>
      </c>
      <c r="O78" s="19">
        <v>709592.6451612903</v>
      </c>
      <c r="P78" s="19">
        <v>10838431.550000001</v>
      </c>
      <c r="Q78" s="19">
        <v>21191056.664617166</v>
      </c>
      <c r="R78" s="19">
        <v>709592.6451612903</v>
      </c>
      <c r="S78" s="19">
        <v>10838431.550000001</v>
      </c>
      <c r="T78" s="19">
        <v>21191056.664617166</v>
      </c>
      <c r="U78" s="19">
        <v>709592.6451612903</v>
      </c>
      <c r="V78" s="19">
        <v>10838431.550000001</v>
      </c>
      <c r="W78" s="19">
        <v>21191056.664617166</v>
      </c>
      <c r="X78" s="19">
        <v>709592.6451612903</v>
      </c>
      <c r="Y78" s="19">
        <v>10838431.550000001</v>
      </c>
      <c r="Z78" s="19">
        <v>21191056.664617166</v>
      </c>
      <c r="AA78" s="19">
        <v>709592.6451612903</v>
      </c>
      <c r="AB78" s="19">
        <v>10838431.550000001</v>
      </c>
      <c r="AC78">
        <v>14600000</v>
      </c>
      <c r="AD78">
        <v>31800000</v>
      </c>
      <c r="AE78">
        <v>52800000</v>
      </c>
    </row>
    <row r="79" spans="1:31" x14ac:dyDescent="0.2">
      <c r="A79" s="18">
        <v>44255</v>
      </c>
      <c r="B79" s="19">
        <v>0</v>
      </c>
      <c r="C79" s="19">
        <v>0</v>
      </c>
      <c r="D79" s="19" t="e">
        <v>#N/A</v>
      </c>
      <c r="E79" s="19">
        <v>21242200.838709682</v>
      </c>
      <c r="F79" s="19">
        <v>722926.16129032255</v>
      </c>
      <c r="G79" s="19">
        <v>11090234.450000001</v>
      </c>
      <c r="H79" s="19">
        <v>21654417.022437721</v>
      </c>
      <c r="I79" s="19">
        <v>722926.16129032255</v>
      </c>
      <c r="J79" s="19">
        <v>11090234.450000001</v>
      </c>
      <c r="K79" s="19">
        <v>21695447.121495515</v>
      </c>
      <c r="L79" s="19">
        <v>722926.16129032255</v>
      </c>
      <c r="M79" s="19">
        <v>11090234.450000001</v>
      </c>
      <c r="N79" s="19">
        <v>21695447.121495515</v>
      </c>
      <c r="O79" s="19">
        <v>722926.16129032255</v>
      </c>
      <c r="P79" s="19">
        <v>11090234.450000001</v>
      </c>
      <c r="Q79" s="19">
        <v>21695447.121495515</v>
      </c>
      <c r="R79" s="19">
        <v>722926.16129032255</v>
      </c>
      <c r="S79" s="19">
        <v>11090234.450000001</v>
      </c>
      <c r="T79" s="19">
        <v>21695447.121495515</v>
      </c>
      <c r="U79" s="19">
        <v>722926.16129032255</v>
      </c>
      <c r="V79" s="19">
        <v>11090234.450000001</v>
      </c>
      <c r="W79" s="19">
        <v>21695447.121495515</v>
      </c>
      <c r="X79" s="19">
        <v>722926.16129032255</v>
      </c>
      <c r="Y79" s="19">
        <v>11090234.450000001</v>
      </c>
      <c r="Z79" s="19">
        <v>21695447.121495515</v>
      </c>
      <c r="AA79" s="19">
        <v>722926.16129032255</v>
      </c>
      <c r="AB79" s="19">
        <v>11090234.450000001</v>
      </c>
      <c r="AC79">
        <v>14600000</v>
      </c>
      <c r="AD79">
        <v>31800000</v>
      </c>
      <c r="AE79">
        <v>52800000</v>
      </c>
    </row>
    <row r="80" spans="1:31" x14ac:dyDescent="0.2">
      <c r="A80" s="18">
        <v>44256</v>
      </c>
      <c r="B80" s="19">
        <v>0</v>
      </c>
      <c r="C80" s="19">
        <v>0</v>
      </c>
      <c r="D80" s="19" t="e">
        <v>#N/A</v>
      </c>
      <c r="E80" s="19">
        <v>21678867.32258065</v>
      </c>
      <c r="F80" s="19">
        <v>736259.67741935491</v>
      </c>
      <c r="G80" s="19">
        <v>11407657</v>
      </c>
      <c r="H80" s="19">
        <v>22141083.50630869</v>
      </c>
      <c r="I80" s="19">
        <v>736259.67741935491</v>
      </c>
      <c r="J80" s="19">
        <v>11407657</v>
      </c>
      <c r="K80" s="19">
        <v>22204815.210535809</v>
      </c>
      <c r="L80" s="19">
        <v>736259.67741935491</v>
      </c>
      <c r="M80" s="19">
        <v>11407657</v>
      </c>
      <c r="N80" s="19">
        <v>22204815.210535809</v>
      </c>
      <c r="O80" s="19">
        <v>736259.67741935491</v>
      </c>
      <c r="P80" s="19">
        <v>11407657</v>
      </c>
      <c r="Q80" s="19">
        <v>22204815.210535809</v>
      </c>
      <c r="R80" s="19">
        <v>736259.67741935491</v>
      </c>
      <c r="S80" s="19">
        <v>11407657</v>
      </c>
      <c r="T80" s="19">
        <v>22204815.210535809</v>
      </c>
      <c r="U80" s="19">
        <v>736259.67741935491</v>
      </c>
      <c r="V80" s="19">
        <v>11407657</v>
      </c>
      <c r="W80" s="19">
        <v>22204815.210535809</v>
      </c>
      <c r="X80" s="19">
        <v>736259.67741935491</v>
      </c>
      <c r="Y80" s="19">
        <v>11407657</v>
      </c>
      <c r="Z80" s="19">
        <v>22204815.210535809</v>
      </c>
      <c r="AA80" s="19">
        <v>736259.67741935491</v>
      </c>
      <c r="AB80" s="19">
        <v>11407657</v>
      </c>
      <c r="AC80">
        <v>14600000</v>
      </c>
      <c r="AD80">
        <v>31800000</v>
      </c>
      <c r="AE80">
        <v>52800000</v>
      </c>
    </row>
    <row r="81" spans="1:31" x14ac:dyDescent="0.2">
      <c r="A81" s="18">
        <v>44257</v>
      </c>
      <c r="B81" s="19">
        <v>0</v>
      </c>
      <c r="C81" s="19">
        <v>0</v>
      </c>
      <c r="D81" s="19" t="e">
        <v>#N/A</v>
      </c>
      <c r="E81" s="19">
        <v>22115533.806451619</v>
      </c>
      <c r="F81" s="19">
        <v>749593.19354838715</v>
      </c>
      <c r="G81" s="19">
        <v>11778445.850000001</v>
      </c>
      <c r="H81" s="19">
        <v>22627749.990179658</v>
      </c>
      <c r="I81" s="19">
        <v>749593.19354838715</v>
      </c>
      <c r="J81" s="19">
        <v>11778445.850000001</v>
      </c>
      <c r="K81" s="19">
        <v>22719160.931738079</v>
      </c>
      <c r="L81" s="19">
        <v>749593.19354838715</v>
      </c>
      <c r="M81" s="19">
        <v>11778445.850000001</v>
      </c>
      <c r="N81" s="19">
        <v>22719160.931738079</v>
      </c>
      <c r="O81" s="19">
        <v>749593.19354838715</v>
      </c>
      <c r="P81" s="19">
        <v>11778445.850000001</v>
      </c>
      <c r="Q81" s="19">
        <v>22719160.931738079</v>
      </c>
      <c r="R81" s="19">
        <v>749593.19354838715</v>
      </c>
      <c r="S81" s="19">
        <v>11778445.850000001</v>
      </c>
      <c r="T81" s="19">
        <v>22719160.931738079</v>
      </c>
      <c r="U81" s="19">
        <v>749593.19354838715</v>
      </c>
      <c r="V81" s="19">
        <v>11778445.850000001</v>
      </c>
      <c r="W81" s="19">
        <v>22719160.931738079</v>
      </c>
      <c r="X81" s="19">
        <v>749593.19354838715</v>
      </c>
      <c r="Y81" s="19">
        <v>11778445.850000001</v>
      </c>
      <c r="Z81" s="19">
        <v>22719160.931738079</v>
      </c>
      <c r="AA81" s="19">
        <v>749593.19354838715</v>
      </c>
      <c r="AB81" s="19">
        <v>11778445.850000001</v>
      </c>
      <c r="AC81">
        <v>14600000</v>
      </c>
      <c r="AD81">
        <v>31800000</v>
      </c>
      <c r="AE81">
        <v>52800000</v>
      </c>
    </row>
    <row r="82" spans="1:31" x14ac:dyDescent="0.2">
      <c r="A82" s="18">
        <v>44258</v>
      </c>
      <c r="B82" s="19">
        <v>0</v>
      </c>
      <c r="C82" s="19">
        <v>0</v>
      </c>
      <c r="D82" s="19" t="e">
        <v>#N/A</v>
      </c>
      <c r="E82" s="19">
        <v>22552200.290322587</v>
      </c>
      <c r="F82" s="19">
        <v>762926.70967741939</v>
      </c>
      <c r="G82" s="19">
        <v>12184419.550000001</v>
      </c>
      <c r="H82" s="19">
        <v>23114416.474050626</v>
      </c>
      <c r="I82" s="19">
        <v>762926.70967741939</v>
      </c>
      <c r="J82" s="19">
        <v>12184419.550000001</v>
      </c>
      <c r="K82" s="19">
        <v>23238484.285102293</v>
      </c>
      <c r="L82" s="19">
        <v>762926.70967741939</v>
      </c>
      <c r="M82" s="19">
        <v>12184419.550000001</v>
      </c>
      <c r="N82" s="19">
        <v>23238484.285102293</v>
      </c>
      <c r="O82" s="19">
        <v>762926.70967741939</v>
      </c>
      <c r="P82" s="19">
        <v>12184419.550000001</v>
      </c>
      <c r="Q82" s="19">
        <v>23238484.285102293</v>
      </c>
      <c r="R82" s="19">
        <v>762926.70967741939</v>
      </c>
      <c r="S82" s="19">
        <v>12184419.550000001</v>
      </c>
      <c r="T82" s="19">
        <v>23238484.285102293</v>
      </c>
      <c r="U82" s="19">
        <v>762926.70967741939</v>
      </c>
      <c r="V82" s="19">
        <v>12184419.550000001</v>
      </c>
      <c r="W82" s="19">
        <v>23238484.285102293</v>
      </c>
      <c r="X82" s="19">
        <v>762926.70967741939</v>
      </c>
      <c r="Y82" s="19">
        <v>12184419.550000001</v>
      </c>
      <c r="Z82" s="19">
        <v>23238484.285102293</v>
      </c>
      <c r="AA82" s="19">
        <v>762926.70967741939</v>
      </c>
      <c r="AB82" s="19">
        <v>12184419.550000001</v>
      </c>
      <c r="AC82">
        <v>14600000</v>
      </c>
      <c r="AD82">
        <v>31800000</v>
      </c>
      <c r="AE82">
        <v>52800000</v>
      </c>
    </row>
    <row r="83" spans="1:31" x14ac:dyDescent="0.2">
      <c r="A83" s="18">
        <v>44259</v>
      </c>
      <c r="B83" s="19">
        <v>0</v>
      </c>
      <c r="C83" s="19">
        <v>0</v>
      </c>
      <c r="D83" s="19" t="e">
        <v>#N/A</v>
      </c>
      <c r="E83" s="19">
        <v>22988866.774193555</v>
      </c>
      <c r="F83" s="19">
        <v>776260.22580645164</v>
      </c>
      <c r="G83" s="19">
        <v>12637506.299999999</v>
      </c>
      <c r="H83" s="19">
        <v>23601082.957921594</v>
      </c>
      <c r="I83" s="19">
        <v>776260.22580645164</v>
      </c>
      <c r="J83" s="19">
        <v>12637506.299999999</v>
      </c>
      <c r="K83" s="19">
        <v>23762785.270628482</v>
      </c>
      <c r="L83" s="19">
        <v>776260.22580645164</v>
      </c>
      <c r="M83" s="19">
        <v>12637506.299999999</v>
      </c>
      <c r="N83" s="19">
        <v>23762785.270628482</v>
      </c>
      <c r="O83" s="19">
        <v>776260.22580645164</v>
      </c>
      <c r="P83" s="19">
        <v>12637506.299999999</v>
      </c>
      <c r="Q83" s="19">
        <v>23762785.270628482</v>
      </c>
      <c r="R83" s="19">
        <v>776260.22580645164</v>
      </c>
      <c r="S83" s="19">
        <v>12637506.299999999</v>
      </c>
      <c r="T83" s="19">
        <v>23762785.270628482</v>
      </c>
      <c r="U83" s="19">
        <v>776260.22580645164</v>
      </c>
      <c r="V83" s="19">
        <v>12637506.299999999</v>
      </c>
      <c r="W83" s="19">
        <v>23762785.270628482</v>
      </c>
      <c r="X83" s="19">
        <v>776260.22580645164</v>
      </c>
      <c r="Y83" s="19">
        <v>12637506.299999999</v>
      </c>
      <c r="Z83" s="19">
        <v>23762785.270628482</v>
      </c>
      <c r="AA83" s="19">
        <v>776260.22580645164</v>
      </c>
      <c r="AB83" s="19">
        <v>12637506.299999999</v>
      </c>
      <c r="AC83">
        <v>14600000</v>
      </c>
      <c r="AD83">
        <v>31800000</v>
      </c>
      <c r="AE83">
        <v>52800000</v>
      </c>
    </row>
    <row r="84" spans="1:31" x14ac:dyDescent="0.2">
      <c r="A84" s="18">
        <v>44260</v>
      </c>
      <c r="B84" s="19">
        <v>0</v>
      </c>
      <c r="C84" s="19">
        <v>0</v>
      </c>
      <c r="D84" s="19" t="e">
        <v>#N/A</v>
      </c>
      <c r="E84" s="19">
        <v>23425533.258064523</v>
      </c>
      <c r="F84" s="19">
        <v>789593.74193548388</v>
      </c>
      <c r="G84" s="19">
        <v>13127887.75</v>
      </c>
      <c r="H84" s="19">
        <v>24087749.441792563</v>
      </c>
      <c r="I84" s="19">
        <v>789593.74193548388</v>
      </c>
      <c r="J84" s="19">
        <v>13127887.75</v>
      </c>
      <c r="K84" s="19">
        <v>24292063.888316616</v>
      </c>
      <c r="L84" s="19">
        <v>789593.74193548388</v>
      </c>
      <c r="M84" s="19">
        <v>13127887.75</v>
      </c>
      <c r="N84" s="19">
        <v>24292063.888316616</v>
      </c>
      <c r="O84" s="19">
        <v>789593.74193548388</v>
      </c>
      <c r="P84" s="19">
        <v>13127887.75</v>
      </c>
      <c r="Q84" s="19">
        <v>24292063.888316616</v>
      </c>
      <c r="R84" s="19">
        <v>789593.74193548388</v>
      </c>
      <c r="S84" s="19">
        <v>13127887.75</v>
      </c>
      <c r="T84" s="19">
        <v>24292063.888316616</v>
      </c>
      <c r="U84" s="19">
        <v>789593.74193548388</v>
      </c>
      <c r="V84" s="19">
        <v>13127887.75</v>
      </c>
      <c r="W84" s="19">
        <v>24292063.888316616</v>
      </c>
      <c r="X84" s="19">
        <v>789593.74193548388</v>
      </c>
      <c r="Y84" s="19">
        <v>13127887.75</v>
      </c>
      <c r="Z84" s="19">
        <v>24292063.888316616</v>
      </c>
      <c r="AA84" s="19">
        <v>789593.74193548388</v>
      </c>
      <c r="AB84" s="19">
        <v>13127887.75</v>
      </c>
      <c r="AC84">
        <v>14600000</v>
      </c>
      <c r="AD84">
        <v>31800000</v>
      </c>
      <c r="AE84">
        <v>52800000</v>
      </c>
    </row>
    <row r="85" spans="1:31" x14ac:dyDescent="0.2">
      <c r="A85" s="18">
        <v>44261</v>
      </c>
      <c r="B85" s="19">
        <v>0</v>
      </c>
      <c r="C85" s="19">
        <v>0</v>
      </c>
      <c r="D85" s="19" t="e">
        <v>#N/A</v>
      </c>
      <c r="E85" s="19">
        <v>23862199.741935492</v>
      </c>
      <c r="F85" s="19">
        <v>802927.25806451612</v>
      </c>
      <c r="G85" s="19">
        <v>13582855.85</v>
      </c>
      <c r="H85" s="19">
        <v>24574415.925663531</v>
      </c>
      <c r="I85" s="19">
        <v>802927.25806451612</v>
      </c>
      <c r="J85" s="19">
        <v>13582855.85</v>
      </c>
      <c r="K85" s="19">
        <v>24826320.138166696</v>
      </c>
      <c r="L85" s="19">
        <v>802927.25806451612</v>
      </c>
      <c r="M85" s="19">
        <v>13582855.85</v>
      </c>
      <c r="N85" s="19">
        <v>24826320.138166696</v>
      </c>
      <c r="O85" s="19">
        <v>802927.25806451612</v>
      </c>
      <c r="P85" s="19">
        <v>13582855.85</v>
      </c>
      <c r="Q85" s="19">
        <v>24826320.138166696</v>
      </c>
      <c r="R85" s="19">
        <v>802927.25806451612</v>
      </c>
      <c r="S85" s="19">
        <v>13582855.85</v>
      </c>
      <c r="T85" s="19">
        <v>24826320.138166696</v>
      </c>
      <c r="U85" s="19">
        <v>802927.25806451612</v>
      </c>
      <c r="V85" s="19">
        <v>13582855.85</v>
      </c>
      <c r="W85" s="19">
        <v>24826320.138166696</v>
      </c>
      <c r="X85" s="19">
        <v>802927.25806451612</v>
      </c>
      <c r="Y85" s="19">
        <v>13582855.85</v>
      </c>
      <c r="Z85" s="19">
        <v>24826320.138166696</v>
      </c>
      <c r="AA85" s="19">
        <v>802927.25806451612</v>
      </c>
      <c r="AB85" s="19">
        <v>13582855.85</v>
      </c>
      <c r="AC85">
        <v>14600000</v>
      </c>
      <c r="AD85">
        <v>31800000</v>
      </c>
      <c r="AE85">
        <v>52800000</v>
      </c>
    </row>
    <row r="86" spans="1:31" x14ac:dyDescent="0.2">
      <c r="A86" s="18">
        <v>44262</v>
      </c>
      <c r="B86" s="19">
        <v>0</v>
      </c>
      <c r="C86" s="19">
        <v>0</v>
      </c>
      <c r="D86" s="19" t="e">
        <v>#N/A</v>
      </c>
      <c r="E86" s="19">
        <v>24298866.22580646</v>
      </c>
      <c r="F86" s="19">
        <v>816260.77419354836</v>
      </c>
      <c r="G86" s="19">
        <v>13797117.4</v>
      </c>
      <c r="H86" s="19">
        <v>25061082.409534499</v>
      </c>
      <c r="I86" s="19">
        <v>816260.77419354836</v>
      </c>
      <c r="J86" s="19">
        <v>13797117.4</v>
      </c>
      <c r="K86" s="19">
        <v>25362986.622037664</v>
      </c>
      <c r="L86" s="19">
        <v>816260.77419354836</v>
      </c>
      <c r="M86" s="19">
        <v>13797117.4</v>
      </c>
      <c r="N86" s="19">
        <v>25365554.02017875</v>
      </c>
      <c r="O86" s="19">
        <v>816260.77419354836</v>
      </c>
      <c r="P86" s="19">
        <v>13797117.4</v>
      </c>
      <c r="Q86" s="19">
        <v>25365554.02017875</v>
      </c>
      <c r="R86" s="19">
        <v>816260.77419354836</v>
      </c>
      <c r="S86" s="19">
        <v>13797117.4</v>
      </c>
      <c r="T86" s="19">
        <v>25365554.02017875</v>
      </c>
      <c r="U86" s="19">
        <v>816260.77419354836</v>
      </c>
      <c r="V86" s="19">
        <v>13797117.4</v>
      </c>
      <c r="W86" s="19">
        <v>25365554.02017875</v>
      </c>
      <c r="X86" s="19">
        <v>816260.77419354836</v>
      </c>
      <c r="Y86" s="19">
        <v>13797117.4</v>
      </c>
      <c r="Z86" s="19">
        <v>25365554.02017875</v>
      </c>
      <c r="AA86" s="19">
        <v>816260.77419354836</v>
      </c>
      <c r="AB86" s="19">
        <v>13797117.4</v>
      </c>
      <c r="AC86">
        <v>14600000</v>
      </c>
      <c r="AD86">
        <v>31800000</v>
      </c>
      <c r="AE86">
        <v>52800000</v>
      </c>
    </row>
    <row r="87" spans="1:31" x14ac:dyDescent="0.2">
      <c r="A87" s="18">
        <v>44263</v>
      </c>
      <c r="B87" s="19">
        <v>0</v>
      </c>
      <c r="C87" s="19">
        <v>0</v>
      </c>
      <c r="D87" s="19" t="e">
        <v>#N/A</v>
      </c>
      <c r="E87" s="19">
        <v>24735532.709677428</v>
      </c>
      <c r="F87" s="19">
        <v>829594.29032258061</v>
      </c>
      <c r="G87" s="19">
        <v>14045827.050000001</v>
      </c>
      <c r="H87" s="19">
        <v>25547748.893405467</v>
      </c>
      <c r="I87" s="19">
        <v>829594.29032258061</v>
      </c>
      <c r="J87" s="19">
        <v>14045827.050000001</v>
      </c>
      <c r="K87" s="19">
        <v>25899653.105908632</v>
      </c>
      <c r="L87" s="19">
        <v>829594.29032258061</v>
      </c>
      <c r="M87" s="19">
        <v>14045827.050000001</v>
      </c>
      <c r="N87" s="19">
        <v>25909765.53435275</v>
      </c>
      <c r="O87" s="19">
        <v>829594.29032258061</v>
      </c>
      <c r="P87" s="19">
        <v>14045827.050000001</v>
      </c>
      <c r="Q87" s="19">
        <v>25909765.53435275</v>
      </c>
      <c r="R87" s="19">
        <v>829594.29032258061</v>
      </c>
      <c r="S87" s="19">
        <v>14045827.050000001</v>
      </c>
      <c r="T87" s="19">
        <v>25909765.53435275</v>
      </c>
      <c r="U87" s="19">
        <v>829594.29032258061</v>
      </c>
      <c r="V87" s="19">
        <v>14045827.050000001</v>
      </c>
      <c r="W87" s="19">
        <v>25909765.53435275</v>
      </c>
      <c r="X87" s="19">
        <v>829594.29032258061</v>
      </c>
      <c r="Y87" s="19">
        <v>14045827.050000001</v>
      </c>
      <c r="Z87" s="19">
        <v>25909765.53435275</v>
      </c>
      <c r="AA87" s="19">
        <v>829594.29032258061</v>
      </c>
      <c r="AB87" s="19">
        <v>14045827.050000001</v>
      </c>
      <c r="AC87">
        <v>14600000</v>
      </c>
      <c r="AD87">
        <v>31800000</v>
      </c>
      <c r="AE87">
        <v>52800000</v>
      </c>
    </row>
    <row r="88" spans="1:31" x14ac:dyDescent="0.2">
      <c r="A88" s="18">
        <v>44264</v>
      </c>
      <c r="B88" s="19">
        <v>0</v>
      </c>
      <c r="C88" s="19">
        <v>0</v>
      </c>
      <c r="D88" s="19" t="e">
        <v>#N/A</v>
      </c>
      <c r="E88" s="19">
        <v>25172199.193548396</v>
      </c>
      <c r="F88" s="19">
        <v>842927.80645161285</v>
      </c>
      <c r="G88" s="19">
        <v>14374803.65</v>
      </c>
      <c r="H88" s="19">
        <v>26034415.377276435</v>
      </c>
      <c r="I88" s="19">
        <v>842927.80645161285</v>
      </c>
      <c r="J88" s="19">
        <v>14374803.65</v>
      </c>
      <c r="K88" s="19">
        <v>26436319.589779601</v>
      </c>
      <c r="L88" s="19">
        <v>842927.80645161285</v>
      </c>
      <c r="M88" s="19">
        <v>14374803.65</v>
      </c>
      <c r="N88" s="19">
        <v>26458954.680688694</v>
      </c>
      <c r="O88" s="19">
        <v>842927.80645161285</v>
      </c>
      <c r="P88" s="19">
        <v>14374803.65</v>
      </c>
      <c r="Q88" s="19">
        <v>26458954.680688694</v>
      </c>
      <c r="R88" s="19">
        <v>842927.80645161285</v>
      </c>
      <c r="S88" s="19">
        <v>14374803.65</v>
      </c>
      <c r="T88" s="19">
        <v>26458954.680688694</v>
      </c>
      <c r="U88" s="19">
        <v>842927.80645161285</v>
      </c>
      <c r="V88" s="19">
        <v>14374803.65</v>
      </c>
      <c r="W88" s="19">
        <v>26458954.680688694</v>
      </c>
      <c r="X88" s="19">
        <v>842927.80645161285</v>
      </c>
      <c r="Y88" s="19">
        <v>14374803.65</v>
      </c>
      <c r="Z88" s="19">
        <v>26458954.680688694</v>
      </c>
      <c r="AA88" s="19">
        <v>842927.80645161285</v>
      </c>
      <c r="AB88" s="19">
        <v>14374803.65</v>
      </c>
      <c r="AC88">
        <v>14600000</v>
      </c>
      <c r="AD88">
        <v>31800000</v>
      </c>
      <c r="AE88">
        <v>52800000</v>
      </c>
    </row>
    <row r="89" spans="1:31" x14ac:dyDescent="0.2">
      <c r="A89" s="18">
        <v>44265</v>
      </c>
      <c r="B89" s="19">
        <v>0</v>
      </c>
      <c r="C89" s="19">
        <v>0</v>
      </c>
      <c r="D89" s="19" t="e">
        <v>#N/A</v>
      </c>
      <c r="E89" s="19">
        <v>25608865.677419364</v>
      </c>
      <c r="F89" s="19">
        <v>856261.32258064509</v>
      </c>
      <c r="G89" s="19">
        <v>14809460</v>
      </c>
      <c r="H89" s="19">
        <v>26521081.861147404</v>
      </c>
      <c r="I89" s="19">
        <v>856261.32258064509</v>
      </c>
      <c r="J89" s="19">
        <v>14809460</v>
      </c>
      <c r="K89" s="19">
        <v>26972986.073650569</v>
      </c>
      <c r="L89" s="19">
        <v>856261.32258064509</v>
      </c>
      <c r="M89" s="19">
        <v>14809460</v>
      </c>
      <c r="N89" s="19">
        <v>27013121.459186614</v>
      </c>
      <c r="O89" s="19">
        <v>856261.32258064509</v>
      </c>
      <c r="P89" s="19">
        <v>14809460</v>
      </c>
      <c r="Q89" s="19">
        <v>27013121.459186614</v>
      </c>
      <c r="R89" s="19">
        <v>856261.32258064509</v>
      </c>
      <c r="S89" s="19">
        <v>14809460</v>
      </c>
      <c r="T89" s="19">
        <v>27013121.459186614</v>
      </c>
      <c r="U89" s="19">
        <v>856261.32258064509</v>
      </c>
      <c r="V89" s="19">
        <v>14809460</v>
      </c>
      <c r="W89" s="19">
        <v>27013121.459186614</v>
      </c>
      <c r="X89" s="19">
        <v>856261.32258064509</v>
      </c>
      <c r="Y89" s="19">
        <v>14809460</v>
      </c>
      <c r="Z89" s="19">
        <v>27013121.459186614</v>
      </c>
      <c r="AA89" s="19">
        <v>856261.32258064509</v>
      </c>
      <c r="AB89" s="19">
        <v>14809460</v>
      </c>
      <c r="AC89">
        <v>14600000</v>
      </c>
      <c r="AD89">
        <v>31800000</v>
      </c>
      <c r="AE89">
        <v>52800000</v>
      </c>
    </row>
    <row r="90" spans="1:31" x14ac:dyDescent="0.2">
      <c r="A90" s="18">
        <v>44266</v>
      </c>
      <c r="B90" s="19">
        <v>0</v>
      </c>
      <c r="C90" s="19">
        <v>0</v>
      </c>
      <c r="D90" s="19" t="e">
        <v>#N/A</v>
      </c>
      <c r="E90" s="19">
        <v>26045532.161290333</v>
      </c>
      <c r="F90" s="19">
        <v>869594.83870967734</v>
      </c>
      <c r="G90" s="19">
        <v>15217461.950000001</v>
      </c>
      <c r="H90" s="19">
        <v>27007748.345018372</v>
      </c>
      <c r="I90" s="19">
        <v>869594.83870967734</v>
      </c>
      <c r="J90" s="19">
        <v>15217461.950000001</v>
      </c>
      <c r="K90" s="19">
        <v>27509652.557521537</v>
      </c>
      <c r="L90" s="19">
        <v>869594.83870967734</v>
      </c>
      <c r="M90" s="19">
        <v>15217461.950000001</v>
      </c>
      <c r="N90" s="19">
        <v>27572265.869846478</v>
      </c>
      <c r="O90" s="19">
        <v>869594.83870967734</v>
      </c>
      <c r="P90" s="19">
        <v>15217461.950000001</v>
      </c>
      <c r="Q90" s="19">
        <v>27572265.869846478</v>
      </c>
      <c r="R90" s="19">
        <v>869594.83870967734</v>
      </c>
      <c r="S90" s="19">
        <v>15217461.950000001</v>
      </c>
      <c r="T90" s="19">
        <v>27572265.869846478</v>
      </c>
      <c r="U90" s="19">
        <v>869594.83870967734</v>
      </c>
      <c r="V90" s="19">
        <v>15217461.950000001</v>
      </c>
      <c r="W90" s="19">
        <v>27572265.869846478</v>
      </c>
      <c r="X90" s="19">
        <v>869594.83870967734</v>
      </c>
      <c r="Y90" s="19">
        <v>15217461.950000001</v>
      </c>
      <c r="Z90" s="19">
        <v>27572265.869846478</v>
      </c>
      <c r="AA90" s="19">
        <v>869594.83870967734</v>
      </c>
      <c r="AB90" s="19">
        <v>15217461.950000001</v>
      </c>
      <c r="AC90">
        <v>14600000</v>
      </c>
      <c r="AD90">
        <v>31800000</v>
      </c>
      <c r="AE90">
        <v>52800000</v>
      </c>
    </row>
    <row r="91" spans="1:31" x14ac:dyDescent="0.2">
      <c r="A91" s="18">
        <v>44267</v>
      </c>
      <c r="B91" s="19">
        <v>0</v>
      </c>
      <c r="C91" s="19">
        <v>0</v>
      </c>
      <c r="D91" s="19" t="e">
        <v>#N/A</v>
      </c>
      <c r="E91" s="19">
        <v>26482198.645161301</v>
      </c>
      <c r="F91" s="19">
        <v>882928.3548387097</v>
      </c>
      <c r="G91" s="19">
        <v>15611128.461290324</v>
      </c>
      <c r="H91" s="19">
        <v>27494414.82888934</v>
      </c>
      <c r="I91" s="19">
        <v>882928.3548387097</v>
      </c>
      <c r="J91" s="19">
        <v>15631761.216485132</v>
      </c>
      <c r="K91" s="19">
        <v>28046319.041392505</v>
      </c>
      <c r="L91" s="19">
        <v>882928.3548387097</v>
      </c>
      <c r="M91" s="19">
        <v>15631761.216485132</v>
      </c>
      <c r="N91" s="19">
        <v>28136387.912668288</v>
      </c>
      <c r="O91" s="19">
        <v>882928.3548387097</v>
      </c>
      <c r="P91" s="19">
        <v>15631761.216485132</v>
      </c>
      <c r="Q91" s="19">
        <v>28136387.912668288</v>
      </c>
      <c r="R91" s="19">
        <v>882928.3548387097</v>
      </c>
      <c r="S91" s="19">
        <v>15631761.216485132</v>
      </c>
      <c r="T91" s="19">
        <v>28136387.912668288</v>
      </c>
      <c r="U91" s="19">
        <v>882928.3548387097</v>
      </c>
      <c r="V91" s="19">
        <v>15631761.216485132</v>
      </c>
      <c r="W91" s="19">
        <v>28136387.912668288</v>
      </c>
      <c r="X91" s="19">
        <v>882928.3548387097</v>
      </c>
      <c r="Y91" s="19">
        <v>15631761.216485132</v>
      </c>
      <c r="Z91" s="19">
        <v>28136387.912668288</v>
      </c>
      <c r="AA91" s="19">
        <v>882928.3548387097</v>
      </c>
      <c r="AB91" s="19">
        <v>15631761.216485132</v>
      </c>
      <c r="AC91">
        <v>14600000</v>
      </c>
      <c r="AD91">
        <v>31800000</v>
      </c>
      <c r="AE91">
        <v>52800000</v>
      </c>
    </row>
    <row r="92" spans="1:31" x14ac:dyDescent="0.2">
      <c r="A92" s="18">
        <v>44268</v>
      </c>
      <c r="B92" s="19">
        <v>0</v>
      </c>
      <c r="C92" s="19">
        <v>0</v>
      </c>
      <c r="D92" s="19" t="e">
        <v>#N/A</v>
      </c>
      <c r="E92" s="19">
        <v>26918865.129032269</v>
      </c>
      <c r="F92" s="19">
        <v>896261.87096774194</v>
      </c>
      <c r="G92" s="19">
        <v>16004794.972580647</v>
      </c>
      <c r="H92" s="19">
        <v>27981081.312760308</v>
      </c>
      <c r="I92" s="19">
        <v>896261.87096774194</v>
      </c>
      <c r="J92" s="19">
        <v>16050540.351916011</v>
      </c>
      <c r="K92" s="19">
        <v>28582985.525263473</v>
      </c>
      <c r="L92" s="19">
        <v>896261.87096774194</v>
      </c>
      <c r="M92" s="19">
        <v>16050540.351916011</v>
      </c>
      <c r="N92" s="19">
        <v>28705487.587652072</v>
      </c>
      <c r="O92" s="19">
        <v>896261.87096774194</v>
      </c>
      <c r="P92" s="19">
        <v>16050540.351916011</v>
      </c>
      <c r="Q92" s="19">
        <v>28705487.587652072</v>
      </c>
      <c r="R92" s="19">
        <v>896261.87096774194</v>
      </c>
      <c r="S92" s="19">
        <v>16050540.351916011</v>
      </c>
      <c r="T92" s="19">
        <v>28705487.587652072</v>
      </c>
      <c r="U92" s="19">
        <v>896261.87096774194</v>
      </c>
      <c r="V92" s="19">
        <v>16050540.351916011</v>
      </c>
      <c r="W92" s="19">
        <v>28705487.587652072</v>
      </c>
      <c r="X92" s="19">
        <v>896261.87096774194</v>
      </c>
      <c r="Y92" s="19">
        <v>16050540.351916011</v>
      </c>
      <c r="Z92" s="19">
        <v>28705487.587652072</v>
      </c>
      <c r="AA92" s="19">
        <v>896261.87096774194</v>
      </c>
      <c r="AB92" s="19">
        <v>16050540.351916011</v>
      </c>
      <c r="AC92">
        <v>14600000</v>
      </c>
      <c r="AD92">
        <v>31800000</v>
      </c>
      <c r="AE92">
        <v>52800000</v>
      </c>
    </row>
    <row r="93" spans="1:31" x14ac:dyDescent="0.2">
      <c r="A93" s="18">
        <v>44269</v>
      </c>
      <c r="B93" s="19">
        <v>0</v>
      </c>
      <c r="C93" s="19">
        <v>0</v>
      </c>
      <c r="D93" s="19" t="e">
        <v>#N/A</v>
      </c>
      <c r="E93" s="19">
        <v>27355531.612903237</v>
      </c>
      <c r="F93" s="19">
        <v>909595.38709677418</v>
      </c>
      <c r="G93" s="19">
        <v>16398461.48387097</v>
      </c>
      <c r="H93" s="19">
        <v>28467747.796631277</v>
      </c>
      <c r="I93" s="19">
        <v>909595.38709677418</v>
      </c>
      <c r="J93" s="19">
        <v>16473799.356292671</v>
      </c>
      <c r="K93" s="19">
        <v>29119652.009134442</v>
      </c>
      <c r="L93" s="19">
        <v>909595.38709677418</v>
      </c>
      <c r="M93" s="19">
        <v>16473799.356292671</v>
      </c>
      <c r="N93" s="19">
        <v>29279564.894797802</v>
      </c>
      <c r="O93" s="19">
        <v>909595.38709677418</v>
      </c>
      <c r="P93" s="19">
        <v>16473799.356292671</v>
      </c>
      <c r="Q93" s="19">
        <v>29279564.894797802</v>
      </c>
      <c r="R93" s="19">
        <v>909595.38709677418</v>
      </c>
      <c r="S93" s="19">
        <v>16473799.356292671</v>
      </c>
      <c r="T93" s="19">
        <v>29279564.894797802</v>
      </c>
      <c r="U93" s="19">
        <v>909595.38709677418</v>
      </c>
      <c r="V93" s="19">
        <v>16473799.356292671</v>
      </c>
      <c r="W93" s="19">
        <v>29279564.894797802</v>
      </c>
      <c r="X93" s="19">
        <v>909595.38709677418</v>
      </c>
      <c r="Y93" s="19">
        <v>16473799.356292671</v>
      </c>
      <c r="Z93" s="19">
        <v>29279564.894797802</v>
      </c>
      <c r="AA93" s="19">
        <v>909595.38709677418</v>
      </c>
      <c r="AB93" s="19">
        <v>16473799.356292671</v>
      </c>
      <c r="AC93">
        <v>14600000</v>
      </c>
      <c r="AD93">
        <v>31800000</v>
      </c>
      <c r="AE93">
        <v>52800000</v>
      </c>
    </row>
    <row r="94" spans="1:31" x14ac:dyDescent="0.2">
      <c r="A94" s="18">
        <v>44270</v>
      </c>
      <c r="B94" s="19">
        <v>0</v>
      </c>
      <c r="C94" s="19">
        <v>0</v>
      </c>
      <c r="D94" s="19" t="e">
        <v>#N/A</v>
      </c>
      <c r="E94" s="19">
        <v>27792198.096774206</v>
      </c>
      <c r="F94" s="19">
        <v>922928.90322580643</v>
      </c>
      <c r="G94" s="19">
        <v>16792127.995161291</v>
      </c>
      <c r="H94" s="19">
        <v>28954414.280502245</v>
      </c>
      <c r="I94" s="19">
        <v>922928.90322580643</v>
      </c>
      <c r="J94" s="19">
        <v>16901538.229615077</v>
      </c>
      <c r="K94" s="19">
        <v>29656318.49300541</v>
      </c>
      <c r="L94" s="19">
        <v>922928.90322580643</v>
      </c>
      <c r="M94" s="19">
        <v>16901538.229615077</v>
      </c>
      <c r="N94" s="19">
        <v>29858619.834105477</v>
      </c>
      <c r="O94" s="19">
        <v>922928.90322580643</v>
      </c>
      <c r="P94" s="19">
        <v>16901538.229615077</v>
      </c>
      <c r="Q94" s="19">
        <v>29858619.834105477</v>
      </c>
      <c r="R94" s="19">
        <v>922928.90322580643</v>
      </c>
      <c r="S94" s="19">
        <v>16901538.229615077</v>
      </c>
      <c r="T94" s="19">
        <v>29858619.834105477</v>
      </c>
      <c r="U94" s="19">
        <v>922928.90322580643</v>
      </c>
      <c r="V94" s="19">
        <v>16901538.229615077</v>
      </c>
      <c r="W94" s="19">
        <v>29858619.834105477</v>
      </c>
      <c r="X94" s="19">
        <v>922928.90322580643</v>
      </c>
      <c r="Y94" s="19">
        <v>16901538.229615077</v>
      </c>
      <c r="Z94" s="19">
        <v>29858619.834105477</v>
      </c>
      <c r="AA94" s="19">
        <v>922928.90322580643</v>
      </c>
      <c r="AB94" s="19">
        <v>16901538.229615077</v>
      </c>
      <c r="AC94">
        <v>14600000</v>
      </c>
      <c r="AD94">
        <v>31800000</v>
      </c>
      <c r="AE94">
        <v>52800000</v>
      </c>
    </row>
    <row r="95" spans="1:31" x14ac:dyDescent="0.2">
      <c r="A95" s="18">
        <v>44271</v>
      </c>
      <c r="B95" s="19">
        <v>0</v>
      </c>
      <c r="C95" s="19">
        <v>0</v>
      </c>
      <c r="D95" s="19" t="e">
        <v>#N/A</v>
      </c>
      <c r="E95" s="19">
        <v>28228864.580645174</v>
      </c>
      <c r="F95" s="19">
        <v>936262.41935483867</v>
      </c>
      <c r="G95" s="19">
        <v>17185794.506451618</v>
      </c>
      <c r="H95" s="19">
        <v>29441080.764373213</v>
      </c>
      <c r="I95" s="19">
        <v>936262.41935483867</v>
      </c>
      <c r="J95" s="19">
        <v>17333756.971883237</v>
      </c>
      <c r="K95" s="19">
        <v>30192984.976876378</v>
      </c>
      <c r="L95" s="19">
        <v>936262.41935483867</v>
      </c>
      <c r="M95" s="19">
        <v>17333756.971883237</v>
      </c>
      <c r="N95" s="19">
        <v>30442652.405575126</v>
      </c>
      <c r="O95" s="19">
        <v>936262.41935483867</v>
      </c>
      <c r="P95" s="19">
        <v>17333756.971883237</v>
      </c>
      <c r="Q95" s="19">
        <v>30442652.405575126</v>
      </c>
      <c r="R95" s="19">
        <v>936262.41935483867</v>
      </c>
      <c r="S95" s="19">
        <v>17333756.971883237</v>
      </c>
      <c r="T95" s="19">
        <v>30442652.405575126</v>
      </c>
      <c r="U95" s="19">
        <v>936262.41935483867</v>
      </c>
      <c r="V95" s="19">
        <v>17333756.971883237</v>
      </c>
      <c r="W95" s="19">
        <v>30442652.405575126</v>
      </c>
      <c r="X95" s="19">
        <v>936262.41935483867</v>
      </c>
      <c r="Y95" s="19">
        <v>17333756.971883237</v>
      </c>
      <c r="Z95" s="19">
        <v>30442652.405575126</v>
      </c>
      <c r="AA95" s="19">
        <v>936262.41935483867</v>
      </c>
      <c r="AB95" s="19">
        <v>17333756.971883237</v>
      </c>
      <c r="AC95">
        <v>14600000</v>
      </c>
      <c r="AD95">
        <v>31800000</v>
      </c>
      <c r="AE95">
        <v>52800000</v>
      </c>
    </row>
    <row r="96" spans="1:31" x14ac:dyDescent="0.2">
      <c r="A96" s="18">
        <v>44272</v>
      </c>
      <c r="B96" s="19">
        <v>0</v>
      </c>
      <c r="C96" s="19">
        <v>0</v>
      </c>
      <c r="D96" s="19" t="e">
        <v>#N/A</v>
      </c>
      <c r="E96" s="19">
        <v>28665531.064516142</v>
      </c>
      <c r="F96" s="19">
        <v>949595.93548387103</v>
      </c>
      <c r="G96" s="19">
        <v>17579461.017741941</v>
      </c>
      <c r="H96" s="19">
        <v>29927747.248244181</v>
      </c>
      <c r="I96" s="19">
        <v>949595.93548387103</v>
      </c>
      <c r="J96" s="19">
        <v>17770455.583097175</v>
      </c>
      <c r="K96" s="19">
        <v>30729651.460747346</v>
      </c>
      <c r="L96" s="19">
        <v>949595.93548387103</v>
      </c>
      <c r="M96" s="19">
        <v>17770455.583097175</v>
      </c>
      <c r="N96" s="19">
        <v>31029318.889446095</v>
      </c>
      <c r="O96" s="19">
        <v>949595.93548387103</v>
      </c>
      <c r="P96" s="19">
        <v>17770455.583097175</v>
      </c>
      <c r="Q96" s="19">
        <v>31031662.609206721</v>
      </c>
      <c r="R96" s="19">
        <v>949595.93548387103</v>
      </c>
      <c r="S96" s="19">
        <v>17770455.583097175</v>
      </c>
      <c r="T96" s="19">
        <v>31031662.609206721</v>
      </c>
      <c r="U96" s="19">
        <v>949595.93548387103</v>
      </c>
      <c r="V96" s="19">
        <v>17770455.583097175</v>
      </c>
      <c r="W96" s="19">
        <v>31031662.609206721</v>
      </c>
      <c r="X96" s="19">
        <v>949595.93548387103</v>
      </c>
      <c r="Y96" s="19">
        <v>17770455.583097175</v>
      </c>
      <c r="Z96" s="19">
        <v>31031662.609206721</v>
      </c>
      <c r="AA96" s="19">
        <v>949595.93548387103</v>
      </c>
      <c r="AB96" s="19">
        <v>17770455.583097175</v>
      </c>
      <c r="AC96">
        <v>14600000</v>
      </c>
      <c r="AD96">
        <v>31800000</v>
      </c>
      <c r="AE96">
        <v>52800000</v>
      </c>
    </row>
    <row r="97" spans="1:31" x14ac:dyDescent="0.2">
      <c r="A97" s="18">
        <v>44273</v>
      </c>
      <c r="B97" s="19">
        <v>0</v>
      </c>
      <c r="C97" s="19">
        <v>0</v>
      </c>
      <c r="D97" s="19" t="e">
        <v>#N/A</v>
      </c>
      <c r="E97" s="19">
        <v>29102197.54838711</v>
      </c>
      <c r="F97" s="19">
        <v>962929.45161290327</v>
      </c>
      <c r="G97" s="19">
        <v>17973127.529032264</v>
      </c>
      <c r="H97" s="19">
        <v>30414413.732115149</v>
      </c>
      <c r="I97" s="19">
        <v>962929.45161290327</v>
      </c>
      <c r="J97" s="19">
        <v>18209122.094387498</v>
      </c>
      <c r="K97" s="19">
        <v>31266317.944618315</v>
      </c>
      <c r="L97" s="19">
        <v>962929.45161290327</v>
      </c>
      <c r="M97" s="19">
        <v>18211634.063256864</v>
      </c>
      <c r="N97" s="19">
        <v>31615985.373317063</v>
      </c>
      <c r="O97" s="19">
        <v>962929.45161290327</v>
      </c>
      <c r="P97" s="19">
        <v>18211634.063256864</v>
      </c>
      <c r="Q97" s="19">
        <v>31625650.445000291</v>
      </c>
      <c r="R97" s="19">
        <v>962929.45161290327</v>
      </c>
      <c r="S97" s="19">
        <v>18211634.063256864</v>
      </c>
      <c r="T97" s="19">
        <v>31625650.445000291</v>
      </c>
      <c r="U97" s="19">
        <v>962929.45161290327</v>
      </c>
      <c r="V97" s="19">
        <v>18211634.063256864</v>
      </c>
      <c r="W97" s="19">
        <v>31625650.445000291</v>
      </c>
      <c r="X97" s="19">
        <v>962929.45161290327</v>
      </c>
      <c r="Y97" s="19">
        <v>18211634.063256864</v>
      </c>
      <c r="Z97" s="19">
        <v>31625650.445000291</v>
      </c>
      <c r="AA97" s="19">
        <v>962929.45161290327</v>
      </c>
      <c r="AB97" s="19">
        <v>18211634.063256864</v>
      </c>
      <c r="AC97">
        <v>14600000</v>
      </c>
      <c r="AD97">
        <v>31800000</v>
      </c>
      <c r="AE97">
        <v>52800000</v>
      </c>
    </row>
    <row r="98" spans="1:31" x14ac:dyDescent="0.2">
      <c r="A98" s="18">
        <v>44274</v>
      </c>
      <c r="B98" s="19">
        <v>0</v>
      </c>
      <c r="C98" s="19">
        <v>0</v>
      </c>
      <c r="D98" s="19" t="e">
        <v>#N/A</v>
      </c>
      <c r="E98" s="19">
        <v>29538864.032258078</v>
      </c>
      <c r="F98" s="19">
        <v>976262.96774193551</v>
      </c>
      <c r="G98" s="19">
        <v>18366794.040322587</v>
      </c>
      <c r="H98" s="19">
        <v>30901080.215986118</v>
      </c>
      <c r="I98" s="19">
        <v>976262.96774193551</v>
      </c>
      <c r="J98" s="19">
        <v>18647788.605677821</v>
      </c>
      <c r="K98" s="19">
        <v>31802984.428489283</v>
      </c>
      <c r="L98" s="19">
        <v>976262.96774193551</v>
      </c>
      <c r="M98" s="19">
        <v>18657292.4123623</v>
      </c>
      <c r="N98" s="19">
        <v>32202651.857188031</v>
      </c>
      <c r="O98" s="19">
        <v>976262.96774193551</v>
      </c>
      <c r="P98" s="19">
        <v>18657292.4123623</v>
      </c>
      <c r="Q98" s="19">
        <v>32224615.912955806</v>
      </c>
      <c r="R98" s="19">
        <v>976262.96774193551</v>
      </c>
      <c r="S98" s="19">
        <v>18657292.4123623</v>
      </c>
      <c r="T98" s="19">
        <v>32224615.912955806</v>
      </c>
      <c r="U98" s="19">
        <v>976262.96774193551</v>
      </c>
      <c r="V98" s="19">
        <v>18657292.4123623</v>
      </c>
      <c r="W98" s="19">
        <v>32224615.912955806</v>
      </c>
      <c r="X98" s="19">
        <v>976262.96774193551</v>
      </c>
      <c r="Y98" s="19">
        <v>18657292.4123623</v>
      </c>
      <c r="Z98" s="19">
        <v>32224615.912955806</v>
      </c>
      <c r="AA98" s="19">
        <v>976262.96774193551</v>
      </c>
      <c r="AB98" s="19">
        <v>18657292.4123623</v>
      </c>
      <c r="AC98">
        <v>14600000</v>
      </c>
      <c r="AD98">
        <v>31800000</v>
      </c>
      <c r="AE98">
        <v>52800000</v>
      </c>
    </row>
    <row r="99" spans="1:31" x14ac:dyDescent="0.2">
      <c r="A99" s="18">
        <v>44275</v>
      </c>
      <c r="B99" s="19">
        <v>0</v>
      </c>
      <c r="C99" s="19">
        <v>0</v>
      </c>
      <c r="D99" s="19" t="e">
        <v>#N/A</v>
      </c>
      <c r="E99" s="19">
        <v>29975530.516129047</v>
      </c>
      <c r="F99" s="19">
        <v>989596.48387096776</v>
      </c>
      <c r="G99" s="19">
        <v>18760460.55161291</v>
      </c>
      <c r="H99" s="19">
        <v>31387746.699857086</v>
      </c>
      <c r="I99" s="19">
        <v>989596.48387096776</v>
      </c>
      <c r="J99" s="19">
        <v>19086455.116968144</v>
      </c>
      <c r="K99" s="19">
        <v>32339650.912360251</v>
      </c>
      <c r="L99" s="19">
        <v>989596.48387096776</v>
      </c>
      <c r="M99" s="19">
        <v>19107430.630413514</v>
      </c>
      <c r="N99" s="19">
        <v>32789318.341058999</v>
      </c>
      <c r="O99" s="19">
        <v>989596.48387096776</v>
      </c>
      <c r="P99" s="19">
        <v>19107430.630413514</v>
      </c>
      <c r="Q99" s="19">
        <v>32828559.013073266</v>
      </c>
      <c r="R99" s="19">
        <v>989596.48387096776</v>
      </c>
      <c r="S99" s="19">
        <v>19107430.630413514</v>
      </c>
      <c r="T99" s="19">
        <v>32828559.013073266</v>
      </c>
      <c r="U99" s="19">
        <v>989596.48387096776</v>
      </c>
      <c r="V99" s="19">
        <v>19107430.630413514</v>
      </c>
      <c r="W99" s="19">
        <v>32828559.013073266</v>
      </c>
      <c r="X99" s="19">
        <v>989596.48387096776</v>
      </c>
      <c r="Y99" s="19">
        <v>19107430.630413514</v>
      </c>
      <c r="Z99" s="19">
        <v>32828559.013073266</v>
      </c>
      <c r="AA99" s="19">
        <v>989596.48387096776</v>
      </c>
      <c r="AB99" s="19">
        <v>19107430.630413514</v>
      </c>
      <c r="AC99">
        <v>14600000</v>
      </c>
      <c r="AD99">
        <v>31800000</v>
      </c>
      <c r="AE99">
        <v>52800000</v>
      </c>
    </row>
    <row r="100" spans="1:31" x14ac:dyDescent="0.2">
      <c r="A100" s="18">
        <v>44276</v>
      </c>
      <c r="B100" s="19">
        <v>0</v>
      </c>
      <c r="C100" s="19">
        <v>0</v>
      </c>
      <c r="D100" s="19" t="e">
        <v>#N/A</v>
      </c>
      <c r="E100" s="19">
        <v>30412197.000000015</v>
      </c>
      <c r="F100" s="19">
        <v>1002930</v>
      </c>
      <c r="G100" s="19">
        <v>19154127.062903233</v>
      </c>
      <c r="H100" s="19">
        <v>31874413.183728054</v>
      </c>
      <c r="I100" s="19">
        <v>1002930</v>
      </c>
      <c r="J100" s="19">
        <v>19525121.628258467</v>
      </c>
      <c r="K100" s="19">
        <v>32876317.396231219</v>
      </c>
      <c r="L100" s="19">
        <v>1002930</v>
      </c>
      <c r="M100" s="19">
        <v>19562048.717410482</v>
      </c>
      <c r="N100" s="19">
        <v>33375984.824929968</v>
      </c>
      <c r="O100" s="19">
        <v>1002930</v>
      </c>
      <c r="P100" s="19">
        <v>19562048.717410482</v>
      </c>
      <c r="Q100" s="19">
        <v>33437479.7453527</v>
      </c>
      <c r="R100" s="19">
        <v>1002930</v>
      </c>
      <c r="S100" s="19">
        <v>19562048.717410482</v>
      </c>
      <c r="T100" s="19">
        <v>33437479.7453527</v>
      </c>
      <c r="U100" s="19">
        <v>1002930</v>
      </c>
      <c r="V100" s="19">
        <v>19562048.717410482</v>
      </c>
      <c r="W100" s="19">
        <v>33437479.7453527</v>
      </c>
      <c r="X100" s="19">
        <v>1002930</v>
      </c>
      <c r="Y100" s="19">
        <v>19562048.717410482</v>
      </c>
      <c r="Z100" s="19">
        <v>33437479.7453527</v>
      </c>
      <c r="AA100" s="19">
        <v>1002930</v>
      </c>
      <c r="AB100" s="19">
        <v>19562048.717410482</v>
      </c>
      <c r="AC100">
        <v>14600000</v>
      </c>
      <c r="AD100">
        <v>31800000</v>
      </c>
      <c r="AE100">
        <v>52800000</v>
      </c>
    </row>
    <row r="101" spans="1:31" x14ac:dyDescent="0.2">
      <c r="A101" s="18">
        <v>44277</v>
      </c>
      <c r="B101" s="19">
        <v>0</v>
      </c>
      <c r="C101" s="19">
        <v>0</v>
      </c>
      <c r="D101" s="19" t="e">
        <v>#N/A</v>
      </c>
      <c r="E101" s="19">
        <v>30808759.285714302</v>
      </c>
      <c r="F101" s="19">
        <v>1056367.7142857143</v>
      </c>
      <c r="G101" s="19">
        <v>19547793.574193556</v>
      </c>
      <c r="H101" s="19">
        <v>32320975.469442341</v>
      </c>
      <c r="I101" s="19">
        <v>1056367.7142857143</v>
      </c>
      <c r="J101" s="19">
        <v>19963788.13954879</v>
      </c>
      <c r="K101" s="19">
        <v>33372879.681945506</v>
      </c>
      <c r="L101" s="19">
        <v>1056367.7142857143</v>
      </c>
      <c r="M101" s="19">
        <v>20021146.673353199</v>
      </c>
      <c r="N101" s="19">
        <v>33922547.110644251</v>
      </c>
      <c r="O101" s="19">
        <v>1056367.7142857143</v>
      </c>
      <c r="P101" s="19">
        <v>20021146.673353199</v>
      </c>
      <c r="Q101" s="19">
        <v>34011273.911637396</v>
      </c>
      <c r="R101" s="19">
        <v>1056367.7142857143</v>
      </c>
      <c r="S101" s="19">
        <v>20021146.673353199</v>
      </c>
      <c r="T101" s="19">
        <v>34011273.911637396</v>
      </c>
      <c r="U101" s="19">
        <v>1056367.7142857143</v>
      </c>
      <c r="V101" s="19">
        <v>20021146.673353199</v>
      </c>
      <c r="W101" s="19">
        <v>34011273.911637396</v>
      </c>
      <c r="X101" s="19">
        <v>1056367.7142857143</v>
      </c>
      <c r="Y101" s="19">
        <v>20021146.673353199</v>
      </c>
      <c r="Z101" s="19">
        <v>34011273.911637396</v>
      </c>
      <c r="AA101" s="19">
        <v>1056367.7142857143</v>
      </c>
      <c r="AB101" s="19">
        <v>20021146.673353199</v>
      </c>
      <c r="AC101">
        <v>14600000</v>
      </c>
      <c r="AD101">
        <v>31800000</v>
      </c>
      <c r="AE101">
        <v>52800000</v>
      </c>
    </row>
    <row r="102" spans="1:31" x14ac:dyDescent="0.2">
      <c r="A102" s="18">
        <v>44278</v>
      </c>
      <c r="B102" s="19">
        <v>0</v>
      </c>
      <c r="C102" s="19">
        <v>0</v>
      </c>
      <c r="D102" s="19" t="e">
        <v>#N/A</v>
      </c>
      <c r="E102" s="19">
        <v>31205321.57142859</v>
      </c>
      <c r="F102" s="19">
        <v>1109805.4285714286</v>
      </c>
      <c r="G102" s="19">
        <v>19941460.085483879</v>
      </c>
      <c r="H102" s="19">
        <v>32767537.755156629</v>
      </c>
      <c r="I102" s="19">
        <v>1109805.4285714286</v>
      </c>
      <c r="J102" s="19">
        <v>20402454.650839113</v>
      </c>
      <c r="K102" s="19">
        <v>33869441.967659794</v>
      </c>
      <c r="L102" s="19">
        <v>1109805.4285714286</v>
      </c>
      <c r="M102" s="19">
        <v>20484724.498241693</v>
      </c>
      <c r="N102" s="19">
        <v>34469109.396358535</v>
      </c>
      <c r="O102" s="19">
        <v>1109805.4285714286</v>
      </c>
      <c r="P102" s="19">
        <v>20484724.498241693</v>
      </c>
      <c r="Q102" s="19">
        <v>34590045.710084036</v>
      </c>
      <c r="R102" s="19">
        <v>1109805.4285714286</v>
      </c>
      <c r="S102" s="19">
        <v>20484724.498241693</v>
      </c>
      <c r="T102" s="19">
        <v>34590045.710084036</v>
      </c>
      <c r="U102" s="19">
        <v>1109805.4285714286</v>
      </c>
      <c r="V102" s="19">
        <v>20484724.498241693</v>
      </c>
      <c r="W102" s="19">
        <v>34590045.710084036</v>
      </c>
      <c r="X102" s="19">
        <v>1109805.4285714286</v>
      </c>
      <c r="Y102" s="19">
        <v>20484724.498241693</v>
      </c>
      <c r="Z102" s="19">
        <v>34590045.710084036</v>
      </c>
      <c r="AA102" s="19">
        <v>1109805.4285714286</v>
      </c>
      <c r="AB102" s="19">
        <v>20484724.498241693</v>
      </c>
      <c r="AC102">
        <v>14600000</v>
      </c>
      <c r="AD102">
        <v>31800000</v>
      </c>
      <c r="AE102">
        <v>52800000</v>
      </c>
    </row>
    <row r="103" spans="1:31" x14ac:dyDescent="0.2">
      <c r="A103" s="18">
        <v>44279</v>
      </c>
      <c r="B103" s="19">
        <v>0</v>
      </c>
      <c r="C103" s="19">
        <v>0</v>
      </c>
      <c r="D103" s="19" t="e">
        <v>#N/A</v>
      </c>
      <c r="E103" s="19">
        <v>31601883.857142877</v>
      </c>
      <c r="F103" s="19">
        <v>1163243.1428571427</v>
      </c>
      <c r="G103" s="19">
        <v>20335126.596774202</v>
      </c>
      <c r="H103" s="19">
        <v>33214100.040870916</v>
      </c>
      <c r="I103" s="19">
        <v>1163243.1428571427</v>
      </c>
      <c r="J103" s="19">
        <v>20841121.162129436</v>
      </c>
      <c r="K103" s="19">
        <v>34366004.253374077</v>
      </c>
      <c r="L103" s="19">
        <v>1163243.1428571427</v>
      </c>
      <c r="M103" s="19">
        <v>20952782.192075934</v>
      </c>
      <c r="N103" s="19">
        <v>35015671.682072818</v>
      </c>
      <c r="O103" s="19">
        <v>1163243.1428571427</v>
      </c>
      <c r="P103" s="19">
        <v>20952782.192075934</v>
      </c>
      <c r="Q103" s="19">
        <v>35173795.140692651</v>
      </c>
      <c r="R103" s="19">
        <v>1163243.1428571427</v>
      </c>
      <c r="S103" s="19">
        <v>20952782.192075934</v>
      </c>
      <c r="T103" s="19">
        <v>35173795.140692651</v>
      </c>
      <c r="U103" s="19">
        <v>1163243.1428571427</v>
      </c>
      <c r="V103" s="19">
        <v>20952782.192075934</v>
      </c>
      <c r="W103" s="19">
        <v>35173795.140692651</v>
      </c>
      <c r="X103" s="19">
        <v>1163243.1428571427</v>
      </c>
      <c r="Y103" s="19">
        <v>20952782.192075934</v>
      </c>
      <c r="Z103" s="19">
        <v>35173795.140692651</v>
      </c>
      <c r="AA103" s="19">
        <v>1163243.1428571427</v>
      </c>
      <c r="AB103" s="19">
        <v>20952782.192075934</v>
      </c>
      <c r="AC103">
        <v>14600000</v>
      </c>
      <c r="AD103">
        <v>31800000</v>
      </c>
      <c r="AE103">
        <v>52800000</v>
      </c>
    </row>
    <row r="104" spans="1:31" x14ac:dyDescent="0.2">
      <c r="A104" s="18">
        <v>44280</v>
      </c>
      <c r="B104" s="19">
        <v>0</v>
      </c>
      <c r="C104" s="19">
        <v>0</v>
      </c>
      <c r="D104" s="19" t="e">
        <v>#N/A</v>
      </c>
      <c r="E104" s="19">
        <v>31998446.142857164</v>
      </c>
      <c r="F104" s="19">
        <v>1216680.857142857</v>
      </c>
      <c r="G104" s="19">
        <v>20728793.108064525</v>
      </c>
      <c r="H104" s="19">
        <v>33660662.326585203</v>
      </c>
      <c r="I104" s="19">
        <v>1216680.857142857</v>
      </c>
      <c r="J104" s="19">
        <v>21279787.673419759</v>
      </c>
      <c r="K104" s="19">
        <v>34862566.539088361</v>
      </c>
      <c r="L104" s="19">
        <v>1216680.857142857</v>
      </c>
      <c r="M104" s="19">
        <v>21425319.754855957</v>
      </c>
      <c r="N104" s="19">
        <v>35562233.967787102</v>
      </c>
      <c r="O104" s="19">
        <v>1216680.857142857</v>
      </c>
      <c r="P104" s="19">
        <v>21425319.754855957</v>
      </c>
      <c r="Q104" s="19">
        <v>35762522.203463212</v>
      </c>
      <c r="R104" s="19">
        <v>1216680.857142857</v>
      </c>
      <c r="S104" s="19">
        <v>21425319.754855957</v>
      </c>
      <c r="T104" s="19">
        <v>35762522.203463212</v>
      </c>
      <c r="U104" s="19">
        <v>1216680.857142857</v>
      </c>
      <c r="V104" s="19">
        <v>21425319.754855957</v>
      </c>
      <c r="W104" s="19">
        <v>35762522.203463212</v>
      </c>
      <c r="X104" s="19">
        <v>1216680.857142857</v>
      </c>
      <c r="Y104" s="19">
        <v>21425319.754855957</v>
      </c>
      <c r="Z104" s="19">
        <v>35762522.203463212</v>
      </c>
      <c r="AA104" s="19">
        <v>1216680.857142857</v>
      </c>
      <c r="AB104" s="19">
        <v>21425319.754855957</v>
      </c>
      <c r="AC104">
        <v>14600000</v>
      </c>
      <c r="AD104">
        <v>31800000</v>
      </c>
      <c r="AE104">
        <v>52800000</v>
      </c>
    </row>
    <row r="105" spans="1:31" x14ac:dyDescent="0.2">
      <c r="A105" s="18">
        <v>44281</v>
      </c>
      <c r="B105" s="19">
        <v>0</v>
      </c>
      <c r="C105" s="19">
        <v>0</v>
      </c>
      <c r="D105" s="19" t="e">
        <v>#N/A</v>
      </c>
      <c r="E105" s="19">
        <v>32395008.428571451</v>
      </c>
      <c r="F105" s="19">
        <v>1270118.5714285714</v>
      </c>
      <c r="G105" s="19">
        <v>21122459.619354848</v>
      </c>
      <c r="H105" s="19">
        <v>34107224.612299487</v>
      </c>
      <c r="I105" s="19">
        <v>1270118.5714285714</v>
      </c>
      <c r="J105" s="19">
        <v>21718454.184710082</v>
      </c>
      <c r="K105" s="19">
        <v>35359128.824802645</v>
      </c>
      <c r="L105" s="19">
        <v>1270118.5714285714</v>
      </c>
      <c r="M105" s="19">
        <v>21902337.186581731</v>
      </c>
      <c r="N105" s="19">
        <v>36108796.253501385</v>
      </c>
      <c r="O105" s="19">
        <v>1270118.5714285714</v>
      </c>
      <c r="P105" s="19">
        <v>21902337.186581731</v>
      </c>
      <c r="Q105" s="19">
        <v>36356226.898395717</v>
      </c>
      <c r="R105" s="19">
        <v>1270118.5714285714</v>
      </c>
      <c r="S105" s="19">
        <v>21902337.186581731</v>
      </c>
      <c r="T105" s="19">
        <v>36356226.898395717</v>
      </c>
      <c r="U105" s="19">
        <v>1270118.5714285714</v>
      </c>
      <c r="V105" s="19">
        <v>21902337.186581731</v>
      </c>
      <c r="W105" s="19">
        <v>36356226.898395717</v>
      </c>
      <c r="X105" s="19">
        <v>1270118.5714285714</v>
      </c>
      <c r="Y105" s="19">
        <v>21902337.186581731</v>
      </c>
      <c r="Z105" s="19">
        <v>36356226.898395717</v>
      </c>
      <c r="AA105" s="19">
        <v>1270118.5714285714</v>
      </c>
      <c r="AB105" s="19">
        <v>21902337.186581731</v>
      </c>
      <c r="AC105">
        <v>14600000</v>
      </c>
      <c r="AD105">
        <v>31800000</v>
      </c>
      <c r="AE105">
        <v>52800000</v>
      </c>
    </row>
    <row r="106" spans="1:31" x14ac:dyDescent="0.2">
      <c r="A106" s="18">
        <v>44282</v>
      </c>
      <c r="B106" s="19">
        <v>0</v>
      </c>
      <c r="C106" s="19">
        <v>0</v>
      </c>
      <c r="D106" s="19" t="e">
        <v>#N/A</v>
      </c>
      <c r="E106" s="19">
        <v>32791570.714285739</v>
      </c>
      <c r="F106" s="19">
        <v>1323556.2857142857</v>
      </c>
      <c r="G106" s="19">
        <v>21516126.130645171</v>
      </c>
      <c r="H106" s="19">
        <v>34553786.898013771</v>
      </c>
      <c r="I106" s="19">
        <v>1323556.2857142857</v>
      </c>
      <c r="J106" s="19">
        <v>22157120.696000405</v>
      </c>
      <c r="K106" s="19">
        <v>35855691.110516928</v>
      </c>
      <c r="L106" s="19">
        <v>1323556.2857142857</v>
      </c>
      <c r="M106" s="19">
        <v>22383834.487253252</v>
      </c>
      <c r="N106" s="19">
        <v>36655358.539215669</v>
      </c>
      <c r="O106" s="19">
        <v>1323556.2857142857</v>
      </c>
      <c r="P106" s="19">
        <v>22383834.487253252</v>
      </c>
      <c r="Q106" s="19">
        <v>36952789.184110001</v>
      </c>
      <c r="R106" s="19">
        <v>1323556.2857142857</v>
      </c>
      <c r="S106" s="19">
        <v>22383834.487253252</v>
      </c>
      <c r="T106" s="19">
        <v>36954909.225490198</v>
      </c>
      <c r="U106" s="19">
        <v>1323556.2857142857</v>
      </c>
      <c r="V106" s="19">
        <v>22383834.487253252</v>
      </c>
      <c r="W106" s="19">
        <v>36954909.225490198</v>
      </c>
      <c r="X106" s="19">
        <v>1323556.2857142857</v>
      </c>
      <c r="Y106" s="19">
        <v>22383834.487253252</v>
      </c>
      <c r="Z106" s="19">
        <v>36954909.225490198</v>
      </c>
      <c r="AA106" s="19">
        <v>1323556.2857142857</v>
      </c>
      <c r="AB106" s="19">
        <v>22383834.487253252</v>
      </c>
      <c r="AC106">
        <v>14600000</v>
      </c>
      <c r="AD106">
        <v>31800000</v>
      </c>
      <c r="AE106">
        <v>52800000</v>
      </c>
    </row>
    <row r="107" spans="1:31" x14ac:dyDescent="0.2">
      <c r="A107" s="18">
        <v>44283</v>
      </c>
      <c r="B107" s="19">
        <v>0</v>
      </c>
      <c r="C107" s="19">
        <v>0</v>
      </c>
      <c r="D107" s="19" t="e">
        <v>#N/A</v>
      </c>
      <c r="E107" s="19">
        <v>33188133.000000026</v>
      </c>
      <c r="F107" s="19">
        <v>1376994</v>
      </c>
      <c r="G107" s="19">
        <v>21909792.641935494</v>
      </c>
      <c r="H107" s="19">
        <v>35000349.183728054</v>
      </c>
      <c r="I107" s="19">
        <v>1376994</v>
      </c>
      <c r="J107" s="19">
        <v>22595787.207290728</v>
      </c>
      <c r="K107" s="19">
        <v>36352253.396231212</v>
      </c>
      <c r="L107" s="19">
        <v>1376994</v>
      </c>
      <c r="M107" s="19">
        <v>22867500.998543575</v>
      </c>
      <c r="N107" s="19">
        <v>37201920.824929953</v>
      </c>
      <c r="O107" s="19">
        <v>1376994</v>
      </c>
      <c r="P107" s="19">
        <v>22869811.656870555</v>
      </c>
      <c r="Q107" s="19">
        <v>37549351.469824284</v>
      </c>
      <c r="R107" s="19">
        <v>1376994</v>
      </c>
      <c r="S107" s="19">
        <v>22869811.656870555</v>
      </c>
      <c r="T107" s="19">
        <v>37558569.184746623</v>
      </c>
      <c r="U107" s="19">
        <v>1376994</v>
      </c>
      <c r="V107" s="19">
        <v>22869811.656870555</v>
      </c>
      <c r="W107" s="19">
        <v>37558569.184746623</v>
      </c>
      <c r="X107" s="19">
        <v>1376994</v>
      </c>
      <c r="Y107" s="19">
        <v>22869811.656870555</v>
      </c>
      <c r="Z107" s="19">
        <v>37558569.184746623</v>
      </c>
      <c r="AA107" s="19">
        <v>1376994</v>
      </c>
      <c r="AB107" s="19">
        <v>22869811.656870555</v>
      </c>
      <c r="AC107">
        <v>14600000</v>
      </c>
      <c r="AD107">
        <v>31800000</v>
      </c>
      <c r="AE107">
        <v>52800000</v>
      </c>
    </row>
    <row r="108" spans="1:31" x14ac:dyDescent="0.2">
      <c r="A108" s="18">
        <v>44284</v>
      </c>
      <c r="B108" s="19">
        <v>0</v>
      </c>
      <c r="C108" s="19">
        <v>0</v>
      </c>
      <c r="D108" s="19" t="e">
        <v>#N/A</v>
      </c>
      <c r="E108" s="19">
        <v>33506301.250000026</v>
      </c>
      <c r="F108" s="19">
        <v>1508825.75</v>
      </c>
      <c r="G108" s="19">
        <v>22303459.153225817</v>
      </c>
      <c r="H108" s="19">
        <v>35368517.433728054</v>
      </c>
      <c r="I108" s="19">
        <v>1508825.75</v>
      </c>
      <c r="J108" s="19">
        <v>23034453.718581051</v>
      </c>
      <c r="K108" s="19">
        <v>36770421.646231212</v>
      </c>
      <c r="L108" s="19">
        <v>1508825.75</v>
      </c>
      <c r="M108" s="19">
        <v>23351167.509833898</v>
      </c>
      <c r="N108" s="19">
        <v>37670089.074929953</v>
      </c>
      <c r="O108" s="19">
        <v>1508825.75</v>
      </c>
      <c r="P108" s="19">
        <v>23360268.695433605</v>
      </c>
      <c r="Q108" s="19">
        <v>38067519.719824284</v>
      </c>
      <c r="R108" s="19">
        <v>1508825.75</v>
      </c>
      <c r="S108" s="19">
        <v>23360268.695433605</v>
      </c>
      <c r="T108" s="19">
        <v>38088812.74045071</v>
      </c>
      <c r="U108" s="19">
        <v>1508825.75</v>
      </c>
      <c r="V108" s="19">
        <v>23360268.695433605</v>
      </c>
      <c r="W108" s="19">
        <v>38088812.74045071</v>
      </c>
      <c r="X108" s="19">
        <v>1508825.75</v>
      </c>
      <c r="Y108" s="19">
        <v>23360268.695433605</v>
      </c>
      <c r="Z108" s="19">
        <v>38088812.74045071</v>
      </c>
      <c r="AA108" s="19">
        <v>1508825.75</v>
      </c>
      <c r="AB108" s="19">
        <v>23360268.695433605</v>
      </c>
      <c r="AC108">
        <v>14600000</v>
      </c>
      <c r="AD108">
        <v>31800000</v>
      </c>
      <c r="AE108">
        <v>52800000</v>
      </c>
    </row>
    <row r="109" spans="1:31" x14ac:dyDescent="0.2">
      <c r="A109" s="18">
        <v>44285</v>
      </c>
      <c r="B109" s="19">
        <v>0</v>
      </c>
      <c r="C109" s="19">
        <v>0</v>
      </c>
      <c r="D109" s="19" t="e">
        <v>#N/A</v>
      </c>
      <c r="E109" s="19">
        <v>33824469.50000003</v>
      </c>
      <c r="F109" s="19">
        <v>1640657.5</v>
      </c>
      <c r="G109" s="19">
        <v>22697125.66451614</v>
      </c>
      <c r="H109" s="19">
        <v>35736685.683728054</v>
      </c>
      <c r="I109" s="19">
        <v>1640657.5</v>
      </c>
      <c r="J109" s="19">
        <v>23473120.229871374</v>
      </c>
      <c r="K109" s="19">
        <v>37188589.896231212</v>
      </c>
      <c r="L109" s="19">
        <v>1640657.5</v>
      </c>
      <c r="M109" s="19">
        <v>23834834.021124221</v>
      </c>
      <c r="N109" s="19">
        <v>38138257.324929953</v>
      </c>
      <c r="O109" s="19">
        <v>1640657.5</v>
      </c>
      <c r="P109" s="19">
        <v>23855205.602942407</v>
      </c>
      <c r="Q109" s="19">
        <v>38585687.969824284</v>
      </c>
      <c r="R109" s="19">
        <v>1640657.5</v>
      </c>
      <c r="S109" s="19">
        <v>23855205.602942407</v>
      </c>
      <c r="T109" s="19">
        <v>38624033.928316772</v>
      </c>
      <c r="U109" s="19">
        <v>1640657.5</v>
      </c>
      <c r="V109" s="19">
        <v>23855205.602942407</v>
      </c>
      <c r="W109" s="19">
        <v>38624033.928316772</v>
      </c>
      <c r="X109" s="19">
        <v>1640657.5</v>
      </c>
      <c r="Y109" s="19">
        <v>23855205.602942407</v>
      </c>
      <c r="Z109" s="19">
        <v>38624033.928316772</v>
      </c>
      <c r="AA109" s="19">
        <v>1640657.5</v>
      </c>
      <c r="AB109" s="19">
        <v>23855205.602942407</v>
      </c>
      <c r="AC109">
        <v>14600000</v>
      </c>
      <c r="AD109">
        <v>31800000</v>
      </c>
      <c r="AE109">
        <v>52800000</v>
      </c>
    </row>
    <row r="110" spans="1:31" x14ac:dyDescent="0.2">
      <c r="A110" s="18">
        <v>44286</v>
      </c>
      <c r="B110" s="19">
        <v>0</v>
      </c>
      <c r="C110" s="19">
        <v>0</v>
      </c>
      <c r="D110" s="19" t="e">
        <v>#N/A</v>
      </c>
      <c r="E110" s="19">
        <v>34142637.75000003</v>
      </c>
      <c r="F110" s="19">
        <v>1772489.25</v>
      </c>
      <c r="G110" s="19">
        <v>23090792.175806463</v>
      </c>
      <c r="H110" s="19">
        <v>36104853.933728054</v>
      </c>
      <c r="I110" s="19">
        <v>1772489.25</v>
      </c>
      <c r="J110" s="19">
        <v>23911786.741161697</v>
      </c>
      <c r="K110" s="19">
        <v>37606758.146231212</v>
      </c>
      <c r="L110" s="19">
        <v>1772489.25</v>
      </c>
      <c r="M110" s="19">
        <v>24318500.532414544</v>
      </c>
      <c r="N110" s="19">
        <v>38606425.574929953</v>
      </c>
      <c r="O110" s="19">
        <v>1772489.25</v>
      </c>
      <c r="P110" s="19">
        <v>24354622.379396986</v>
      </c>
      <c r="Q110" s="19">
        <v>39103856.219824284</v>
      </c>
      <c r="R110" s="19">
        <v>1772489.25</v>
      </c>
      <c r="S110" s="19">
        <v>24354622.379396986</v>
      </c>
      <c r="T110" s="19">
        <v>39164232.748344779</v>
      </c>
      <c r="U110" s="19">
        <v>1772489.25</v>
      </c>
      <c r="V110" s="19">
        <v>24354622.379396986</v>
      </c>
      <c r="W110" s="19">
        <v>39164232.748344779</v>
      </c>
      <c r="X110" s="19">
        <v>1772489.25</v>
      </c>
      <c r="Y110" s="19">
        <v>24354622.379396986</v>
      </c>
      <c r="Z110" s="19">
        <v>39164232.748344779</v>
      </c>
      <c r="AA110" s="19">
        <v>1772489.25</v>
      </c>
      <c r="AB110" s="19">
        <v>24354622.379396986</v>
      </c>
      <c r="AC110">
        <v>14600000</v>
      </c>
      <c r="AD110">
        <v>31800000</v>
      </c>
      <c r="AE110">
        <v>52800000</v>
      </c>
    </row>
    <row r="111" spans="1:31" x14ac:dyDescent="0.2">
      <c r="A111" s="18">
        <v>44287</v>
      </c>
      <c r="B111" s="19">
        <v>0</v>
      </c>
      <c r="C111" s="19">
        <v>0</v>
      </c>
      <c r="D111" s="19" t="e">
        <v>#N/A</v>
      </c>
      <c r="E111" s="19">
        <v>34460806.00000003</v>
      </c>
      <c r="F111" s="19">
        <v>1904321</v>
      </c>
      <c r="G111" s="19">
        <v>23484458.687096786</v>
      </c>
      <c r="H111" s="19">
        <v>36473022.183728054</v>
      </c>
      <c r="I111" s="19">
        <v>1904321</v>
      </c>
      <c r="J111" s="19">
        <v>24350453.25245202</v>
      </c>
      <c r="K111" s="19">
        <v>38024926.396231212</v>
      </c>
      <c r="L111" s="19">
        <v>1904321</v>
      </c>
      <c r="M111" s="19">
        <v>24802167.043704867</v>
      </c>
      <c r="N111" s="19">
        <v>39074593.824929953</v>
      </c>
      <c r="O111" s="19">
        <v>1904321</v>
      </c>
      <c r="P111" s="19">
        <v>24858519.024797317</v>
      </c>
      <c r="Q111" s="19">
        <v>39622024.469824284</v>
      </c>
      <c r="R111" s="19">
        <v>1904321</v>
      </c>
      <c r="S111" s="19">
        <v>24858519.024797317</v>
      </c>
      <c r="T111" s="19">
        <v>39709409.200534731</v>
      </c>
      <c r="U111" s="19">
        <v>1904321</v>
      </c>
      <c r="V111" s="19">
        <v>24858519.024797317</v>
      </c>
      <c r="W111" s="19">
        <v>39709409.200534731</v>
      </c>
      <c r="X111" s="19">
        <v>1904321</v>
      </c>
      <c r="Y111" s="19">
        <v>24858519.024797317</v>
      </c>
      <c r="Z111" s="19">
        <v>39709409.200534731</v>
      </c>
      <c r="AA111" s="19">
        <v>1904321</v>
      </c>
      <c r="AB111" s="19">
        <v>24858519.024797317</v>
      </c>
      <c r="AC111">
        <v>14600000</v>
      </c>
      <c r="AD111">
        <v>31800000</v>
      </c>
      <c r="AE111">
        <v>52800000</v>
      </c>
    </row>
    <row r="112" spans="1:31" x14ac:dyDescent="0.2">
      <c r="A112" s="18">
        <v>44288</v>
      </c>
      <c r="B112" s="19">
        <v>0</v>
      </c>
      <c r="C112" s="19">
        <v>0</v>
      </c>
      <c r="D112" s="19" t="e">
        <v>#N/A</v>
      </c>
      <c r="E112" s="19">
        <v>34778974.25000003</v>
      </c>
      <c r="F112" s="19">
        <v>2036152.75</v>
      </c>
      <c r="G112" s="19">
        <v>23878125.198387109</v>
      </c>
      <c r="H112" s="19">
        <v>36841190.433728054</v>
      </c>
      <c r="I112" s="19">
        <v>2036152.75</v>
      </c>
      <c r="J112" s="19">
        <v>24789119.763742343</v>
      </c>
      <c r="K112" s="19">
        <v>38443094.646231212</v>
      </c>
      <c r="L112" s="19">
        <v>2036152.75</v>
      </c>
      <c r="M112" s="19">
        <v>25285833.55499519</v>
      </c>
      <c r="N112" s="19">
        <v>39542762.074929953</v>
      </c>
      <c r="O112" s="19">
        <v>2036152.75</v>
      </c>
      <c r="P112" s="19">
        <v>25366895.539143395</v>
      </c>
      <c r="Q112" s="19">
        <v>40140192.719824284</v>
      </c>
      <c r="R112" s="19">
        <v>2036152.75</v>
      </c>
      <c r="S112" s="19">
        <v>25366895.539143395</v>
      </c>
      <c r="T112" s="19">
        <v>40259563.284886658</v>
      </c>
      <c r="U112" s="19">
        <v>2036152.75</v>
      </c>
      <c r="V112" s="19">
        <v>25366895.539143395</v>
      </c>
      <c r="W112" s="19">
        <v>40259563.284886658</v>
      </c>
      <c r="X112" s="19">
        <v>2036152.75</v>
      </c>
      <c r="Y112" s="19">
        <v>25366895.539143395</v>
      </c>
      <c r="Z112" s="19">
        <v>40259563.284886658</v>
      </c>
      <c r="AA112" s="19">
        <v>2036152.75</v>
      </c>
      <c r="AB112" s="19">
        <v>25366895.539143395</v>
      </c>
      <c r="AC112">
        <v>14600000</v>
      </c>
      <c r="AD112">
        <v>31800000</v>
      </c>
      <c r="AE112">
        <v>52800000</v>
      </c>
    </row>
    <row r="113" spans="1:31" x14ac:dyDescent="0.2">
      <c r="A113" s="18">
        <v>44289</v>
      </c>
      <c r="B113" s="19">
        <v>0</v>
      </c>
      <c r="C113" s="19">
        <v>0</v>
      </c>
      <c r="D113" s="19" t="e">
        <v>#N/A</v>
      </c>
      <c r="E113" s="19">
        <v>35097142.50000003</v>
      </c>
      <c r="F113" s="19">
        <v>2167984.5</v>
      </c>
      <c r="G113" s="19">
        <v>24271791.709677432</v>
      </c>
      <c r="H113" s="19">
        <v>37209358.683728054</v>
      </c>
      <c r="I113" s="19">
        <v>2167984.5</v>
      </c>
      <c r="J113" s="19">
        <v>25227786.275032666</v>
      </c>
      <c r="K113" s="19">
        <v>38861262.896231212</v>
      </c>
      <c r="L113" s="19">
        <v>2167984.5</v>
      </c>
      <c r="M113" s="19">
        <v>25769500.066285513</v>
      </c>
      <c r="N113" s="19">
        <v>40010930.324929953</v>
      </c>
      <c r="O113" s="19">
        <v>2167984.5</v>
      </c>
      <c r="P113" s="19">
        <v>25879751.922435254</v>
      </c>
      <c r="Q113" s="19">
        <v>40658360.969824284</v>
      </c>
      <c r="R113" s="19">
        <v>2167984.5</v>
      </c>
      <c r="S113" s="19">
        <v>25879751.922435254</v>
      </c>
      <c r="T113" s="19">
        <v>40814695.00140053</v>
      </c>
      <c r="U113" s="19">
        <v>2167984.5</v>
      </c>
      <c r="V113" s="19">
        <v>25879751.922435254</v>
      </c>
      <c r="W113" s="19">
        <v>40814695.00140053</v>
      </c>
      <c r="X113" s="19">
        <v>2167984.5</v>
      </c>
      <c r="Y113" s="19">
        <v>25879751.922435254</v>
      </c>
      <c r="Z113" s="19">
        <v>40814695.00140053</v>
      </c>
      <c r="AA113" s="19">
        <v>2167984.5</v>
      </c>
      <c r="AB113" s="19">
        <v>25879751.922435254</v>
      </c>
      <c r="AC113">
        <v>14600000</v>
      </c>
      <c r="AD113">
        <v>31800000</v>
      </c>
      <c r="AE113">
        <v>52800000</v>
      </c>
    </row>
    <row r="114" spans="1:31" x14ac:dyDescent="0.2">
      <c r="A114" s="18">
        <v>44290</v>
      </c>
      <c r="B114" s="19">
        <v>0</v>
      </c>
      <c r="C114" s="19">
        <v>0</v>
      </c>
      <c r="D114" s="19" t="e">
        <v>#N/A</v>
      </c>
      <c r="E114" s="19">
        <v>35415310.75000003</v>
      </c>
      <c r="F114" s="19">
        <v>2299816.25</v>
      </c>
      <c r="G114" s="19">
        <v>24665458.220967755</v>
      </c>
      <c r="H114" s="19">
        <v>37577526.933728054</v>
      </c>
      <c r="I114" s="19">
        <v>2299816.25</v>
      </c>
      <c r="J114" s="19">
        <v>25666452.786322989</v>
      </c>
      <c r="K114" s="19">
        <v>39279431.146231212</v>
      </c>
      <c r="L114" s="19">
        <v>2299816.25</v>
      </c>
      <c r="M114" s="19">
        <v>26253166.577575836</v>
      </c>
      <c r="N114" s="19">
        <v>40479098.574929953</v>
      </c>
      <c r="O114" s="19">
        <v>2299816.25</v>
      </c>
      <c r="P114" s="19">
        <v>26397088.174672861</v>
      </c>
      <c r="Q114" s="19">
        <v>41176529.219824284</v>
      </c>
      <c r="R114" s="19">
        <v>2299816.25</v>
      </c>
      <c r="S114" s="19">
        <v>26397088.174672861</v>
      </c>
      <c r="T114" s="19">
        <v>41374804.350076377</v>
      </c>
      <c r="U114" s="19">
        <v>2299816.25</v>
      </c>
      <c r="V114" s="19">
        <v>26397088.174672861</v>
      </c>
      <c r="W114" s="19">
        <v>41374804.350076377</v>
      </c>
      <c r="X114" s="19">
        <v>2299816.25</v>
      </c>
      <c r="Y114" s="19">
        <v>26397088.174672861</v>
      </c>
      <c r="Z114" s="19">
        <v>41374804.350076377</v>
      </c>
      <c r="AA114" s="19">
        <v>2299816.25</v>
      </c>
      <c r="AB114" s="19">
        <v>26397088.174672861</v>
      </c>
      <c r="AC114">
        <v>14600000</v>
      </c>
      <c r="AD114">
        <v>31800000</v>
      </c>
      <c r="AE114">
        <v>52800000</v>
      </c>
    </row>
    <row r="115" spans="1:31" x14ac:dyDescent="0.2">
      <c r="A115" s="18">
        <v>44291</v>
      </c>
      <c r="B115" s="19">
        <v>0</v>
      </c>
      <c r="C115" s="19">
        <v>0</v>
      </c>
      <c r="D115" s="19" t="e">
        <v>#N/A</v>
      </c>
      <c r="E115" s="19">
        <v>35733479.00000003</v>
      </c>
      <c r="F115" s="19">
        <v>2431648</v>
      </c>
      <c r="G115" s="19">
        <v>25059124.732258078</v>
      </c>
      <c r="H115" s="19">
        <v>37945695.183728054</v>
      </c>
      <c r="I115" s="19">
        <v>2431648</v>
      </c>
      <c r="J115" s="19">
        <v>26105119.297613312</v>
      </c>
      <c r="K115" s="19">
        <v>39697599.396231212</v>
      </c>
      <c r="L115" s="19">
        <v>2431648</v>
      </c>
      <c r="M115" s="19">
        <v>26736833.088866159</v>
      </c>
      <c r="N115" s="19">
        <v>40947266.824929953</v>
      </c>
      <c r="O115" s="19">
        <v>2431648</v>
      </c>
      <c r="P115" s="19">
        <v>26918904.295856219</v>
      </c>
      <c r="Q115" s="19">
        <v>41694697.469824284</v>
      </c>
      <c r="R115" s="19">
        <v>2431648</v>
      </c>
      <c r="S115" s="19">
        <v>26918904.295856219</v>
      </c>
      <c r="T115" s="19">
        <v>41939891.33091417</v>
      </c>
      <c r="U115" s="19">
        <v>2431648</v>
      </c>
      <c r="V115" s="19">
        <v>26918904.295856219</v>
      </c>
      <c r="W115" s="19">
        <v>41939891.33091417</v>
      </c>
      <c r="X115" s="19">
        <v>2431648</v>
      </c>
      <c r="Y115" s="19">
        <v>26918904.295856219</v>
      </c>
      <c r="Z115" s="19">
        <v>41939891.33091417</v>
      </c>
      <c r="AA115" s="19">
        <v>2431648</v>
      </c>
      <c r="AB115" s="19">
        <v>26918904.295856219</v>
      </c>
      <c r="AC115">
        <v>14600000</v>
      </c>
      <c r="AD115">
        <v>31800000</v>
      </c>
      <c r="AE115">
        <v>52800000</v>
      </c>
    </row>
    <row r="116" spans="1:31" x14ac:dyDescent="0.2">
      <c r="A116" s="18">
        <v>44292</v>
      </c>
      <c r="B116" s="19">
        <v>0</v>
      </c>
      <c r="C116" s="19">
        <v>0</v>
      </c>
      <c r="D116" s="19" t="e">
        <v>#N/A</v>
      </c>
      <c r="E116" s="19">
        <v>35975818.00000003</v>
      </c>
      <c r="F116" s="19">
        <v>2639309</v>
      </c>
      <c r="G116" s="19">
        <v>25452791.243548401</v>
      </c>
      <c r="H116" s="19">
        <v>38238034.183728054</v>
      </c>
      <c r="I116" s="19">
        <v>2639309</v>
      </c>
      <c r="J116" s="19">
        <v>26543785.808903635</v>
      </c>
      <c r="K116" s="19">
        <v>40039938.396231212</v>
      </c>
      <c r="L116" s="19">
        <v>2639309</v>
      </c>
      <c r="M116" s="19">
        <v>27220499.600156482</v>
      </c>
      <c r="N116" s="19">
        <v>41339605.824929953</v>
      </c>
      <c r="O116" s="19">
        <v>2639309</v>
      </c>
      <c r="P116" s="19">
        <v>27445200.285985358</v>
      </c>
      <c r="Q116" s="19">
        <v>42137036.469824284</v>
      </c>
      <c r="R116" s="19">
        <v>2639309</v>
      </c>
      <c r="S116" s="19">
        <v>27445200.285985358</v>
      </c>
      <c r="T116" s="19">
        <v>42432230.33091417</v>
      </c>
      <c r="U116" s="19">
        <v>2639309</v>
      </c>
      <c r="V116" s="19">
        <v>27445200.285985358</v>
      </c>
      <c r="W116" s="19">
        <v>42434126.693913907</v>
      </c>
      <c r="X116" s="19">
        <v>2639309</v>
      </c>
      <c r="Y116" s="19">
        <v>27445200.285985358</v>
      </c>
      <c r="Z116" s="19">
        <v>42434126.693913907</v>
      </c>
      <c r="AA116" s="19">
        <v>2639309</v>
      </c>
      <c r="AB116" s="19">
        <v>27445200.285985358</v>
      </c>
      <c r="AC116">
        <v>14600000</v>
      </c>
      <c r="AD116">
        <v>31800000</v>
      </c>
      <c r="AE116">
        <v>52800000</v>
      </c>
    </row>
    <row r="117" spans="1:31" x14ac:dyDescent="0.2">
      <c r="A117" s="18">
        <v>44293</v>
      </c>
      <c r="B117" s="19">
        <v>0</v>
      </c>
      <c r="C117" s="19">
        <v>0</v>
      </c>
      <c r="D117" s="19" t="e">
        <v>#N/A</v>
      </c>
      <c r="E117" s="19">
        <v>36146875.00000003</v>
      </c>
      <c r="F117" s="19">
        <v>2918252</v>
      </c>
      <c r="G117" s="19">
        <v>25846457.754838724</v>
      </c>
      <c r="H117" s="19">
        <v>38459091.183728054</v>
      </c>
      <c r="I117" s="19">
        <v>2918252</v>
      </c>
      <c r="J117" s="19">
        <v>26982452.320193958</v>
      </c>
      <c r="K117" s="19">
        <v>40310995.396231212</v>
      </c>
      <c r="L117" s="19">
        <v>2918252</v>
      </c>
      <c r="M117" s="19">
        <v>27704166.111446805</v>
      </c>
      <c r="N117" s="19">
        <v>41660662.824929953</v>
      </c>
      <c r="O117" s="19">
        <v>2918252</v>
      </c>
      <c r="P117" s="19">
        <v>27973866.797275681</v>
      </c>
      <c r="Q117" s="19">
        <v>42508093.469824284</v>
      </c>
      <c r="R117" s="19">
        <v>2918252</v>
      </c>
      <c r="S117" s="19">
        <v>27975976.145060245</v>
      </c>
      <c r="T117" s="19">
        <v>42853287.33091417</v>
      </c>
      <c r="U117" s="19">
        <v>2918252</v>
      </c>
      <c r="V117" s="19">
        <v>27975976.145060245</v>
      </c>
      <c r="W117" s="19">
        <v>42862057.689075619</v>
      </c>
      <c r="X117" s="19">
        <v>2918252</v>
      </c>
      <c r="Y117" s="19">
        <v>27975976.145060245</v>
      </c>
      <c r="Z117" s="19">
        <v>42862057.689075619</v>
      </c>
      <c r="AA117" s="19">
        <v>2918252</v>
      </c>
      <c r="AB117" s="19">
        <v>27975976.145060245</v>
      </c>
      <c r="AC117">
        <v>14600000</v>
      </c>
      <c r="AD117">
        <v>31800000</v>
      </c>
      <c r="AE117">
        <v>52800000</v>
      </c>
    </row>
    <row r="118" spans="1:31" x14ac:dyDescent="0.2">
      <c r="A118" s="18">
        <v>44294</v>
      </c>
      <c r="B118" s="19">
        <v>0</v>
      </c>
      <c r="C118" s="19">
        <v>0</v>
      </c>
      <c r="D118" s="19" t="e">
        <v>#N/A</v>
      </c>
      <c r="E118" s="19">
        <v>36280181.00000003</v>
      </c>
      <c r="F118" s="19">
        <v>3234946</v>
      </c>
      <c r="G118" s="19">
        <v>26240124.266129047</v>
      </c>
      <c r="H118" s="19">
        <v>38642397.183728054</v>
      </c>
      <c r="I118" s="19">
        <v>3234946</v>
      </c>
      <c r="J118" s="19">
        <v>27421118.831484281</v>
      </c>
      <c r="K118" s="19">
        <v>40544301.396231212</v>
      </c>
      <c r="L118" s="19">
        <v>3234946</v>
      </c>
      <c r="M118" s="19">
        <v>28187832.622737128</v>
      </c>
      <c r="N118" s="19">
        <v>41943968.824929953</v>
      </c>
      <c r="O118" s="19">
        <v>3234946</v>
      </c>
      <c r="P118" s="19">
        <v>28502533.308566004</v>
      </c>
      <c r="Q118" s="19">
        <v>42841399.469824284</v>
      </c>
      <c r="R118" s="19">
        <v>3234946</v>
      </c>
      <c r="S118" s="19">
        <v>28511231.873080909</v>
      </c>
      <c r="T118" s="19">
        <v>43236593.33091417</v>
      </c>
      <c r="U118" s="19">
        <v>3234946</v>
      </c>
      <c r="V118" s="19">
        <v>28511231.873080909</v>
      </c>
      <c r="W118" s="19">
        <v>43257215.316399276</v>
      </c>
      <c r="X118" s="19">
        <v>3234946</v>
      </c>
      <c r="Y118" s="19">
        <v>28511231.873080909</v>
      </c>
      <c r="Z118" s="19">
        <v>43257215.316399276</v>
      </c>
      <c r="AA118" s="19">
        <v>3234946</v>
      </c>
      <c r="AB118" s="19">
        <v>28511231.873080909</v>
      </c>
      <c r="AC118">
        <v>14600000</v>
      </c>
      <c r="AD118">
        <v>31800000</v>
      </c>
      <c r="AE118">
        <v>52800000</v>
      </c>
    </row>
    <row r="119" spans="1:31" x14ac:dyDescent="0.2">
      <c r="A119" s="18">
        <v>44295</v>
      </c>
      <c r="B119" s="19">
        <v>0</v>
      </c>
      <c r="C119" s="19">
        <v>0</v>
      </c>
      <c r="D119" s="19" t="e">
        <v>#N/A</v>
      </c>
      <c r="E119" s="19">
        <v>36405948.00000003</v>
      </c>
      <c r="F119" s="19">
        <v>3559179</v>
      </c>
      <c r="G119" s="19">
        <v>26633790.77741937</v>
      </c>
      <c r="H119" s="19">
        <v>38818164.183728054</v>
      </c>
      <c r="I119" s="19">
        <v>3559179</v>
      </c>
      <c r="J119" s="19">
        <v>27859785.342774604</v>
      </c>
      <c r="K119" s="19">
        <v>40770068.396231212</v>
      </c>
      <c r="L119" s="19">
        <v>3559179</v>
      </c>
      <c r="M119" s="19">
        <v>28671499.134027451</v>
      </c>
      <c r="N119" s="19">
        <v>42219735.824929953</v>
      </c>
      <c r="O119" s="19">
        <v>3559179</v>
      </c>
      <c r="P119" s="19">
        <v>29031199.819856327</v>
      </c>
      <c r="Q119" s="19">
        <v>43167166.469824284</v>
      </c>
      <c r="R119" s="19">
        <v>3559179</v>
      </c>
      <c r="S119" s="19">
        <v>29050967.470047321</v>
      </c>
      <c r="T119" s="19">
        <v>43612360.33091417</v>
      </c>
      <c r="U119" s="19">
        <v>3559179</v>
      </c>
      <c r="V119" s="19">
        <v>29050967.470047321</v>
      </c>
      <c r="W119" s="19">
        <v>43649811.575884879</v>
      </c>
      <c r="X119" s="19">
        <v>3559179</v>
      </c>
      <c r="Y119" s="19">
        <v>29050967.470047321</v>
      </c>
      <c r="Z119" s="19">
        <v>43649811.575884879</v>
      </c>
      <c r="AA119" s="19">
        <v>3559179</v>
      </c>
      <c r="AB119" s="19">
        <v>29050967.470047321</v>
      </c>
      <c r="AC119">
        <v>14600000</v>
      </c>
      <c r="AD119">
        <v>31800000</v>
      </c>
      <c r="AE119">
        <v>52800000</v>
      </c>
    </row>
    <row r="120" spans="1:31" x14ac:dyDescent="0.2">
      <c r="A120" s="18">
        <v>44296</v>
      </c>
      <c r="B120" s="19">
        <v>0</v>
      </c>
      <c r="C120" s="19">
        <v>0</v>
      </c>
      <c r="D120" s="19" t="e">
        <v>#N/A</v>
      </c>
      <c r="E120" s="19">
        <v>36578033.00000003</v>
      </c>
      <c r="F120" s="19">
        <v>3837094</v>
      </c>
      <c r="G120" s="19">
        <v>27027457.288709693</v>
      </c>
      <c r="H120" s="19">
        <v>39040249.183728054</v>
      </c>
      <c r="I120" s="19">
        <v>3837094</v>
      </c>
      <c r="J120" s="19">
        <v>28298451.854064927</v>
      </c>
      <c r="K120" s="19">
        <v>41042153.396231212</v>
      </c>
      <c r="L120" s="19">
        <v>3837094</v>
      </c>
      <c r="M120" s="19">
        <v>29155165.645317774</v>
      </c>
      <c r="N120" s="19">
        <v>42541820.824929953</v>
      </c>
      <c r="O120" s="19">
        <v>3837094</v>
      </c>
      <c r="P120" s="19">
        <v>29559866.33114665</v>
      </c>
      <c r="Q120" s="19">
        <v>43539251.469824284</v>
      </c>
      <c r="R120" s="19">
        <v>3837094</v>
      </c>
      <c r="S120" s="19">
        <v>29595182.935959488</v>
      </c>
      <c r="T120" s="19">
        <v>44034445.33091417</v>
      </c>
      <c r="U120" s="19">
        <v>3837094</v>
      </c>
      <c r="V120" s="19">
        <v>29595182.935959488</v>
      </c>
      <c r="W120" s="19">
        <v>44093703.467532456</v>
      </c>
      <c r="X120" s="19">
        <v>3837094</v>
      </c>
      <c r="Y120" s="19">
        <v>29595182.935959488</v>
      </c>
      <c r="Z120" s="19">
        <v>44093703.467532456</v>
      </c>
      <c r="AA120" s="19">
        <v>3837094</v>
      </c>
      <c r="AB120" s="19">
        <v>29595182.935959488</v>
      </c>
      <c r="AC120">
        <v>14600000</v>
      </c>
      <c r="AD120">
        <v>31800000</v>
      </c>
      <c r="AE120">
        <v>52800000</v>
      </c>
    </row>
    <row r="121" spans="1:31" x14ac:dyDescent="0.2">
      <c r="A121" s="18">
        <v>44297</v>
      </c>
      <c r="B121" s="19">
        <v>0</v>
      </c>
      <c r="C121" s="19">
        <v>0</v>
      </c>
      <c r="D121" s="19" t="e">
        <v>#N/A</v>
      </c>
      <c r="E121" s="19">
        <v>36802626.00000003</v>
      </c>
      <c r="F121" s="19">
        <v>4062501</v>
      </c>
      <c r="G121" s="19">
        <v>27421123.800000016</v>
      </c>
      <c r="H121" s="19">
        <v>39314842.183728054</v>
      </c>
      <c r="I121" s="19">
        <v>4062501</v>
      </c>
      <c r="J121" s="19">
        <v>28737118.365355249</v>
      </c>
      <c r="K121" s="19">
        <v>41366746.396231212</v>
      </c>
      <c r="L121" s="19">
        <v>4062501</v>
      </c>
      <c r="M121" s="19">
        <v>29638832.156608097</v>
      </c>
      <c r="N121" s="19">
        <v>42916413.824929953</v>
      </c>
      <c r="O121" s="19">
        <v>4062501</v>
      </c>
      <c r="P121" s="19">
        <v>30088532.842436973</v>
      </c>
      <c r="Q121" s="19">
        <v>43963844.469824284</v>
      </c>
      <c r="R121" s="19">
        <v>4062501</v>
      </c>
      <c r="S121" s="19">
        <v>30143878.270817433</v>
      </c>
      <c r="T121" s="19">
        <v>44509038.33091417</v>
      </c>
      <c r="U121" s="19">
        <v>4062501</v>
      </c>
      <c r="V121" s="19">
        <v>30143878.270817433</v>
      </c>
      <c r="W121" s="19">
        <v>44595080.991341978</v>
      </c>
      <c r="X121" s="19">
        <v>4062501</v>
      </c>
      <c r="Y121" s="19">
        <v>30143878.270817433</v>
      </c>
      <c r="Z121" s="19">
        <v>44595080.991341978</v>
      </c>
      <c r="AA121" s="19">
        <v>4062501</v>
      </c>
      <c r="AB121" s="19">
        <v>30143878.270817433</v>
      </c>
      <c r="AC121">
        <v>14600000</v>
      </c>
      <c r="AD121">
        <v>31800000</v>
      </c>
      <c r="AE121">
        <v>52800000</v>
      </c>
    </row>
    <row r="122" spans="1:31" x14ac:dyDescent="0.2">
      <c r="A122" s="18">
        <v>44298</v>
      </c>
      <c r="B122" s="19">
        <v>0</v>
      </c>
      <c r="C122" s="19">
        <v>0</v>
      </c>
      <c r="D122" s="19" t="e">
        <v>#N/A</v>
      </c>
      <c r="E122" s="19">
        <v>37048550.00000003</v>
      </c>
      <c r="F122" s="19">
        <v>4266577</v>
      </c>
      <c r="G122" s="19">
        <v>27780701.742857158</v>
      </c>
      <c r="H122" s="19">
        <v>39610766.183728054</v>
      </c>
      <c r="I122" s="19">
        <v>4266577</v>
      </c>
      <c r="J122" s="19">
        <v>29141696.308212392</v>
      </c>
      <c r="K122" s="19">
        <v>41712670.396231212</v>
      </c>
      <c r="L122" s="19">
        <v>4266577</v>
      </c>
      <c r="M122" s="19">
        <v>30088410.09946524</v>
      </c>
      <c r="N122" s="19">
        <v>43312337.824929953</v>
      </c>
      <c r="O122" s="19">
        <v>4266577</v>
      </c>
      <c r="P122" s="19">
        <v>30583110.785294112</v>
      </c>
      <c r="Q122" s="19">
        <v>44409768.469824284</v>
      </c>
      <c r="R122" s="19">
        <v>4266577</v>
      </c>
      <c r="S122" s="19">
        <v>30662964.90618794</v>
      </c>
      <c r="T122" s="19">
        <v>45004962.33091417</v>
      </c>
      <c r="U122" s="19">
        <v>4266577</v>
      </c>
      <c r="V122" s="19">
        <v>30662964.90618794</v>
      </c>
      <c r="W122" s="19">
        <v>45122767.147313446</v>
      </c>
      <c r="X122" s="19">
        <v>4266577</v>
      </c>
      <c r="Y122" s="19">
        <v>30662964.90618794</v>
      </c>
      <c r="Z122" s="19">
        <v>45122767.147313446</v>
      </c>
      <c r="AA122" s="19">
        <v>4266577</v>
      </c>
      <c r="AB122" s="19">
        <v>30662964.90618794</v>
      </c>
      <c r="AC122">
        <v>14600000</v>
      </c>
      <c r="AD122">
        <v>31800000</v>
      </c>
      <c r="AE122">
        <v>52800000</v>
      </c>
    </row>
    <row r="123" spans="1:31" x14ac:dyDescent="0.2">
      <c r="A123" s="18">
        <v>44299</v>
      </c>
      <c r="B123" s="19">
        <v>0</v>
      </c>
      <c r="C123" s="19">
        <v>0</v>
      </c>
      <c r="D123" s="19" t="e">
        <v>#N/A</v>
      </c>
      <c r="E123" s="19">
        <v>37155387.00000003</v>
      </c>
      <c r="F123" s="19">
        <v>4609740</v>
      </c>
      <c r="G123" s="19">
        <v>28140279.685714301</v>
      </c>
      <c r="H123" s="19">
        <v>39767603.183728054</v>
      </c>
      <c r="I123" s="19">
        <v>4609740</v>
      </c>
      <c r="J123" s="19">
        <v>29546274.251069538</v>
      </c>
      <c r="K123" s="19">
        <v>41919507.396231212</v>
      </c>
      <c r="L123" s="19">
        <v>4609740</v>
      </c>
      <c r="M123" s="19">
        <v>30537988.042322386</v>
      </c>
      <c r="N123" s="19">
        <v>43569174.824929953</v>
      </c>
      <c r="O123" s="19">
        <v>4609740</v>
      </c>
      <c r="P123" s="19">
        <v>31077688.728151251</v>
      </c>
      <c r="Q123" s="19">
        <v>44716605.469824284</v>
      </c>
      <c r="R123" s="19">
        <v>4609740</v>
      </c>
      <c r="S123" s="19">
        <v>31186531.410504203</v>
      </c>
      <c r="T123" s="19">
        <v>45361799.33091417</v>
      </c>
      <c r="U123" s="19">
        <v>4609740</v>
      </c>
      <c r="V123" s="19">
        <v>31186531.410504203</v>
      </c>
      <c r="W123" s="19">
        <v>45516343.935446888</v>
      </c>
      <c r="X123" s="19">
        <v>4609740</v>
      </c>
      <c r="Y123" s="19">
        <v>31186531.410504203</v>
      </c>
      <c r="Z123" s="19">
        <v>45516343.935446888</v>
      </c>
      <c r="AA123" s="19">
        <v>4609740</v>
      </c>
      <c r="AB123" s="19">
        <v>31186531.410504203</v>
      </c>
      <c r="AC123">
        <v>14600000</v>
      </c>
      <c r="AD123">
        <v>31800000</v>
      </c>
      <c r="AE123">
        <v>52800000</v>
      </c>
    </row>
    <row r="124" spans="1:31" x14ac:dyDescent="0.2">
      <c r="A124" s="18">
        <v>44300</v>
      </c>
      <c r="B124" s="19">
        <v>0</v>
      </c>
      <c r="C124" s="19">
        <v>0</v>
      </c>
      <c r="D124" s="19" t="e">
        <v>#N/A</v>
      </c>
      <c r="E124" s="19">
        <v>37241879.00000003</v>
      </c>
      <c r="F124" s="19">
        <v>4973248</v>
      </c>
      <c r="G124" s="19">
        <v>28499857.628571447</v>
      </c>
      <c r="H124" s="19">
        <v>39904095.183728054</v>
      </c>
      <c r="I124" s="19">
        <v>4973248</v>
      </c>
      <c r="J124" s="19">
        <v>29950852.193926685</v>
      </c>
      <c r="K124" s="19">
        <v>42105999.396231212</v>
      </c>
      <c r="L124" s="19">
        <v>4973248</v>
      </c>
      <c r="M124" s="19">
        <v>30987565.985179529</v>
      </c>
      <c r="N124" s="19">
        <v>43805666.824929953</v>
      </c>
      <c r="O124" s="19">
        <v>4973248</v>
      </c>
      <c r="P124" s="19">
        <v>31572266.671008397</v>
      </c>
      <c r="Q124" s="19">
        <v>45003097.469824284</v>
      </c>
      <c r="R124" s="19">
        <v>4973248</v>
      </c>
      <c r="S124" s="19">
        <v>31714577.783766247</v>
      </c>
      <c r="T124" s="19">
        <v>45698291.33091417</v>
      </c>
      <c r="U124" s="19">
        <v>4973248</v>
      </c>
      <c r="V124" s="19">
        <v>31714577.783766247</v>
      </c>
      <c r="W124" s="19">
        <v>45894553.355742276</v>
      </c>
      <c r="X124" s="19">
        <v>4973248</v>
      </c>
      <c r="Y124" s="19">
        <v>31714577.783766247</v>
      </c>
      <c r="Z124" s="19">
        <v>45894553.355742276</v>
      </c>
      <c r="AA124" s="19">
        <v>4973248</v>
      </c>
      <c r="AB124" s="19">
        <v>31714577.783766247</v>
      </c>
      <c r="AC124">
        <v>14600000</v>
      </c>
      <c r="AD124">
        <v>31800000</v>
      </c>
      <c r="AE124">
        <v>52800000</v>
      </c>
    </row>
    <row r="125" spans="1:31" x14ac:dyDescent="0.2">
      <c r="A125" s="18">
        <v>44301</v>
      </c>
      <c r="B125" s="19">
        <v>0</v>
      </c>
      <c r="C125" s="19">
        <v>0</v>
      </c>
      <c r="D125" s="19" t="e">
        <v>#N/A</v>
      </c>
      <c r="E125" s="19">
        <v>37282024.00000003</v>
      </c>
      <c r="F125" s="19">
        <v>5383103</v>
      </c>
      <c r="G125" s="19">
        <v>28859435.571428593</v>
      </c>
      <c r="H125" s="19">
        <v>39994240.183728054</v>
      </c>
      <c r="I125" s="19">
        <v>5383103</v>
      </c>
      <c r="J125" s="19">
        <v>30355430.136783827</v>
      </c>
      <c r="K125" s="19">
        <v>42246144.396231212</v>
      </c>
      <c r="L125" s="19">
        <v>5383103</v>
      </c>
      <c r="M125" s="19">
        <v>31437143.928036671</v>
      </c>
      <c r="N125" s="19">
        <v>43995811.824929953</v>
      </c>
      <c r="O125" s="19">
        <v>5383103</v>
      </c>
      <c r="P125" s="19">
        <v>32066844.613865536</v>
      </c>
      <c r="Q125" s="19">
        <v>45243242.469824284</v>
      </c>
      <c r="R125" s="19">
        <v>5383103</v>
      </c>
      <c r="S125" s="19">
        <v>32247104.025974035</v>
      </c>
      <c r="T125" s="19">
        <v>45988436.33091417</v>
      </c>
      <c r="U125" s="19">
        <v>5383103</v>
      </c>
      <c r="V125" s="19">
        <v>32247104.025974035</v>
      </c>
      <c r="W125" s="19">
        <v>46231393.408199608</v>
      </c>
      <c r="X125" s="19">
        <v>5383103</v>
      </c>
      <c r="Y125" s="19">
        <v>32247104.025974035</v>
      </c>
      <c r="Z125" s="19">
        <v>46231393.408199608</v>
      </c>
      <c r="AA125" s="19">
        <v>5383103</v>
      </c>
      <c r="AB125" s="19">
        <v>32247104.025974035</v>
      </c>
      <c r="AC125">
        <v>14600000</v>
      </c>
      <c r="AD125">
        <v>31800000</v>
      </c>
      <c r="AE125">
        <v>52800000</v>
      </c>
    </row>
    <row r="126" spans="1:31" x14ac:dyDescent="0.2">
      <c r="A126" s="18">
        <v>44302</v>
      </c>
      <c r="B126" s="19">
        <v>0</v>
      </c>
      <c r="C126" s="19">
        <v>0</v>
      </c>
      <c r="D126" s="19" t="e">
        <v>#N/A</v>
      </c>
      <c r="E126" s="19">
        <v>37253776.00000003</v>
      </c>
      <c r="F126" s="19">
        <v>5861351</v>
      </c>
      <c r="G126" s="19">
        <v>29219013.514285736</v>
      </c>
      <c r="H126" s="19">
        <v>40015992.183728054</v>
      </c>
      <c r="I126" s="19">
        <v>5861351</v>
      </c>
      <c r="J126" s="19">
        <v>30760008.07964097</v>
      </c>
      <c r="K126" s="19">
        <v>42317896.396231212</v>
      </c>
      <c r="L126" s="19">
        <v>5861351</v>
      </c>
      <c r="M126" s="19">
        <v>31886721.87089381</v>
      </c>
      <c r="N126" s="19">
        <v>44117563.824929953</v>
      </c>
      <c r="O126" s="19">
        <v>5861351</v>
      </c>
      <c r="P126" s="19">
        <v>32561422.556722678</v>
      </c>
      <c r="Q126" s="19">
        <v>45414994.469824284</v>
      </c>
      <c r="R126" s="19">
        <v>5861351</v>
      </c>
      <c r="S126" s="19">
        <v>32784110.137127575</v>
      </c>
      <c r="T126" s="19">
        <v>46210188.33091417</v>
      </c>
      <c r="U126" s="19">
        <v>5861351</v>
      </c>
      <c r="V126" s="19">
        <v>32784110.137127575</v>
      </c>
      <c r="W126" s="19">
        <v>46503145.408199608</v>
      </c>
      <c r="X126" s="19">
        <v>5861351</v>
      </c>
      <c r="Y126" s="19">
        <v>32784110.137127575</v>
      </c>
      <c r="Z126" s="19">
        <v>46504818.092818916</v>
      </c>
      <c r="AA126" s="19">
        <v>5861351</v>
      </c>
      <c r="AB126" s="19">
        <v>32784110.137127575</v>
      </c>
      <c r="AC126">
        <v>14600000</v>
      </c>
      <c r="AD126">
        <v>31800000</v>
      </c>
      <c r="AE126">
        <v>52800000</v>
      </c>
    </row>
    <row r="127" spans="1:31" x14ac:dyDescent="0.2">
      <c r="A127" s="18">
        <v>44303</v>
      </c>
      <c r="B127" s="19">
        <v>0</v>
      </c>
      <c r="C127" s="19">
        <v>0</v>
      </c>
      <c r="D127" s="19" t="e">
        <v>#N/A</v>
      </c>
      <c r="E127" s="19">
        <v>37211806.00000003</v>
      </c>
      <c r="F127" s="19">
        <v>6353321</v>
      </c>
      <c r="G127" s="19">
        <v>29578591.457142878</v>
      </c>
      <c r="H127" s="19">
        <v>40024022.183728054</v>
      </c>
      <c r="I127" s="19">
        <v>6353321</v>
      </c>
      <c r="J127" s="19">
        <v>31164586.022498108</v>
      </c>
      <c r="K127" s="19">
        <v>42375926.396231212</v>
      </c>
      <c r="L127" s="19">
        <v>6353321</v>
      </c>
      <c r="M127" s="19">
        <v>32336299.813750949</v>
      </c>
      <c r="N127" s="19">
        <v>44225593.824929953</v>
      </c>
      <c r="O127" s="19">
        <v>6353321</v>
      </c>
      <c r="P127" s="19">
        <v>33056000.499579817</v>
      </c>
      <c r="Q127" s="19">
        <v>45573024.469824284</v>
      </c>
      <c r="R127" s="19">
        <v>6353321</v>
      </c>
      <c r="S127" s="19">
        <v>33323688.079984717</v>
      </c>
      <c r="T127" s="19">
        <v>46418218.33091417</v>
      </c>
      <c r="U127" s="19">
        <v>6353321</v>
      </c>
      <c r="V127" s="19">
        <v>33325596.117226891</v>
      </c>
      <c r="W127" s="19">
        <v>46761175.408199608</v>
      </c>
      <c r="X127" s="19">
        <v>6353321</v>
      </c>
      <c r="Y127" s="19">
        <v>33325596.117226891</v>
      </c>
      <c r="Z127" s="19">
        <v>46769498.409600168</v>
      </c>
      <c r="AA127" s="19">
        <v>6353321</v>
      </c>
      <c r="AB127" s="19">
        <v>33325596.117226891</v>
      </c>
      <c r="AC127">
        <v>14600000</v>
      </c>
      <c r="AD127">
        <v>31800000</v>
      </c>
      <c r="AE127">
        <v>52800000</v>
      </c>
    </row>
    <row r="128" spans="1:31" x14ac:dyDescent="0.2">
      <c r="A128" s="18">
        <v>44304</v>
      </c>
      <c r="B128" s="19">
        <v>0</v>
      </c>
      <c r="C128" s="19">
        <v>0</v>
      </c>
      <c r="D128" s="19" t="e">
        <v>#N/A</v>
      </c>
      <c r="E128" s="19">
        <v>37441557.00000003</v>
      </c>
      <c r="F128" s="19">
        <v>6573570</v>
      </c>
      <c r="G128" s="19">
        <v>29938169.400000025</v>
      </c>
      <c r="H128" s="19">
        <v>40303773.183728054</v>
      </c>
      <c r="I128" s="19">
        <v>6573570</v>
      </c>
      <c r="J128" s="19">
        <v>31569163.965355247</v>
      </c>
      <c r="K128" s="19">
        <v>42705677.396231212</v>
      </c>
      <c r="L128" s="19">
        <v>6573570</v>
      </c>
      <c r="M128" s="19">
        <v>32785877.756608091</v>
      </c>
      <c r="N128" s="19">
        <v>44605344.824929953</v>
      </c>
      <c r="O128" s="19">
        <v>6573570</v>
      </c>
      <c r="P128" s="19">
        <v>33550578.442436956</v>
      </c>
      <c r="Q128" s="19">
        <v>46002775.469824284</v>
      </c>
      <c r="R128" s="19">
        <v>6573570</v>
      </c>
      <c r="S128" s="19">
        <v>33863266.022841863</v>
      </c>
      <c r="T128" s="19">
        <v>46897969.33091417</v>
      </c>
      <c r="U128" s="19">
        <v>6573570</v>
      </c>
      <c r="V128" s="19">
        <v>33871561.966271967</v>
      </c>
      <c r="W128" s="19">
        <v>47290926.408199608</v>
      </c>
      <c r="X128" s="19">
        <v>6573570</v>
      </c>
      <c r="Y128" s="19">
        <v>33871561.966271967</v>
      </c>
      <c r="Z128" s="19">
        <v>47310877.358543396</v>
      </c>
      <c r="AA128" s="19">
        <v>6573570</v>
      </c>
      <c r="AB128" s="19">
        <v>33871561.966271967</v>
      </c>
      <c r="AC128">
        <v>14600000</v>
      </c>
      <c r="AD128">
        <v>31800000</v>
      </c>
      <c r="AE128">
        <v>52800000</v>
      </c>
    </row>
    <row r="129" spans="1:31" x14ac:dyDescent="0.2">
      <c r="A129" s="18">
        <v>44305</v>
      </c>
      <c r="B129" s="19">
        <v>0</v>
      </c>
      <c r="C129" s="19">
        <v>0</v>
      </c>
      <c r="D129" s="19" t="e">
        <v>#N/A</v>
      </c>
      <c r="E129" s="19">
        <v>37611755.00000003</v>
      </c>
      <c r="F129" s="19">
        <v>6853372</v>
      </c>
      <c r="G129" s="19">
        <v>30231112.412500024</v>
      </c>
      <c r="H129" s="19">
        <v>40523971.183728054</v>
      </c>
      <c r="I129" s="19">
        <v>6853372</v>
      </c>
      <c r="J129" s="19">
        <v>31907106.97785525</v>
      </c>
      <c r="K129" s="19">
        <v>42975875.396231212</v>
      </c>
      <c r="L129" s="19">
        <v>6853372</v>
      </c>
      <c r="M129" s="19">
        <v>33168820.769108094</v>
      </c>
      <c r="N129" s="19">
        <v>44925542.824929953</v>
      </c>
      <c r="O129" s="19">
        <v>6853372</v>
      </c>
      <c r="P129" s="19">
        <v>33978521.454936959</v>
      </c>
      <c r="Q129" s="19">
        <v>46372973.469824284</v>
      </c>
      <c r="R129" s="19">
        <v>6853372</v>
      </c>
      <c r="S129" s="19">
        <v>34336209.035341859</v>
      </c>
      <c r="T129" s="19">
        <v>47318167.33091417</v>
      </c>
      <c r="U129" s="19">
        <v>6853372</v>
      </c>
      <c r="V129" s="19">
        <v>34355372.753905639</v>
      </c>
      <c r="W129" s="19">
        <v>47761124.408199608</v>
      </c>
      <c r="X129" s="19">
        <v>6853372</v>
      </c>
      <c r="Y129" s="19">
        <v>34355372.753905639</v>
      </c>
      <c r="Z129" s="19">
        <v>47797680.939648569</v>
      </c>
      <c r="AA129" s="19">
        <v>6853372</v>
      </c>
      <c r="AB129" s="19">
        <v>34355372.753905639</v>
      </c>
      <c r="AC129">
        <v>14600000</v>
      </c>
      <c r="AD129">
        <v>31800000</v>
      </c>
      <c r="AE129">
        <v>52800000</v>
      </c>
    </row>
    <row r="130" spans="1:31" x14ac:dyDescent="0.2">
      <c r="A130" s="18">
        <v>44306</v>
      </c>
      <c r="B130" s="19">
        <v>0</v>
      </c>
      <c r="C130" s="19">
        <v>0</v>
      </c>
      <c r="D130" s="19" t="e">
        <v>#N/A</v>
      </c>
      <c r="E130" s="19">
        <v>37750740.00000003</v>
      </c>
      <c r="F130" s="19">
        <v>7164387</v>
      </c>
      <c r="G130" s="19">
        <v>30524055.425000027</v>
      </c>
      <c r="H130" s="19">
        <v>40712956.183728054</v>
      </c>
      <c r="I130" s="19">
        <v>7164387</v>
      </c>
      <c r="J130" s="19">
        <v>32245049.990355249</v>
      </c>
      <c r="K130" s="19">
        <v>43214860.396231212</v>
      </c>
      <c r="L130" s="19">
        <v>7164387</v>
      </c>
      <c r="M130" s="19">
        <v>33551763.78160809</v>
      </c>
      <c r="N130" s="19">
        <v>45214527.824929953</v>
      </c>
      <c r="O130" s="19">
        <v>7164387</v>
      </c>
      <c r="P130" s="19">
        <v>34406464.467436962</v>
      </c>
      <c r="Q130" s="19">
        <v>46711958.469824284</v>
      </c>
      <c r="R130" s="19">
        <v>7164387</v>
      </c>
      <c r="S130" s="19">
        <v>34809152.047841854</v>
      </c>
      <c r="T130" s="19">
        <v>47707152.33091417</v>
      </c>
      <c r="U130" s="19">
        <v>7164387</v>
      </c>
      <c r="V130" s="19">
        <v>34843663.410485096</v>
      </c>
      <c r="W130" s="19">
        <v>48200109.408199608</v>
      </c>
      <c r="X130" s="19">
        <v>7164387</v>
      </c>
      <c r="Y130" s="19">
        <v>34843663.410485096</v>
      </c>
      <c r="Z130" s="19">
        <v>48258249.152915686</v>
      </c>
      <c r="AA130" s="19">
        <v>7164387</v>
      </c>
      <c r="AB130" s="19">
        <v>34843663.410485096</v>
      </c>
      <c r="AC130">
        <v>14600000</v>
      </c>
      <c r="AD130">
        <v>31800000</v>
      </c>
      <c r="AE130">
        <v>52800000</v>
      </c>
    </row>
    <row r="131" spans="1:31" x14ac:dyDescent="0.2">
      <c r="A131" s="18">
        <v>44307</v>
      </c>
      <c r="B131" s="19">
        <v>0</v>
      </c>
      <c r="C131" s="19">
        <v>0</v>
      </c>
      <c r="D131" s="19" t="e">
        <v>#N/A</v>
      </c>
      <c r="E131" s="19">
        <v>37917928.00000003</v>
      </c>
      <c r="F131" s="19">
        <v>7447199</v>
      </c>
      <c r="G131" s="19">
        <v>30816998.437500026</v>
      </c>
      <c r="H131" s="19">
        <v>40930144.183728054</v>
      </c>
      <c r="I131" s="19">
        <v>7447199</v>
      </c>
      <c r="J131" s="19">
        <v>32582993.002855249</v>
      </c>
      <c r="K131" s="19">
        <v>43482048.396231212</v>
      </c>
      <c r="L131" s="19">
        <v>7447199</v>
      </c>
      <c r="M131" s="19">
        <v>33934706.794108093</v>
      </c>
      <c r="N131" s="19">
        <v>45531715.824929953</v>
      </c>
      <c r="O131" s="19">
        <v>7447199</v>
      </c>
      <c r="P131" s="19">
        <v>34834407.479936957</v>
      </c>
      <c r="Q131" s="19">
        <v>47079146.469824284</v>
      </c>
      <c r="R131" s="19">
        <v>7447199</v>
      </c>
      <c r="S131" s="19">
        <v>35282095.060341857</v>
      </c>
      <c r="T131" s="19">
        <v>48124340.33091417</v>
      </c>
      <c r="U131" s="19">
        <v>7447199</v>
      </c>
      <c r="V131" s="19">
        <v>35336433.936010301</v>
      </c>
      <c r="W131" s="19">
        <v>48667297.408199608</v>
      </c>
      <c r="X131" s="19">
        <v>7447199</v>
      </c>
      <c r="Y131" s="19">
        <v>35336433.936010301</v>
      </c>
      <c r="Z131" s="19">
        <v>48751997.998344779</v>
      </c>
      <c r="AA131" s="19">
        <v>7447199</v>
      </c>
      <c r="AB131" s="19">
        <v>35336433.936010301</v>
      </c>
      <c r="AC131">
        <v>14600000</v>
      </c>
      <c r="AD131">
        <v>31800000</v>
      </c>
      <c r="AE131">
        <v>52800000</v>
      </c>
    </row>
    <row r="132" spans="1:31" x14ac:dyDescent="0.2">
      <c r="A132" s="18">
        <v>44308</v>
      </c>
      <c r="B132" s="19">
        <v>0</v>
      </c>
      <c r="C132" s="19">
        <v>0</v>
      </c>
      <c r="D132" s="19" t="e">
        <v>#N/A</v>
      </c>
      <c r="E132" s="19">
        <v>37923943.00000003</v>
      </c>
      <c r="F132" s="19">
        <v>7891184</v>
      </c>
      <c r="G132" s="19">
        <v>31109941.450000029</v>
      </c>
      <c r="H132" s="19">
        <v>40986159.183728054</v>
      </c>
      <c r="I132" s="19">
        <v>7891184</v>
      </c>
      <c r="J132" s="19">
        <v>32920936.015355252</v>
      </c>
      <c r="K132" s="19">
        <v>43588063.396231212</v>
      </c>
      <c r="L132" s="19">
        <v>7891184</v>
      </c>
      <c r="M132" s="19">
        <v>34317649.806608088</v>
      </c>
      <c r="N132" s="19">
        <v>45687730.824929953</v>
      </c>
      <c r="O132" s="19">
        <v>7891184</v>
      </c>
      <c r="P132" s="19">
        <v>35262350.492436953</v>
      </c>
      <c r="Q132" s="19">
        <v>47285161.469824284</v>
      </c>
      <c r="R132" s="19">
        <v>7891184</v>
      </c>
      <c r="S132" s="19">
        <v>35755038.072841853</v>
      </c>
      <c r="T132" s="19">
        <v>48380355.33091417</v>
      </c>
      <c r="U132" s="19">
        <v>7891184</v>
      </c>
      <c r="V132" s="19">
        <v>35833684.330481254</v>
      </c>
      <c r="W132" s="19">
        <v>48973312.408199608</v>
      </c>
      <c r="X132" s="19">
        <v>7891184</v>
      </c>
      <c r="Y132" s="19">
        <v>35833684.330481254</v>
      </c>
      <c r="Z132" s="19">
        <v>49089551.475935817</v>
      </c>
      <c r="AA132" s="19">
        <v>7891184</v>
      </c>
      <c r="AB132" s="19">
        <v>35833684.330481254</v>
      </c>
      <c r="AC132">
        <v>14600000</v>
      </c>
      <c r="AD132">
        <v>31800000</v>
      </c>
      <c r="AE132">
        <v>52800000</v>
      </c>
    </row>
    <row r="133" spans="1:31" x14ac:dyDescent="0.2">
      <c r="A133" s="18">
        <v>44309</v>
      </c>
      <c r="B133" s="19">
        <v>0</v>
      </c>
      <c r="C133" s="19">
        <v>0</v>
      </c>
      <c r="D133" s="19" t="e">
        <v>#N/A</v>
      </c>
      <c r="E133" s="19">
        <v>37886187.00000003</v>
      </c>
      <c r="F133" s="19">
        <v>8378940</v>
      </c>
      <c r="G133" s="19">
        <v>31402884.462500028</v>
      </c>
      <c r="H133" s="19">
        <v>40998403.183728054</v>
      </c>
      <c r="I133" s="19">
        <v>8378940</v>
      </c>
      <c r="J133" s="19">
        <v>33258879.027855247</v>
      </c>
      <c r="K133" s="19">
        <v>43650307.396231212</v>
      </c>
      <c r="L133" s="19">
        <v>8378940</v>
      </c>
      <c r="M133" s="19">
        <v>34700592.819108091</v>
      </c>
      <c r="N133" s="19">
        <v>45799974.824929953</v>
      </c>
      <c r="O133" s="19">
        <v>8378940</v>
      </c>
      <c r="P133" s="19">
        <v>35690293.504936963</v>
      </c>
      <c r="Q133" s="19">
        <v>47447405.469824284</v>
      </c>
      <c r="R133" s="19">
        <v>8378940</v>
      </c>
      <c r="S133" s="19">
        <v>36227981.085341863</v>
      </c>
      <c r="T133" s="19">
        <v>48592599.33091417</v>
      </c>
      <c r="U133" s="19">
        <v>8378940</v>
      </c>
      <c r="V133" s="19">
        <v>36335414.593897998</v>
      </c>
      <c r="W133" s="19">
        <v>49235556.408199608</v>
      </c>
      <c r="X133" s="19">
        <v>8378940</v>
      </c>
      <c r="Y133" s="19">
        <v>36335414.593897998</v>
      </c>
      <c r="Z133" s="19">
        <v>49388311.5856888</v>
      </c>
      <c r="AA133" s="19">
        <v>8378940</v>
      </c>
      <c r="AB133" s="19">
        <v>36335414.593897998</v>
      </c>
      <c r="AC133">
        <v>14600000</v>
      </c>
      <c r="AD133">
        <v>31800000</v>
      </c>
      <c r="AE133">
        <v>52800000</v>
      </c>
    </row>
    <row r="134" spans="1:31" x14ac:dyDescent="0.2">
      <c r="A134" s="18">
        <v>44310</v>
      </c>
      <c r="B134" s="19">
        <v>0</v>
      </c>
      <c r="C134" s="19">
        <v>0</v>
      </c>
      <c r="D134" s="19" t="e">
        <v>#N/A</v>
      </c>
      <c r="E134" s="19">
        <v>37737798.00000003</v>
      </c>
      <c r="F134" s="19">
        <v>8977329</v>
      </c>
      <c r="G134" s="19">
        <v>31695827.475000028</v>
      </c>
      <c r="H134" s="19">
        <v>40900014.183728054</v>
      </c>
      <c r="I134" s="19">
        <v>8977329</v>
      </c>
      <c r="J134" s="19">
        <v>33596822.04035525</v>
      </c>
      <c r="K134" s="19">
        <v>43601918.396231212</v>
      </c>
      <c r="L134" s="19">
        <v>8977329</v>
      </c>
      <c r="M134" s="19">
        <v>35083535.831608094</v>
      </c>
      <c r="N134" s="19">
        <v>45801585.824929953</v>
      </c>
      <c r="O134" s="19">
        <v>8977329</v>
      </c>
      <c r="P134" s="19">
        <v>36118236.517436959</v>
      </c>
      <c r="Q134" s="19">
        <v>47499016.469824284</v>
      </c>
      <c r="R134" s="19">
        <v>8977329</v>
      </c>
      <c r="S134" s="19">
        <v>36700924.097841859</v>
      </c>
      <c r="T134" s="19">
        <v>48694210.33091417</v>
      </c>
      <c r="U134" s="19">
        <v>8977329</v>
      </c>
      <c r="V134" s="19">
        <v>36841624.726260483</v>
      </c>
      <c r="W134" s="19">
        <v>49387167.408199608</v>
      </c>
      <c r="X134" s="19">
        <v>8977329</v>
      </c>
      <c r="Y134" s="19">
        <v>36841624.726260483</v>
      </c>
      <c r="Z134" s="19">
        <v>49581416.327603757</v>
      </c>
      <c r="AA134" s="19">
        <v>8977329</v>
      </c>
      <c r="AB134" s="19">
        <v>36841624.726260483</v>
      </c>
      <c r="AC134">
        <v>14600000</v>
      </c>
      <c r="AD134">
        <v>31800000</v>
      </c>
      <c r="AE134">
        <v>52800000</v>
      </c>
    </row>
    <row r="135" spans="1:31" x14ac:dyDescent="0.2">
      <c r="A135" s="18">
        <v>44311</v>
      </c>
      <c r="B135" s="19">
        <v>0</v>
      </c>
      <c r="C135" s="19">
        <v>0</v>
      </c>
      <c r="D135" s="19" t="e">
        <v>#N/A</v>
      </c>
      <c r="E135" s="19">
        <v>37868760.00000003</v>
      </c>
      <c r="F135" s="19">
        <v>9296367</v>
      </c>
      <c r="G135" s="19">
        <v>31988770.487500027</v>
      </c>
      <c r="H135" s="19">
        <v>41080976.183728054</v>
      </c>
      <c r="I135" s="19">
        <v>9296367</v>
      </c>
      <c r="J135" s="19">
        <v>33934765.052855253</v>
      </c>
      <c r="K135" s="19">
        <v>43832880.396231212</v>
      </c>
      <c r="L135" s="19">
        <v>9296367</v>
      </c>
      <c r="M135" s="19">
        <v>35466478.84410809</v>
      </c>
      <c r="N135" s="19">
        <v>46082547.824929953</v>
      </c>
      <c r="O135" s="19">
        <v>9296367</v>
      </c>
      <c r="P135" s="19">
        <v>36546179.529936962</v>
      </c>
      <c r="Q135" s="19">
        <v>47829978.469824284</v>
      </c>
      <c r="R135" s="19">
        <v>9296367</v>
      </c>
      <c r="S135" s="19">
        <v>37173867.110341854</v>
      </c>
      <c r="T135" s="19">
        <v>49075172.33091417</v>
      </c>
      <c r="U135" s="19">
        <v>9296367</v>
      </c>
      <c r="V135" s="19">
        <v>37352314.727568738</v>
      </c>
      <c r="W135" s="19">
        <v>49818129.408199608</v>
      </c>
      <c r="X135" s="19">
        <v>9296367</v>
      </c>
      <c r="Y135" s="19">
        <v>37352314.727568738</v>
      </c>
      <c r="Z135" s="19">
        <v>50058849.70168066</v>
      </c>
      <c r="AA135" s="19">
        <v>9296367</v>
      </c>
      <c r="AB135" s="19">
        <v>37352314.727568738</v>
      </c>
      <c r="AC135">
        <v>14600000</v>
      </c>
      <c r="AD135">
        <v>31800000</v>
      </c>
      <c r="AE135">
        <v>52800000</v>
      </c>
    </row>
    <row r="136" spans="1:31" x14ac:dyDescent="0.2">
      <c r="A136" s="18">
        <v>44312</v>
      </c>
      <c r="B136" s="19">
        <v>0</v>
      </c>
      <c r="C136" s="19">
        <v>0</v>
      </c>
      <c r="D136" s="19" t="e">
        <v>#N/A</v>
      </c>
      <c r="E136" s="19">
        <v>37968412.00000003</v>
      </c>
      <c r="F136" s="19">
        <v>9646715</v>
      </c>
      <c r="G136" s="19">
        <v>32281713.500000026</v>
      </c>
      <c r="H136" s="19">
        <v>41230628.183728054</v>
      </c>
      <c r="I136" s="19">
        <v>9646715</v>
      </c>
      <c r="J136" s="19">
        <v>34272708.065355249</v>
      </c>
      <c r="K136" s="19">
        <v>44032532.396231212</v>
      </c>
      <c r="L136" s="19">
        <v>9646715</v>
      </c>
      <c r="M136" s="19">
        <v>35849421.856608093</v>
      </c>
      <c r="N136" s="19">
        <v>46332199.824929953</v>
      </c>
      <c r="O136" s="19">
        <v>9646715</v>
      </c>
      <c r="P136" s="19">
        <v>36974122.542436957</v>
      </c>
      <c r="Q136" s="19">
        <v>48129630.469824284</v>
      </c>
      <c r="R136" s="19">
        <v>9646715</v>
      </c>
      <c r="S136" s="19">
        <v>37646810.122841857</v>
      </c>
      <c r="T136" s="19">
        <v>49424824.33091417</v>
      </c>
      <c r="U136" s="19">
        <v>9646715</v>
      </c>
      <c r="V136" s="19">
        <v>37867484.597822756</v>
      </c>
      <c r="W136" s="19">
        <v>50217781.408199608</v>
      </c>
      <c r="X136" s="19">
        <v>9646715</v>
      </c>
      <c r="Y136" s="19">
        <v>37867484.597822756</v>
      </c>
      <c r="Z136" s="19">
        <v>50508501.70168066</v>
      </c>
      <c r="AA136" s="19">
        <v>9646715</v>
      </c>
      <c r="AB136" s="19">
        <v>37867484.597822756</v>
      </c>
      <c r="AC136">
        <v>14600000</v>
      </c>
      <c r="AD136">
        <v>31800000</v>
      </c>
      <c r="AE136">
        <v>52800000</v>
      </c>
    </row>
    <row r="137" spans="1:31" x14ac:dyDescent="0.2">
      <c r="A137" s="18">
        <v>44313</v>
      </c>
      <c r="B137" s="19">
        <v>0</v>
      </c>
      <c r="C137" s="19">
        <v>0</v>
      </c>
      <c r="D137" s="19" t="e">
        <v>#N/A</v>
      </c>
      <c r="E137" s="19">
        <v>38043656.00000003</v>
      </c>
      <c r="F137" s="19">
        <v>10021471</v>
      </c>
      <c r="G137" s="19">
        <v>32510201.650000028</v>
      </c>
      <c r="H137" s="19">
        <v>41355872.183728054</v>
      </c>
      <c r="I137" s="19">
        <v>10021471</v>
      </c>
      <c r="J137" s="19">
        <v>34546196.215355255</v>
      </c>
      <c r="K137" s="19">
        <v>44207776.396231212</v>
      </c>
      <c r="L137" s="19">
        <v>10021471</v>
      </c>
      <c r="M137" s="19">
        <v>36167910.006608091</v>
      </c>
      <c r="N137" s="19">
        <v>46557443.824929953</v>
      </c>
      <c r="O137" s="19">
        <v>10021471</v>
      </c>
      <c r="P137" s="19">
        <v>37337610.692436963</v>
      </c>
      <c r="Q137" s="19">
        <v>48404874.469824284</v>
      </c>
      <c r="R137" s="19">
        <v>10021471</v>
      </c>
      <c r="S137" s="19">
        <v>38055298.272841863</v>
      </c>
      <c r="T137" s="19">
        <v>49750068.33091417</v>
      </c>
      <c r="U137" s="19">
        <v>10021471</v>
      </c>
      <c r="V137" s="19">
        <v>38320972.747822754</v>
      </c>
      <c r="W137" s="19">
        <v>50593025.408199608</v>
      </c>
      <c r="X137" s="19">
        <v>10021471</v>
      </c>
      <c r="Y137" s="19">
        <v>38322679.474522524</v>
      </c>
      <c r="Z137" s="19">
        <v>50933745.70168066</v>
      </c>
      <c r="AA137" s="19">
        <v>10021471</v>
      </c>
      <c r="AB137" s="19">
        <v>38322679.474522524</v>
      </c>
      <c r="AC137">
        <v>14600000</v>
      </c>
      <c r="AD137">
        <v>31800000</v>
      </c>
      <c r="AE137">
        <v>52800000</v>
      </c>
    </row>
    <row r="138" spans="1:31" x14ac:dyDescent="0.2">
      <c r="A138" s="18">
        <v>44314</v>
      </c>
      <c r="B138" s="19">
        <v>0</v>
      </c>
      <c r="C138" s="19">
        <v>0</v>
      </c>
      <c r="D138" s="19" t="e">
        <v>#N/A</v>
      </c>
      <c r="E138" s="19">
        <v>38024640.00000003</v>
      </c>
      <c r="F138" s="19">
        <v>10490487</v>
      </c>
      <c r="G138" s="19">
        <v>32678100.100000028</v>
      </c>
      <c r="H138" s="19">
        <v>41386856.183728054</v>
      </c>
      <c r="I138" s="19">
        <v>10490487</v>
      </c>
      <c r="J138" s="19">
        <v>34759094.66535525</v>
      </c>
      <c r="K138" s="19">
        <v>44288760.396231212</v>
      </c>
      <c r="L138" s="19">
        <v>10490487</v>
      </c>
      <c r="M138" s="19">
        <v>36425808.456608094</v>
      </c>
      <c r="N138" s="19">
        <v>46688427.824929953</v>
      </c>
      <c r="O138" s="19">
        <v>10490487</v>
      </c>
      <c r="P138" s="19">
        <v>37640509.142436959</v>
      </c>
      <c r="Q138" s="19">
        <v>48585858.469824284</v>
      </c>
      <c r="R138" s="19">
        <v>10490487</v>
      </c>
      <c r="S138" s="19">
        <v>38403196.722841859</v>
      </c>
      <c r="T138" s="19">
        <v>49981052.33091417</v>
      </c>
      <c r="U138" s="19">
        <v>10490487</v>
      </c>
      <c r="V138" s="19">
        <v>38713871.197822757</v>
      </c>
      <c r="W138" s="19">
        <v>50874009.408199608</v>
      </c>
      <c r="X138" s="19">
        <v>10490487</v>
      </c>
      <c r="Y138" s="19">
        <v>38721764.520168059</v>
      </c>
      <c r="Z138" s="19">
        <v>51264729.70168066</v>
      </c>
      <c r="AA138" s="19">
        <v>10490487</v>
      </c>
      <c r="AB138" s="19">
        <v>38721764.520168059</v>
      </c>
      <c r="AC138">
        <v>14600000</v>
      </c>
      <c r="AD138">
        <v>31800000</v>
      </c>
      <c r="AE138">
        <v>52800000</v>
      </c>
    </row>
    <row r="139" spans="1:31" x14ac:dyDescent="0.2">
      <c r="A139" s="18">
        <v>44315</v>
      </c>
      <c r="B139" s="19">
        <v>0</v>
      </c>
      <c r="C139" s="19">
        <v>0</v>
      </c>
      <c r="D139" s="19" t="e">
        <v>#N/A</v>
      </c>
      <c r="E139" s="19">
        <v>37994080.00000003</v>
      </c>
      <c r="F139" s="19">
        <v>10971047</v>
      </c>
      <c r="G139" s="19">
        <v>32813910.200000029</v>
      </c>
      <c r="H139" s="19">
        <v>41406296.183728054</v>
      </c>
      <c r="I139" s="19">
        <v>10971047</v>
      </c>
      <c r="J139" s="19">
        <v>34939904.765355244</v>
      </c>
      <c r="K139" s="19">
        <v>44358200.396231212</v>
      </c>
      <c r="L139" s="19">
        <v>10971047</v>
      </c>
      <c r="M139" s="19">
        <v>36651618.556608088</v>
      </c>
      <c r="N139" s="19">
        <v>46807867.824929953</v>
      </c>
      <c r="O139" s="19">
        <v>10971047</v>
      </c>
      <c r="P139" s="19">
        <v>37911319.242436953</v>
      </c>
      <c r="Q139" s="19">
        <v>48755298.469824284</v>
      </c>
      <c r="R139" s="19">
        <v>10971047</v>
      </c>
      <c r="S139" s="19">
        <v>38719006.822841853</v>
      </c>
      <c r="T139" s="19">
        <v>50200492.33091417</v>
      </c>
      <c r="U139" s="19">
        <v>10971047</v>
      </c>
      <c r="V139" s="19">
        <v>39074681.297822751</v>
      </c>
      <c r="W139" s="19">
        <v>51143449.408199608</v>
      </c>
      <c r="X139" s="19">
        <v>10971047</v>
      </c>
      <c r="Y139" s="19">
        <v>39093241.084759347</v>
      </c>
      <c r="Z139" s="19">
        <v>51584169.70168066</v>
      </c>
      <c r="AA139" s="19">
        <v>10971047</v>
      </c>
      <c r="AB139" s="19">
        <v>39093241.084759347</v>
      </c>
      <c r="AC139">
        <v>14600000</v>
      </c>
      <c r="AD139">
        <v>31800000</v>
      </c>
      <c r="AE139">
        <v>52800000</v>
      </c>
    </row>
    <row r="140" spans="1:31" x14ac:dyDescent="0.2">
      <c r="A140" s="18">
        <v>44316</v>
      </c>
      <c r="B140" s="19">
        <v>0</v>
      </c>
      <c r="C140" s="19">
        <v>0</v>
      </c>
      <c r="D140" s="19" t="e">
        <v>#N/A</v>
      </c>
      <c r="E140" s="19">
        <v>37949917.00000003</v>
      </c>
      <c r="F140" s="19">
        <v>11465210</v>
      </c>
      <c r="G140" s="19">
        <v>32943312.150000028</v>
      </c>
      <c r="H140" s="19">
        <v>41412133.183728054</v>
      </c>
      <c r="I140" s="19">
        <v>11465210</v>
      </c>
      <c r="J140" s="19">
        <v>35114306.715355255</v>
      </c>
      <c r="K140" s="19">
        <v>44414037.396231212</v>
      </c>
      <c r="L140" s="19">
        <v>11465210</v>
      </c>
      <c r="M140" s="19">
        <v>36871020.506608091</v>
      </c>
      <c r="N140" s="19">
        <v>46913704.824929953</v>
      </c>
      <c r="O140" s="19">
        <v>11465210</v>
      </c>
      <c r="P140" s="19">
        <v>38175721.192436963</v>
      </c>
      <c r="Q140" s="19">
        <v>48911135.469824284</v>
      </c>
      <c r="R140" s="19">
        <v>11465210</v>
      </c>
      <c r="S140" s="19">
        <v>39028408.772841863</v>
      </c>
      <c r="T140" s="19">
        <v>50406329.33091417</v>
      </c>
      <c r="U140" s="19">
        <v>11465210</v>
      </c>
      <c r="V140" s="19">
        <v>39429083.247822754</v>
      </c>
      <c r="W140" s="19">
        <v>51399286.408199608</v>
      </c>
      <c r="X140" s="19">
        <v>11465210</v>
      </c>
      <c r="Y140" s="19">
        <v>39462789.368296392</v>
      </c>
      <c r="Z140" s="19">
        <v>51890006.70168066</v>
      </c>
      <c r="AA140" s="19">
        <v>11465210</v>
      </c>
      <c r="AB140" s="19">
        <v>39462789.368296392</v>
      </c>
      <c r="AC140">
        <v>14600000</v>
      </c>
      <c r="AD140">
        <v>31800000</v>
      </c>
      <c r="AE140">
        <v>52800000</v>
      </c>
    </row>
    <row r="141" spans="1:31" x14ac:dyDescent="0.2">
      <c r="A141" s="18">
        <v>44317</v>
      </c>
      <c r="B141" s="19">
        <v>0</v>
      </c>
      <c r="C141" s="19">
        <v>0</v>
      </c>
      <c r="D141" s="19" t="e">
        <v>#N/A</v>
      </c>
      <c r="E141" s="19">
        <v>37850839.00000003</v>
      </c>
      <c r="F141" s="19">
        <v>12014288</v>
      </c>
      <c r="G141" s="19">
        <v>33112084.400000028</v>
      </c>
      <c r="H141" s="19">
        <v>41363055.183728054</v>
      </c>
      <c r="I141" s="19">
        <v>12014288</v>
      </c>
      <c r="J141" s="19">
        <v>35328078.965355255</v>
      </c>
      <c r="K141" s="19">
        <v>44414959.396231212</v>
      </c>
      <c r="L141" s="19">
        <v>12014288</v>
      </c>
      <c r="M141" s="19">
        <v>37129792.756608091</v>
      </c>
      <c r="N141" s="19">
        <v>46964626.824929953</v>
      </c>
      <c r="O141" s="19">
        <v>12014288</v>
      </c>
      <c r="P141" s="19">
        <v>38479493.442436963</v>
      </c>
      <c r="Q141" s="19">
        <v>49012057.469824284</v>
      </c>
      <c r="R141" s="19">
        <v>12014288</v>
      </c>
      <c r="S141" s="19">
        <v>39377181.022841863</v>
      </c>
      <c r="T141" s="19">
        <v>50557251.33091417</v>
      </c>
      <c r="U141" s="19">
        <v>12014288</v>
      </c>
      <c r="V141" s="19">
        <v>39822855.497822754</v>
      </c>
      <c r="W141" s="19">
        <v>51600208.408199608</v>
      </c>
      <c r="X141" s="19">
        <v>12014288</v>
      </c>
      <c r="Y141" s="19">
        <v>39876187.820779212</v>
      </c>
      <c r="Z141" s="19">
        <v>52140928.70168066</v>
      </c>
      <c r="AA141" s="19">
        <v>12014288</v>
      </c>
      <c r="AB141" s="19">
        <v>39876187.820779212</v>
      </c>
      <c r="AC141">
        <v>14600000</v>
      </c>
      <c r="AD141">
        <v>31800000</v>
      </c>
      <c r="AE141">
        <v>52800000</v>
      </c>
    </row>
    <row r="142" spans="1:31" x14ac:dyDescent="0.2">
      <c r="A142" s="18">
        <v>44318</v>
      </c>
      <c r="B142" s="19">
        <v>0</v>
      </c>
      <c r="C142" s="19">
        <v>0</v>
      </c>
      <c r="D142" s="19" t="e">
        <v>#N/A</v>
      </c>
      <c r="E142" s="19">
        <v>38021121.00000003</v>
      </c>
      <c r="F142" s="19">
        <v>12294006</v>
      </c>
      <c r="G142" s="19">
        <v>33325488.450000029</v>
      </c>
      <c r="H142" s="19">
        <v>41583337.183728054</v>
      </c>
      <c r="I142" s="19">
        <v>12294006</v>
      </c>
      <c r="J142" s="19">
        <v>35586483.015355244</v>
      </c>
      <c r="K142" s="19">
        <v>44685241.396231212</v>
      </c>
      <c r="L142" s="19">
        <v>12294006</v>
      </c>
      <c r="M142" s="19">
        <v>37433196.806608088</v>
      </c>
      <c r="N142" s="19">
        <v>47284908.824929953</v>
      </c>
      <c r="O142" s="19">
        <v>12294006</v>
      </c>
      <c r="P142" s="19">
        <v>38827897.492436953</v>
      </c>
      <c r="Q142" s="19">
        <v>49382339.469824284</v>
      </c>
      <c r="R142" s="19">
        <v>12294006</v>
      </c>
      <c r="S142" s="19">
        <v>39770585.072841853</v>
      </c>
      <c r="T142" s="19">
        <v>50977533.33091417</v>
      </c>
      <c r="U142" s="19">
        <v>12294006</v>
      </c>
      <c r="V142" s="19">
        <v>40261259.547822751</v>
      </c>
      <c r="W142" s="19">
        <v>52070490.408199608</v>
      </c>
      <c r="X142" s="19">
        <v>12294006</v>
      </c>
      <c r="Y142" s="19">
        <v>40338697.942207776</v>
      </c>
      <c r="Z142" s="19">
        <v>52661210.70168066</v>
      </c>
      <c r="AA142" s="19">
        <v>12294006</v>
      </c>
      <c r="AB142" s="19">
        <v>40338697.942207776</v>
      </c>
      <c r="AC142">
        <v>14600000</v>
      </c>
      <c r="AD142">
        <v>31800000</v>
      </c>
      <c r="AE142">
        <v>52800000</v>
      </c>
    </row>
    <row r="143" spans="1:31" x14ac:dyDescent="0.2">
      <c r="A143" s="18">
        <v>44319</v>
      </c>
      <c r="B143" s="19">
        <v>0</v>
      </c>
      <c r="C143" s="19">
        <v>0</v>
      </c>
      <c r="D143" s="19" t="e">
        <v>#N/A</v>
      </c>
      <c r="E143" s="19">
        <v>38118641.00000003</v>
      </c>
      <c r="F143" s="19">
        <v>12646486</v>
      </c>
      <c r="G143" s="19">
        <v>33557023.850000024</v>
      </c>
      <c r="H143" s="19">
        <v>41730857.183728054</v>
      </c>
      <c r="I143" s="19">
        <v>12646486</v>
      </c>
      <c r="J143" s="19">
        <v>35863018.41535525</v>
      </c>
      <c r="K143" s="19">
        <v>44882761.396231212</v>
      </c>
      <c r="L143" s="19">
        <v>12646486</v>
      </c>
      <c r="M143" s="19">
        <v>37754732.206608094</v>
      </c>
      <c r="N143" s="19">
        <v>47532428.824929953</v>
      </c>
      <c r="O143" s="19">
        <v>12646486</v>
      </c>
      <c r="P143" s="19">
        <v>39194432.892436959</v>
      </c>
      <c r="Q143" s="19">
        <v>49679859.469824284</v>
      </c>
      <c r="R143" s="19">
        <v>12646486</v>
      </c>
      <c r="S143" s="19">
        <v>40182120.472841859</v>
      </c>
      <c r="T143" s="19">
        <v>51325053.33091417</v>
      </c>
      <c r="U143" s="19">
        <v>12646486</v>
      </c>
      <c r="V143" s="19">
        <v>40717794.947822757</v>
      </c>
      <c r="W143" s="19">
        <v>52468010.408199608</v>
      </c>
      <c r="X143" s="19">
        <v>12646486</v>
      </c>
      <c r="Y143" s="19">
        <v>40823819.282582104</v>
      </c>
      <c r="Z143" s="19">
        <v>52800000</v>
      </c>
      <c r="AA143" s="19">
        <v>12646486</v>
      </c>
      <c r="AB143" s="19">
        <v>40823819.282582104</v>
      </c>
      <c r="AC143">
        <v>14600000</v>
      </c>
      <c r="AD143">
        <v>31800000</v>
      </c>
      <c r="AE143">
        <v>52800000</v>
      </c>
    </row>
    <row r="144" spans="1:31" x14ac:dyDescent="0.2">
      <c r="A144" s="18">
        <v>44320</v>
      </c>
      <c r="B144" s="19">
        <v>0</v>
      </c>
      <c r="C144" s="19">
        <v>0</v>
      </c>
      <c r="D144" s="19" t="e">
        <v>#N/A</v>
      </c>
      <c r="E144" s="19">
        <v>38156829.00000003</v>
      </c>
      <c r="F144" s="19">
        <v>13058298</v>
      </c>
      <c r="G144" s="19">
        <v>33670335.300000027</v>
      </c>
      <c r="H144" s="19">
        <v>41819045.183728054</v>
      </c>
      <c r="I144" s="19">
        <v>13058298</v>
      </c>
      <c r="J144" s="19">
        <v>36021329.865355253</v>
      </c>
      <c r="K144" s="19">
        <v>45020949.396231212</v>
      </c>
      <c r="L144" s="19">
        <v>13058298</v>
      </c>
      <c r="M144" s="19">
        <v>37958043.65660809</v>
      </c>
      <c r="N144" s="19">
        <v>47720616.824929953</v>
      </c>
      <c r="O144" s="19">
        <v>13058298</v>
      </c>
      <c r="P144" s="19">
        <v>39442744.342436962</v>
      </c>
      <c r="Q144" s="19">
        <v>49918047.469824284</v>
      </c>
      <c r="R144" s="19">
        <v>13058298</v>
      </c>
      <c r="S144" s="19">
        <v>40475431.922841854</v>
      </c>
      <c r="T144" s="19">
        <v>51613241.33091417</v>
      </c>
      <c r="U144" s="19">
        <v>13058298</v>
      </c>
      <c r="V144" s="19">
        <v>41056106.397822753</v>
      </c>
      <c r="W144" s="19">
        <v>52800000</v>
      </c>
      <c r="X144" s="19">
        <v>13058298</v>
      </c>
      <c r="Y144" s="19">
        <v>41195196.541902199</v>
      </c>
      <c r="Z144" s="19">
        <v>52800000</v>
      </c>
      <c r="AA144" s="19">
        <v>13058298</v>
      </c>
      <c r="AB144" s="19">
        <v>41195196.541902199</v>
      </c>
      <c r="AC144">
        <v>14600000</v>
      </c>
      <c r="AD144">
        <v>31800000</v>
      </c>
      <c r="AE144">
        <v>52800000</v>
      </c>
    </row>
    <row r="145" spans="1:31" x14ac:dyDescent="0.2">
      <c r="A145" s="18">
        <v>44321</v>
      </c>
      <c r="B145" s="19">
        <v>0</v>
      </c>
      <c r="C145" s="19">
        <v>0</v>
      </c>
      <c r="D145" s="19" t="e">
        <v>#N/A</v>
      </c>
      <c r="E145" s="19">
        <v>38156019.00000003</v>
      </c>
      <c r="F145" s="19">
        <v>13509108</v>
      </c>
      <c r="G145" s="19">
        <v>33766353.50000003</v>
      </c>
      <c r="H145" s="19">
        <v>41868235.183728054</v>
      </c>
      <c r="I145" s="19">
        <v>13509108</v>
      </c>
      <c r="J145" s="19">
        <v>36162348.065355249</v>
      </c>
      <c r="K145" s="19">
        <v>45120139.396231212</v>
      </c>
      <c r="L145" s="19">
        <v>13509108</v>
      </c>
      <c r="M145" s="19">
        <v>38144061.856608093</v>
      </c>
      <c r="N145" s="19">
        <v>47869806.824929953</v>
      </c>
      <c r="O145" s="19">
        <v>13509108</v>
      </c>
      <c r="P145" s="19">
        <v>39673762.542436957</v>
      </c>
      <c r="Q145" s="19">
        <v>50117237.469824284</v>
      </c>
      <c r="R145" s="19">
        <v>13509108</v>
      </c>
      <c r="S145" s="19">
        <v>40751450.122841857</v>
      </c>
      <c r="T145" s="19">
        <v>51862431.33091417</v>
      </c>
      <c r="U145" s="19">
        <v>13509108</v>
      </c>
      <c r="V145" s="19">
        <v>41377124.597822756</v>
      </c>
      <c r="W145" s="19">
        <v>52800000</v>
      </c>
      <c r="X145" s="19">
        <v>13509108</v>
      </c>
      <c r="Y145" s="19">
        <v>41553760.42016805</v>
      </c>
      <c r="Z145" s="19">
        <v>52800000</v>
      </c>
      <c r="AA145" s="19">
        <v>13509108</v>
      </c>
      <c r="AB145" s="19">
        <v>41553760.42016805</v>
      </c>
      <c r="AC145">
        <v>14600000</v>
      </c>
      <c r="AD145">
        <v>31800000</v>
      </c>
      <c r="AE145">
        <v>52800000</v>
      </c>
    </row>
    <row r="146" spans="1:31" x14ac:dyDescent="0.2">
      <c r="A146" s="18">
        <v>44322</v>
      </c>
      <c r="B146" s="19">
        <v>0</v>
      </c>
      <c r="C146" s="19">
        <v>0</v>
      </c>
      <c r="D146" s="19" t="e">
        <v>#N/A</v>
      </c>
      <c r="E146" s="19">
        <v>38102903.00000003</v>
      </c>
      <c r="F146" s="19">
        <v>14012224</v>
      </c>
      <c r="G146" s="19">
        <v>33822976.75000003</v>
      </c>
      <c r="H146" s="19">
        <v>41865119.183728054</v>
      </c>
      <c r="I146" s="19">
        <v>14012224</v>
      </c>
      <c r="J146" s="19">
        <v>36263971.315355249</v>
      </c>
      <c r="K146" s="19">
        <v>45167023.396231212</v>
      </c>
      <c r="L146" s="19">
        <v>14012224</v>
      </c>
      <c r="M146" s="19">
        <v>38290685.106608093</v>
      </c>
      <c r="N146" s="19">
        <v>47966690.824929953</v>
      </c>
      <c r="O146" s="19">
        <v>14012224</v>
      </c>
      <c r="P146" s="19">
        <v>39865385.792436957</v>
      </c>
      <c r="Q146" s="19">
        <v>50264121.469824284</v>
      </c>
      <c r="R146" s="19">
        <v>14012224</v>
      </c>
      <c r="S146" s="19">
        <v>40988073.372841857</v>
      </c>
      <c r="T146" s="19">
        <v>52059315.33091417</v>
      </c>
      <c r="U146" s="19">
        <v>14012224</v>
      </c>
      <c r="V146" s="19">
        <v>41658747.847822756</v>
      </c>
      <c r="W146" s="19">
        <v>52800000</v>
      </c>
      <c r="X146" s="19">
        <v>14012224</v>
      </c>
      <c r="Y146" s="19">
        <v>41877409.217379645</v>
      </c>
      <c r="Z146" s="19">
        <v>52800000</v>
      </c>
      <c r="AA146" s="19">
        <v>14012224</v>
      </c>
      <c r="AB146" s="19">
        <v>41877409.217379645</v>
      </c>
      <c r="AC146">
        <v>14600000</v>
      </c>
      <c r="AD146">
        <v>31800000</v>
      </c>
      <c r="AE146">
        <v>52800000</v>
      </c>
    </row>
    <row r="147" spans="1:31" x14ac:dyDescent="0.2">
      <c r="A147" s="18">
        <v>44323</v>
      </c>
      <c r="B147" s="19">
        <v>0</v>
      </c>
      <c r="C147" s="19">
        <v>0</v>
      </c>
      <c r="D147" s="19" t="e">
        <v>#N/A</v>
      </c>
      <c r="E147" s="19">
        <v>38008300.00000003</v>
      </c>
      <c r="F147" s="19">
        <v>14556827</v>
      </c>
      <c r="G147" s="19">
        <v>33821465.950000025</v>
      </c>
      <c r="H147" s="19">
        <v>41820516.183728054</v>
      </c>
      <c r="I147" s="19">
        <v>14556827</v>
      </c>
      <c r="J147" s="19">
        <v>36307460.515355244</v>
      </c>
      <c r="K147" s="19">
        <v>45172420.396231212</v>
      </c>
      <c r="L147" s="19">
        <v>14556827</v>
      </c>
      <c r="M147" s="19">
        <v>38379174.306608088</v>
      </c>
      <c r="N147" s="19">
        <v>48022087.824929953</v>
      </c>
      <c r="O147" s="19">
        <v>14556827</v>
      </c>
      <c r="P147" s="19">
        <v>39998874.992436953</v>
      </c>
      <c r="Q147" s="19">
        <v>50369518.469824284</v>
      </c>
      <c r="R147" s="19">
        <v>14556827</v>
      </c>
      <c r="S147" s="19">
        <v>41166562.572841853</v>
      </c>
      <c r="T147" s="19">
        <v>52214712.33091417</v>
      </c>
      <c r="U147" s="19">
        <v>14556827</v>
      </c>
      <c r="V147" s="19">
        <v>41882237.047822751</v>
      </c>
      <c r="W147" s="19">
        <v>52800000</v>
      </c>
      <c r="X147" s="19">
        <v>14556827</v>
      </c>
      <c r="Y147" s="19">
        <v>42145898.417379647</v>
      </c>
      <c r="Z147" s="19">
        <v>52800000</v>
      </c>
      <c r="AA147" s="19">
        <v>14556827</v>
      </c>
      <c r="AB147" s="19">
        <v>42147403.83353702</v>
      </c>
      <c r="AC147">
        <v>14600000</v>
      </c>
      <c r="AD147">
        <v>31800000</v>
      </c>
      <c r="AE147">
        <v>52800000</v>
      </c>
    </row>
    <row r="148" spans="1:31" x14ac:dyDescent="0.2">
      <c r="A148" s="18">
        <v>44324</v>
      </c>
      <c r="B148" s="19">
        <v>0</v>
      </c>
      <c r="C148" s="19">
        <v>0</v>
      </c>
      <c r="D148" s="19" t="e">
        <v>#N/A</v>
      </c>
      <c r="E148" s="19">
        <v>37952938.00000003</v>
      </c>
      <c r="F148" s="19">
        <v>15062189</v>
      </c>
      <c r="G148" s="19">
        <v>33808291.450000025</v>
      </c>
      <c r="H148" s="19">
        <v>41815154.183728054</v>
      </c>
      <c r="I148" s="19">
        <v>15062189</v>
      </c>
      <c r="J148" s="19">
        <v>36339286.015355244</v>
      </c>
      <c r="K148" s="19">
        <v>45217058.396231212</v>
      </c>
      <c r="L148" s="19">
        <v>15062189</v>
      </c>
      <c r="M148" s="19">
        <v>38455999.806608088</v>
      </c>
      <c r="N148" s="19">
        <v>48116725.824929953</v>
      </c>
      <c r="O148" s="19">
        <v>15062189</v>
      </c>
      <c r="P148" s="19">
        <v>40120700.492436953</v>
      </c>
      <c r="Q148" s="19">
        <v>50514156.469824284</v>
      </c>
      <c r="R148" s="19">
        <v>15062189</v>
      </c>
      <c r="S148" s="19">
        <v>41333388.072841853</v>
      </c>
      <c r="T148" s="19">
        <v>52409350.33091417</v>
      </c>
      <c r="U148" s="19">
        <v>15062189</v>
      </c>
      <c r="V148" s="19">
        <v>42094062.547822751</v>
      </c>
      <c r="W148" s="19">
        <v>52800000</v>
      </c>
      <c r="X148" s="19">
        <v>15062189</v>
      </c>
      <c r="Y148" s="19">
        <v>42402723.917379647</v>
      </c>
      <c r="Z148" s="19">
        <v>52800000</v>
      </c>
      <c r="AA148" s="19">
        <v>15062189</v>
      </c>
      <c r="AB148" s="19">
        <v>42410214.618640147</v>
      </c>
      <c r="AC148">
        <v>14600000</v>
      </c>
      <c r="AD148">
        <v>31800000</v>
      </c>
      <c r="AE148">
        <v>52800000</v>
      </c>
    </row>
    <row r="149" spans="1:31" x14ac:dyDescent="0.2">
      <c r="A149" s="18">
        <v>44325</v>
      </c>
      <c r="B149" s="19">
        <v>0</v>
      </c>
      <c r="C149" s="19">
        <v>0</v>
      </c>
      <c r="D149" s="19" t="e">
        <v>#N/A</v>
      </c>
      <c r="E149" s="19">
        <v>38164976.00000003</v>
      </c>
      <c r="F149" s="19">
        <v>15300151</v>
      </c>
      <c r="G149" s="19">
        <v>34026079.800000027</v>
      </c>
      <c r="H149" s="19">
        <v>42077192.183728054</v>
      </c>
      <c r="I149" s="19">
        <v>15300151</v>
      </c>
      <c r="J149" s="19">
        <v>36602074.365355253</v>
      </c>
      <c r="K149" s="19">
        <v>45529096.396231212</v>
      </c>
      <c r="L149" s="19">
        <v>15300151</v>
      </c>
      <c r="M149" s="19">
        <v>38763788.15660809</v>
      </c>
      <c r="N149" s="19">
        <v>48478763.824929953</v>
      </c>
      <c r="O149" s="19">
        <v>15300151</v>
      </c>
      <c r="P149" s="19">
        <v>40473488.842436962</v>
      </c>
      <c r="Q149" s="19">
        <v>50926194.469824284</v>
      </c>
      <c r="R149" s="19">
        <v>15300151</v>
      </c>
      <c r="S149" s="19">
        <v>41731176.422841854</v>
      </c>
      <c r="T149" s="19">
        <v>52800000</v>
      </c>
      <c r="U149" s="19">
        <v>15300151</v>
      </c>
      <c r="V149" s="19">
        <v>42536850.897822753</v>
      </c>
      <c r="W149" s="19">
        <v>52800000</v>
      </c>
      <c r="X149" s="19">
        <v>15300151</v>
      </c>
      <c r="Y149" s="19">
        <v>42890512.267379649</v>
      </c>
      <c r="Z149" s="19">
        <v>52800000</v>
      </c>
      <c r="AA149" s="19">
        <v>15300151</v>
      </c>
      <c r="AB149" s="19">
        <v>42908468.122689061</v>
      </c>
      <c r="AC149">
        <v>14600000</v>
      </c>
      <c r="AD149">
        <v>31800000</v>
      </c>
      <c r="AE149">
        <v>52800000</v>
      </c>
    </row>
    <row r="150" spans="1:31" x14ac:dyDescent="0.2">
      <c r="A150" s="18">
        <v>44326</v>
      </c>
      <c r="B150" s="19">
        <v>0</v>
      </c>
      <c r="C150" s="19">
        <v>0</v>
      </c>
      <c r="D150" s="19" t="e">
        <v>#N/A</v>
      </c>
      <c r="E150" s="19">
        <v>38339020.00000003</v>
      </c>
      <c r="F150" s="19">
        <v>15576107</v>
      </c>
      <c r="G150" s="19">
        <v>34193248.100000031</v>
      </c>
      <c r="H150" s="19">
        <v>42301236.183728054</v>
      </c>
      <c r="I150" s="19">
        <v>15576107</v>
      </c>
      <c r="J150" s="19">
        <v>36814242.66535525</v>
      </c>
      <c r="K150" s="19">
        <v>45803140.396231212</v>
      </c>
      <c r="L150" s="19">
        <v>15576107</v>
      </c>
      <c r="M150" s="19">
        <v>39020956.456608094</v>
      </c>
      <c r="N150" s="19">
        <v>48802807.824929953</v>
      </c>
      <c r="O150" s="19">
        <v>15576107</v>
      </c>
      <c r="P150" s="19">
        <v>40775657.142436959</v>
      </c>
      <c r="Q150" s="19">
        <v>51300238.469824284</v>
      </c>
      <c r="R150" s="19">
        <v>15576107</v>
      </c>
      <c r="S150" s="19">
        <v>42078344.722841859</v>
      </c>
      <c r="T150" s="19">
        <v>52800000</v>
      </c>
      <c r="U150" s="19">
        <v>15576107</v>
      </c>
      <c r="V150" s="19">
        <v>42929019.197822757</v>
      </c>
      <c r="W150" s="19">
        <v>52800000</v>
      </c>
      <c r="X150" s="19">
        <v>15576107</v>
      </c>
      <c r="Y150" s="19">
        <v>43327680.567379653</v>
      </c>
      <c r="Z150" s="19">
        <v>52800000</v>
      </c>
      <c r="AA150" s="19">
        <v>15576107</v>
      </c>
      <c r="AB150" s="19">
        <v>43360581.445683718</v>
      </c>
      <c r="AC150">
        <v>14600000</v>
      </c>
      <c r="AD150">
        <v>31800000</v>
      </c>
      <c r="AE150">
        <v>52800000</v>
      </c>
    </row>
    <row r="151" spans="1:31" x14ac:dyDescent="0.2">
      <c r="A151" s="18">
        <v>44327</v>
      </c>
      <c r="B151" s="19">
        <v>0</v>
      </c>
      <c r="C151" s="19">
        <v>0</v>
      </c>
      <c r="D151" s="19" t="e">
        <v>#N/A</v>
      </c>
      <c r="E151" s="19">
        <v>38424155.00000003</v>
      </c>
      <c r="F151" s="19">
        <v>15940972</v>
      </c>
      <c r="G151" s="19">
        <v>34333885.350000031</v>
      </c>
      <c r="H151" s="19">
        <v>42436371.183728054</v>
      </c>
      <c r="I151" s="19">
        <v>15940972</v>
      </c>
      <c r="J151" s="19">
        <v>36999879.91535525</v>
      </c>
      <c r="K151" s="19">
        <v>45988275.396231212</v>
      </c>
      <c r="L151" s="19">
        <v>15940972</v>
      </c>
      <c r="M151" s="19">
        <v>39251593.706608094</v>
      </c>
      <c r="N151" s="19">
        <v>49037942.824929953</v>
      </c>
      <c r="O151" s="19">
        <v>15940972</v>
      </c>
      <c r="P151" s="19">
        <v>41051294.392436959</v>
      </c>
      <c r="Q151" s="19">
        <v>51585373.469824284</v>
      </c>
      <c r="R151" s="19">
        <v>15940972</v>
      </c>
      <c r="S151" s="19">
        <v>42398981.972841859</v>
      </c>
      <c r="T151" s="19">
        <v>52800000</v>
      </c>
      <c r="U151" s="19">
        <v>15940972</v>
      </c>
      <c r="V151" s="19">
        <v>43294656.447822757</v>
      </c>
      <c r="W151" s="19">
        <v>52800000</v>
      </c>
      <c r="X151" s="19">
        <v>15940972</v>
      </c>
      <c r="Y151" s="19">
        <v>43738317.817379653</v>
      </c>
      <c r="Z151" s="19">
        <v>52800000</v>
      </c>
      <c r="AA151" s="19">
        <v>15940972</v>
      </c>
      <c r="AB151" s="19">
        <v>43790643.587624118</v>
      </c>
      <c r="AC151">
        <v>14600000</v>
      </c>
      <c r="AD151">
        <v>31800000</v>
      </c>
      <c r="AE151">
        <v>52800000</v>
      </c>
    </row>
    <row r="152" spans="1:31" x14ac:dyDescent="0.2">
      <c r="A152" s="18">
        <v>44328</v>
      </c>
      <c r="B152" s="19">
        <v>0</v>
      </c>
      <c r="C152" s="19">
        <v>0</v>
      </c>
      <c r="D152" s="19" t="e">
        <v>#N/A</v>
      </c>
      <c r="E152" s="19">
        <v>38392045.00000003</v>
      </c>
      <c r="F152" s="19">
        <v>16423082</v>
      </c>
      <c r="G152" s="19">
        <v>34498495.150000028</v>
      </c>
      <c r="H152" s="19">
        <v>42454261.183728054</v>
      </c>
      <c r="I152" s="19">
        <v>16423082</v>
      </c>
      <c r="J152" s="19">
        <v>37209489.715355255</v>
      </c>
      <c r="K152" s="19">
        <v>46056165.396231212</v>
      </c>
      <c r="L152" s="19">
        <v>16423082</v>
      </c>
      <c r="M152" s="19">
        <v>39506203.506608091</v>
      </c>
      <c r="N152" s="19">
        <v>49155832.824929953</v>
      </c>
      <c r="O152" s="19">
        <v>16423082</v>
      </c>
      <c r="P152" s="19">
        <v>41350904.192436963</v>
      </c>
      <c r="Q152" s="19">
        <v>51753263.469824284</v>
      </c>
      <c r="R152" s="19">
        <v>16423082</v>
      </c>
      <c r="S152" s="19">
        <v>42743591.772841863</v>
      </c>
      <c r="T152" s="19">
        <v>52800000</v>
      </c>
      <c r="U152" s="19">
        <v>16423082</v>
      </c>
      <c r="V152" s="19">
        <v>43684266.247822754</v>
      </c>
      <c r="W152" s="19">
        <v>52800000</v>
      </c>
      <c r="X152" s="19">
        <v>16423082</v>
      </c>
      <c r="Y152" s="19">
        <v>44172927.61737965</v>
      </c>
      <c r="Z152" s="19">
        <v>52800000</v>
      </c>
      <c r="AA152" s="19">
        <v>16423082</v>
      </c>
      <c r="AB152" s="19">
        <v>44249158.148510307</v>
      </c>
      <c r="AC152">
        <v>14600000</v>
      </c>
      <c r="AD152">
        <v>31800000</v>
      </c>
      <c r="AE152">
        <v>52800000</v>
      </c>
    </row>
    <row r="153" spans="1:31" x14ac:dyDescent="0.2">
      <c r="A153" s="18">
        <v>44329</v>
      </c>
      <c r="B153" s="19">
        <v>0</v>
      </c>
      <c r="C153" s="19">
        <v>0</v>
      </c>
      <c r="D153" s="19" t="e">
        <v>#N/A</v>
      </c>
      <c r="E153" s="19">
        <v>38389591.00000003</v>
      </c>
      <c r="F153" s="19">
        <v>16875536</v>
      </c>
      <c r="G153" s="19">
        <v>34526107.900000028</v>
      </c>
      <c r="H153" s="19">
        <v>42501807.183728054</v>
      </c>
      <c r="I153" s="19">
        <v>16875536</v>
      </c>
      <c r="J153" s="19">
        <v>37282102.465355255</v>
      </c>
      <c r="K153" s="19">
        <v>46153711.396231212</v>
      </c>
      <c r="L153" s="19">
        <v>16875536</v>
      </c>
      <c r="M153" s="19">
        <v>39623816.256608091</v>
      </c>
      <c r="N153" s="19">
        <v>49303378.824929953</v>
      </c>
      <c r="O153" s="19">
        <v>16875536</v>
      </c>
      <c r="P153" s="19">
        <v>41513516.942436963</v>
      </c>
      <c r="Q153" s="19">
        <v>51950809.469824284</v>
      </c>
      <c r="R153" s="19">
        <v>16875536</v>
      </c>
      <c r="S153" s="19">
        <v>42951204.522841863</v>
      </c>
      <c r="T153" s="19">
        <v>52800000</v>
      </c>
      <c r="U153" s="19">
        <v>16875536</v>
      </c>
      <c r="V153" s="19">
        <v>43936878.997822754</v>
      </c>
      <c r="W153" s="19">
        <v>52800000</v>
      </c>
      <c r="X153" s="19">
        <v>16875536</v>
      </c>
      <c r="Y153" s="19">
        <v>44470540.36737965</v>
      </c>
      <c r="Z153" s="19">
        <v>52800000</v>
      </c>
      <c r="AA153" s="19">
        <v>16875536</v>
      </c>
      <c r="AB153" s="19">
        <v>44575155.52834224</v>
      </c>
      <c r="AC153">
        <v>14600000</v>
      </c>
      <c r="AD153">
        <v>31800000</v>
      </c>
      <c r="AE153">
        <v>52800000</v>
      </c>
    </row>
    <row r="154" spans="1:31" x14ac:dyDescent="0.2">
      <c r="A154" s="18">
        <v>44330</v>
      </c>
      <c r="B154" s="19">
        <v>0</v>
      </c>
      <c r="C154" s="19">
        <v>0</v>
      </c>
      <c r="D154" s="19" t="e">
        <v>#N/A</v>
      </c>
      <c r="E154" s="19">
        <v>38398090.571428597</v>
      </c>
      <c r="F154" s="19">
        <v>17317036.428571429</v>
      </c>
      <c r="G154" s="19">
        <v>34516515.300000027</v>
      </c>
      <c r="H154" s="19">
        <v>42533351.761109009</v>
      </c>
      <c r="I154" s="19">
        <v>17343991.422619045</v>
      </c>
      <c r="J154" s="19">
        <v>37317509.865355253</v>
      </c>
      <c r="K154" s="19">
        <v>46235255.973612167</v>
      </c>
      <c r="L154" s="19">
        <v>17343991.422619045</v>
      </c>
      <c r="M154" s="19">
        <v>39704223.65660809</v>
      </c>
      <c r="N154" s="19">
        <v>49434923.402310908</v>
      </c>
      <c r="O154" s="19">
        <v>17343991.422619045</v>
      </c>
      <c r="P154" s="19">
        <v>41638924.342436962</v>
      </c>
      <c r="Q154" s="19">
        <v>52132354.04720524</v>
      </c>
      <c r="R154" s="19">
        <v>17343991.422619045</v>
      </c>
      <c r="S154" s="19">
        <v>43121611.922841854</v>
      </c>
      <c r="T154" s="19">
        <v>52800000</v>
      </c>
      <c r="U154" s="19">
        <v>17343991.422619045</v>
      </c>
      <c r="V154" s="19">
        <v>44152286.397822753</v>
      </c>
      <c r="W154" s="19">
        <v>52800000</v>
      </c>
      <c r="X154" s="19">
        <v>17343991.422619045</v>
      </c>
      <c r="Y154" s="19">
        <v>44730947.767379649</v>
      </c>
      <c r="Z154" s="19">
        <v>52800000</v>
      </c>
      <c r="AA154" s="19">
        <v>17343991.422619045</v>
      </c>
      <c r="AB154" s="19">
        <v>44868427.427119918</v>
      </c>
      <c r="AC154">
        <v>14600000</v>
      </c>
      <c r="AD154">
        <v>31800000</v>
      </c>
      <c r="AE154">
        <v>52800000</v>
      </c>
    </row>
    <row r="155" spans="1:31" x14ac:dyDescent="0.2">
      <c r="A155" s="18">
        <v>44331</v>
      </c>
      <c r="B155" s="19">
        <v>0</v>
      </c>
      <c r="C155" s="19">
        <v>0</v>
      </c>
      <c r="D155" s="19" t="e">
        <v>#N/A</v>
      </c>
      <c r="E155" s="19">
        <v>38406590.142857164</v>
      </c>
      <c r="F155" s="19">
        <v>17758536.857142858</v>
      </c>
      <c r="G155" s="19">
        <v>34412884.650000028</v>
      </c>
      <c r="H155" s="19">
        <v>42559965.202603802</v>
      </c>
      <c r="I155" s="19">
        <v>17817377.981124252</v>
      </c>
      <c r="J155" s="19">
        <v>37258879.215355255</v>
      </c>
      <c r="K155" s="19">
        <v>46311869.41510696</v>
      </c>
      <c r="L155" s="19">
        <v>17817377.981124252</v>
      </c>
      <c r="M155" s="19">
        <v>39690593.006608091</v>
      </c>
      <c r="N155" s="19">
        <v>49561536.843805701</v>
      </c>
      <c r="O155" s="19">
        <v>17817377.981124252</v>
      </c>
      <c r="P155" s="19">
        <v>41670293.692436963</v>
      </c>
      <c r="Q155" s="19">
        <v>52308967.488700032</v>
      </c>
      <c r="R155" s="19">
        <v>17817377.981124252</v>
      </c>
      <c r="S155" s="19">
        <v>43197981.272841863</v>
      </c>
      <c r="T155" s="19">
        <v>52800000</v>
      </c>
      <c r="U155" s="19">
        <v>17817377.981124252</v>
      </c>
      <c r="V155" s="19">
        <v>44273655.747822754</v>
      </c>
      <c r="W155" s="19">
        <v>52800000</v>
      </c>
      <c r="X155" s="19">
        <v>17817377.981124252</v>
      </c>
      <c r="Y155" s="19">
        <v>44897317.11737965</v>
      </c>
      <c r="Z155" s="19">
        <v>52800000</v>
      </c>
      <c r="AA155" s="19">
        <v>17817377.981124252</v>
      </c>
      <c r="AB155" s="19">
        <v>45072141.144843385</v>
      </c>
      <c r="AC155">
        <v>14600000</v>
      </c>
      <c r="AD155">
        <v>31800000</v>
      </c>
      <c r="AE155">
        <v>52800000</v>
      </c>
    </row>
    <row r="156" spans="1:31" x14ac:dyDescent="0.2">
      <c r="A156" s="18">
        <v>44332</v>
      </c>
      <c r="B156" s="19">
        <v>0</v>
      </c>
      <c r="C156" s="19">
        <v>0</v>
      </c>
      <c r="D156" s="19" t="e">
        <v>#N/A</v>
      </c>
      <c r="E156" s="19">
        <v>38415089.714285731</v>
      </c>
      <c r="F156" s="19">
        <v>18200037.285714287</v>
      </c>
      <c r="G156" s="19">
        <v>34546702.350000031</v>
      </c>
      <c r="H156" s="19">
        <v>42581647.508212402</v>
      </c>
      <c r="I156" s="19">
        <v>18295695.675515652</v>
      </c>
      <c r="J156" s="19">
        <v>37437696.91535525</v>
      </c>
      <c r="K156" s="19">
        <v>46383551.72071556</v>
      </c>
      <c r="L156" s="19">
        <v>18295695.675515652</v>
      </c>
      <c r="M156" s="19">
        <v>39914410.706608094</v>
      </c>
      <c r="N156" s="19">
        <v>49683219.149414301</v>
      </c>
      <c r="O156" s="19">
        <v>18295695.675515652</v>
      </c>
      <c r="P156" s="19">
        <v>41939111.392436959</v>
      </c>
      <c r="Q156" s="19">
        <v>52480649.794308633</v>
      </c>
      <c r="R156" s="19">
        <v>18295695.675515652</v>
      </c>
      <c r="S156" s="19">
        <v>43511798.972841859</v>
      </c>
      <c r="T156" s="19">
        <v>52800000</v>
      </c>
      <c r="U156" s="19">
        <v>18295695.675515652</v>
      </c>
      <c r="V156" s="19">
        <v>44632473.447822757</v>
      </c>
      <c r="W156" s="19">
        <v>52800000</v>
      </c>
      <c r="X156" s="19">
        <v>18295695.675515652</v>
      </c>
      <c r="Y156" s="19">
        <v>45301134.817379653</v>
      </c>
      <c r="Z156" s="19">
        <v>52800000</v>
      </c>
      <c r="AA156" s="19">
        <v>18295695.675515652</v>
      </c>
      <c r="AB156" s="19">
        <v>45517783.0815126</v>
      </c>
      <c r="AC156">
        <v>14600000</v>
      </c>
      <c r="AD156">
        <v>31800000</v>
      </c>
      <c r="AE156">
        <v>52800000</v>
      </c>
    </row>
    <row r="157" spans="1:31" x14ac:dyDescent="0.2">
      <c r="A157" s="18">
        <v>44333</v>
      </c>
      <c r="B157" s="19">
        <v>0</v>
      </c>
      <c r="C157" s="19">
        <v>0</v>
      </c>
      <c r="D157" s="19" t="e">
        <v>#N/A</v>
      </c>
      <c r="E157" s="19">
        <v>38423589.285714298</v>
      </c>
      <c r="F157" s="19">
        <v>18641537.714285716</v>
      </c>
      <c r="G157" s="19">
        <v>34653906.550000027</v>
      </c>
      <c r="H157" s="19">
        <v>42598398.67793484</v>
      </c>
      <c r="I157" s="19">
        <v>18778944.505793214</v>
      </c>
      <c r="J157" s="19">
        <v>37589901.115355253</v>
      </c>
      <c r="K157" s="19">
        <v>46450302.890437998</v>
      </c>
      <c r="L157" s="19">
        <v>18778944.505793214</v>
      </c>
      <c r="M157" s="19">
        <v>40111614.90660809</v>
      </c>
      <c r="N157" s="19">
        <v>49799970.319136739</v>
      </c>
      <c r="O157" s="19">
        <v>18778944.505793214</v>
      </c>
      <c r="P157" s="19">
        <v>42181315.592436962</v>
      </c>
      <c r="Q157" s="19">
        <v>52647400.96403107</v>
      </c>
      <c r="R157" s="19">
        <v>18778944.505793214</v>
      </c>
      <c r="S157" s="19">
        <v>43799003.172841854</v>
      </c>
      <c r="T157" s="19">
        <v>52800000</v>
      </c>
      <c r="U157" s="19">
        <v>18778944.505793214</v>
      </c>
      <c r="V157" s="19">
        <v>44964677.647822753</v>
      </c>
      <c r="W157" s="19">
        <v>52800000</v>
      </c>
      <c r="X157" s="19">
        <v>18778944.505793214</v>
      </c>
      <c r="Y157" s="19">
        <v>45678339.017379649</v>
      </c>
      <c r="Z157" s="19">
        <v>52800000</v>
      </c>
      <c r="AA157" s="19">
        <v>18778944.505793214</v>
      </c>
      <c r="AB157" s="19">
        <v>45939987.281512596</v>
      </c>
      <c r="AC157">
        <v>14600000</v>
      </c>
      <c r="AD157">
        <v>31800000</v>
      </c>
      <c r="AE157">
        <v>52800000</v>
      </c>
    </row>
    <row r="158" spans="1:31" x14ac:dyDescent="0.2">
      <c r="A158" s="18">
        <v>44334</v>
      </c>
      <c r="B158" s="19">
        <v>0</v>
      </c>
      <c r="C158" s="19">
        <v>0</v>
      </c>
      <c r="D158" s="19" t="e">
        <v>#N/A</v>
      </c>
      <c r="E158" s="19">
        <v>38432088.857142866</v>
      </c>
      <c r="F158" s="19">
        <v>19083038.142857146</v>
      </c>
      <c r="G158" s="19">
        <v>34740363.950000025</v>
      </c>
      <c r="H158" s="19">
        <v>42610218.711771116</v>
      </c>
      <c r="I158" s="19">
        <v>19267124.471956939</v>
      </c>
      <c r="J158" s="19">
        <v>37721358.515355244</v>
      </c>
      <c r="K158" s="19">
        <v>46512122.924274273</v>
      </c>
      <c r="L158" s="19">
        <v>19267124.471956939</v>
      </c>
      <c r="M158" s="19">
        <v>40288072.306608088</v>
      </c>
      <c r="N158" s="19">
        <v>49911790.352973014</v>
      </c>
      <c r="O158" s="19">
        <v>19267124.471956939</v>
      </c>
      <c r="P158" s="19">
        <v>42402772.992436953</v>
      </c>
      <c r="Q158" s="19">
        <v>52800000</v>
      </c>
      <c r="R158" s="19">
        <v>19267124.471956939</v>
      </c>
      <c r="S158" s="19">
        <v>44065460.572841853</v>
      </c>
      <c r="T158" s="19">
        <v>52800000</v>
      </c>
      <c r="U158" s="19">
        <v>19267124.471956939</v>
      </c>
      <c r="V158" s="19">
        <v>45276135.047822751</v>
      </c>
      <c r="W158" s="19">
        <v>52800000</v>
      </c>
      <c r="X158" s="19">
        <v>19267124.471956939</v>
      </c>
      <c r="Y158" s="19">
        <v>46034796.417379647</v>
      </c>
      <c r="Z158" s="19">
        <v>52800000</v>
      </c>
      <c r="AA158" s="19">
        <v>19267124.471956939</v>
      </c>
      <c r="AB158" s="19">
        <v>46341444.681512594</v>
      </c>
      <c r="AC158">
        <v>14600000</v>
      </c>
      <c r="AD158">
        <v>31800000</v>
      </c>
      <c r="AE158">
        <v>52800000</v>
      </c>
    </row>
    <row r="159" spans="1:31" x14ac:dyDescent="0.2">
      <c r="A159" s="18">
        <v>44335</v>
      </c>
      <c r="B159" s="19">
        <v>0</v>
      </c>
      <c r="C159" s="19">
        <v>0</v>
      </c>
      <c r="D159" s="19" t="e">
        <v>#N/A</v>
      </c>
      <c r="E159" s="19">
        <v>38440588.428571433</v>
      </c>
      <c r="F159" s="19">
        <v>19524538.571428575</v>
      </c>
      <c r="G159" s="19">
        <v>34746700.350000031</v>
      </c>
      <c r="H159" s="19">
        <v>42618718.283199683</v>
      </c>
      <c r="I159" s="19">
        <v>19758624.900528368</v>
      </c>
      <c r="J159" s="19">
        <v>37772694.91535525</v>
      </c>
      <c r="K159" s="19">
        <v>46569011.822224356</v>
      </c>
      <c r="L159" s="19">
        <v>19760235.574006855</v>
      </c>
      <c r="M159" s="19">
        <v>40384408.706608094</v>
      </c>
      <c r="N159" s="19">
        <v>50018679.250923097</v>
      </c>
      <c r="O159" s="19">
        <v>19760235.574006855</v>
      </c>
      <c r="P159" s="19">
        <v>42544109.392436959</v>
      </c>
      <c r="Q159" s="19">
        <v>52800000</v>
      </c>
      <c r="R159" s="19">
        <v>19760235.574006855</v>
      </c>
      <c r="S159" s="19">
        <v>44251796.972841859</v>
      </c>
      <c r="T159" s="19">
        <v>52800000</v>
      </c>
      <c r="U159" s="19">
        <v>19760235.574006855</v>
      </c>
      <c r="V159" s="19">
        <v>45507471.447822757</v>
      </c>
      <c r="W159" s="19">
        <v>52800000</v>
      </c>
      <c r="X159" s="19">
        <v>19760235.574006855</v>
      </c>
      <c r="Y159" s="19">
        <v>46311132.817379653</v>
      </c>
      <c r="Z159" s="19">
        <v>52800000</v>
      </c>
      <c r="AA159" s="19">
        <v>19760235.574006855</v>
      </c>
      <c r="AB159" s="19">
        <v>46662781.0815126</v>
      </c>
      <c r="AC159">
        <v>14600000</v>
      </c>
      <c r="AD159">
        <v>31800000</v>
      </c>
      <c r="AE159">
        <v>52800000</v>
      </c>
    </row>
    <row r="160" spans="1:31" x14ac:dyDescent="0.2">
      <c r="A160" s="18">
        <v>44336</v>
      </c>
      <c r="B160" s="19">
        <v>0</v>
      </c>
      <c r="C160" s="19">
        <v>0</v>
      </c>
      <c r="D160" s="19" t="e">
        <v>#N/A</v>
      </c>
      <c r="E160" s="19">
        <v>38449088</v>
      </c>
      <c r="F160" s="19">
        <v>19966039.000000004</v>
      </c>
      <c r="G160" s="19">
        <v>34743224.350000031</v>
      </c>
      <c r="H160" s="19">
        <v>42627217.85462825</v>
      </c>
      <c r="I160" s="19">
        <v>20250125.329099797</v>
      </c>
      <c r="J160" s="19">
        <v>37814218.91535525</v>
      </c>
      <c r="K160" s="19">
        <v>46620969.584288277</v>
      </c>
      <c r="L160" s="19">
        <v>20258277.811942935</v>
      </c>
      <c r="M160" s="19">
        <v>40470932.706608094</v>
      </c>
      <c r="N160" s="19">
        <v>50120637.012987018</v>
      </c>
      <c r="O160" s="19">
        <v>20258277.811942935</v>
      </c>
      <c r="P160" s="19">
        <v>42675633.392436959</v>
      </c>
      <c r="Q160" s="19">
        <v>52800000</v>
      </c>
      <c r="R160" s="19">
        <v>20258277.811942935</v>
      </c>
      <c r="S160" s="19">
        <v>44428320.972841859</v>
      </c>
      <c r="T160" s="19">
        <v>52800000</v>
      </c>
      <c r="U160" s="19">
        <v>20258277.811942935</v>
      </c>
      <c r="V160" s="19">
        <v>45728995.447822757</v>
      </c>
      <c r="W160" s="19">
        <v>52800000</v>
      </c>
      <c r="X160" s="19">
        <v>20258277.811942935</v>
      </c>
      <c r="Y160" s="19">
        <v>46577656.817379653</v>
      </c>
      <c r="Z160" s="19">
        <v>52800000</v>
      </c>
      <c r="AA160" s="19">
        <v>20258277.811942935</v>
      </c>
      <c r="AB160" s="19">
        <v>46974305.0815126</v>
      </c>
      <c r="AC160">
        <v>14600000</v>
      </c>
      <c r="AD160">
        <v>31800000</v>
      </c>
      <c r="AE160">
        <v>52800000</v>
      </c>
    </row>
    <row r="161" spans="1:31" x14ac:dyDescent="0.2">
      <c r="A161" s="18">
        <v>44337</v>
      </c>
      <c r="B161" s="19">
        <v>0</v>
      </c>
      <c r="C161" s="19">
        <v>0</v>
      </c>
      <c r="D161" s="19" t="e">
        <v>#N/A</v>
      </c>
      <c r="E161" s="19">
        <v>38457587.571428567</v>
      </c>
      <c r="F161" s="19">
        <v>20407539.428571433</v>
      </c>
      <c r="G161" s="19">
        <v>34728185.800000027</v>
      </c>
      <c r="H161" s="19">
        <v>42635717.426056817</v>
      </c>
      <c r="I161" s="19">
        <v>20741625.757671226</v>
      </c>
      <c r="J161" s="19">
        <v>37844180.365355253</v>
      </c>
      <c r="K161" s="19">
        <v>46667996.210466005</v>
      </c>
      <c r="L161" s="19">
        <v>20761251.185765207</v>
      </c>
      <c r="M161" s="19">
        <v>40545894.15660809</v>
      </c>
      <c r="N161" s="19">
        <v>50217663.639164746</v>
      </c>
      <c r="O161" s="19">
        <v>20761251.185765207</v>
      </c>
      <c r="P161" s="19">
        <v>42795594.842436962</v>
      </c>
      <c r="Q161" s="19">
        <v>52800000</v>
      </c>
      <c r="R161" s="19">
        <v>20761251.185765207</v>
      </c>
      <c r="S161" s="19">
        <v>44593282.422841854</v>
      </c>
      <c r="T161" s="19">
        <v>52800000</v>
      </c>
      <c r="U161" s="19">
        <v>20761251.185765207</v>
      </c>
      <c r="V161" s="19">
        <v>45938956.897822753</v>
      </c>
      <c r="W161" s="19">
        <v>52800000</v>
      </c>
      <c r="X161" s="19">
        <v>20761251.185765207</v>
      </c>
      <c r="Y161" s="19">
        <v>46832618.267379649</v>
      </c>
      <c r="Z161" s="19">
        <v>52800000</v>
      </c>
      <c r="AA161" s="19">
        <v>20761251.185765207</v>
      </c>
      <c r="AB161" s="19">
        <v>47274266.531512596</v>
      </c>
      <c r="AC161">
        <v>14600000</v>
      </c>
      <c r="AD161">
        <v>31800000</v>
      </c>
      <c r="AE161">
        <v>52800000</v>
      </c>
    </row>
    <row r="162" spans="1:31" x14ac:dyDescent="0.2">
      <c r="A162" s="18">
        <v>44338</v>
      </c>
      <c r="B162" s="19">
        <v>0</v>
      </c>
      <c r="C162" s="19">
        <v>0</v>
      </c>
      <c r="D162" s="19" t="e">
        <v>#N/A</v>
      </c>
      <c r="E162" s="19">
        <v>38466087.142857134</v>
      </c>
      <c r="F162" s="19">
        <v>20849039.857142862</v>
      </c>
      <c r="G162" s="19">
        <v>34666469.50000003</v>
      </c>
      <c r="H162" s="19">
        <v>42644216.997485384</v>
      </c>
      <c r="I162" s="19">
        <v>21233126.186242655</v>
      </c>
      <c r="J162" s="19">
        <v>37827464.065355249</v>
      </c>
      <c r="K162" s="19">
        <v>46710091.700757571</v>
      </c>
      <c r="L162" s="19">
        <v>21269155.695473641</v>
      </c>
      <c r="M162" s="19">
        <v>40574177.856608093</v>
      </c>
      <c r="N162" s="19">
        <v>50309759.129456311</v>
      </c>
      <c r="O162" s="19">
        <v>21269155.695473641</v>
      </c>
      <c r="P162" s="19">
        <v>42868878.542436957</v>
      </c>
      <c r="Q162" s="19">
        <v>52800000</v>
      </c>
      <c r="R162" s="19">
        <v>21269155.695473641</v>
      </c>
      <c r="S162" s="19">
        <v>44711566.122841857</v>
      </c>
      <c r="T162" s="19">
        <v>52800000</v>
      </c>
      <c r="U162" s="19">
        <v>21269155.695473641</v>
      </c>
      <c r="V162" s="19">
        <v>46102240.597822756</v>
      </c>
      <c r="W162" s="19">
        <v>52800000</v>
      </c>
      <c r="X162" s="19">
        <v>21269155.695473641</v>
      </c>
      <c r="Y162" s="19">
        <v>47040901.967379645</v>
      </c>
      <c r="Z162" s="19">
        <v>52800000</v>
      </c>
      <c r="AA162" s="19">
        <v>21269155.695473641</v>
      </c>
      <c r="AB162" s="19">
        <v>47527550.231512591</v>
      </c>
      <c r="AC162">
        <v>14600000</v>
      </c>
      <c r="AD162">
        <v>31800000</v>
      </c>
      <c r="AE162">
        <v>52800000</v>
      </c>
    </row>
    <row r="163" spans="1:31" x14ac:dyDescent="0.2">
      <c r="A163" s="18">
        <v>44339</v>
      </c>
      <c r="B163" s="19">
        <v>0</v>
      </c>
      <c r="C163" s="19">
        <v>0</v>
      </c>
      <c r="D163" s="19" t="e">
        <v>#N/A</v>
      </c>
      <c r="E163" s="19">
        <v>38474586.714285702</v>
      </c>
      <c r="F163" s="19">
        <v>21290540.285714291</v>
      </c>
      <c r="G163" s="19">
        <v>34833709.200000025</v>
      </c>
      <c r="H163" s="19">
        <v>42652716.568913952</v>
      </c>
      <c r="I163" s="19">
        <v>21724626.614814084</v>
      </c>
      <c r="J163" s="19">
        <v>38039703.765355244</v>
      </c>
      <c r="K163" s="19">
        <v>46747256.055162974</v>
      </c>
      <c r="L163" s="19">
        <v>21781991.341068238</v>
      </c>
      <c r="M163" s="19">
        <v>40831417.556608088</v>
      </c>
      <c r="N163" s="19">
        <v>50396923.483861715</v>
      </c>
      <c r="O163" s="19">
        <v>21781991.341068238</v>
      </c>
      <c r="P163" s="19">
        <v>43171118.242436953</v>
      </c>
      <c r="Q163" s="19">
        <v>52800000</v>
      </c>
      <c r="R163" s="19">
        <v>21781991.341068238</v>
      </c>
      <c r="S163" s="19">
        <v>45058805.822841853</v>
      </c>
      <c r="T163" s="19">
        <v>52800000</v>
      </c>
      <c r="U163" s="19">
        <v>21781991.341068238</v>
      </c>
      <c r="V163" s="19">
        <v>46494480.297822751</v>
      </c>
      <c r="W163" s="19">
        <v>52800000</v>
      </c>
      <c r="X163" s="19">
        <v>21781991.341068238</v>
      </c>
      <c r="Y163" s="19">
        <v>47478141.667379647</v>
      </c>
      <c r="Z163" s="19">
        <v>52800000</v>
      </c>
      <c r="AA163" s="19">
        <v>21781991.341068238</v>
      </c>
      <c r="AB163" s="19">
        <v>48009789.931512594</v>
      </c>
      <c r="AC163">
        <v>14600000</v>
      </c>
      <c r="AD163">
        <v>31800000</v>
      </c>
      <c r="AE163">
        <v>52800000</v>
      </c>
    </row>
    <row r="164" spans="1:31" x14ac:dyDescent="0.2">
      <c r="A164" s="18">
        <v>44340</v>
      </c>
      <c r="B164" s="19">
        <v>0</v>
      </c>
      <c r="C164" s="19">
        <v>0</v>
      </c>
      <c r="D164" s="19" t="e">
        <v>#N/A</v>
      </c>
      <c r="E164" s="19">
        <v>38483086.285714269</v>
      </c>
      <c r="F164" s="19">
        <v>21732040.71428572</v>
      </c>
      <c r="G164" s="19">
        <v>34939101.200000025</v>
      </c>
      <c r="H164" s="19">
        <v>42661216.140342519</v>
      </c>
      <c r="I164" s="19">
        <v>22216127.043385513</v>
      </c>
      <c r="J164" s="19">
        <v>38190095.765355244</v>
      </c>
      <c r="K164" s="19">
        <v>46779489.273682185</v>
      </c>
      <c r="L164" s="19">
        <v>22299758.122549027</v>
      </c>
      <c r="M164" s="19">
        <v>41026809.556608088</v>
      </c>
      <c r="N164" s="19">
        <v>50479156.702380925</v>
      </c>
      <c r="O164" s="19">
        <v>22299758.122549027</v>
      </c>
      <c r="P164" s="19">
        <v>43411510.242436953</v>
      </c>
      <c r="Q164" s="19">
        <v>52800000</v>
      </c>
      <c r="R164" s="19">
        <v>22299758.122549027</v>
      </c>
      <c r="S164" s="19">
        <v>45344197.822841853</v>
      </c>
      <c r="T164" s="19">
        <v>52800000</v>
      </c>
      <c r="U164" s="19">
        <v>22299758.122549027</v>
      </c>
      <c r="V164" s="19">
        <v>46824872.297822751</v>
      </c>
      <c r="W164" s="19">
        <v>52800000</v>
      </c>
      <c r="X164" s="19">
        <v>22299758.122549027</v>
      </c>
      <c r="Y164" s="19">
        <v>47853533.667379647</v>
      </c>
      <c r="Z164" s="19">
        <v>52800000</v>
      </c>
      <c r="AA164" s="19">
        <v>22299758.122549027</v>
      </c>
      <c r="AB164" s="19">
        <v>48152324.299999997</v>
      </c>
      <c r="AC164">
        <v>14600000</v>
      </c>
      <c r="AD164">
        <v>31800000</v>
      </c>
      <c r="AE164">
        <v>52800000</v>
      </c>
    </row>
    <row r="165" spans="1:31" x14ac:dyDescent="0.2">
      <c r="A165" s="18">
        <v>44341</v>
      </c>
      <c r="B165" s="19">
        <v>0</v>
      </c>
      <c r="C165" s="19">
        <v>0</v>
      </c>
      <c r="D165" s="19" t="e">
        <v>#N/A</v>
      </c>
      <c r="E165" s="19">
        <v>38491585.857142836</v>
      </c>
      <c r="F165" s="19">
        <v>22173541.142857149</v>
      </c>
      <c r="G165" s="19">
        <v>34994061.00000003</v>
      </c>
      <c r="H165" s="19">
        <v>42669715.711771086</v>
      </c>
      <c r="I165" s="19">
        <v>22707627.471956942</v>
      </c>
      <c r="J165" s="19">
        <v>38290055.565355249</v>
      </c>
      <c r="K165" s="19">
        <v>46806791.356315233</v>
      </c>
      <c r="L165" s="19">
        <v>22822456.039915979</v>
      </c>
      <c r="M165" s="19">
        <v>41171769.356608093</v>
      </c>
      <c r="N165" s="19">
        <v>50556458.785013974</v>
      </c>
      <c r="O165" s="19">
        <v>22822456.039915979</v>
      </c>
      <c r="P165" s="19">
        <v>43601470.042436957</v>
      </c>
      <c r="Q165" s="19">
        <v>52800000</v>
      </c>
      <c r="R165" s="19">
        <v>22822456.039915979</v>
      </c>
      <c r="S165" s="19">
        <v>45579157.622841857</v>
      </c>
      <c r="T165" s="19">
        <v>52800000</v>
      </c>
      <c r="U165" s="19">
        <v>22822456.039915979</v>
      </c>
      <c r="V165" s="19">
        <v>47104832.097822756</v>
      </c>
      <c r="W165" s="19">
        <v>52800000</v>
      </c>
      <c r="X165" s="19">
        <v>22822456.039915979</v>
      </c>
      <c r="Y165" s="19">
        <v>48172914.899999999</v>
      </c>
      <c r="Z165" s="19">
        <v>52800000</v>
      </c>
      <c r="AA165" s="19">
        <v>22822456.039915979</v>
      </c>
      <c r="AB165" s="19">
        <v>48172914.899999999</v>
      </c>
      <c r="AC165">
        <v>14600000</v>
      </c>
      <c r="AD165">
        <v>31800000</v>
      </c>
      <c r="AE165">
        <v>52800000</v>
      </c>
    </row>
    <row r="166" spans="1:31" x14ac:dyDescent="0.2">
      <c r="A166" s="18">
        <v>44342</v>
      </c>
      <c r="B166" s="19">
        <v>0</v>
      </c>
      <c r="C166" s="19">
        <v>0</v>
      </c>
      <c r="D166" s="19" t="e">
        <v>#N/A</v>
      </c>
      <c r="E166" s="19">
        <v>38500085.428571403</v>
      </c>
      <c r="F166" s="19">
        <v>22615041.571428578</v>
      </c>
      <c r="G166" s="19">
        <v>35015872.50000003</v>
      </c>
      <c r="H166" s="19">
        <v>42678215.283199653</v>
      </c>
      <c r="I166" s="19">
        <v>23199127.900528371</v>
      </c>
      <c r="J166" s="19">
        <v>38356867.065355249</v>
      </c>
      <c r="K166" s="19">
        <v>46829162.303062119</v>
      </c>
      <c r="L166" s="19">
        <v>23350085.093169093</v>
      </c>
      <c r="M166" s="19">
        <v>41283580.856608093</v>
      </c>
      <c r="N166" s="19">
        <v>50628829.731760859</v>
      </c>
      <c r="O166" s="19">
        <v>23350085.093169093</v>
      </c>
      <c r="P166" s="19">
        <v>43758281.542436957</v>
      </c>
      <c r="Q166" s="19">
        <v>52800000</v>
      </c>
      <c r="R166" s="19">
        <v>23350085.093169093</v>
      </c>
      <c r="S166" s="19">
        <v>45780969.122841857</v>
      </c>
      <c r="T166" s="19">
        <v>52800000</v>
      </c>
      <c r="U166" s="19">
        <v>23350085.093169093</v>
      </c>
      <c r="V166" s="19">
        <v>47351643.597822756</v>
      </c>
      <c r="W166" s="19">
        <v>52800000</v>
      </c>
      <c r="X166" s="19">
        <v>23350085.093169093</v>
      </c>
      <c r="Y166" s="19">
        <v>48195455.399999999</v>
      </c>
      <c r="Z166" s="19">
        <v>52800000</v>
      </c>
      <c r="AA166" s="19">
        <v>23350085.093169093</v>
      </c>
      <c r="AB166" s="19">
        <v>48195455.399999999</v>
      </c>
      <c r="AC166">
        <v>14600000</v>
      </c>
      <c r="AD166">
        <v>31800000</v>
      </c>
      <c r="AE166">
        <v>52800000</v>
      </c>
    </row>
    <row r="167" spans="1:31" x14ac:dyDescent="0.2">
      <c r="A167" s="18">
        <v>44343</v>
      </c>
      <c r="B167" s="19">
        <v>0</v>
      </c>
      <c r="C167" s="19">
        <v>0</v>
      </c>
      <c r="D167" s="19" t="e">
        <v>#N/A</v>
      </c>
      <c r="E167" s="19">
        <v>38508584.99999997</v>
      </c>
      <c r="F167" s="19">
        <v>23056542.000000007</v>
      </c>
      <c r="G167" s="19">
        <v>34993223.900000028</v>
      </c>
      <c r="H167" s="19">
        <v>42686714.85462822</v>
      </c>
      <c r="I167" s="19">
        <v>23690628.3290998</v>
      </c>
      <c r="J167" s="19">
        <v>38379218.465355255</v>
      </c>
      <c r="K167" s="19">
        <v>46846602.113922812</v>
      </c>
      <c r="L167" s="19">
        <v>23882645.2823084</v>
      </c>
      <c r="M167" s="19">
        <v>41350932.256608091</v>
      </c>
      <c r="N167" s="19">
        <v>50696269.542621553</v>
      </c>
      <c r="O167" s="19">
        <v>23882645.2823084</v>
      </c>
      <c r="P167" s="19">
        <v>43870632.942436963</v>
      </c>
      <c r="Q167" s="19">
        <v>52800000</v>
      </c>
      <c r="R167" s="19">
        <v>23882645.2823084</v>
      </c>
      <c r="S167" s="19">
        <v>45938320.522841863</v>
      </c>
      <c r="T167" s="19">
        <v>52800000</v>
      </c>
      <c r="U167" s="19">
        <v>23882645.2823084</v>
      </c>
      <c r="V167" s="19">
        <v>47553994.997822754</v>
      </c>
      <c r="W167" s="19">
        <v>52800000</v>
      </c>
      <c r="X167" s="19">
        <v>23882645.2823084</v>
      </c>
      <c r="Y167" s="19">
        <v>48220611.200000003</v>
      </c>
      <c r="Z167" s="19">
        <v>52800000</v>
      </c>
      <c r="AA167" s="19">
        <v>23882645.2823084</v>
      </c>
      <c r="AB167" s="19">
        <v>48220611.200000003</v>
      </c>
      <c r="AC167">
        <v>14600000</v>
      </c>
      <c r="AD167">
        <v>31800000</v>
      </c>
      <c r="AE167">
        <v>52800000</v>
      </c>
    </row>
    <row r="168" spans="1:31" x14ac:dyDescent="0.2">
      <c r="A168" s="18">
        <v>44344</v>
      </c>
      <c r="B168" s="19">
        <v>0</v>
      </c>
      <c r="C168" s="19">
        <v>0</v>
      </c>
      <c r="D168" s="19" t="e">
        <v>#N/A</v>
      </c>
      <c r="E168" s="19">
        <v>38517084.571428537</v>
      </c>
      <c r="F168" s="19">
        <v>23498042.428571437</v>
      </c>
      <c r="G168" s="19">
        <v>34935311.350000031</v>
      </c>
      <c r="H168" s="19">
        <v>42695214.426056787</v>
      </c>
      <c r="I168" s="19">
        <v>24182128.75767123</v>
      </c>
      <c r="J168" s="19">
        <v>38366305.91535525</v>
      </c>
      <c r="K168" s="19">
        <v>46859110.788897343</v>
      </c>
      <c r="L168" s="19">
        <v>24420136.607333869</v>
      </c>
      <c r="M168" s="19">
        <v>41383019.706608094</v>
      </c>
      <c r="N168" s="19">
        <v>50758778.217596084</v>
      </c>
      <c r="O168" s="19">
        <v>24420136.607333869</v>
      </c>
      <c r="P168" s="19">
        <v>43947720.392436959</v>
      </c>
      <c r="Q168" s="19">
        <v>52800000</v>
      </c>
      <c r="R168" s="19">
        <v>24420136.607333869</v>
      </c>
      <c r="S168" s="19">
        <v>46060407.972841859</v>
      </c>
      <c r="T168" s="19">
        <v>52800000</v>
      </c>
      <c r="U168" s="19">
        <v>24420136.607333869</v>
      </c>
      <c r="V168" s="19">
        <v>47721082.447822757</v>
      </c>
      <c r="W168" s="19">
        <v>52800000</v>
      </c>
      <c r="X168" s="19">
        <v>24420136.607333869</v>
      </c>
      <c r="Y168" s="19">
        <v>48247841.350000001</v>
      </c>
      <c r="Z168" s="19">
        <v>52800000</v>
      </c>
      <c r="AA168" s="19">
        <v>24420136.607333869</v>
      </c>
      <c r="AB168" s="19">
        <v>48247841.350000001</v>
      </c>
      <c r="AC168">
        <v>14600000</v>
      </c>
      <c r="AD168">
        <v>31800000</v>
      </c>
      <c r="AE168">
        <v>52800000</v>
      </c>
    </row>
    <row r="169" spans="1:31" x14ac:dyDescent="0.2">
      <c r="A169" s="18">
        <v>44345</v>
      </c>
      <c r="B169" s="19">
        <v>0</v>
      </c>
      <c r="C169" s="19">
        <v>0</v>
      </c>
      <c r="D169" s="19" t="e">
        <v>#N/A</v>
      </c>
      <c r="E169" s="19">
        <v>38525584.142857105</v>
      </c>
      <c r="F169" s="19">
        <v>23939542.857142866</v>
      </c>
      <c r="G169" s="19">
        <v>34910753.650000028</v>
      </c>
      <c r="H169" s="19">
        <v>42703713.997485355</v>
      </c>
      <c r="I169" s="19">
        <v>24673629.186242659</v>
      </c>
      <c r="J169" s="19">
        <v>38386748.215355255</v>
      </c>
      <c r="K169" s="19">
        <v>46866688.327985711</v>
      </c>
      <c r="L169" s="19">
        <v>24962559.0682455</v>
      </c>
      <c r="M169" s="19">
        <v>41448462.006608091</v>
      </c>
      <c r="N169" s="19">
        <v>50816355.756684452</v>
      </c>
      <c r="O169" s="19">
        <v>24962559.0682455</v>
      </c>
      <c r="P169" s="19">
        <v>44058162.692436963</v>
      </c>
      <c r="Q169" s="19">
        <v>52800000</v>
      </c>
      <c r="R169" s="19">
        <v>24962559.0682455</v>
      </c>
      <c r="S169" s="19">
        <v>46215850.272841863</v>
      </c>
      <c r="T169" s="19">
        <v>52800000</v>
      </c>
      <c r="U169" s="19">
        <v>24962559.0682455</v>
      </c>
      <c r="V169" s="19">
        <v>47921524.747822754</v>
      </c>
      <c r="W169" s="19">
        <v>52800000</v>
      </c>
      <c r="X169" s="19">
        <v>24962559.0682455</v>
      </c>
      <c r="Y169" s="19">
        <v>48273109.450000003</v>
      </c>
      <c r="Z169" s="19">
        <v>52800000</v>
      </c>
      <c r="AA169" s="19">
        <v>24962559.0682455</v>
      </c>
      <c r="AB169" s="19">
        <v>48273109.450000003</v>
      </c>
      <c r="AC169">
        <v>14600000</v>
      </c>
      <c r="AD169">
        <v>31800000</v>
      </c>
      <c r="AE169">
        <v>52800000</v>
      </c>
    </row>
    <row r="170" spans="1:31" x14ac:dyDescent="0.2">
      <c r="A170" s="18">
        <v>44346</v>
      </c>
      <c r="B170" s="19">
        <v>0</v>
      </c>
      <c r="C170" s="19">
        <v>0</v>
      </c>
      <c r="D170" s="19" t="e">
        <v>#N/A</v>
      </c>
      <c r="E170" s="19">
        <v>38534083.714285672</v>
      </c>
      <c r="F170" s="19">
        <v>24381043.285714295</v>
      </c>
      <c r="G170" s="19">
        <v>35113485.950000025</v>
      </c>
      <c r="H170" s="19">
        <v>42712213.568913922</v>
      </c>
      <c r="I170" s="19">
        <v>25165129.614814088</v>
      </c>
      <c r="J170" s="19">
        <v>38634480.515355244</v>
      </c>
      <c r="K170" s="19">
        <v>46869334.731187887</v>
      </c>
      <c r="L170" s="19">
        <v>25509912.665043324</v>
      </c>
      <c r="M170" s="19">
        <v>41741194.306608088</v>
      </c>
      <c r="N170" s="19">
        <v>50869002.159886628</v>
      </c>
      <c r="O170" s="19">
        <v>25509912.665043324</v>
      </c>
      <c r="P170" s="19">
        <v>44395894.992436953</v>
      </c>
      <c r="Q170" s="19">
        <v>52800000</v>
      </c>
      <c r="R170" s="19">
        <v>25509912.665043324</v>
      </c>
      <c r="S170" s="19">
        <v>46598582.572841853</v>
      </c>
      <c r="T170" s="19">
        <v>52800000</v>
      </c>
      <c r="U170" s="19">
        <v>25509912.665043324</v>
      </c>
      <c r="V170" s="19">
        <v>48285007.549999997</v>
      </c>
      <c r="W170" s="19">
        <v>52800000</v>
      </c>
      <c r="X170" s="19">
        <v>25509912.665043324</v>
      </c>
      <c r="Y170" s="19">
        <v>48285007.549999997</v>
      </c>
      <c r="Z170" s="19">
        <v>52800000</v>
      </c>
      <c r="AA170" s="19">
        <v>25509912.665043324</v>
      </c>
      <c r="AB170" s="19">
        <v>48285007.549999997</v>
      </c>
      <c r="AC170">
        <v>14600000</v>
      </c>
      <c r="AD170">
        <v>31800000</v>
      </c>
      <c r="AE170">
        <v>52800000</v>
      </c>
    </row>
    <row r="171" spans="1:31" x14ac:dyDescent="0.2">
      <c r="A171" s="18">
        <v>44347</v>
      </c>
      <c r="B171" s="19">
        <v>0</v>
      </c>
      <c r="C171" s="19">
        <v>0</v>
      </c>
      <c r="D171" s="19" t="e">
        <v>#N/A</v>
      </c>
      <c r="E171" s="19">
        <v>38542583.285714239</v>
      </c>
      <c r="F171" s="19">
        <v>24822543.714285724</v>
      </c>
      <c r="G171" s="19">
        <v>35283923.350000031</v>
      </c>
      <c r="H171" s="19">
        <v>42720713.140342489</v>
      </c>
      <c r="I171" s="19">
        <v>25656630.043385517</v>
      </c>
      <c r="J171" s="19">
        <v>38849917.91535525</v>
      </c>
      <c r="K171" s="19">
        <v>46877834.302616462</v>
      </c>
      <c r="L171" s="19">
        <v>26051413.093614753</v>
      </c>
      <c r="M171" s="19">
        <v>42001631.706608094</v>
      </c>
      <c r="N171" s="19">
        <v>50916717.427202642</v>
      </c>
      <c r="O171" s="19">
        <v>26062197.397727311</v>
      </c>
      <c r="P171" s="19">
        <v>44701332.392436959</v>
      </c>
      <c r="Q171" s="19">
        <v>52800000</v>
      </c>
      <c r="R171" s="19">
        <v>26062197.397727311</v>
      </c>
      <c r="S171" s="19">
        <v>46949019.972841859</v>
      </c>
      <c r="T171" s="19">
        <v>52800000</v>
      </c>
      <c r="U171" s="19">
        <v>26062197.397727311</v>
      </c>
      <c r="V171" s="19">
        <v>48298805.350000001</v>
      </c>
      <c r="W171" s="19">
        <v>52800000</v>
      </c>
      <c r="X171" s="19">
        <v>26062197.397727311</v>
      </c>
      <c r="Y171" s="19">
        <v>48298805.350000001</v>
      </c>
      <c r="Z171" s="19">
        <v>52800000</v>
      </c>
      <c r="AA171" s="19">
        <v>26062197.397727311</v>
      </c>
      <c r="AB171" s="19">
        <v>48298805.350000001</v>
      </c>
      <c r="AC171">
        <v>14600000</v>
      </c>
      <c r="AD171">
        <v>31800000</v>
      </c>
      <c r="AE171">
        <v>52800000</v>
      </c>
    </row>
    <row r="172" spans="1:31" x14ac:dyDescent="0.2">
      <c r="A172" s="18">
        <v>44348</v>
      </c>
      <c r="B172" s="19">
        <v>0</v>
      </c>
      <c r="C172" s="19">
        <v>0</v>
      </c>
      <c r="D172" s="19" t="e">
        <v>#N/A</v>
      </c>
      <c r="E172" s="19">
        <v>38551082.857142806</v>
      </c>
      <c r="F172" s="19">
        <v>25264044.142857153</v>
      </c>
      <c r="G172" s="19">
        <v>35378788.100000031</v>
      </c>
      <c r="H172" s="19">
        <v>42729212.711771056</v>
      </c>
      <c r="I172" s="19">
        <v>26148130.471956946</v>
      </c>
      <c r="J172" s="19">
        <v>38989782.66535525</v>
      </c>
      <c r="K172" s="19">
        <v>46886333.874045029</v>
      </c>
      <c r="L172" s="19">
        <v>26592913.522186182</v>
      </c>
      <c r="M172" s="19">
        <v>42186496.456608094</v>
      </c>
      <c r="N172" s="19">
        <v>50959501.558632493</v>
      </c>
      <c r="O172" s="19">
        <v>26619413.26629746</v>
      </c>
      <c r="P172" s="19">
        <v>44931197.142436959</v>
      </c>
      <c r="Q172" s="19">
        <v>52800000</v>
      </c>
      <c r="R172" s="19">
        <v>26619413.26629746</v>
      </c>
      <c r="S172" s="19">
        <v>47223884.722841859</v>
      </c>
      <c r="T172" s="19">
        <v>52800000</v>
      </c>
      <c r="U172" s="19">
        <v>26619413.26629746</v>
      </c>
      <c r="V172" s="19">
        <v>48317048.600000001</v>
      </c>
      <c r="W172" s="19">
        <v>52800000</v>
      </c>
      <c r="X172" s="19">
        <v>26619413.26629746</v>
      </c>
      <c r="Y172" s="19">
        <v>48317048.600000001</v>
      </c>
      <c r="Z172" s="19">
        <v>52800000</v>
      </c>
      <c r="AA172" s="19">
        <v>26619413.26629746</v>
      </c>
      <c r="AB172" s="19">
        <v>48317048.600000001</v>
      </c>
      <c r="AC172">
        <v>14600000</v>
      </c>
      <c r="AD172">
        <v>31800000</v>
      </c>
      <c r="AE172">
        <v>52800000</v>
      </c>
    </row>
    <row r="173" spans="1:31" x14ac:dyDescent="0.2">
      <c r="A173" s="18">
        <v>44349</v>
      </c>
      <c r="B173" s="19">
        <v>0</v>
      </c>
      <c r="C173" s="19">
        <v>0</v>
      </c>
      <c r="D173" s="19" t="e">
        <v>#N/A</v>
      </c>
      <c r="E173" s="19">
        <v>38559582.428571373</v>
      </c>
      <c r="F173" s="19">
        <v>25705544.571428582</v>
      </c>
      <c r="G173" s="19">
        <v>35373994.600000031</v>
      </c>
      <c r="H173" s="19">
        <v>42737712.283199623</v>
      </c>
      <c r="I173" s="19">
        <v>26639630.900528375</v>
      </c>
      <c r="J173" s="19">
        <v>39029989.16535525</v>
      </c>
      <c r="K173" s="19">
        <v>46894833.445473596</v>
      </c>
      <c r="L173" s="19">
        <v>27134413.950757612</v>
      </c>
      <c r="M173" s="19">
        <v>42271702.956608094</v>
      </c>
      <c r="N173" s="19">
        <v>50997354.554176152</v>
      </c>
      <c r="O173" s="19">
        <v>27181560.270753801</v>
      </c>
      <c r="P173" s="19">
        <v>45061403.642436959</v>
      </c>
      <c r="Q173" s="19">
        <v>52800000</v>
      </c>
      <c r="R173" s="19">
        <v>27181560.270753801</v>
      </c>
      <c r="S173" s="19">
        <v>47399091.222841859</v>
      </c>
      <c r="T173" s="19">
        <v>52800000</v>
      </c>
      <c r="U173" s="19">
        <v>27181560.270753801</v>
      </c>
      <c r="V173" s="19">
        <v>48341154.100000001</v>
      </c>
      <c r="W173" s="19">
        <v>52800000</v>
      </c>
      <c r="X173" s="19">
        <v>27181560.270753801</v>
      </c>
      <c r="Y173" s="19">
        <v>48341154.100000001</v>
      </c>
      <c r="Z173" s="19">
        <v>52800000</v>
      </c>
      <c r="AA173" s="19">
        <v>27181560.270753801</v>
      </c>
      <c r="AB173" s="19">
        <v>48341154.100000001</v>
      </c>
      <c r="AC173">
        <v>14600000</v>
      </c>
      <c r="AD173">
        <v>31800000</v>
      </c>
      <c r="AE173">
        <v>52800000</v>
      </c>
    </row>
    <row r="174" spans="1:31" x14ac:dyDescent="0.2">
      <c r="A174" s="18">
        <v>44350</v>
      </c>
      <c r="B174" s="19">
        <v>0</v>
      </c>
      <c r="C174" s="19">
        <v>0</v>
      </c>
      <c r="D174" s="19" t="e">
        <v>#N/A</v>
      </c>
      <c r="E174" s="19">
        <v>38568081.99999994</v>
      </c>
      <c r="F174" s="19">
        <v>26147045.000000011</v>
      </c>
      <c r="G174" s="19">
        <v>35394408.700000025</v>
      </c>
      <c r="H174" s="19">
        <v>42746211.85462819</v>
      </c>
      <c r="I174" s="19">
        <v>27131131.329099804</v>
      </c>
      <c r="J174" s="19">
        <v>39095403.265355244</v>
      </c>
      <c r="K174" s="19">
        <v>46903333.016902164</v>
      </c>
      <c r="L174" s="19">
        <v>27675914.379329041</v>
      </c>
      <c r="M174" s="19">
        <v>42382117.056608088</v>
      </c>
      <c r="N174" s="19">
        <v>51030276.413833648</v>
      </c>
      <c r="O174" s="19">
        <v>27748638.411096305</v>
      </c>
      <c r="P174" s="19">
        <v>45216817.742436953</v>
      </c>
      <c r="Q174" s="19">
        <v>52800000</v>
      </c>
      <c r="R174" s="19">
        <v>27748638.411096305</v>
      </c>
      <c r="S174" s="19">
        <v>47599505.322841853</v>
      </c>
      <c r="T174" s="19">
        <v>52800000</v>
      </c>
      <c r="U174" s="19">
        <v>27748638.411096305</v>
      </c>
      <c r="V174" s="19">
        <v>48363776.799999997</v>
      </c>
      <c r="W174" s="19">
        <v>52800000</v>
      </c>
      <c r="X174" s="19">
        <v>27748638.411096305</v>
      </c>
      <c r="Y174" s="19">
        <v>48363776.799999997</v>
      </c>
      <c r="Z174" s="19">
        <v>52800000</v>
      </c>
      <c r="AA174" s="19">
        <v>27748638.411096305</v>
      </c>
      <c r="AB174" s="19">
        <v>48363776.799999997</v>
      </c>
      <c r="AC174">
        <v>14600000</v>
      </c>
      <c r="AD174">
        <v>31800000</v>
      </c>
      <c r="AE174">
        <v>52800000</v>
      </c>
    </row>
    <row r="175" spans="1:31" x14ac:dyDescent="0.2">
      <c r="A175" s="18">
        <v>44351</v>
      </c>
      <c r="B175" s="19">
        <v>0</v>
      </c>
      <c r="C175" s="19">
        <v>0</v>
      </c>
      <c r="D175" s="19" t="e">
        <v>#N/A</v>
      </c>
      <c r="E175" s="19">
        <v>38576581.571428508</v>
      </c>
      <c r="F175" s="19">
        <v>26588545.42857144</v>
      </c>
      <c r="G175" s="19">
        <v>35424133.33571431</v>
      </c>
      <c r="H175" s="19">
        <v>42754711.426056758</v>
      </c>
      <c r="I175" s="19">
        <v>27622631.757671233</v>
      </c>
      <c r="J175" s="19">
        <v>39147216.156129062</v>
      </c>
      <c r="K175" s="19">
        <v>46911832.588330731</v>
      </c>
      <c r="L175" s="19">
        <v>28217414.80790047</v>
      </c>
      <c r="M175" s="19">
        <v>42478929.947381906</v>
      </c>
      <c r="N175" s="19">
        <v>51058267.137604982</v>
      </c>
      <c r="O175" s="19">
        <v>28320647.687324971</v>
      </c>
      <c r="P175" s="19">
        <v>45358630.633210771</v>
      </c>
      <c r="Q175" s="19">
        <v>52800000</v>
      </c>
      <c r="R175" s="19">
        <v>28320647.687324971</v>
      </c>
      <c r="S175" s="19">
        <v>47786318.213615671</v>
      </c>
      <c r="T175" s="19">
        <v>52800000</v>
      </c>
      <c r="U175" s="19">
        <v>28320647.687324971</v>
      </c>
      <c r="V175" s="19">
        <v>48387199.571130954</v>
      </c>
      <c r="W175" s="19">
        <v>52800000</v>
      </c>
      <c r="X175" s="19">
        <v>28320647.687324971</v>
      </c>
      <c r="Y175" s="19">
        <v>48387199.571130954</v>
      </c>
      <c r="Z175" s="19">
        <v>52800000</v>
      </c>
      <c r="AA175" s="19">
        <v>28320647.687324971</v>
      </c>
      <c r="AB175" s="19">
        <v>48387199.571130954</v>
      </c>
      <c r="AC175">
        <v>14600000</v>
      </c>
      <c r="AD175">
        <v>31800000</v>
      </c>
      <c r="AE175">
        <v>52800000</v>
      </c>
    </row>
    <row r="176" spans="1:31" x14ac:dyDescent="0.2">
      <c r="A176" s="18">
        <v>44352</v>
      </c>
      <c r="B176" s="19">
        <v>0</v>
      </c>
      <c r="C176" s="19">
        <v>0</v>
      </c>
      <c r="D176" s="19" t="e">
        <v>#N/A</v>
      </c>
      <c r="E176" s="19">
        <v>38585081.142857075</v>
      </c>
      <c r="F176" s="19">
        <v>27030045.857142869</v>
      </c>
      <c r="G176" s="19">
        <v>35453857.971428595</v>
      </c>
      <c r="H176" s="19">
        <v>42763210.997485325</v>
      </c>
      <c r="I176" s="19">
        <v>28114132.186242662</v>
      </c>
      <c r="J176" s="19">
        <v>39194837.581399634</v>
      </c>
      <c r="K176" s="19">
        <v>46920332.159759298</v>
      </c>
      <c r="L176" s="19">
        <v>28758915.236471899</v>
      </c>
      <c r="M176" s="19">
        <v>42571551.372652479</v>
      </c>
      <c r="N176" s="19">
        <v>51081326.725490123</v>
      </c>
      <c r="O176" s="19">
        <v>28897588.09943983</v>
      </c>
      <c r="P176" s="19">
        <v>45496252.058481343</v>
      </c>
      <c r="Q176" s="19">
        <v>52800000</v>
      </c>
      <c r="R176" s="19">
        <v>28897588.09943983</v>
      </c>
      <c r="S176" s="19">
        <v>47968939.638886243</v>
      </c>
      <c r="T176" s="19">
        <v>52800000</v>
      </c>
      <c r="U176" s="19">
        <v>28897588.09943983</v>
      </c>
      <c r="V176" s="19">
        <v>48410868.899056211</v>
      </c>
      <c r="W176" s="19">
        <v>52800000</v>
      </c>
      <c r="X176" s="19">
        <v>28897588.09943983</v>
      </c>
      <c r="Y176" s="19">
        <v>48410868.899056211</v>
      </c>
      <c r="Z176" s="19">
        <v>52800000</v>
      </c>
      <c r="AA176" s="19">
        <v>28897588.09943983</v>
      </c>
      <c r="AB176" s="19">
        <v>48410868.899056211</v>
      </c>
      <c r="AC176">
        <v>14600000</v>
      </c>
      <c r="AD176">
        <v>31800000</v>
      </c>
      <c r="AE176">
        <v>52800000</v>
      </c>
    </row>
    <row r="177" spans="1:31" x14ac:dyDescent="0.2">
      <c r="A177" s="18">
        <v>44353</v>
      </c>
      <c r="B177" s="19">
        <v>0</v>
      </c>
      <c r="C177" s="19">
        <v>0</v>
      </c>
      <c r="D177" s="19" t="e">
        <v>#N/A</v>
      </c>
      <c r="E177" s="19">
        <v>38593580.714285642</v>
      </c>
      <c r="F177" s="19">
        <v>27471546.285714298</v>
      </c>
      <c r="G177" s="19">
        <v>35483582.607142873</v>
      </c>
      <c r="H177" s="19">
        <v>42771710.568913892</v>
      </c>
      <c r="I177" s="19">
        <v>28605632.614814091</v>
      </c>
      <c r="J177" s="19">
        <v>39238267.541166946</v>
      </c>
      <c r="K177" s="19">
        <v>46928831.731187865</v>
      </c>
      <c r="L177" s="19">
        <v>29300415.665043328</v>
      </c>
      <c r="M177" s="19">
        <v>42659981.33241979</v>
      </c>
      <c r="N177" s="19">
        <v>51099455.177489102</v>
      </c>
      <c r="O177" s="19">
        <v>29479459.647440851</v>
      </c>
      <c r="P177" s="19">
        <v>45629682.018248655</v>
      </c>
      <c r="Q177" s="19">
        <v>52800000</v>
      </c>
      <c r="R177" s="19">
        <v>29479459.647440851</v>
      </c>
      <c r="S177" s="19">
        <v>48147369.598653555</v>
      </c>
      <c r="T177" s="19">
        <v>52800000</v>
      </c>
      <c r="U177" s="19">
        <v>29479459.647440851</v>
      </c>
      <c r="V177" s="19">
        <v>48434784.783775784</v>
      </c>
      <c r="W177" s="19">
        <v>52800000</v>
      </c>
      <c r="X177" s="19">
        <v>29479459.647440851</v>
      </c>
      <c r="Y177" s="19">
        <v>48434784.783775784</v>
      </c>
      <c r="Z177" s="19">
        <v>52800000</v>
      </c>
      <c r="AA177" s="19">
        <v>29479459.647440851</v>
      </c>
      <c r="AB177" s="19">
        <v>48434784.783775784</v>
      </c>
      <c r="AC177">
        <v>14600000</v>
      </c>
      <c r="AD177">
        <v>31800000</v>
      </c>
      <c r="AE177">
        <v>52800000</v>
      </c>
    </row>
    <row r="178" spans="1:31" x14ac:dyDescent="0.2">
      <c r="A178" s="18">
        <v>44354</v>
      </c>
      <c r="B178" s="19">
        <v>0</v>
      </c>
      <c r="C178" s="19">
        <v>0</v>
      </c>
      <c r="D178" s="19" t="e">
        <v>#N/A</v>
      </c>
      <c r="E178" s="19">
        <v>38602080.285714209</v>
      </c>
      <c r="F178" s="19">
        <v>27913046.714285728</v>
      </c>
      <c r="G178" s="19">
        <v>35513307.242857158</v>
      </c>
      <c r="H178" s="19">
        <v>42780210.140342459</v>
      </c>
      <c r="I178" s="19">
        <v>29097133.043385521</v>
      </c>
      <c r="J178" s="19">
        <v>39277506.035431013</v>
      </c>
      <c r="K178" s="19">
        <v>46937331.302616432</v>
      </c>
      <c r="L178" s="19">
        <v>29841916.093614757</v>
      </c>
      <c r="M178" s="19">
        <v>42744219.826683857</v>
      </c>
      <c r="N178" s="19">
        <v>51112652.493601918</v>
      </c>
      <c r="O178" s="19">
        <v>30066262.331328034</v>
      </c>
      <c r="P178" s="19">
        <v>45758920.512512721</v>
      </c>
      <c r="Q178" s="19">
        <v>52800000</v>
      </c>
      <c r="R178" s="19">
        <v>30066262.331328034</v>
      </c>
      <c r="S178" s="19">
        <v>48321608.092917621</v>
      </c>
      <c r="T178" s="19">
        <v>52800000</v>
      </c>
      <c r="U178" s="19">
        <v>30066262.331328034</v>
      </c>
      <c r="V178" s="19">
        <v>48458947.225289658</v>
      </c>
      <c r="W178" s="19">
        <v>52800000</v>
      </c>
      <c r="X178" s="19">
        <v>30066262.331328034</v>
      </c>
      <c r="Y178" s="19">
        <v>48458947.225289658</v>
      </c>
      <c r="Z178" s="19">
        <v>52800000</v>
      </c>
      <c r="AA178" s="19">
        <v>30066262.331328034</v>
      </c>
      <c r="AB178" s="19">
        <v>48458947.225289658</v>
      </c>
      <c r="AC178">
        <v>14600000</v>
      </c>
      <c r="AD178">
        <v>31800000</v>
      </c>
      <c r="AE178">
        <v>52800000</v>
      </c>
    </row>
    <row r="179" spans="1:31" x14ac:dyDescent="0.2">
      <c r="A179" s="18">
        <v>44355</v>
      </c>
      <c r="B179" s="19">
        <v>0</v>
      </c>
      <c r="C179" s="19">
        <v>0</v>
      </c>
      <c r="D179" s="19" t="e">
        <v>#N/A</v>
      </c>
      <c r="E179" s="19">
        <v>38610579.857142776</v>
      </c>
      <c r="F179" s="19">
        <v>28354547.142857157</v>
      </c>
      <c r="G179" s="19">
        <v>35543031.878571436</v>
      </c>
      <c r="H179" s="19">
        <v>42788709.711771026</v>
      </c>
      <c r="I179" s="19">
        <v>29588633.47195695</v>
      </c>
      <c r="J179" s="19">
        <v>39312553.064191855</v>
      </c>
      <c r="K179" s="19">
        <v>46945830.874044999</v>
      </c>
      <c r="L179" s="19">
        <v>30383416.522186186</v>
      </c>
      <c r="M179" s="19">
        <v>42824266.855444692</v>
      </c>
      <c r="N179" s="19">
        <v>51120918.673828542</v>
      </c>
      <c r="O179" s="19">
        <v>30657996.15110141</v>
      </c>
      <c r="P179" s="19">
        <v>45883967.541273564</v>
      </c>
      <c r="Q179" s="19">
        <v>52800000</v>
      </c>
      <c r="R179" s="19">
        <v>30657996.15110141</v>
      </c>
      <c r="S179" s="19">
        <v>48483356.223597847</v>
      </c>
      <c r="T179" s="19">
        <v>52800000</v>
      </c>
      <c r="U179" s="19">
        <v>30657996.15110141</v>
      </c>
      <c r="V179" s="19">
        <v>48483356.223597847</v>
      </c>
      <c r="W179" s="19">
        <v>52800000</v>
      </c>
      <c r="X179" s="19">
        <v>30657996.15110141</v>
      </c>
      <c r="Y179" s="19">
        <v>48483356.223597847</v>
      </c>
      <c r="Z179" s="19">
        <v>52800000</v>
      </c>
      <c r="AA179" s="19">
        <v>30657996.15110141</v>
      </c>
      <c r="AB179" s="19">
        <v>48483356.223597847</v>
      </c>
      <c r="AC179">
        <v>14600000</v>
      </c>
      <c r="AD179">
        <v>31800000</v>
      </c>
      <c r="AE179">
        <v>52800000</v>
      </c>
    </row>
    <row r="180" spans="1:31" x14ac:dyDescent="0.2">
      <c r="A180" s="18">
        <v>44356</v>
      </c>
      <c r="B180" s="19">
        <v>0</v>
      </c>
      <c r="C180" s="19">
        <v>0</v>
      </c>
      <c r="D180" s="19" t="e">
        <v>#N/A</v>
      </c>
      <c r="E180" s="19">
        <v>38619079.428571343</v>
      </c>
      <c r="F180" s="19">
        <v>28796047.571428586</v>
      </c>
      <c r="G180" s="19">
        <v>35572756.514285713</v>
      </c>
      <c r="H180" s="19">
        <v>42797209.283199593</v>
      </c>
      <c r="I180" s="19">
        <v>30080133.900528379</v>
      </c>
      <c r="J180" s="19">
        <v>39344777.699906133</v>
      </c>
      <c r="K180" s="19">
        <v>46954330.445473567</v>
      </c>
      <c r="L180" s="19">
        <v>30924916.950757615</v>
      </c>
      <c r="M180" s="19">
        <v>42900122.418702267</v>
      </c>
      <c r="N180" s="19">
        <v>51124253.718169004</v>
      </c>
      <c r="O180" s="19">
        <v>31254661.106760949</v>
      </c>
      <c r="P180" s="19">
        <v>46004823.104531132</v>
      </c>
      <c r="Q180" s="19">
        <v>52800000</v>
      </c>
      <c r="R180" s="19">
        <v>31254661.106760949</v>
      </c>
      <c r="S180" s="19">
        <v>48508011.778700344</v>
      </c>
      <c r="T180" s="19">
        <v>52800000</v>
      </c>
      <c r="U180" s="19">
        <v>31254661.106760949</v>
      </c>
      <c r="V180" s="19">
        <v>48508011.778700344</v>
      </c>
      <c r="W180" s="19">
        <v>52800000</v>
      </c>
      <c r="X180" s="19">
        <v>31254661.106760949</v>
      </c>
      <c r="Y180" s="19">
        <v>48508011.778700344</v>
      </c>
      <c r="Z180" s="19">
        <v>52800000</v>
      </c>
      <c r="AA180" s="19">
        <v>31254661.106760949</v>
      </c>
      <c r="AB180" s="19">
        <v>48508011.778700344</v>
      </c>
      <c r="AC180">
        <v>14600000</v>
      </c>
      <c r="AD180">
        <v>31800000</v>
      </c>
      <c r="AE180">
        <v>52800000</v>
      </c>
    </row>
    <row r="181" spans="1:31" x14ac:dyDescent="0.2">
      <c r="A181" s="18">
        <v>44357</v>
      </c>
      <c r="B181" s="19">
        <v>0</v>
      </c>
      <c r="C181" s="19">
        <v>0</v>
      </c>
      <c r="D181" s="19" t="e">
        <v>#N/A</v>
      </c>
      <c r="E181" s="19">
        <v>38627578.999999911</v>
      </c>
      <c r="F181" s="19">
        <v>29237548.000000015</v>
      </c>
      <c r="G181" s="19">
        <v>35602481.150000006</v>
      </c>
      <c r="H181" s="19">
        <v>42805708.854628161</v>
      </c>
      <c r="I181" s="19">
        <v>30571634.329099808</v>
      </c>
      <c r="J181" s="19">
        <v>39377002.335620411</v>
      </c>
      <c r="K181" s="19">
        <v>46962830.016902134</v>
      </c>
      <c r="L181" s="19">
        <v>31466417.379329044</v>
      </c>
      <c r="M181" s="19">
        <v>42971786.516456597</v>
      </c>
      <c r="N181" s="19">
        <v>51132753.289597571</v>
      </c>
      <c r="O181" s="19">
        <v>31846161.535332378</v>
      </c>
      <c r="P181" s="19">
        <v>46121487.202285469</v>
      </c>
      <c r="Q181" s="19">
        <v>52800000</v>
      </c>
      <c r="R181" s="19">
        <v>31856257.19830665</v>
      </c>
      <c r="S181" s="19">
        <v>48532913.89059715</v>
      </c>
      <c r="T181" s="19">
        <v>52800000</v>
      </c>
      <c r="U181" s="19">
        <v>31856257.19830665</v>
      </c>
      <c r="V181" s="19">
        <v>48532913.89059715</v>
      </c>
      <c r="W181" s="19">
        <v>52800000</v>
      </c>
      <c r="X181" s="19">
        <v>31856257.19830665</v>
      </c>
      <c r="Y181" s="19">
        <v>48532913.89059715</v>
      </c>
      <c r="Z181" s="19">
        <v>52800000</v>
      </c>
      <c r="AA181" s="19">
        <v>31856257.19830665</v>
      </c>
      <c r="AB181" s="19">
        <v>48532913.89059715</v>
      </c>
      <c r="AC181">
        <v>14600000</v>
      </c>
      <c r="AD181">
        <v>31800000</v>
      </c>
      <c r="AE181">
        <v>52800000</v>
      </c>
    </row>
    <row r="182" spans="1:31" x14ac:dyDescent="0.2">
      <c r="A182" s="18">
        <v>44358</v>
      </c>
      <c r="B182" s="19">
        <v>0</v>
      </c>
      <c r="C182" s="19">
        <v>0</v>
      </c>
      <c r="D182" s="19" t="e">
        <v>#N/A</v>
      </c>
      <c r="E182" s="19">
        <v>38636078.571428478</v>
      </c>
      <c r="F182" s="19">
        <v>29679048.428571444</v>
      </c>
      <c r="G182" s="19">
        <v>35632205.785714284</v>
      </c>
      <c r="H182" s="19">
        <v>42814208.426056728</v>
      </c>
      <c r="I182" s="19">
        <v>31063134.757671237</v>
      </c>
      <c r="J182" s="19">
        <v>39409226.971334703</v>
      </c>
      <c r="K182" s="19">
        <v>46971329.588330701</v>
      </c>
      <c r="L182" s="19">
        <v>32007917.807900473</v>
      </c>
      <c r="M182" s="19">
        <v>43039259.148707666</v>
      </c>
      <c r="N182" s="19">
        <v>51141252.861026138</v>
      </c>
      <c r="O182" s="19">
        <v>32437661.963903807</v>
      </c>
      <c r="P182" s="19">
        <v>46233959.834536538</v>
      </c>
      <c r="Q182" s="19">
        <v>52800000</v>
      </c>
      <c r="R182" s="19">
        <v>32462784.425738543</v>
      </c>
      <c r="S182" s="19">
        <v>48558062.559288263</v>
      </c>
      <c r="T182" s="19">
        <v>52800000</v>
      </c>
      <c r="U182" s="19">
        <v>32462784.425738543</v>
      </c>
      <c r="V182" s="19">
        <v>48558062.559288263</v>
      </c>
      <c r="W182" s="19">
        <v>52800000</v>
      </c>
      <c r="X182" s="19">
        <v>32462784.425738543</v>
      </c>
      <c r="Y182" s="19">
        <v>48558062.559288263</v>
      </c>
      <c r="Z182" s="19">
        <v>52800000</v>
      </c>
      <c r="AA182" s="19">
        <v>32462784.425738543</v>
      </c>
      <c r="AB182" s="19">
        <v>48558062.559288263</v>
      </c>
      <c r="AC182">
        <v>14600000</v>
      </c>
      <c r="AD182">
        <v>31800000</v>
      </c>
      <c r="AE182">
        <v>52800000</v>
      </c>
    </row>
    <row r="183" spans="1:31" x14ac:dyDescent="0.2">
      <c r="A183" s="18">
        <v>44359</v>
      </c>
      <c r="B183" s="19">
        <v>0</v>
      </c>
      <c r="C183" s="19">
        <v>0</v>
      </c>
      <c r="D183" s="19" t="e">
        <v>#N/A</v>
      </c>
      <c r="E183" s="19">
        <v>38644578.142857045</v>
      </c>
      <c r="F183" s="19">
        <v>30120548.857142873</v>
      </c>
      <c r="G183" s="19">
        <v>35661930.421428569</v>
      </c>
      <c r="H183" s="19">
        <v>42822707.997485295</v>
      </c>
      <c r="I183" s="19">
        <v>31554635.186242666</v>
      </c>
      <c r="J183" s="19">
        <v>39441451.607048981</v>
      </c>
      <c r="K183" s="19">
        <v>46979829.159759268</v>
      </c>
      <c r="L183" s="19">
        <v>32549418.236471903</v>
      </c>
      <c r="M183" s="19">
        <v>43102540.315455496</v>
      </c>
      <c r="N183" s="19">
        <v>51149752.432454705</v>
      </c>
      <c r="O183" s="19">
        <v>33029162.392475236</v>
      </c>
      <c r="P183" s="19">
        <v>46342241.001284368</v>
      </c>
      <c r="Q183" s="19">
        <v>52800000</v>
      </c>
      <c r="R183" s="19">
        <v>33074242.789056599</v>
      </c>
      <c r="S183" s="19">
        <v>48583457.784773685</v>
      </c>
      <c r="T183" s="19">
        <v>52800000</v>
      </c>
      <c r="U183" s="19">
        <v>33074242.789056599</v>
      </c>
      <c r="V183" s="19">
        <v>48583457.784773685</v>
      </c>
      <c r="W183" s="19">
        <v>52800000</v>
      </c>
      <c r="X183" s="19">
        <v>33074242.789056599</v>
      </c>
      <c r="Y183" s="19">
        <v>48583457.784773685</v>
      </c>
      <c r="Z183" s="19">
        <v>52800000</v>
      </c>
      <c r="AA183" s="19">
        <v>33074242.789056599</v>
      </c>
      <c r="AB183" s="19">
        <v>48583457.784773685</v>
      </c>
      <c r="AC183">
        <v>14600000</v>
      </c>
      <c r="AD183">
        <v>31800000</v>
      </c>
      <c r="AE183">
        <v>52800000</v>
      </c>
    </row>
    <row r="184" spans="1:31" x14ac:dyDescent="0.2">
      <c r="A184" s="18">
        <v>44360</v>
      </c>
      <c r="B184" s="19">
        <v>0</v>
      </c>
      <c r="C184" s="19">
        <v>0</v>
      </c>
      <c r="D184" s="19" t="e">
        <v>#N/A</v>
      </c>
      <c r="E184" s="19">
        <v>38653077.714285612</v>
      </c>
      <c r="F184" s="19">
        <v>30562049.285714302</v>
      </c>
      <c r="G184" s="19">
        <v>35691655.057142846</v>
      </c>
      <c r="H184" s="19">
        <v>42831207.568913862</v>
      </c>
      <c r="I184" s="19">
        <v>32046135.614814095</v>
      </c>
      <c r="J184" s="19">
        <v>39473676.242763266</v>
      </c>
      <c r="K184" s="19">
        <v>46988328.731187835</v>
      </c>
      <c r="L184" s="19">
        <v>33090918.665043332</v>
      </c>
      <c r="M184" s="19">
        <v>43161630.016700089</v>
      </c>
      <c r="N184" s="19">
        <v>51158252.003883272</v>
      </c>
      <c r="O184" s="19">
        <v>33620662.821046665</v>
      </c>
      <c r="P184" s="19">
        <v>46446330.702528961</v>
      </c>
      <c r="Q184" s="19">
        <v>52800000</v>
      </c>
      <c r="R184" s="19">
        <v>33690632.288260818</v>
      </c>
      <c r="S184" s="19">
        <v>48609099.567053415</v>
      </c>
      <c r="T184" s="19">
        <v>52800000</v>
      </c>
      <c r="U184" s="19">
        <v>33690632.288260818</v>
      </c>
      <c r="V184" s="19">
        <v>48609099.567053415</v>
      </c>
      <c r="W184" s="19">
        <v>52800000</v>
      </c>
      <c r="X184" s="19">
        <v>33690632.288260818</v>
      </c>
      <c r="Y184" s="19">
        <v>48609099.567053415</v>
      </c>
      <c r="Z184" s="19">
        <v>52800000</v>
      </c>
      <c r="AA184" s="19">
        <v>33690632.288260818</v>
      </c>
      <c r="AB184" s="19">
        <v>48609099.567053415</v>
      </c>
      <c r="AC184">
        <v>14600000</v>
      </c>
      <c r="AD184">
        <v>31800000</v>
      </c>
      <c r="AE184">
        <v>52800000</v>
      </c>
    </row>
    <row r="185" spans="1:31" x14ac:dyDescent="0.2">
      <c r="A185" s="18">
        <v>44361</v>
      </c>
      <c r="B185" s="19">
        <v>0</v>
      </c>
      <c r="C185" s="19">
        <v>0</v>
      </c>
      <c r="D185" s="19" t="e">
        <v>#N/A</v>
      </c>
      <c r="E185" s="19">
        <v>38661577.285714179</v>
      </c>
      <c r="F185" s="19">
        <v>31003549.714285731</v>
      </c>
      <c r="G185" s="19">
        <v>35721379.692857124</v>
      </c>
      <c r="H185" s="19">
        <v>42839707.140342429</v>
      </c>
      <c r="I185" s="19">
        <v>32537636.043385524</v>
      </c>
      <c r="J185" s="19">
        <v>39505900.878477544</v>
      </c>
      <c r="K185" s="19">
        <v>46996828.30261641</v>
      </c>
      <c r="L185" s="19">
        <v>33632419.093614757</v>
      </c>
      <c r="M185" s="19">
        <v>43216528.252441421</v>
      </c>
      <c r="N185" s="19">
        <v>51166751.575311847</v>
      </c>
      <c r="O185" s="19">
        <v>34212163.249618091</v>
      </c>
      <c r="P185" s="19">
        <v>46546228.938270286</v>
      </c>
      <c r="Q185" s="19">
        <v>52800000</v>
      </c>
      <c r="R185" s="19">
        <v>34311952.923351228</v>
      </c>
      <c r="S185" s="19">
        <v>48634987.906127453</v>
      </c>
      <c r="T185" s="19">
        <v>52800000</v>
      </c>
      <c r="U185" s="19">
        <v>34311952.923351228</v>
      </c>
      <c r="V185" s="19">
        <v>48634987.906127453</v>
      </c>
      <c r="W185" s="19">
        <v>52800000</v>
      </c>
      <c r="X185" s="19">
        <v>34311952.923351228</v>
      </c>
      <c r="Y185" s="19">
        <v>48634987.906127453</v>
      </c>
      <c r="Z185" s="19">
        <v>52800000</v>
      </c>
      <c r="AA185" s="19">
        <v>34311952.923351228</v>
      </c>
      <c r="AB185" s="19">
        <v>48634987.906127453</v>
      </c>
      <c r="AC185">
        <v>14600000</v>
      </c>
      <c r="AD185">
        <v>31800000</v>
      </c>
      <c r="AE185">
        <v>52800000</v>
      </c>
    </row>
    <row r="186" spans="1:31" x14ac:dyDescent="0.2">
      <c r="A186" s="18">
        <v>44362</v>
      </c>
      <c r="B186" s="19">
        <v>0</v>
      </c>
      <c r="C186" s="19">
        <v>0</v>
      </c>
      <c r="D186" s="19" t="e">
        <v>#N/A</v>
      </c>
      <c r="E186" s="19">
        <v>38670076.857142746</v>
      </c>
      <c r="F186" s="19">
        <v>31445050.14285716</v>
      </c>
      <c r="G186" s="19">
        <v>35751104.328571409</v>
      </c>
      <c r="H186" s="19">
        <v>42848206.711770996</v>
      </c>
      <c r="I186" s="19">
        <v>33029136.471956953</v>
      </c>
      <c r="J186" s="19">
        <v>39538125.514191821</v>
      </c>
      <c r="K186" s="19">
        <v>47005327.874044985</v>
      </c>
      <c r="L186" s="19">
        <v>34173919.522186182</v>
      </c>
      <c r="M186" s="19">
        <v>43267235.022679508</v>
      </c>
      <c r="N186" s="19">
        <v>51175251.146740422</v>
      </c>
      <c r="O186" s="19">
        <v>34803663.678189516</v>
      </c>
      <c r="P186" s="19">
        <v>46641935.70850838</v>
      </c>
      <c r="Q186" s="19">
        <v>52800000</v>
      </c>
      <c r="R186" s="19">
        <v>34938204.694327801</v>
      </c>
      <c r="S186" s="19">
        <v>48661122.801995799</v>
      </c>
      <c r="T186" s="19">
        <v>52800000</v>
      </c>
      <c r="U186" s="19">
        <v>34938204.694327801</v>
      </c>
      <c r="V186" s="19">
        <v>48661122.801995799</v>
      </c>
      <c r="W186" s="19">
        <v>52800000</v>
      </c>
      <c r="X186" s="19">
        <v>34938204.694327801</v>
      </c>
      <c r="Y186" s="19">
        <v>48661122.801995799</v>
      </c>
      <c r="Z186" s="19">
        <v>52800000</v>
      </c>
      <c r="AA186" s="19">
        <v>34938204.694327801</v>
      </c>
      <c r="AB186" s="19">
        <v>48661122.801995799</v>
      </c>
      <c r="AC186">
        <v>14600000</v>
      </c>
      <c r="AD186">
        <v>31800000</v>
      </c>
      <c r="AE186">
        <v>52800000</v>
      </c>
    </row>
    <row r="187" spans="1:31" x14ac:dyDescent="0.2">
      <c r="A187" s="18">
        <v>44363</v>
      </c>
      <c r="B187" s="19">
        <v>0</v>
      </c>
      <c r="C187" s="19">
        <v>0</v>
      </c>
      <c r="D187" s="19" t="e">
        <v>#N/A</v>
      </c>
      <c r="E187" s="19">
        <v>38678576.428571314</v>
      </c>
      <c r="F187" s="19">
        <v>31886550.57142859</v>
      </c>
      <c r="G187" s="19">
        <v>35780828.964285694</v>
      </c>
      <c r="H187" s="19">
        <v>42856706.283199564</v>
      </c>
      <c r="I187" s="19">
        <v>33520636.900528383</v>
      </c>
      <c r="J187" s="19">
        <v>39570350.149906106</v>
      </c>
      <c r="K187" s="19">
        <v>47013827.445473559</v>
      </c>
      <c r="L187" s="19">
        <v>34715419.950757608</v>
      </c>
      <c r="M187" s="19">
        <v>43313750.327414364</v>
      </c>
      <c r="N187" s="19">
        <v>51183750.718168996</v>
      </c>
      <c r="O187" s="19">
        <v>35395164.106760941</v>
      </c>
      <c r="P187" s="19">
        <v>46733451.013243228</v>
      </c>
      <c r="Q187" s="19">
        <v>52800000</v>
      </c>
      <c r="R187" s="19">
        <v>35569387.601190537</v>
      </c>
      <c r="S187" s="19">
        <v>48687504.254658453</v>
      </c>
      <c r="T187" s="19">
        <v>52800000</v>
      </c>
      <c r="U187" s="19">
        <v>35569387.601190537</v>
      </c>
      <c r="V187" s="19">
        <v>48687504.254658453</v>
      </c>
      <c r="W187" s="19">
        <v>52800000</v>
      </c>
      <c r="X187" s="19">
        <v>35569387.601190537</v>
      </c>
      <c r="Y187" s="19">
        <v>48687504.254658453</v>
      </c>
      <c r="Z187" s="19">
        <v>52800000</v>
      </c>
      <c r="AA187" s="19">
        <v>35569387.601190537</v>
      </c>
      <c r="AB187" s="19">
        <v>48687504.254658453</v>
      </c>
      <c r="AC187">
        <v>14600000</v>
      </c>
      <c r="AD187">
        <v>31800000</v>
      </c>
      <c r="AE187">
        <v>52800000</v>
      </c>
    </row>
    <row r="188" spans="1:31" x14ac:dyDescent="0.2">
      <c r="A188" s="18">
        <v>44364</v>
      </c>
      <c r="B188" s="19">
        <v>0</v>
      </c>
      <c r="C188" s="19">
        <v>0</v>
      </c>
      <c r="D188" s="19" t="e">
        <v>#N/A</v>
      </c>
      <c r="E188" s="19">
        <v>38687075.999999881</v>
      </c>
      <c r="F188" s="19">
        <v>32328051.000000019</v>
      </c>
      <c r="G188" s="19">
        <v>35810553.599999979</v>
      </c>
      <c r="H188" s="19">
        <v>42865205.854628131</v>
      </c>
      <c r="I188" s="19">
        <v>34012137.329099812</v>
      </c>
      <c r="J188" s="19">
        <v>39602574.785620391</v>
      </c>
      <c r="K188" s="19">
        <v>47022327.016902134</v>
      </c>
      <c r="L188" s="19">
        <v>35256920.379329033</v>
      </c>
      <c r="M188" s="19">
        <v>43356074.166645952</v>
      </c>
      <c r="N188" s="19">
        <v>51192250.289597571</v>
      </c>
      <c r="O188" s="19">
        <v>35986664.535332367</v>
      </c>
      <c r="P188" s="19">
        <v>46820774.852474824</v>
      </c>
      <c r="Q188" s="19">
        <v>52800000</v>
      </c>
      <c r="R188" s="19">
        <v>36205501.643939465</v>
      </c>
      <c r="S188" s="19">
        <v>48714132.264115423</v>
      </c>
      <c r="T188" s="19">
        <v>52800000</v>
      </c>
      <c r="U188" s="19">
        <v>36205501.643939465</v>
      </c>
      <c r="V188" s="19">
        <v>48714132.264115423</v>
      </c>
      <c r="W188" s="19">
        <v>52800000</v>
      </c>
      <c r="X188" s="19">
        <v>36205501.643939465</v>
      </c>
      <c r="Y188" s="19">
        <v>48714132.264115423</v>
      </c>
      <c r="Z188" s="19">
        <v>52800000</v>
      </c>
      <c r="AA188" s="19">
        <v>36205501.643939465</v>
      </c>
      <c r="AB188" s="19">
        <v>48714132.264115423</v>
      </c>
      <c r="AC188">
        <v>14600000</v>
      </c>
      <c r="AD188">
        <v>31800000</v>
      </c>
      <c r="AE188">
        <v>52800000</v>
      </c>
    </row>
    <row r="189" spans="1:31" x14ac:dyDescent="0.2">
      <c r="A189" s="18">
        <v>44365</v>
      </c>
      <c r="B189" s="19">
        <v>0</v>
      </c>
      <c r="C189" s="19">
        <v>0</v>
      </c>
      <c r="D189" s="19" t="e">
        <v>#N/A</v>
      </c>
      <c r="E189" s="19">
        <v>38695575.571428448</v>
      </c>
      <c r="F189" s="19">
        <v>32769551.428571448</v>
      </c>
      <c r="G189" s="19">
        <v>35840278.235714257</v>
      </c>
      <c r="H189" s="19">
        <v>42873705.426056705</v>
      </c>
      <c r="I189" s="19">
        <v>34503637.757671237</v>
      </c>
      <c r="J189" s="19">
        <v>39634799.421334676</v>
      </c>
      <c r="K189" s="19">
        <v>47030826.588330708</v>
      </c>
      <c r="L189" s="19">
        <v>35798420.807900459</v>
      </c>
      <c r="M189" s="19">
        <v>43394206.540374301</v>
      </c>
      <c r="N189" s="19">
        <v>51200749.861026146</v>
      </c>
      <c r="O189" s="19">
        <v>36578164.963903792</v>
      </c>
      <c r="P189" s="19">
        <v>46903907.226203173</v>
      </c>
      <c r="Q189" s="19">
        <v>52800000</v>
      </c>
      <c r="R189" s="19">
        <v>36846546.822574556</v>
      </c>
      <c r="S189" s="19">
        <v>48741006.830366693</v>
      </c>
      <c r="T189" s="19">
        <v>52800000</v>
      </c>
      <c r="U189" s="19">
        <v>36846546.822574556</v>
      </c>
      <c r="V189" s="19">
        <v>48741006.830366693</v>
      </c>
      <c r="W189" s="19">
        <v>52800000</v>
      </c>
      <c r="X189" s="19">
        <v>36846546.822574556</v>
      </c>
      <c r="Y189" s="19">
        <v>48741006.830366693</v>
      </c>
      <c r="Z189" s="19">
        <v>52800000</v>
      </c>
      <c r="AA189" s="19">
        <v>36846546.822574556</v>
      </c>
      <c r="AB189" s="19">
        <v>48741006.830366693</v>
      </c>
      <c r="AC189">
        <v>14600000</v>
      </c>
      <c r="AD189">
        <v>31800000</v>
      </c>
      <c r="AE189">
        <v>52800000</v>
      </c>
    </row>
    <row r="190" spans="1:31" x14ac:dyDescent="0.2">
      <c r="A190" s="18">
        <v>44366</v>
      </c>
      <c r="B190" s="19">
        <v>0</v>
      </c>
      <c r="C190" s="19">
        <v>0</v>
      </c>
      <c r="D190" s="19" t="e">
        <v>#N/A</v>
      </c>
      <c r="E190" s="19">
        <v>38704075.142857015</v>
      </c>
      <c r="F190" s="19">
        <v>33211051.857142877</v>
      </c>
      <c r="G190" s="19">
        <v>35870002.871428534</v>
      </c>
      <c r="H190" s="19">
        <v>42882204.99748528</v>
      </c>
      <c r="I190" s="19">
        <v>34995138.186242662</v>
      </c>
      <c r="J190" s="19">
        <v>39667024.057048954</v>
      </c>
      <c r="K190" s="19">
        <v>47039326.159759283</v>
      </c>
      <c r="L190" s="19">
        <v>36339921.236471884</v>
      </c>
      <c r="M190" s="19">
        <v>43428147.448599413</v>
      </c>
      <c r="N190" s="19">
        <v>51209249.43245472</v>
      </c>
      <c r="O190" s="19">
        <v>37169665.392475218</v>
      </c>
      <c r="P190" s="19">
        <v>46982848.134428278</v>
      </c>
      <c r="Q190" s="19">
        <v>52800000</v>
      </c>
      <c r="R190" s="19">
        <v>37492523.137095809</v>
      </c>
      <c r="S190" s="19">
        <v>48768127.953412272</v>
      </c>
      <c r="T190" s="19">
        <v>52800000</v>
      </c>
      <c r="U190" s="19">
        <v>37492523.137095809</v>
      </c>
      <c r="V190" s="19">
        <v>48768127.953412272</v>
      </c>
      <c r="W190" s="19">
        <v>52800000</v>
      </c>
      <c r="X190" s="19">
        <v>37492523.137095809</v>
      </c>
      <c r="Y190" s="19">
        <v>48768127.953412272</v>
      </c>
      <c r="Z190" s="19">
        <v>52800000</v>
      </c>
      <c r="AA190" s="19">
        <v>37492523.137095809</v>
      </c>
      <c r="AB190" s="19">
        <v>48768127.953412272</v>
      </c>
      <c r="AC190">
        <v>14600000</v>
      </c>
      <c r="AD190">
        <v>31800000</v>
      </c>
      <c r="AE190">
        <v>52800000</v>
      </c>
    </row>
    <row r="191" spans="1:31" x14ac:dyDescent="0.2">
      <c r="A191" s="18">
        <v>44367</v>
      </c>
      <c r="B191" s="19">
        <v>0</v>
      </c>
      <c r="C191" s="19">
        <v>0</v>
      </c>
      <c r="D191" s="19" t="e">
        <v>#N/A</v>
      </c>
      <c r="E191" s="19">
        <v>38712574.714285582</v>
      </c>
      <c r="F191" s="19">
        <v>33652552.285714306</v>
      </c>
      <c r="G191" s="19">
        <v>35899727.507142819</v>
      </c>
      <c r="H191" s="19">
        <v>42890704.568913855</v>
      </c>
      <c r="I191" s="19">
        <v>35486638.614814088</v>
      </c>
      <c r="J191" s="19">
        <v>39699248.692763232</v>
      </c>
      <c r="K191" s="19">
        <v>47047825.731187858</v>
      </c>
      <c r="L191" s="19">
        <v>36881421.665043309</v>
      </c>
      <c r="M191" s="19">
        <v>43457896.891321264</v>
      </c>
      <c r="N191" s="19">
        <v>51217749.003883295</v>
      </c>
      <c r="O191" s="19">
        <v>37761165.821046643</v>
      </c>
      <c r="P191" s="19">
        <v>47057597.577150136</v>
      </c>
      <c r="Q191" s="19">
        <v>52800000</v>
      </c>
      <c r="R191" s="19">
        <v>38134023.565667234</v>
      </c>
      <c r="S191" s="19">
        <v>48795495.633252166</v>
      </c>
      <c r="T191" s="19">
        <v>52800000</v>
      </c>
      <c r="U191" s="19">
        <v>38143430.587503254</v>
      </c>
      <c r="V191" s="19">
        <v>48795495.633252166</v>
      </c>
      <c r="W191" s="19">
        <v>52800000</v>
      </c>
      <c r="X191" s="19">
        <v>38143430.587503254</v>
      </c>
      <c r="Y191" s="19">
        <v>48795495.633252166</v>
      </c>
      <c r="Z191" s="19">
        <v>52800000</v>
      </c>
      <c r="AA191" s="19">
        <v>38143430.587503254</v>
      </c>
      <c r="AB191" s="19">
        <v>48795495.633252166</v>
      </c>
      <c r="AC191">
        <v>14600000</v>
      </c>
      <c r="AD191">
        <v>31800000</v>
      </c>
      <c r="AE191">
        <v>52800000</v>
      </c>
    </row>
    <row r="192" spans="1:31" x14ac:dyDescent="0.2">
      <c r="A192" s="18">
        <v>44368</v>
      </c>
      <c r="B192" s="19">
        <v>0</v>
      </c>
      <c r="C192" s="19">
        <v>0</v>
      </c>
      <c r="D192" s="19" t="e">
        <v>#N/A</v>
      </c>
      <c r="E192" s="19">
        <v>38721074.285714157</v>
      </c>
      <c r="F192" s="19">
        <v>34094052.714285731</v>
      </c>
      <c r="G192" s="19">
        <v>35929452.142857105</v>
      </c>
      <c r="H192" s="19">
        <v>42899204.140342429</v>
      </c>
      <c r="I192" s="19">
        <v>35978139.043385513</v>
      </c>
      <c r="J192" s="19">
        <v>39731473.328477517</v>
      </c>
      <c r="K192" s="19">
        <v>47056325.302616432</v>
      </c>
      <c r="L192" s="19">
        <v>37422922.093614735</v>
      </c>
      <c r="M192" s="19">
        <v>43492621.527035557</v>
      </c>
      <c r="N192" s="19">
        <v>51226248.575311869</v>
      </c>
      <c r="O192" s="19">
        <v>38352666.249618068</v>
      </c>
      <c r="P192" s="19">
        <v>47128155.554368749</v>
      </c>
      <c r="Q192" s="19">
        <v>52800000</v>
      </c>
      <c r="R192" s="19">
        <v>38775523.99423866</v>
      </c>
      <c r="S192" s="19">
        <v>48823109.869886369</v>
      </c>
      <c r="T192" s="19">
        <v>52800000</v>
      </c>
      <c r="U192" s="19">
        <v>38799269.173796862</v>
      </c>
      <c r="V192" s="19">
        <v>48823109.869886369</v>
      </c>
      <c r="W192" s="19">
        <v>52800000</v>
      </c>
      <c r="X192" s="19">
        <v>38799269.173796862</v>
      </c>
      <c r="Y192" s="19">
        <v>48823109.869886369</v>
      </c>
      <c r="Z192" s="19">
        <v>52800000</v>
      </c>
      <c r="AA192" s="19">
        <v>38799269.173796862</v>
      </c>
      <c r="AB192" s="19">
        <v>48823109.869886369</v>
      </c>
      <c r="AC192">
        <v>14600000</v>
      </c>
      <c r="AD192">
        <v>31800000</v>
      </c>
      <c r="AE192">
        <v>52800000</v>
      </c>
    </row>
    <row r="193" spans="1:31" x14ac:dyDescent="0.2">
      <c r="A193" s="18">
        <v>44369</v>
      </c>
      <c r="B193" s="19">
        <v>0</v>
      </c>
      <c r="C193" s="19">
        <v>0</v>
      </c>
      <c r="D193" s="19" t="e">
        <v>#N/A</v>
      </c>
      <c r="E193" s="19">
        <v>38729573.857142732</v>
      </c>
      <c r="F193" s="19">
        <v>34535553.142857157</v>
      </c>
      <c r="G193" s="19">
        <v>35959176.77857139</v>
      </c>
      <c r="H193" s="19">
        <v>42907703.711771004</v>
      </c>
      <c r="I193" s="19">
        <v>36469639.471956939</v>
      </c>
      <c r="J193" s="19">
        <v>39763697.964191794</v>
      </c>
      <c r="K193" s="19">
        <v>47064824.874045007</v>
      </c>
      <c r="L193" s="19">
        <v>37964422.52218616</v>
      </c>
      <c r="M193" s="19">
        <v>43527346.162749834</v>
      </c>
      <c r="N193" s="19">
        <v>51234748.146740444</v>
      </c>
      <c r="O193" s="19">
        <v>38944166.678189494</v>
      </c>
      <c r="P193" s="19">
        <v>47194522.066084117</v>
      </c>
      <c r="Q193" s="19">
        <v>52800000</v>
      </c>
      <c r="R193" s="19">
        <v>39417024.422810085</v>
      </c>
      <c r="S193" s="19">
        <v>48850970.663314871</v>
      </c>
      <c r="T193" s="19">
        <v>52800000</v>
      </c>
      <c r="U193" s="19">
        <v>39460038.895976633</v>
      </c>
      <c r="V193" s="19">
        <v>48850970.663314871</v>
      </c>
      <c r="W193" s="19">
        <v>52800000</v>
      </c>
      <c r="X193" s="19">
        <v>39460038.895976633</v>
      </c>
      <c r="Y193" s="19">
        <v>48850970.663314871</v>
      </c>
      <c r="Z193" s="19">
        <v>52800000</v>
      </c>
      <c r="AA193" s="19">
        <v>39460038.895976633</v>
      </c>
      <c r="AB193" s="19">
        <v>48850970.663314871</v>
      </c>
      <c r="AC193">
        <v>14600000</v>
      </c>
      <c r="AD193">
        <v>31800000</v>
      </c>
      <c r="AE193">
        <v>52800000</v>
      </c>
    </row>
    <row r="194" spans="1:31" x14ac:dyDescent="0.2">
      <c r="A194" s="18">
        <v>44370</v>
      </c>
      <c r="B194" s="19">
        <v>0</v>
      </c>
      <c r="C194" s="19">
        <v>0</v>
      </c>
      <c r="D194" s="19" t="e">
        <v>#N/A</v>
      </c>
      <c r="E194" s="19">
        <v>38738073.428571306</v>
      </c>
      <c r="F194" s="19">
        <v>34977053.571428582</v>
      </c>
      <c r="G194" s="19">
        <v>35988901.414285667</v>
      </c>
      <c r="H194" s="19">
        <v>42916203.283199579</v>
      </c>
      <c r="I194" s="19">
        <v>36961139.900528364</v>
      </c>
      <c r="J194" s="19">
        <v>39795922.599906087</v>
      </c>
      <c r="K194" s="19">
        <v>47073324.445473582</v>
      </c>
      <c r="L194" s="19">
        <v>38505922.950757585</v>
      </c>
      <c r="M194" s="19">
        <v>43562070.798464119</v>
      </c>
      <c r="N194" s="19">
        <v>51243247.718169019</v>
      </c>
      <c r="O194" s="19">
        <v>39535667.106760919</v>
      </c>
      <c r="P194" s="19">
        <v>47256697.112296231</v>
      </c>
      <c r="Q194" s="19">
        <v>52800000</v>
      </c>
      <c r="R194" s="19">
        <v>40058524.85138151</v>
      </c>
      <c r="S194" s="19">
        <v>48879078.01353769</v>
      </c>
      <c r="T194" s="19">
        <v>52800000</v>
      </c>
      <c r="U194" s="19">
        <v>40125739.754042596</v>
      </c>
      <c r="V194" s="19">
        <v>48879078.01353769</v>
      </c>
      <c r="W194" s="19">
        <v>52800000</v>
      </c>
      <c r="X194" s="19">
        <v>40125739.754042596</v>
      </c>
      <c r="Y194" s="19">
        <v>48879078.01353769</v>
      </c>
      <c r="Z194" s="19">
        <v>52800000</v>
      </c>
      <c r="AA194" s="19">
        <v>40125739.754042596</v>
      </c>
      <c r="AB194" s="19">
        <v>48879078.01353769</v>
      </c>
      <c r="AC194">
        <v>14600000</v>
      </c>
      <c r="AD194">
        <v>31800000</v>
      </c>
      <c r="AE194">
        <v>52800000</v>
      </c>
    </row>
    <row r="195" spans="1:31" x14ac:dyDescent="0.2">
      <c r="A195" s="18">
        <v>44371</v>
      </c>
      <c r="B195" s="19">
        <v>0</v>
      </c>
      <c r="C195" s="19">
        <v>0</v>
      </c>
      <c r="D195" s="19" t="e">
        <v>#N/A</v>
      </c>
      <c r="E195" s="19">
        <v>38746572.999999881</v>
      </c>
      <c r="F195" s="19">
        <v>35418554.000000007</v>
      </c>
      <c r="G195" s="19">
        <v>36018626.049999945</v>
      </c>
      <c r="H195" s="19">
        <v>42924702.854628153</v>
      </c>
      <c r="I195" s="19">
        <v>37452640.329099789</v>
      </c>
      <c r="J195" s="19">
        <v>39828147.235620365</v>
      </c>
      <c r="K195" s="19">
        <v>47081824.016902156</v>
      </c>
      <c r="L195" s="19">
        <v>39047423.379329011</v>
      </c>
      <c r="M195" s="19">
        <v>43596795.434178405</v>
      </c>
      <c r="N195" s="19">
        <v>51251747.289597593</v>
      </c>
      <c r="O195" s="19">
        <v>40127167.535332344</v>
      </c>
      <c r="P195" s="19">
        <v>47314680.6930051</v>
      </c>
      <c r="Q195" s="19">
        <v>52800000</v>
      </c>
      <c r="R195" s="19">
        <v>40700025.279952936</v>
      </c>
      <c r="S195" s="19">
        <v>48907431.920554817</v>
      </c>
      <c r="T195" s="19">
        <v>52800000</v>
      </c>
      <c r="U195" s="19">
        <v>40796371.747994721</v>
      </c>
      <c r="V195" s="19">
        <v>48907431.920554817</v>
      </c>
      <c r="W195" s="19">
        <v>52800000</v>
      </c>
      <c r="X195" s="19">
        <v>40796371.747994721</v>
      </c>
      <c r="Y195" s="19">
        <v>48907431.920554817</v>
      </c>
      <c r="Z195" s="19">
        <v>52800000</v>
      </c>
      <c r="AA195" s="19">
        <v>40796371.747994721</v>
      </c>
      <c r="AB195" s="19">
        <v>48907431.920554817</v>
      </c>
      <c r="AC195">
        <v>14600000</v>
      </c>
      <c r="AD195">
        <v>31800000</v>
      </c>
      <c r="AE195">
        <v>52800000</v>
      </c>
    </row>
    <row r="196" spans="1:31" x14ac:dyDescent="0.2">
      <c r="A196" s="18">
        <v>44372</v>
      </c>
      <c r="B196" s="19">
        <v>0</v>
      </c>
      <c r="C196" s="19">
        <v>0</v>
      </c>
      <c r="D196" s="19" t="e">
        <v>#N/A</v>
      </c>
      <c r="E196" s="19">
        <v>38755072.571428455</v>
      </c>
      <c r="F196" s="19">
        <v>35860054.428571433</v>
      </c>
      <c r="G196" s="19">
        <v>36048350.68571423</v>
      </c>
      <c r="H196" s="19">
        <v>42933202.426056728</v>
      </c>
      <c r="I196" s="19">
        <v>37944140.757671215</v>
      </c>
      <c r="J196" s="19">
        <v>39860371.871334642</v>
      </c>
      <c r="K196" s="19">
        <v>47090323.588330731</v>
      </c>
      <c r="L196" s="19">
        <v>39588923.807900436</v>
      </c>
      <c r="M196" s="19">
        <v>43631520.069892682</v>
      </c>
      <c r="N196" s="19">
        <v>51260246.861026168</v>
      </c>
      <c r="O196" s="19">
        <v>40718667.96390377</v>
      </c>
      <c r="P196" s="19">
        <v>47368472.808210738</v>
      </c>
      <c r="Q196" s="19">
        <v>52800000</v>
      </c>
      <c r="R196" s="19">
        <v>41341525.708524361</v>
      </c>
      <c r="S196" s="19">
        <v>48936032.384366252</v>
      </c>
      <c r="T196" s="19">
        <v>52800000</v>
      </c>
      <c r="U196" s="19">
        <v>41471934.877833009</v>
      </c>
      <c r="V196" s="19">
        <v>48936032.384366252</v>
      </c>
      <c r="W196" s="19">
        <v>52800000</v>
      </c>
      <c r="X196" s="19">
        <v>41471934.877833009</v>
      </c>
      <c r="Y196" s="19">
        <v>48936032.384366252</v>
      </c>
      <c r="Z196" s="19">
        <v>52800000</v>
      </c>
      <c r="AA196" s="19">
        <v>41471934.877833009</v>
      </c>
      <c r="AB196" s="19">
        <v>48936032.384366252</v>
      </c>
      <c r="AC196">
        <v>14600000</v>
      </c>
      <c r="AD196">
        <v>31800000</v>
      </c>
      <c r="AE196">
        <v>52800000</v>
      </c>
    </row>
    <row r="197" spans="1:31" x14ac:dyDescent="0.2">
      <c r="A197" s="18">
        <v>44373</v>
      </c>
      <c r="B197" s="19">
        <v>0</v>
      </c>
      <c r="C197" s="19">
        <v>0</v>
      </c>
      <c r="D197" s="19" t="e">
        <v>#N/A</v>
      </c>
      <c r="E197" s="19">
        <v>38763572.14285703</v>
      </c>
      <c r="F197" s="19">
        <v>36301554.857142858</v>
      </c>
      <c r="G197" s="19">
        <v>36078075.321428508</v>
      </c>
      <c r="H197" s="19">
        <v>42941701.997485302</v>
      </c>
      <c r="I197" s="19">
        <v>38435641.18624264</v>
      </c>
      <c r="J197" s="19">
        <v>39892596.507048927</v>
      </c>
      <c r="K197" s="19">
        <v>47098823.159759305</v>
      </c>
      <c r="L197" s="19">
        <v>40130424.236471862</v>
      </c>
      <c r="M197" s="19">
        <v>43666244.705606967</v>
      </c>
      <c r="N197" s="19">
        <v>51268746.432454742</v>
      </c>
      <c r="O197" s="19">
        <v>41310168.392475195</v>
      </c>
      <c r="P197" s="19">
        <v>47418073.457913108</v>
      </c>
      <c r="Q197" s="19">
        <v>52800000</v>
      </c>
      <c r="R197" s="19">
        <v>41983026.137095787</v>
      </c>
      <c r="S197" s="19">
        <v>48964879.404971994</v>
      </c>
      <c r="T197" s="19">
        <v>52800000</v>
      </c>
      <c r="U197" s="19">
        <v>42152429.143557489</v>
      </c>
      <c r="V197" s="19">
        <v>48964879.404971994</v>
      </c>
      <c r="W197" s="19">
        <v>52800000</v>
      </c>
      <c r="X197" s="19">
        <v>42152429.143557489</v>
      </c>
      <c r="Y197" s="19">
        <v>48964879.404971994</v>
      </c>
      <c r="Z197" s="19">
        <v>52800000</v>
      </c>
      <c r="AA197" s="19">
        <v>42152429.143557489</v>
      </c>
      <c r="AB197" s="19">
        <v>48964879.404971994</v>
      </c>
      <c r="AC197">
        <v>14600000</v>
      </c>
      <c r="AD197">
        <v>31800000</v>
      </c>
      <c r="AE197">
        <v>52800000</v>
      </c>
    </row>
    <row r="198" spans="1:31" x14ac:dyDescent="0.2">
      <c r="A198" s="18">
        <v>44374</v>
      </c>
      <c r="B198" s="19">
        <v>0</v>
      </c>
      <c r="C198" s="19">
        <v>0</v>
      </c>
      <c r="D198" s="19" t="e">
        <v>#N/A</v>
      </c>
      <c r="E198" s="19">
        <v>38772071.714285605</v>
      </c>
      <c r="F198" s="19">
        <v>36743055.285714284</v>
      </c>
      <c r="G198" s="19">
        <v>36107799.9571428</v>
      </c>
      <c r="H198" s="19">
        <v>42950201.568913877</v>
      </c>
      <c r="I198" s="19">
        <v>38927141.614814065</v>
      </c>
      <c r="J198" s="19">
        <v>39924821.142763205</v>
      </c>
      <c r="K198" s="19">
        <v>47107322.73118788</v>
      </c>
      <c r="L198" s="19">
        <v>40671924.665043287</v>
      </c>
      <c r="M198" s="19">
        <v>43700969.341321245</v>
      </c>
      <c r="N198" s="19">
        <v>51277246.003883317</v>
      </c>
      <c r="O198" s="19">
        <v>41901668.821046621</v>
      </c>
      <c r="P198" s="19">
        <v>47463482.64211224</v>
      </c>
      <c r="Q198" s="19">
        <v>52800000</v>
      </c>
      <c r="R198" s="19">
        <v>42624526.565667212</v>
      </c>
      <c r="S198" s="19">
        <v>48993972.982372046</v>
      </c>
      <c r="T198" s="19">
        <v>52800000</v>
      </c>
      <c r="U198" s="19">
        <v>42837854.545168132</v>
      </c>
      <c r="V198" s="19">
        <v>48993972.982372046</v>
      </c>
      <c r="W198" s="19">
        <v>52800000</v>
      </c>
      <c r="X198" s="19">
        <v>42837854.545168132</v>
      </c>
      <c r="Y198" s="19">
        <v>48993972.982372046</v>
      </c>
      <c r="Z198" s="19">
        <v>52800000</v>
      </c>
      <c r="AA198" s="19">
        <v>42837854.545168132</v>
      </c>
      <c r="AB198" s="19">
        <v>48993972.982372046</v>
      </c>
      <c r="AC198">
        <v>14600000</v>
      </c>
      <c r="AD198">
        <v>31800000</v>
      </c>
      <c r="AE198">
        <v>52800000</v>
      </c>
    </row>
    <row r="199" spans="1:31" x14ac:dyDescent="0.2">
      <c r="A199" s="18">
        <v>44375</v>
      </c>
      <c r="B199" s="19">
        <v>0</v>
      </c>
      <c r="C199" s="19">
        <v>0</v>
      </c>
      <c r="D199" s="19" t="e">
        <v>#N/A</v>
      </c>
      <c r="E199" s="19">
        <v>38780571.285714179</v>
      </c>
      <c r="F199" s="19">
        <v>37184555.714285709</v>
      </c>
      <c r="G199" s="19">
        <v>36137524.592857078</v>
      </c>
      <c r="H199" s="19">
        <v>42958701.140342452</v>
      </c>
      <c r="I199" s="19">
        <v>39418642.043385491</v>
      </c>
      <c r="J199" s="19">
        <v>39957045.77847749</v>
      </c>
      <c r="K199" s="19">
        <v>47115822.302616455</v>
      </c>
      <c r="L199" s="19">
        <v>41213425.093614712</v>
      </c>
      <c r="M199" s="19">
        <v>43735693.977035522</v>
      </c>
      <c r="N199" s="19">
        <v>51285745.575311892</v>
      </c>
      <c r="O199" s="19">
        <v>42493169.249618046</v>
      </c>
      <c r="P199" s="19">
        <v>47504700.360808134</v>
      </c>
      <c r="Q199" s="19">
        <v>52800000</v>
      </c>
      <c r="R199" s="19">
        <v>43266026.994238637</v>
      </c>
      <c r="S199" s="19">
        <v>49023313.116566405</v>
      </c>
      <c r="T199" s="19">
        <v>52800000</v>
      </c>
      <c r="U199" s="19">
        <v>43528211.082664937</v>
      </c>
      <c r="V199" s="19">
        <v>49023313.116566405</v>
      </c>
      <c r="W199" s="19">
        <v>52800000</v>
      </c>
      <c r="X199" s="19">
        <v>43528211.082664937</v>
      </c>
      <c r="Y199" s="19">
        <v>49023313.116566405</v>
      </c>
      <c r="Z199" s="19">
        <v>52800000</v>
      </c>
      <c r="AA199" s="19">
        <v>43528211.082664937</v>
      </c>
      <c r="AB199" s="19">
        <v>49023313.116566405</v>
      </c>
      <c r="AC199">
        <v>14600000</v>
      </c>
      <c r="AD199">
        <v>31800000</v>
      </c>
      <c r="AE199">
        <v>52800000</v>
      </c>
    </row>
    <row r="200" spans="1:31" x14ac:dyDescent="0.2">
      <c r="A200" s="18">
        <v>44376</v>
      </c>
      <c r="B200" s="19">
        <v>0</v>
      </c>
      <c r="C200" s="19">
        <v>0</v>
      </c>
      <c r="D200" s="19" t="e">
        <v>#N/A</v>
      </c>
      <c r="E200" s="19">
        <v>38789070.857142754</v>
      </c>
      <c r="F200" s="19">
        <v>37626056.142857134</v>
      </c>
      <c r="G200" s="19">
        <v>36167249.228571355</v>
      </c>
      <c r="H200" s="19">
        <v>42967200.711771026</v>
      </c>
      <c r="I200" s="19">
        <v>39910142.471956916</v>
      </c>
      <c r="J200" s="19">
        <v>39989270.414191775</v>
      </c>
      <c r="K200" s="19">
        <v>47124321.874045029</v>
      </c>
      <c r="L200" s="19">
        <v>41754925.522186138</v>
      </c>
      <c r="M200" s="19">
        <v>43770418.612749815</v>
      </c>
      <c r="N200" s="19">
        <v>51294245.146740466</v>
      </c>
      <c r="O200" s="19">
        <v>43084669.678189471</v>
      </c>
      <c r="P200" s="19">
        <v>47541726.61400076</v>
      </c>
      <c r="Q200" s="19">
        <v>52800000</v>
      </c>
      <c r="R200" s="19">
        <v>43907527.422810063</v>
      </c>
      <c r="S200" s="19">
        <v>49052899.807555072</v>
      </c>
      <c r="T200" s="19">
        <v>52800000</v>
      </c>
      <c r="U200" s="19">
        <v>44223498.756047934</v>
      </c>
      <c r="V200" s="19">
        <v>49052899.807555072</v>
      </c>
      <c r="W200" s="19">
        <v>52800000</v>
      </c>
      <c r="X200" s="19">
        <v>44223498.756047934</v>
      </c>
      <c r="Y200" s="19">
        <v>49052899.807555072</v>
      </c>
      <c r="Z200" s="19">
        <v>52800000</v>
      </c>
      <c r="AA200" s="19">
        <v>44223498.756047934</v>
      </c>
      <c r="AB200" s="19">
        <v>49052899.807555072</v>
      </c>
      <c r="AC200">
        <v>14600000</v>
      </c>
      <c r="AD200">
        <v>31800000</v>
      </c>
      <c r="AE200">
        <v>52800000</v>
      </c>
    </row>
    <row r="201" spans="1:31" x14ac:dyDescent="0.2">
      <c r="A201" s="18">
        <v>44377</v>
      </c>
      <c r="B201" s="19">
        <v>0</v>
      </c>
      <c r="C201" s="19">
        <v>0</v>
      </c>
      <c r="D201" s="19" t="e">
        <v>#N/A</v>
      </c>
      <c r="E201" s="19">
        <v>38797570.428571329</v>
      </c>
      <c r="F201" s="19">
        <v>38067556.57142856</v>
      </c>
      <c r="G201" s="19">
        <v>36196973.86428564</v>
      </c>
      <c r="H201" s="19">
        <v>42975700.283199601</v>
      </c>
      <c r="I201" s="19">
        <v>40401642.900528342</v>
      </c>
      <c r="J201" s="19">
        <v>40021495.049906053</v>
      </c>
      <c r="K201" s="19">
        <v>47132821.445473604</v>
      </c>
      <c r="L201" s="19">
        <v>42296425.950757563</v>
      </c>
      <c r="M201" s="19">
        <v>43805143.248464093</v>
      </c>
      <c r="N201" s="19">
        <v>51302744.718169041</v>
      </c>
      <c r="O201" s="19">
        <v>43676170.106760897</v>
      </c>
      <c r="P201" s="19">
        <v>47574561.401690155</v>
      </c>
      <c r="Q201" s="19">
        <v>52800000</v>
      </c>
      <c r="R201" s="19">
        <v>44549027.851381488</v>
      </c>
      <c r="S201" s="19">
        <v>49082733.055338047</v>
      </c>
      <c r="T201" s="19">
        <v>52800000</v>
      </c>
      <c r="U201" s="19">
        <v>44914999.18461936</v>
      </c>
      <c r="V201" s="19">
        <v>49082733.055338047</v>
      </c>
      <c r="W201" s="19">
        <v>52800000</v>
      </c>
      <c r="X201" s="19">
        <v>44923717.565317094</v>
      </c>
      <c r="Y201" s="19">
        <v>49082733.055338047</v>
      </c>
      <c r="Z201" s="19">
        <v>52800000</v>
      </c>
      <c r="AA201" s="19">
        <v>44923717.565317094</v>
      </c>
      <c r="AB201" s="19">
        <v>49082733.055338047</v>
      </c>
      <c r="AC201">
        <v>14600000</v>
      </c>
      <c r="AD201">
        <v>31800000</v>
      </c>
      <c r="AE201">
        <v>52800000</v>
      </c>
    </row>
    <row r="202" spans="1:31" x14ac:dyDescent="0.2">
      <c r="A202" s="18">
        <v>44378</v>
      </c>
      <c r="B202" s="19">
        <v>0</v>
      </c>
      <c r="C202" s="19">
        <v>0</v>
      </c>
      <c r="D202" s="19" t="e">
        <v>#N/A</v>
      </c>
      <c r="E202" s="19">
        <v>38806069.999999903</v>
      </c>
      <c r="F202" s="19">
        <v>38067556.57142856</v>
      </c>
      <c r="G202" s="19">
        <v>36226698.499999918</v>
      </c>
      <c r="H202" s="19">
        <v>42984199.854628175</v>
      </c>
      <c r="I202" s="19">
        <v>40893143.329099767</v>
      </c>
      <c r="J202" s="19">
        <v>40053719.685620338</v>
      </c>
      <c r="K202" s="19">
        <v>47141321.016902179</v>
      </c>
      <c r="L202" s="19">
        <v>42837926.379328988</v>
      </c>
      <c r="M202" s="19">
        <v>43839867.884178378</v>
      </c>
      <c r="N202" s="19">
        <v>51311244.289597616</v>
      </c>
      <c r="O202" s="19">
        <v>44267670.535332322</v>
      </c>
      <c r="P202" s="19">
        <v>47611786.037404433</v>
      </c>
      <c r="Q202" s="19">
        <v>52800000</v>
      </c>
      <c r="R202" s="19">
        <v>45190528.279952914</v>
      </c>
      <c r="S202" s="19">
        <v>49112812.859915331</v>
      </c>
      <c r="T202" s="19">
        <v>52800000</v>
      </c>
      <c r="U202" s="19">
        <v>45606499.613190785</v>
      </c>
      <c r="V202" s="19">
        <v>49112812.859915331</v>
      </c>
      <c r="W202" s="19">
        <v>52800000</v>
      </c>
      <c r="X202" s="19">
        <v>45628867.510472417</v>
      </c>
      <c r="Y202" s="19">
        <v>49112812.859915331</v>
      </c>
      <c r="Z202" s="19">
        <v>52800000</v>
      </c>
      <c r="AA202" s="19">
        <v>45628867.510472417</v>
      </c>
      <c r="AB202" s="19">
        <v>49112812.859915331</v>
      </c>
      <c r="AC202">
        <v>14600000</v>
      </c>
      <c r="AD202">
        <v>31800000</v>
      </c>
      <c r="AE202">
        <v>52800000</v>
      </c>
    </row>
    <row r="203" spans="1:31" x14ac:dyDescent="0.2">
      <c r="A203" s="18">
        <v>44379</v>
      </c>
      <c r="B203" s="19">
        <v>0</v>
      </c>
      <c r="C203" s="19">
        <v>0</v>
      </c>
      <c r="D203" s="19" t="e">
        <v>#N/A</v>
      </c>
      <c r="E203" s="19">
        <v>39456069.999999903</v>
      </c>
      <c r="F203" s="19">
        <v>38067556.57142856</v>
      </c>
      <c r="G203" s="19">
        <v>36256423.135714203</v>
      </c>
      <c r="H203" s="19">
        <v>42992699.42605675</v>
      </c>
      <c r="I203" s="19">
        <v>41384643.757671192</v>
      </c>
      <c r="J203" s="19">
        <v>40085944.321334615</v>
      </c>
      <c r="K203" s="19">
        <v>47149820.588330753</v>
      </c>
      <c r="L203" s="19">
        <v>43379426.807900414</v>
      </c>
      <c r="M203" s="19">
        <v>43874592.519892655</v>
      </c>
      <c r="N203" s="19">
        <v>51319743.86102619</v>
      </c>
      <c r="O203" s="19">
        <v>44859170.963903747</v>
      </c>
      <c r="P203" s="19">
        <v>47649010.673118711</v>
      </c>
      <c r="Q203" s="19">
        <v>52800000</v>
      </c>
      <c r="R203" s="19">
        <v>45832028.708524339</v>
      </c>
      <c r="S203" s="19">
        <v>49143139.22128693</v>
      </c>
      <c r="T203" s="19">
        <v>52800000</v>
      </c>
      <c r="U203" s="19">
        <v>46298000.04176221</v>
      </c>
      <c r="V203" s="19">
        <v>49143139.22128693</v>
      </c>
      <c r="W203" s="19">
        <v>52800000</v>
      </c>
      <c r="X203" s="19">
        <v>46338948.591513932</v>
      </c>
      <c r="Y203" s="19">
        <v>49143139.22128693</v>
      </c>
      <c r="Z203" s="19">
        <v>52800000</v>
      </c>
      <c r="AA203" s="19">
        <v>46338948.591513932</v>
      </c>
      <c r="AB203" s="19">
        <v>49143139.22128693</v>
      </c>
      <c r="AC203">
        <v>14600000</v>
      </c>
      <c r="AD203">
        <v>31800000</v>
      </c>
      <c r="AE203">
        <v>52800000</v>
      </c>
    </row>
    <row r="204" spans="1:31" x14ac:dyDescent="0.2">
      <c r="A204" s="18">
        <v>44380</v>
      </c>
      <c r="B204" s="19">
        <v>0</v>
      </c>
      <c r="C204" s="19">
        <v>0</v>
      </c>
      <c r="D204" s="19" t="e">
        <v>#N/A</v>
      </c>
      <c r="E204" s="19">
        <v>40106069.999999903</v>
      </c>
      <c r="F204" s="19">
        <v>38067556.57142856</v>
      </c>
      <c r="G204" s="19">
        <v>36286147.771428488</v>
      </c>
      <c r="H204" s="19">
        <v>43001198.997485325</v>
      </c>
      <c r="I204" s="19">
        <v>41876144.186242618</v>
      </c>
      <c r="J204" s="19">
        <v>40118168.9570489</v>
      </c>
      <c r="K204" s="19">
        <v>47158320.159759328</v>
      </c>
      <c r="L204" s="19">
        <v>43920927.236471839</v>
      </c>
      <c r="M204" s="19">
        <v>43909317.155606933</v>
      </c>
      <c r="N204" s="19">
        <v>51328243.432454765</v>
      </c>
      <c r="O204" s="19">
        <v>45450671.392475173</v>
      </c>
      <c r="P204" s="19">
        <v>47686235.308833003</v>
      </c>
      <c r="Q204" s="19">
        <v>52800000</v>
      </c>
      <c r="R204" s="19">
        <v>46473529.137095764</v>
      </c>
      <c r="S204" s="19">
        <v>49173712.13945283</v>
      </c>
      <c r="T204" s="19">
        <v>52800000</v>
      </c>
      <c r="U204" s="19">
        <v>46989500.470333636</v>
      </c>
      <c r="V204" s="19">
        <v>49173712.13945283</v>
      </c>
      <c r="W204" s="19">
        <v>52800000</v>
      </c>
      <c r="X204" s="19">
        <v>47053960.808441609</v>
      </c>
      <c r="Y204" s="19">
        <v>49173712.13945283</v>
      </c>
      <c r="Z204" s="19">
        <v>52800000</v>
      </c>
      <c r="AA204" s="19">
        <v>47053960.808441609</v>
      </c>
      <c r="AB204" s="19">
        <v>49173712.13945283</v>
      </c>
      <c r="AC204">
        <v>14600000</v>
      </c>
      <c r="AD204">
        <v>31800000</v>
      </c>
      <c r="AE204">
        <v>52800000</v>
      </c>
    </row>
    <row r="205" spans="1:31" x14ac:dyDescent="0.2">
      <c r="A205" s="18">
        <v>44381</v>
      </c>
      <c r="B205" s="19">
        <v>0</v>
      </c>
      <c r="C205" s="19">
        <v>0</v>
      </c>
      <c r="D205" s="19" t="e">
        <v>#N/A</v>
      </c>
      <c r="E205" s="19">
        <v>40756069.999999903</v>
      </c>
      <c r="F205" s="19">
        <v>38067556.57142856</v>
      </c>
      <c r="G205" s="19">
        <v>36315872.407142766</v>
      </c>
      <c r="H205" s="19">
        <v>43009698.568913899</v>
      </c>
      <c r="I205" s="19">
        <v>42367644.614814043</v>
      </c>
      <c r="J205" s="19">
        <v>40150393.592763186</v>
      </c>
      <c r="K205" s="19">
        <v>47166819.731187902</v>
      </c>
      <c r="L205" s="19">
        <v>44462427.665043265</v>
      </c>
      <c r="M205" s="19">
        <v>43944041.791321218</v>
      </c>
      <c r="N205" s="19">
        <v>51336743.003883339</v>
      </c>
      <c r="O205" s="19">
        <v>46042171.821046598</v>
      </c>
      <c r="P205" s="19">
        <v>47723459.944547281</v>
      </c>
      <c r="Q205" s="19">
        <v>52800000</v>
      </c>
      <c r="R205" s="19">
        <v>47115029.56566719</v>
      </c>
      <c r="S205" s="19">
        <v>49204531.614413038</v>
      </c>
      <c r="T205" s="19">
        <v>52800000</v>
      </c>
      <c r="U205" s="19">
        <v>47681000.898905061</v>
      </c>
      <c r="V205" s="19">
        <v>49204531.614413038</v>
      </c>
      <c r="W205" s="19">
        <v>52800000</v>
      </c>
      <c r="X205" s="19">
        <v>47773904.161255449</v>
      </c>
      <c r="Y205" s="19">
        <v>49204531.614413038</v>
      </c>
      <c r="Z205" s="19">
        <v>52800000</v>
      </c>
      <c r="AA205" s="19">
        <v>47773904.161255449</v>
      </c>
      <c r="AB205" s="19">
        <v>49204531.614413038</v>
      </c>
      <c r="AC205">
        <v>14600000</v>
      </c>
      <c r="AD205">
        <v>31800000</v>
      </c>
      <c r="AE205">
        <v>52800000</v>
      </c>
    </row>
    <row r="206" spans="1:31" x14ac:dyDescent="0.2">
      <c r="A206" s="18">
        <v>44382</v>
      </c>
      <c r="B206" s="19">
        <v>0</v>
      </c>
      <c r="C206" s="19">
        <v>0</v>
      </c>
      <c r="D206" s="19" t="e">
        <v>#N/A</v>
      </c>
      <c r="E206" s="19">
        <v>41406069.999999903</v>
      </c>
      <c r="F206" s="19">
        <v>38067556.57142856</v>
      </c>
      <c r="G206" s="19">
        <v>36345597.042857051</v>
      </c>
      <c r="H206" s="19">
        <v>43018198.140342474</v>
      </c>
      <c r="I206" s="19">
        <v>42367644.614814043</v>
      </c>
      <c r="J206" s="19">
        <v>40182618.228477463</v>
      </c>
      <c r="K206" s="19">
        <v>47175319.302616477</v>
      </c>
      <c r="L206" s="19">
        <v>45003928.09361469</v>
      </c>
      <c r="M206" s="19">
        <v>43978766.427035511</v>
      </c>
      <c r="N206" s="19">
        <v>51345242.575311914</v>
      </c>
      <c r="O206" s="19">
        <v>46633672.249618024</v>
      </c>
      <c r="P206" s="19">
        <v>47760684.580261566</v>
      </c>
      <c r="Q206" s="19">
        <v>52800000</v>
      </c>
      <c r="R206" s="19">
        <v>47756529.994238615</v>
      </c>
      <c r="S206" s="19">
        <v>49235597.646167561</v>
      </c>
      <c r="T206" s="19">
        <v>52800000</v>
      </c>
      <c r="U206" s="19">
        <v>48372501.327476487</v>
      </c>
      <c r="V206" s="19">
        <v>49235597.646167561</v>
      </c>
      <c r="W206" s="19">
        <v>52800000</v>
      </c>
      <c r="X206" s="19">
        <v>48498778.649955481</v>
      </c>
      <c r="Y206" s="19">
        <v>49235597.646167561</v>
      </c>
      <c r="Z206" s="19">
        <v>52800000</v>
      </c>
      <c r="AA206" s="19">
        <v>48498778.649955481</v>
      </c>
      <c r="AB206" s="19">
        <v>49235597.646167561</v>
      </c>
      <c r="AC206">
        <v>14600000</v>
      </c>
      <c r="AD206">
        <v>31800000</v>
      </c>
      <c r="AE206">
        <v>52800000</v>
      </c>
    </row>
    <row r="207" spans="1:31" x14ac:dyDescent="0.2">
      <c r="A207" s="18">
        <v>44383</v>
      </c>
      <c r="B207" s="19">
        <v>0</v>
      </c>
      <c r="C207" s="19">
        <v>0</v>
      </c>
      <c r="D207" s="19" t="e">
        <v>#N/A</v>
      </c>
      <c r="E207" s="19">
        <v>42056069.999999903</v>
      </c>
      <c r="F207" s="19">
        <v>38067556.57142856</v>
      </c>
      <c r="G207" s="19">
        <v>36375321.678571329</v>
      </c>
      <c r="H207" s="19">
        <v>43668198.140342474</v>
      </c>
      <c r="I207" s="19">
        <v>42367644.614814043</v>
      </c>
      <c r="J207" s="19">
        <v>40214842.864191748</v>
      </c>
      <c r="K207" s="19">
        <v>47183818.874045052</v>
      </c>
      <c r="L207" s="19">
        <v>45545428.522186115</v>
      </c>
      <c r="M207" s="19">
        <v>44013491.062749796</v>
      </c>
      <c r="N207" s="19">
        <v>51353742.146740489</v>
      </c>
      <c r="O207" s="19">
        <v>47225172.678189449</v>
      </c>
      <c r="P207" s="19">
        <v>47797909.215975858</v>
      </c>
      <c r="Q207" s="19">
        <v>52800000</v>
      </c>
      <c r="R207" s="19">
        <v>48398030.42281004</v>
      </c>
      <c r="S207" s="19">
        <v>49266910.234716393</v>
      </c>
      <c r="T207" s="19">
        <v>52800000</v>
      </c>
      <c r="U207" s="19">
        <v>49064001.756047912</v>
      </c>
      <c r="V207" s="19">
        <v>49266910.234716393</v>
      </c>
      <c r="W207" s="19">
        <v>52800000</v>
      </c>
      <c r="X207" s="19">
        <v>49228584.274541676</v>
      </c>
      <c r="Y207" s="19">
        <v>49266910.234716393</v>
      </c>
      <c r="Z207" s="19">
        <v>52800000</v>
      </c>
      <c r="AA207" s="19">
        <v>49228584.274541676</v>
      </c>
      <c r="AB207" s="19">
        <v>49266910.234716393</v>
      </c>
      <c r="AC207">
        <v>14600000</v>
      </c>
      <c r="AD207">
        <v>31800000</v>
      </c>
      <c r="AE207">
        <v>52800000</v>
      </c>
    </row>
    <row r="208" spans="1:31" x14ac:dyDescent="0.2">
      <c r="A208" s="18">
        <v>44384</v>
      </c>
      <c r="B208" s="19">
        <v>0</v>
      </c>
      <c r="C208" s="19">
        <v>0</v>
      </c>
      <c r="D208" s="19" t="e">
        <v>#N/A</v>
      </c>
      <c r="E208" s="19">
        <v>42706069.999999903</v>
      </c>
      <c r="F208" s="19">
        <v>38067556.57142856</v>
      </c>
      <c r="G208" s="19">
        <v>36405046.314285614</v>
      </c>
      <c r="H208" s="19">
        <v>44318198.140342474</v>
      </c>
      <c r="I208" s="19">
        <v>42367644.614814043</v>
      </c>
      <c r="J208" s="19">
        <v>40247067.499906026</v>
      </c>
      <c r="K208" s="19">
        <v>47192318.445473626</v>
      </c>
      <c r="L208" s="19">
        <v>46086928.950757541</v>
      </c>
      <c r="M208" s="19">
        <v>44048215.698464088</v>
      </c>
      <c r="N208" s="19">
        <v>51362241.718169063</v>
      </c>
      <c r="O208" s="19">
        <v>47816673.106760874</v>
      </c>
      <c r="P208" s="19">
        <v>47835133.851690143</v>
      </c>
      <c r="Q208" s="19">
        <v>52800000</v>
      </c>
      <c r="R208" s="19">
        <v>49039530.851381466</v>
      </c>
      <c r="S208" s="19">
        <v>49298469.380059525</v>
      </c>
      <c r="T208" s="19">
        <v>52800000</v>
      </c>
      <c r="U208" s="19">
        <v>49755502.184619337</v>
      </c>
      <c r="V208" s="19">
        <v>49298469.380059525</v>
      </c>
      <c r="W208" s="19">
        <v>52800000</v>
      </c>
      <c r="X208" s="19">
        <v>49963321.035014033</v>
      </c>
      <c r="Y208" s="19">
        <v>49298469.380059525</v>
      </c>
      <c r="Z208" s="19">
        <v>52800000</v>
      </c>
      <c r="AA208" s="19">
        <v>49963321.035014033</v>
      </c>
      <c r="AB208" s="19">
        <v>49298469.380059525</v>
      </c>
      <c r="AC208">
        <v>14600000</v>
      </c>
      <c r="AD208">
        <v>31800000</v>
      </c>
      <c r="AE208">
        <v>52800000</v>
      </c>
    </row>
    <row r="209" spans="1:31" x14ac:dyDescent="0.2">
      <c r="A209" s="18">
        <v>44385</v>
      </c>
      <c r="B209" s="19">
        <v>0</v>
      </c>
      <c r="C209" s="19">
        <v>0</v>
      </c>
      <c r="D209" s="19" t="e">
        <v>#N/A</v>
      </c>
      <c r="E209" s="19">
        <v>43356069.999999903</v>
      </c>
      <c r="F209" s="19">
        <v>38067556.57142856</v>
      </c>
      <c r="G209" s="19">
        <v>36434770.949999899</v>
      </c>
      <c r="H209" s="19">
        <v>44968198.140342474</v>
      </c>
      <c r="I209" s="19">
        <v>42367644.614814043</v>
      </c>
      <c r="J209" s="19">
        <v>40279292.135620311</v>
      </c>
      <c r="K209" s="19">
        <v>47200818.016902201</v>
      </c>
      <c r="L209" s="19">
        <v>46628429.379328966</v>
      </c>
      <c r="M209" s="19">
        <v>44082940.334178373</v>
      </c>
      <c r="N209" s="19">
        <v>51370741.289597638</v>
      </c>
      <c r="O209" s="19">
        <v>48408173.5353323</v>
      </c>
      <c r="P209" s="19">
        <v>47872358.487404428</v>
      </c>
      <c r="Q209" s="19">
        <v>52800000</v>
      </c>
      <c r="R209" s="19">
        <v>49681031.279952891</v>
      </c>
      <c r="S209" s="19">
        <v>49330275.082196973</v>
      </c>
      <c r="T209" s="19">
        <v>52800000</v>
      </c>
      <c r="U209" s="19">
        <v>50447002.613190763</v>
      </c>
      <c r="V209" s="19">
        <v>49330275.082196973</v>
      </c>
      <c r="W209" s="19">
        <v>52800000</v>
      </c>
      <c r="X209" s="19">
        <v>50702988.931372583</v>
      </c>
      <c r="Y209" s="19">
        <v>49330275.082196973</v>
      </c>
      <c r="Z209" s="19">
        <v>52800000</v>
      </c>
      <c r="AA209" s="19">
        <v>50702988.931372583</v>
      </c>
      <c r="AB209" s="19">
        <v>49330275.082196973</v>
      </c>
      <c r="AC209">
        <v>14600000</v>
      </c>
      <c r="AD209">
        <v>31800000</v>
      </c>
      <c r="AE209">
        <v>52800000</v>
      </c>
    </row>
    <row r="210" spans="1:31" x14ac:dyDescent="0.2">
      <c r="A210" s="18">
        <v>44386</v>
      </c>
      <c r="B210" s="19">
        <v>0</v>
      </c>
      <c r="C210" s="19">
        <v>0</v>
      </c>
      <c r="D210" s="19" t="e">
        <v>#N/A</v>
      </c>
      <c r="E210" s="19">
        <v>44006069.999999903</v>
      </c>
      <c r="F210" s="19">
        <v>38067556.57142856</v>
      </c>
      <c r="G210" s="19">
        <v>36464495.585714176</v>
      </c>
      <c r="H210" s="19">
        <v>45618198.140342474</v>
      </c>
      <c r="I210" s="19">
        <v>42367644.614814043</v>
      </c>
      <c r="J210" s="19">
        <v>40311516.771334596</v>
      </c>
      <c r="K210" s="19">
        <v>47209317.588330775</v>
      </c>
      <c r="L210" s="19">
        <v>46628429.379328966</v>
      </c>
      <c r="M210" s="19">
        <v>44117664.969892658</v>
      </c>
      <c r="N210" s="19">
        <v>51379240.861026213</v>
      </c>
      <c r="O210" s="19">
        <v>48999673.963903725</v>
      </c>
      <c r="P210" s="19">
        <v>47909583.123118721</v>
      </c>
      <c r="Q210" s="19">
        <v>52800000</v>
      </c>
      <c r="R210" s="19">
        <v>50322531.708524317</v>
      </c>
      <c r="S210" s="19">
        <v>49362327.341128729</v>
      </c>
      <c r="T210" s="19">
        <v>52800000</v>
      </c>
      <c r="U210" s="19">
        <v>51138503.041762188</v>
      </c>
      <c r="V210" s="19">
        <v>49362327.341128729</v>
      </c>
      <c r="W210" s="19">
        <v>52800000</v>
      </c>
      <c r="X210" s="19">
        <v>51447587.963617295</v>
      </c>
      <c r="Y210" s="19">
        <v>49362327.341128729</v>
      </c>
      <c r="Z210" s="19">
        <v>52800000</v>
      </c>
      <c r="AA210" s="19">
        <v>51447587.963617295</v>
      </c>
      <c r="AB210" s="19">
        <v>49362327.341128729</v>
      </c>
      <c r="AC210">
        <v>14600000</v>
      </c>
      <c r="AD210">
        <v>31800000</v>
      </c>
      <c r="AE210">
        <v>52800000</v>
      </c>
    </row>
    <row r="211" spans="1:31" x14ac:dyDescent="0.2">
      <c r="A211" s="18">
        <v>44387</v>
      </c>
      <c r="B211" s="19">
        <v>0</v>
      </c>
      <c r="C211" s="19">
        <v>0</v>
      </c>
      <c r="D211" s="19" t="e">
        <v>#N/A</v>
      </c>
      <c r="E211" s="19">
        <v>44656069.999999903</v>
      </c>
      <c r="F211" s="19">
        <v>38067556.57142856</v>
      </c>
      <c r="G211" s="19">
        <v>36494220.221428461</v>
      </c>
      <c r="H211" s="19">
        <v>46268198.140342474</v>
      </c>
      <c r="I211" s="19">
        <v>42367644.614814043</v>
      </c>
      <c r="J211" s="19">
        <v>40343741.407048889</v>
      </c>
      <c r="K211" s="19">
        <v>47859317.588330775</v>
      </c>
      <c r="L211" s="19">
        <v>46628429.379328966</v>
      </c>
      <c r="M211" s="19">
        <v>44152389.605606951</v>
      </c>
      <c r="N211" s="19">
        <v>51387740.432454787</v>
      </c>
      <c r="O211" s="19">
        <v>49591174.392475151</v>
      </c>
      <c r="P211" s="19">
        <v>47946807.758833013</v>
      </c>
      <c r="Q211" s="19">
        <v>52800000</v>
      </c>
      <c r="R211" s="19">
        <v>50964032.137095742</v>
      </c>
      <c r="S211" s="19">
        <v>49394626.156854793</v>
      </c>
      <c r="T211" s="19">
        <v>52800000</v>
      </c>
      <c r="U211" s="19">
        <v>51830003.470333613</v>
      </c>
      <c r="V211" s="19">
        <v>49394626.156854793</v>
      </c>
      <c r="W211" s="19">
        <v>52800000</v>
      </c>
      <c r="X211" s="19">
        <v>52197118.131748199</v>
      </c>
      <c r="Y211" s="19">
        <v>49394626.156854793</v>
      </c>
      <c r="Z211" s="19">
        <v>52800000</v>
      </c>
      <c r="AA211" s="19">
        <v>52197118.131748199</v>
      </c>
      <c r="AB211" s="19">
        <v>49394626.156854793</v>
      </c>
      <c r="AC211">
        <v>14600000</v>
      </c>
      <c r="AD211">
        <v>31800000</v>
      </c>
      <c r="AE211">
        <v>52800000</v>
      </c>
    </row>
    <row r="212" spans="1:31" x14ac:dyDescent="0.2">
      <c r="A212" s="18">
        <v>44388</v>
      </c>
      <c r="B212" s="19">
        <v>0</v>
      </c>
      <c r="C212" s="19">
        <v>0</v>
      </c>
      <c r="D212" s="19" t="e">
        <v>#N/A</v>
      </c>
      <c r="E212" s="19">
        <v>45306069.999999903</v>
      </c>
      <c r="F212" s="19">
        <v>38067556.57142856</v>
      </c>
      <c r="G212" s="19">
        <v>36523944.857142739</v>
      </c>
      <c r="H212" s="19">
        <v>46918198.140342474</v>
      </c>
      <c r="I212" s="19">
        <v>42367644.614814043</v>
      </c>
      <c r="J212" s="19">
        <v>40375966.042763174</v>
      </c>
      <c r="K212" s="19">
        <v>48509317.588330775</v>
      </c>
      <c r="L212" s="19">
        <v>46628429.379328966</v>
      </c>
      <c r="M212" s="19">
        <v>44187114.241321236</v>
      </c>
      <c r="N212" s="19">
        <v>51396240.003883362</v>
      </c>
      <c r="O212" s="19">
        <v>50182674.821046576</v>
      </c>
      <c r="P212" s="19">
        <v>47984032.394547299</v>
      </c>
      <c r="Q212" s="19">
        <v>52800000</v>
      </c>
      <c r="R212" s="19">
        <v>51605532.565667167</v>
      </c>
      <c r="S212" s="19">
        <v>49426701.178283364</v>
      </c>
      <c r="T212" s="19">
        <v>52800000</v>
      </c>
      <c r="U212" s="19">
        <v>52521503.898905039</v>
      </c>
      <c r="V212" s="19">
        <v>49427171.529375166</v>
      </c>
      <c r="W212" s="19">
        <v>52800000</v>
      </c>
      <c r="X212" s="19">
        <v>52800000</v>
      </c>
      <c r="Y212" s="19">
        <v>49427171.529375166</v>
      </c>
      <c r="Z212" s="19">
        <v>52800000</v>
      </c>
      <c r="AA212" s="19">
        <v>52800000</v>
      </c>
      <c r="AB212" s="19">
        <v>49427171.529375166</v>
      </c>
      <c r="AC212">
        <v>14600000</v>
      </c>
      <c r="AD212">
        <v>31800000</v>
      </c>
      <c r="AE212">
        <v>52800000</v>
      </c>
    </row>
    <row r="213" spans="1:31" x14ac:dyDescent="0.2">
      <c r="A213" s="18">
        <v>44389</v>
      </c>
      <c r="B213" s="19">
        <v>0</v>
      </c>
      <c r="C213" s="19">
        <v>0</v>
      </c>
      <c r="D213" s="19" t="e">
        <v>#N/A</v>
      </c>
      <c r="E213" s="19">
        <v>45956069.999999903</v>
      </c>
      <c r="F213" s="19">
        <v>38067556.57142856</v>
      </c>
      <c r="G213" s="19">
        <v>36553669.492857024</v>
      </c>
      <c r="H213" s="19">
        <v>47568198.140342474</v>
      </c>
      <c r="I213" s="19">
        <v>42367644.614814043</v>
      </c>
      <c r="J213" s="19">
        <v>40408190.678477466</v>
      </c>
      <c r="K213" s="19">
        <v>49159317.588330775</v>
      </c>
      <c r="L213" s="19">
        <v>46628429.379328966</v>
      </c>
      <c r="M213" s="19">
        <v>44221838.877035528</v>
      </c>
      <c r="N213" s="19">
        <v>51404739.575311936</v>
      </c>
      <c r="O213" s="19">
        <v>50774175.249618001</v>
      </c>
      <c r="P213" s="19">
        <v>48021257.030261591</v>
      </c>
      <c r="Q213" s="19">
        <v>52800000</v>
      </c>
      <c r="R213" s="19">
        <v>52247032.994238593</v>
      </c>
      <c r="S213" s="19">
        <v>49458776.199711934</v>
      </c>
      <c r="T213" s="19">
        <v>52800000</v>
      </c>
      <c r="U213" s="19">
        <v>52800000</v>
      </c>
      <c r="V213" s="19">
        <v>49459963.458689846</v>
      </c>
      <c r="W213" s="19">
        <v>52800000</v>
      </c>
      <c r="X213" s="19">
        <v>52800000</v>
      </c>
      <c r="Y213" s="19">
        <v>49459963.458689846</v>
      </c>
      <c r="Z213" s="19">
        <v>52800000</v>
      </c>
      <c r="AA213" s="19">
        <v>52800000</v>
      </c>
      <c r="AB213" s="19">
        <v>49459963.458689846</v>
      </c>
      <c r="AC213">
        <v>14600000</v>
      </c>
      <c r="AD213">
        <v>31800000</v>
      </c>
      <c r="AE213">
        <v>52800000</v>
      </c>
    </row>
    <row r="214" spans="1:31" x14ac:dyDescent="0.2">
      <c r="A214" s="18">
        <v>44390</v>
      </c>
      <c r="B214" s="19">
        <v>0</v>
      </c>
      <c r="C214" s="19">
        <v>0</v>
      </c>
      <c r="D214" s="19" t="e">
        <v>#N/A</v>
      </c>
      <c r="E214" s="19">
        <v>46606069.999999903</v>
      </c>
      <c r="F214" s="19">
        <v>38067556.57142856</v>
      </c>
      <c r="G214" s="19">
        <v>36583394.128571317</v>
      </c>
      <c r="H214" s="19">
        <v>48218198.140342474</v>
      </c>
      <c r="I214" s="19">
        <v>42367644.614814043</v>
      </c>
      <c r="J214" s="19">
        <v>40440415.314191751</v>
      </c>
      <c r="K214" s="19">
        <v>49809317.588330775</v>
      </c>
      <c r="L214" s="19">
        <v>46628429.379328966</v>
      </c>
      <c r="M214" s="19">
        <v>44256563.512749813</v>
      </c>
      <c r="N214" s="19">
        <v>51413239.146740511</v>
      </c>
      <c r="O214" s="19">
        <v>50774175.249618001</v>
      </c>
      <c r="P214" s="19">
        <v>48058481.665975876</v>
      </c>
      <c r="Q214" s="19">
        <v>52800000</v>
      </c>
      <c r="R214" s="19">
        <v>52800000</v>
      </c>
      <c r="S214" s="19">
        <v>49490851.221140504</v>
      </c>
      <c r="T214" s="19">
        <v>52800000</v>
      </c>
      <c r="U214" s="19">
        <v>52800000</v>
      </c>
      <c r="V214" s="19">
        <v>49493001.944798835</v>
      </c>
      <c r="W214" s="19">
        <v>52800000</v>
      </c>
      <c r="X214" s="19">
        <v>52800000</v>
      </c>
      <c r="Y214" s="19">
        <v>49493001.944798835</v>
      </c>
      <c r="Z214" s="19">
        <v>52800000</v>
      </c>
      <c r="AA214" s="19">
        <v>52800000</v>
      </c>
      <c r="AB214" s="19">
        <v>49493001.944798835</v>
      </c>
      <c r="AC214">
        <v>14600000</v>
      </c>
      <c r="AD214">
        <v>31800000</v>
      </c>
      <c r="AE214">
        <v>52800000</v>
      </c>
    </row>
    <row r="215" spans="1:31" x14ac:dyDescent="0.2">
      <c r="A215" s="18">
        <v>44391</v>
      </c>
      <c r="B215" s="19">
        <v>0</v>
      </c>
      <c r="C215" s="19">
        <v>0</v>
      </c>
      <c r="D215" s="19" t="e">
        <v>#N/A</v>
      </c>
      <c r="E215" s="19">
        <v>47256069.999999903</v>
      </c>
      <c r="F215" s="19">
        <v>38067556.57142856</v>
      </c>
      <c r="G215" s="19">
        <v>36613118.764285609</v>
      </c>
      <c r="H215" s="19">
        <v>48868198.140342474</v>
      </c>
      <c r="I215" s="19">
        <v>42367644.614814043</v>
      </c>
      <c r="J215" s="19">
        <v>40472639.949906036</v>
      </c>
      <c r="K215" s="19">
        <v>50459317.588330775</v>
      </c>
      <c r="L215" s="19">
        <v>46628429.379328966</v>
      </c>
      <c r="M215" s="19">
        <v>44291288.148464106</v>
      </c>
      <c r="N215" s="19">
        <v>52063239.146740511</v>
      </c>
      <c r="O215" s="19">
        <v>50774175.249618001</v>
      </c>
      <c r="P215" s="19">
        <v>48095706.301690161</v>
      </c>
      <c r="Q215" s="19">
        <v>52800000</v>
      </c>
      <c r="R215" s="19">
        <v>52800000</v>
      </c>
      <c r="S215" s="19">
        <v>49522926.242569074</v>
      </c>
      <c r="T215" s="19">
        <v>52800000</v>
      </c>
      <c r="U215" s="19">
        <v>52800000</v>
      </c>
      <c r="V215" s="19">
        <v>49526286.987702131</v>
      </c>
      <c r="W215" s="19">
        <v>52800000</v>
      </c>
      <c r="X215" s="19">
        <v>52800000</v>
      </c>
      <c r="Y215" s="19">
        <v>49526286.987702131</v>
      </c>
      <c r="Z215" s="19">
        <v>52800000</v>
      </c>
      <c r="AA215" s="19">
        <v>52800000</v>
      </c>
      <c r="AB215" s="19">
        <v>49526286.987702131</v>
      </c>
      <c r="AC215">
        <v>14600000</v>
      </c>
      <c r="AD215">
        <v>31800000</v>
      </c>
      <c r="AE215">
        <v>52800000</v>
      </c>
    </row>
    <row r="216" spans="1:31" x14ac:dyDescent="0.2">
      <c r="A216" s="18">
        <v>44392</v>
      </c>
      <c r="B216" s="19">
        <v>0</v>
      </c>
      <c r="C216" s="19">
        <v>0</v>
      </c>
      <c r="D216" s="19" t="e">
        <v>#N/A</v>
      </c>
      <c r="E216" s="19">
        <v>47906069.999999903</v>
      </c>
      <c r="F216" s="19">
        <v>38067556.57142856</v>
      </c>
      <c r="G216" s="19">
        <v>36642843.399999894</v>
      </c>
      <c r="H216" s="19">
        <v>49518198.140342474</v>
      </c>
      <c r="I216" s="19">
        <v>42367644.614814043</v>
      </c>
      <c r="J216" s="19">
        <v>40504864.585620329</v>
      </c>
      <c r="K216" s="19">
        <v>51109317.588330775</v>
      </c>
      <c r="L216" s="19">
        <v>46628429.379328966</v>
      </c>
      <c r="M216" s="19">
        <v>44326012.784178391</v>
      </c>
      <c r="N216" s="19">
        <v>52713239.146740511</v>
      </c>
      <c r="O216" s="19">
        <v>50774175.249618001</v>
      </c>
      <c r="P216" s="19">
        <v>48132930.937404446</v>
      </c>
      <c r="Q216" s="19">
        <v>52800000</v>
      </c>
      <c r="R216" s="19">
        <v>52800000</v>
      </c>
      <c r="S216" s="19">
        <v>49555001.263997644</v>
      </c>
      <c r="T216" s="19">
        <v>52800000</v>
      </c>
      <c r="U216" s="19">
        <v>52800000</v>
      </c>
      <c r="V216" s="19">
        <v>49559818.587399736</v>
      </c>
      <c r="W216" s="19">
        <v>52800000</v>
      </c>
      <c r="X216" s="19">
        <v>52800000</v>
      </c>
      <c r="Y216" s="19">
        <v>49559818.587399736</v>
      </c>
      <c r="Z216" s="19">
        <v>52800000</v>
      </c>
      <c r="AA216" s="19">
        <v>52800000</v>
      </c>
      <c r="AB216" s="19">
        <v>49559818.587399736</v>
      </c>
      <c r="AC216">
        <v>14600000</v>
      </c>
      <c r="AD216">
        <v>31800000</v>
      </c>
      <c r="AE216">
        <v>52800000</v>
      </c>
    </row>
    <row r="217" spans="1:31" x14ac:dyDescent="0.2">
      <c r="A217" s="18">
        <v>44393</v>
      </c>
      <c r="B217" s="19">
        <v>0</v>
      </c>
      <c r="C217" s="19">
        <v>0</v>
      </c>
      <c r="D217" s="19" t="e">
        <v>#N/A</v>
      </c>
      <c r="E217" s="19">
        <v>48556069.999999903</v>
      </c>
      <c r="F217" s="19">
        <v>38067556.57142856</v>
      </c>
      <c r="G217" s="19">
        <v>36672568.035714187</v>
      </c>
      <c r="H217" s="19">
        <v>50168198.140342474</v>
      </c>
      <c r="I217" s="19">
        <v>42367644.614814043</v>
      </c>
      <c r="J217" s="19">
        <v>40537089.221334614</v>
      </c>
      <c r="K217" s="19">
        <v>51759317.588330775</v>
      </c>
      <c r="L217" s="19">
        <v>46628429.379328966</v>
      </c>
      <c r="M217" s="19">
        <v>44360737.419892676</v>
      </c>
      <c r="N217" s="19">
        <v>52800000</v>
      </c>
      <c r="O217" s="19">
        <v>50774175.249618001</v>
      </c>
      <c r="P217" s="19">
        <v>48170155.573118746</v>
      </c>
      <c r="Q217" s="19">
        <v>52800000</v>
      </c>
      <c r="R217" s="19">
        <v>52800000</v>
      </c>
      <c r="S217" s="19">
        <v>49587076.285426214</v>
      </c>
      <c r="T217" s="19">
        <v>52800000</v>
      </c>
      <c r="U217" s="19">
        <v>52800000</v>
      </c>
      <c r="V217" s="19">
        <v>49593596.743891649</v>
      </c>
      <c r="W217" s="19">
        <v>52800000</v>
      </c>
      <c r="X217" s="19">
        <v>52800000</v>
      </c>
      <c r="Y217" s="19">
        <v>49593596.743891649</v>
      </c>
      <c r="Z217" s="19">
        <v>52800000</v>
      </c>
      <c r="AA217" s="19">
        <v>52800000</v>
      </c>
      <c r="AB217" s="19">
        <v>49593596.743891649</v>
      </c>
      <c r="AC217">
        <v>14600000</v>
      </c>
      <c r="AD217">
        <v>31800000</v>
      </c>
      <c r="AE217">
        <v>52800000</v>
      </c>
    </row>
    <row r="218" spans="1:31" x14ac:dyDescent="0.2">
      <c r="A218" s="18">
        <v>44394</v>
      </c>
      <c r="B218" s="19">
        <v>0</v>
      </c>
      <c r="C218" s="19">
        <v>0</v>
      </c>
      <c r="D218" s="19" t="e">
        <v>#N/A</v>
      </c>
      <c r="E218" s="19">
        <v>49206069.999999903</v>
      </c>
      <c r="F218" s="19">
        <v>38067556.57142856</v>
      </c>
      <c r="G218" s="19">
        <v>36702292.671428472</v>
      </c>
      <c r="H218" s="19">
        <v>50818198.140342474</v>
      </c>
      <c r="I218" s="19">
        <v>42367644.614814043</v>
      </c>
      <c r="J218" s="19">
        <v>40569313.857048906</v>
      </c>
      <c r="K218" s="19">
        <v>52409317.588330775</v>
      </c>
      <c r="L218" s="19">
        <v>46628429.379328966</v>
      </c>
      <c r="M218" s="19">
        <v>44395462.055606969</v>
      </c>
      <c r="N218" s="19">
        <v>52800000</v>
      </c>
      <c r="O218" s="19">
        <v>50774175.249618001</v>
      </c>
      <c r="P218" s="19">
        <v>48207380.208833031</v>
      </c>
      <c r="Q218" s="19">
        <v>52800000</v>
      </c>
      <c r="R218" s="19">
        <v>52800000</v>
      </c>
      <c r="S218" s="19">
        <v>49619151.306854792</v>
      </c>
      <c r="T218" s="19">
        <v>52800000</v>
      </c>
      <c r="U218" s="19">
        <v>52800000</v>
      </c>
      <c r="V218" s="19">
        <v>49627621.457177877</v>
      </c>
      <c r="W218" s="19">
        <v>52800000</v>
      </c>
      <c r="X218" s="19">
        <v>52800000</v>
      </c>
      <c r="Y218" s="19">
        <v>49627621.457177877</v>
      </c>
      <c r="Z218" s="19">
        <v>52800000</v>
      </c>
      <c r="AA218" s="19">
        <v>52800000</v>
      </c>
      <c r="AB218" s="19">
        <v>49627621.457177877</v>
      </c>
      <c r="AC218">
        <v>14600000</v>
      </c>
      <c r="AD218">
        <v>31800000</v>
      </c>
      <c r="AE218">
        <v>52800000</v>
      </c>
    </row>
    <row r="219" spans="1:31" x14ac:dyDescent="0.2">
      <c r="A219" s="18">
        <v>44395</v>
      </c>
      <c r="B219" s="19">
        <v>0</v>
      </c>
      <c r="C219" s="19">
        <v>0</v>
      </c>
      <c r="D219" s="19" t="e">
        <v>#N/A</v>
      </c>
      <c r="E219" s="19">
        <v>49856069.999999903</v>
      </c>
      <c r="F219" s="19">
        <v>38067556.57142856</v>
      </c>
      <c r="G219" s="19">
        <v>36732017.307142757</v>
      </c>
      <c r="H219" s="19">
        <v>51468198.140342474</v>
      </c>
      <c r="I219" s="19">
        <v>42367644.614814043</v>
      </c>
      <c r="J219" s="19">
        <v>40601538.492763199</v>
      </c>
      <c r="K219" s="19">
        <v>52800000</v>
      </c>
      <c r="L219" s="19">
        <v>46628429.379328966</v>
      </c>
      <c r="M219" s="19">
        <v>44430186.691321261</v>
      </c>
      <c r="N219" s="19">
        <v>52800000</v>
      </c>
      <c r="O219" s="19">
        <v>50774175.249618001</v>
      </c>
      <c r="P219" s="19">
        <v>48244604.844547316</v>
      </c>
      <c r="Q219" s="19">
        <v>52800000</v>
      </c>
      <c r="R219" s="19">
        <v>52800000</v>
      </c>
      <c r="S219" s="19">
        <v>49651226.328283362</v>
      </c>
      <c r="T219" s="19">
        <v>52800000</v>
      </c>
      <c r="U219" s="19">
        <v>52800000</v>
      </c>
      <c r="V219" s="19">
        <v>49661892.727258407</v>
      </c>
      <c r="W219" s="19">
        <v>52800000</v>
      </c>
      <c r="X219" s="19">
        <v>52800000</v>
      </c>
      <c r="Y219" s="19">
        <v>49661892.727258407</v>
      </c>
      <c r="Z219" s="19">
        <v>52800000</v>
      </c>
      <c r="AA219" s="19">
        <v>52800000</v>
      </c>
      <c r="AB219" s="19">
        <v>49661892.727258407</v>
      </c>
      <c r="AC219">
        <v>14600000</v>
      </c>
      <c r="AD219">
        <v>31800000</v>
      </c>
      <c r="AE219">
        <v>52800000</v>
      </c>
    </row>
    <row r="220" spans="1:31" x14ac:dyDescent="0.2">
      <c r="A220" s="18">
        <v>44396</v>
      </c>
      <c r="B220" s="19">
        <v>0</v>
      </c>
      <c r="C220" s="19">
        <v>0</v>
      </c>
      <c r="D220" s="19" t="e">
        <v>#N/A</v>
      </c>
      <c r="E220" s="19">
        <v>50506069.999999903</v>
      </c>
      <c r="F220" s="19">
        <v>38067556.57142856</v>
      </c>
      <c r="G220" s="19">
        <v>36761741.942857049</v>
      </c>
      <c r="H220" s="19">
        <v>52118198.140342474</v>
      </c>
      <c r="I220" s="19">
        <v>42367644.614814043</v>
      </c>
      <c r="J220" s="19">
        <v>40633763.128477484</v>
      </c>
      <c r="K220" s="19">
        <v>52800000</v>
      </c>
      <c r="L220" s="19">
        <v>46628429.379328966</v>
      </c>
      <c r="M220" s="19">
        <v>44464911.327035546</v>
      </c>
      <c r="N220" s="19">
        <v>52800000</v>
      </c>
      <c r="O220" s="19">
        <v>50774175.249618001</v>
      </c>
      <c r="P220" s="19">
        <v>48281829.480261609</v>
      </c>
      <c r="Q220" s="19">
        <v>52800000</v>
      </c>
      <c r="R220" s="19">
        <v>52800000</v>
      </c>
      <c r="S220" s="19">
        <v>49683301.349711932</v>
      </c>
      <c r="T220" s="19">
        <v>52800000</v>
      </c>
      <c r="U220" s="19">
        <v>52800000</v>
      </c>
      <c r="V220" s="19">
        <v>49696410.554133244</v>
      </c>
      <c r="W220" s="19">
        <v>52800000</v>
      </c>
      <c r="X220" s="19">
        <v>52800000</v>
      </c>
      <c r="Y220" s="19">
        <v>49696410.554133244</v>
      </c>
      <c r="Z220" s="19">
        <v>52800000</v>
      </c>
      <c r="AA220" s="19">
        <v>52800000</v>
      </c>
      <c r="AB220" s="19">
        <v>49696410.554133244</v>
      </c>
      <c r="AC220">
        <v>14600000</v>
      </c>
      <c r="AD220">
        <v>31800000</v>
      </c>
      <c r="AE220">
        <v>52800000</v>
      </c>
    </row>
    <row r="221" spans="1:31" x14ac:dyDescent="0.2">
      <c r="A221" s="18">
        <v>44397</v>
      </c>
      <c r="B221" s="19">
        <v>0</v>
      </c>
      <c r="C221" s="19">
        <v>0</v>
      </c>
      <c r="D221" s="19" t="e">
        <v>#N/A</v>
      </c>
      <c r="E221" s="19">
        <v>51156069.999999903</v>
      </c>
      <c r="F221" s="19">
        <v>38067556.57142856</v>
      </c>
      <c r="G221" s="19">
        <v>36791466.578571334</v>
      </c>
      <c r="H221" s="19">
        <v>52768198.140342474</v>
      </c>
      <c r="I221" s="19">
        <v>42367644.614814043</v>
      </c>
      <c r="J221" s="19">
        <v>40665987.764191769</v>
      </c>
      <c r="K221" s="19">
        <v>52800000</v>
      </c>
      <c r="L221" s="19">
        <v>46628429.379328966</v>
      </c>
      <c r="M221" s="19">
        <v>44499635.962749839</v>
      </c>
      <c r="N221" s="19">
        <v>52800000</v>
      </c>
      <c r="O221" s="19">
        <v>50774175.249618001</v>
      </c>
      <c r="P221" s="19">
        <v>48319054.115975894</v>
      </c>
      <c r="Q221" s="19">
        <v>52800000</v>
      </c>
      <c r="R221" s="19">
        <v>52800000</v>
      </c>
      <c r="S221" s="19">
        <v>49715376.371140502</v>
      </c>
      <c r="T221" s="19">
        <v>52800000</v>
      </c>
      <c r="U221" s="19">
        <v>52800000</v>
      </c>
      <c r="V221" s="19">
        <v>49731174.937802397</v>
      </c>
      <c r="W221" s="19">
        <v>52800000</v>
      </c>
      <c r="X221" s="19">
        <v>52800000</v>
      </c>
      <c r="Y221" s="19">
        <v>49731174.937802397</v>
      </c>
      <c r="Z221" s="19">
        <v>52800000</v>
      </c>
      <c r="AA221" s="19">
        <v>52800000</v>
      </c>
      <c r="AB221" s="19">
        <v>49731174.937802397</v>
      </c>
      <c r="AC221">
        <v>14600000</v>
      </c>
      <c r="AD221">
        <v>31800000</v>
      </c>
      <c r="AE221">
        <v>52800000</v>
      </c>
    </row>
    <row r="222" spans="1:31" x14ac:dyDescent="0.2">
      <c r="A222" s="18">
        <v>44398</v>
      </c>
      <c r="B222" s="19">
        <v>0</v>
      </c>
      <c r="C222" s="19">
        <v>0</v>
      </c>
      <c r="D222" s="19" t="e">
        <v>#N/A</v>
      </c>
      <c r="E222" s="19">
        <v>51806069.999999903</v>
      </c>
      <c r="F222" s="19">
        <v>38067556.57142856</v>
      </c>
      <c r="G222" s="19">
        <v>36821191.214285627</v>
      </c>
      <c r="H222" s="19">
        <v>52800000</v>
      </c>
      <c r="I222" s="19">
        <v>42367644.614814043</v>
      </c>
      <c r="J222" s="19">
        <v>40698212.399906054</v>
      </c>
      <c r="K222" s="19">
        <v>52800000</v>
      </c>
      <c r="L222" s="19">
        <v>46628429.379328966</v>
      </c>
      <c r="M222" s="19">
        <v>44534360.598464124</v>
      </c>
      <c r="N222" s="19">
        <v>52800000</v>
      </c>
      <c r="O222" s="19">
        <v>50774175.249618001</v>
      </c>
      <c r="P222" s="19">
        <v>48356278.751690179</v>
      </c>
      <c r="Q222" s="19">
        <v>52800000</v>
      </c>
      <c r="R222" s="19">
        <v>52800000</v>
      </c>
      <c r="S222" s="19">
        <v>49747451.392569073</v>
      </c>
      <c r="T222" s="19">
        <v>52800000</v>
      </c>
      <c r="U222" s="19">
        <v>52800000</v>
      </c>
      <c r="V222" s="19">
        <v>49765749.959230967</v>
      </c>
      <c r="W222" s="19">
        <v>52800000</v>
      </c>
      <c r="X222" s="19">
        <v>52800000</v>
      </c>
      <c r="Y222" s="19">
        <v>49766185.878265858</v>
      </c>
      <c r="Z222" s="19">
        <v>52800000</v>
      </c>
      <c r="AA222" s="19">
        <v>52800000</v>
      </c>
      <c r="AB222" s="19">
        <v>49766185.878265858</v>
      </c>
      <c r="AC222">
        <v>14600000</v>
      </c>
      <c r="AD222">
        <v>31800000</v>
      </c>
      <c r="AE222">
        <v>52800000</v>
      </c>
    </row>
    <row r="223" spans="1:31" x14ac:dyDescent="0.2">
      <c r="A223" s="18">
        <v>44399</v>
      </c>
      <c r="B223" s="19">
        <v>0</v>
      </c>
      <c r="C223" s="19">
        <v>0</v>
      </c>
      <c r="D223" s="19" t="e">
        <v>#N/A</v>
      </c>
      <c r="E223" s="19">
        <v>52456069.999999903</v>
      </c>
      <c r="F223" s="19">
        <v>38067556.57142856</v>
      </c>
      <c r="G223" s="19">
        <v>36828840.828571342</v>
      </c>
      <c r="H223" s="19">
        <v>52800000</v>
      </c>
      <c r="I223" s="19">
        <v>42367644.614814043</v>
      </c>
      <c r="J223" s="19">
        <v>40730437.035620347</v>
      </c>
      <c r="K223" s="19">
        <v>52800000</v>
      </c>
      <c r="L223" s="19">
        <v>46628429.379328966</v>
      </c>
      <c r="M223" s="19">
        <v>44569085.234178409</v>
      </c>
      <c r="N223" s="19">
        <v>52800000</v>
      </c>
      <c r="O223" s="19">
        <v>50774175.249618001</v>
      </c>
      <c r="P223" s="19">
        <v>48393503.387404472</v>
      </c>
      <c r="Q223" s="19">
        <v>52800000</v>
      </c>
      <c r="R223" s="19">
        <v>52800000</v>
      </c>
      <c r="S223" s="19">
        <v>49779526.413997643</v>
      </c>
      <c r="T223" s="19">
        <v>52800000</v>
      </c>
      <c r="U223" s="19">
        <v>52800000</v>
      </c>
      <c r="V223" s="19">
        <v>49800324.980659537</v>
      </c>
      <c r="W223" s="19">
        <v>52800000</v>
      </c>
      <c r="X223" s="19">
        <v>52800000</v>
      </c>
      <c r="Y223" s="19">
        <v>49801443.375523619</v>
      </c>
      <c r="Z223" s="19">
        <v>52800000</v>
      </c>
      <c r="AA223" s="19">
        <v>52800000</v>
      </c>
      <c r="AB223" s="19">
        <v>49801443.375523619</v>
      </c>
      <c r="AC223">
        <v>14600000</v>
      </c>
      <c r="AD223">
        <v>31800000</v>
      </c>
      <c r="AE223">
        <v>52800000</v>
      </c>
    </row>
    <row r="224" spans="1:31" x14ac:dyDescent="0.2">
      <c r="A224" s="18">
        <v>44400</v>
      </c>
      <c r="B224" s="19">
        <v>0</v>
      </c>
      <c r="C224" s="19">
        <v>0</v>
      </c>
      <c r="D224" s="19" t="e">
        <v>#N/A</v>
      </c>
      <c r="E224" s="19">
        <v>52800000</v>
      </c>
      <c r="F224" s="19">
        <v>38717556.57142856</v>
      </c>
      <c r="G224" s="19">
        <v>37413840.828571342</v>
      </c>
      <c r="H224" s="19">
        <v>52800000</v>
      </c>
      <c r="I224" s="19">
        <v>42367644.614814043</v>
      </c>
      <c r="J224" s="19">
        <v>40762661.671334639</v>
      </c>
      <c r="K224" s="19">
        <v>52800000</v>
      </c>
      <c r="L224" s="19">
        <v>46628429.379328966</v>
      </c>
      <c r="M224" s="19">
        <v>44603809.869892694</v>
      </c>
      <c r="N224" s="19">
        <v>52800000</v>
      </c>
      <c r="O224" s="19">
        <v>50774175.249618001</v>
      </c>
      <c r="P224" s="19">
        <v>48430728.023118764</v>
      </c>
      <c r="Q224" s="19">
        <v>52800000</v>
      </c>
      <c r="R224" s="19">
        <v>52800000</v>
      </c>
      <c r="S224" s="19">
        <v>49811601.43542622</v>
      </c>
      <c r="T224" s="19">
        <v>52800000</v>
      </c>
      <c r="U224" s="19">
        <v>52800000</v>
      </c>
      <c r="V224" s="19">
        <v>49834900.002088107</v>
      </c>
      <c r="W224" s="19">
        <v>52800000</v>
      </c>
      <c r="X224" s="19">
        <v>52800000</v>
      </c>
      <c r="Y224" s="19">
        <v>49836947.429575697</v>
      </c>
      <c r="Z224" s="19">
        <v>52800000</v>
      </c>
      <c r="AA224" s="19">
        <v>52800000</v>
      </c>
      <c r="AB224" s="19">
        <v>49836947.429575697</v>
      </c>
      <c r="AC224">
        <v>14600000</v>
      </c>
      <c r="AD224">
        <v>31800000</v>
      </c>
      <c r="AE224">
        <v>52800000</v>
      </c>
    </row>
    <row r="225" spans="1:31" x14ac:dyDescent="0.2">
      <c r="A225" s="18">
        <v>44401</v>
      </c>
      <c r="B225" s="19">
        <v>0</v>
      </c>
      <c r="C225" s="19">
        <v>0</v>
      </c>
      <c r="D225" s="19" t="e">
        <v>#N/A</v>
      </c>
      <c r="E225" s="19">
        <v>52800000</v>
      </c>
      <c r="F225" s="19">
        <v>39367556.57142856</v>
      </c>
      <c r="G225" s="19">
        <v>37998840.828571342</v>
      </c>
      <c r="H225" s="19">
        <v>52800000</v>
      </c>
      <c r="I225" s="19">
        <v>42367644.614814043</v>
      </c>
      <c r="J225" s="19">
        <v>40794886.307048924</v>
      </c>
      <c r="K225" s="19">
        <v>52800000</v>
      </c>
      <c r="L225" s="19">
        <v>46628429.379328966</v>
      </c>
      <c r="M225" s="19">
        <v>44638534.505606987</v>
      </c>
      <c r="N225" s="19">
        <v>52800000</v>
      </c>
      <c r="O225" s="19">
        <v>50774175.249618001</v>
      </c>
      <c r="P225" s="19">
        <v>48467952.658833049</v>
      </c>
      <c r="Q225" s="19">
        <v>52800000</v>
      </c>
      <c r="R225" s="19">
        <v>52800000</v>
      </c>
      <c r="S225" s="19">
        <v>49843676.45685479</v>
      </c>
      <c r="T225" s="19">
        <v>52800000</v>
      </c>
      <c r="U225" s="19">
        <v>52800000</v>
      </c>
      <c r="V225" s="19">
        <v>49869475.023516685</v>
      </c>
      <c r="W225" s="19">
        <v>52800000</v>
      </c>
      <c r="X225" s="19">
        <v>52800000</v>
      </c>
      <c r="Y225" s="19">
        <v>49872698.040422082</v>
      </c>
      <c r="Z225" s="19">
        <v>52800000</v>
      </c>
      <c r="AA225" s="19">
        <v>52800000</v>
      </c>
      <c r="AB225" s="19">
        <v>49872698.040422082</v>
      </c>
      <c r="AC225">
        <v>14600000</v>
      </c>
      <c r="AD225">
        <v>31800000</v>
      </c>
      <c r="AE225">
        <v>52800000</v>
      </c>
    </row>
    <row r="226" spans="1:31" x14ac:dyDescent="0.2">
      <c r="A226" s="18">
        <v>44402</v>
      </c>
      <c r="B226" s="19">
        <v>0</v>
      </c>
      <c r="C226" s="19">
        <v>0</v>
      </c>
      <c r="D226" s="19" t="e">
        <v>#N/A</v>
      </c>
      <c r="E226" s="19">
        <v>52800000</v>
      </c>
      <c r="F226" s="19">
        <v>40017556.57142856</v>
      </c>
      <c r="G226" s="19">
        <v>38583840.828571342</v>
      </c>
      <c r="H226" s="19">
        <v>52800000</v>
      </c>
      <c r="I226" s="19">
        <v>42367644.614814043</v>
      </c>
      <c r="J226" s="19">
        <v>40827110.942763217</v>
      </c>
      <c r="K226" s="19">
        <v>52800000</v>
      </c>
      <c r="L226" s="19">
        <v>46628429.379328966</v>
      </c>
      <c r="M226" s="19">
        <v>44673259.141321279</v>
      </c>
      <c r="N226" s="19">
        <v>52800000</v>
      </c>
      <c r="O226" s="19">
        <v>50774175.249618001</v>
      </c>
      <c r="P226" s="19">
        <v>48505177.294547334</v>
      </c>
      <c r="Q226" s="19">
        <v>52800000</v>
      </c>
      <c r="R226" s="19">
        <v>52800000</v>
      </c>
      <c r="S226" s="19">
        <v>49875751.478283361</v>
      </c>
      <c r="T226" s="19">
        <v>52800000</v>
      </c>
      <c r="U226" s="19">
        <v>52800000</v>
      </c>
      <c r="V226" s="19">
        <v>49904050.044945255</v>
      </c>
      <c r="W226" s="19">
        <v>52800000</v>
      </c>
      <c r="X226" s="19">
        <v>52800000</v>
      </c>
      <c r="Y226" s="19">
        <v>49908695.208062775</v>
      </c>
      <c r="Z226" s="19">
        <v>52800000</v>
      </c>
      <c r="AA226" s="19">
        <v>52800000</v>
      </c>
      <c r="AB226" s="19">
        <v>49908695.208062775</v>
      </c>
      <c r="AC226">
        <v>14600000</v>
      </c>
      <c r="AD226">
        <v>31800000</v>
      </c>
      <c r="AE226">
        <v>52800000</v>
      </c>
    </row>
    <row r="227" spans="1:31" x14ac:dyDescent="0.2">
      <c r="A227" s="18">
        <v>44403</v>
      </c>
      <c r="B227" s="19">
        <v>0</v>
      </c>
      <c r="C227" s="19">
        <v>0</v>
      </c>
      <c r="D227" s="19" t="e">
        <v>#N/A</v>
      </c>
      <c r="E227" s="19">
        <v>52800000</v>
      </c>
      <c r="F227" s="19">
        <v>40667556.57142856</v>
      </c>
      <c r="G227" s="19">
        <v>39168840.828571342</v>
      </c>
      <c r="H227" s="19">
        <v>52800000</v>
      </c>
      <c r="I227" s="19">
        <v>42367644.614814043</v>
      </c>
      <c r="J227" s="19">
        <v>40834760.557048932</v>
      </c>
      <c r="K227" s="19">
        <v>52800000</v>
      </c>
      <c r="L227" s="19">
        <v>46628429.379328966</v>
      </c>
      <c r="M227" s="19">
        <v>44707983.777035564</v>
      </c>
      <c r="N227" s="19">
        <v>52800000</v>
      </c>
      <c r="O227" s="19">
        <v>50774175.249618001</v>
      </c>
      <c r="P227" s="19">
        <v>48542401.930261627</v>
      </c>
      <c r="Q227" s="19">
        <v>52800000</v>
      </c>
      <c r="R227" s="19">
        <v>52800000</v>
      </c>
      <c r="S227" s="19">
        <v>49907826.499711931</v>
      </c>
      <c r="T227" s="19">
        <v>52800000</v>
      </c>
      <c r="U227" s="19">
        <v>52800000</v>
      </c>
      <c r="V227" s="19">
        <v>49938625.066373825</v>
      </c>
      <c r="W227" s="19">
        <v>52800000</v>
      </c>
      <c r="X227" s="19">
        <v>52800000</v>
      </c>
      <c r="Y227" s="19">
        <v>49944938.932497777</v>
      </c>
      <c r="Z227" s="19">
        <v>52800000</v>
      </c>
      <c r="AA227" s="19">
        <v>52800000</v>
      </c>
      <c r="AB227" s="19">
        <v>49944938.932497777</v>
      </c>
      <c r="AC227">
        <v>14600000</v>
      </c>
      <c r="AD227">
        <v>31800000</v>
      </c>
      <c r="AE227">
        <v>52800000</v>
      </c>
    </row>
    <row r="228" spans="1:31" x14ac:dyDescent="0.2">
      <c r="A228" s="18">
        <v>44404</v>
      </c>
      <c r="B228" s="19">
        <v>0</v>
      </c>
      <c r="C228" s="19">
        <v>0</v>
      </c>
      <c r="D228" s="19" t="e">
        <v>#N/A</v>
      </c>
      <c r="E228" s="19">
        <v>52800000</v>
      </c>
      <c r="F228" s="19">
        <v>41317556.57142856</v>
      </c>
      <c r="G228" s="19">
        <v>39753840.828571342</v>
      </c>
      <c r="H228" s="19">
        <v>52800000</v>
      </c>
      <c r="I228" s="19">
        <v>43017644.614814043</v>
      </c>
      <c r="J228" s="19">
        <v>41419760.557048932</v>
      </c>
      <c r="K228" s="19">
        <v>52800000</v>
      </c>
      <c r="L228" s="19">
        <v>46628429.379328966</v>
      </c>
      <c r="M228" s="19">
        <v>44742708.412749857</v>
      </c>
      <c r="N228" s="19">
        <v>52800000</v>
      </c>
      <c r="O228" s="19">
        <v>50774175.249618001</v>
      </c>
      <c r="P228" s="19">
        <v>48579626.565975912</v>
      </c>
      <c r="Q228" s="19">
        <v>52800000</v>
      </c>
      <c r="R228" s="19">
        <v>52800000</v>
      </c>
      <c r="S228" s="19">
        <v>49939901.521140501</v>
      </c>
      <c r="T228" s="19">
        <v>52800000</v>
      </c>
      <c r="U228" s="19">
        <v>52800000</v>
      </c>
      <c r="V228" s="19">
        <v>49973200.087802395</v>
      </c>
      <c r="W228" s="19">
        <v>52800000</v>
      </c>
      <c r="X228" s="19">
        <v>52800000</v>
      </c>
      <c r="Y228" s="19">
        <v>49981429.213727087</v>
      </c>
      <c r="Z228" s="19">
        <v>52800000</v>
      </c>
      <c r="AA228" s="19">
        <v>52800000</v>
      </c>
      <c r="AB228" s="19">
        <v>49981429.213727087</v>
      </c>
      <c r="AC228">
        <v>14600000</v>
      </c>
      <c r="AD228">
        <v>31800000</v>
      </c>
      <c r="AE228">
        <v>52800000</v>
      </c>
    </row>
    <row r="229" spans="1:31" x14ac:dyDescent="0.2">
      <c r="A229" s="18">
        <v>44405</v>
      </c>
      <c r="B229" s="19">
        <v>0</v>
      </c>
      <c r="C229" s="19">
        <v>0</v>
      </c>
      <c r="D229" s="19" t="e">
        <v>#N/A</v>
      </c>
      <c r="E229" s="19">
        <v>52800000</v>
      </c>
      <c r="F229" s="19">
        <v>41967556.57142856</v>
      </c>
      <c r="G229" s="19">
        <v>40338840.828571342</v>
      </c>
      <c r="H229" s="19">
        <v>52800000</v>
      </c>
      <c r="I229" s="19">
        <v>43667644.614814043</v>
      </c>
      <c r="J229" s="19">
        <v>42004760.557048932</v>
      </c>
      <c r="K229" s="19">
        <v>52800000</v>
      </c>
      <c r="L229" s="19">
        <v>46628429.379328966</v>
      </c>
      <c r="M229" s="19">
        <v>44777433.048464142</v>
      </c>
      <c r="N229" s="19">
        <v>52800000</v>
      </c>
      <c r="O229" s="19">
        <v>50774175.249618001</v>
      </c>
      <c r="P229" s="19">
        <v>48616851.201690197</v>
      </c>
      <c r="Q229" s="19">
        <v>52800000</v>
      </c>
      <c r="R229" s="19">
        <v>52800000</v>
      </c>
      <c r="S229" s="19">
        <v>49971976.542569071</v>
      </c>
      <c r="T229" s="19">
        <v>52800000</v>
      </c>
      <c r="U229" s="19">
        <v>52800000</v>
      </c>
      <c r="V229" s="19">
        <v>50007775.109230965</v>
      </c>
      <c r="W229" s="19">
        <v>52800000</v>
      </c>
      <c r="X229" s="19">
        <v>52800000</v>
      </c>
      <c r="Y229" s="19">
        <v>50018166.051750705</v>
      </c>
      <c r="Z229" s="19">
        <v>52800000</v>
      </c>
      <c r="AA229" s="19">
        <v>52800000</v>
      </c>
      <c r="AB229" s="19">
        <v>50018166.051750705</v>
      </c>
      <c r="AC229">
        <v>14600000</v>
      </c>
      <c r="AD229">
        <v>31800000</v>
      </c>
      <c r="AE229">
        <v>52800000</v>
      </c>
    </row>
    <row r="230" spans="1:31" x14ac:dyDescent="0.2">
      <c r="A230" s="18">
        <v>44406</v>
      </c>
      <c r="B230" s="19">
        <v>0</v>
      </c>
      <c r="C230" s="19">
        <v>0</v>
      </c>
      <c r="D230" s="19" t="e">
        <v>#N/A</v>
      </c>
      <c r="E230" s="19">
        <v>52800000</v>
      </c>
      <c r="F230" s="19">
        <v>42617556.57142856</v>
      </c>
      <c r="G230" s="19">
        <v>40923840.828571342</v>
      </c>
      <c r="H230" s="19">
        <v>52800000</v>
      </c>
      <c r="I230" s="19">
        <v>44317644.614814043</v>
      </c>
      <c r="J230" s="19">
        <v>42589760.557048932</v>
      </c>
      <c r="K230" s="19">
        <v>52800000</v>
      </c>
      <c r="L230" s="19">
        <v>46628429.379328966</v>
      </c>
      <c r="M230" s="19">
        <v>44812157.684178427</v>
      </c>
      <c r="N230" s="19">
        <v>52800000</v>
      </c>
      <c r="O230" s="19">
        <v>50774175.249618001</v>
      </c>
      <c r="P230" s="19">
        <v>48654075.83740449</v>
      </c>
      <c r="Q230" s="19">
        <v>52800000</v>
      </c>
      <c r="R230" s="19">
        <v>52800000</v>
      </c>
      <c r="S230" s="19">
        <v>50004051.563997641</v>
      </c>
      <c r="T230" s="19">
        <v>52800000</v>
      </c>
      <c r="U230" s="19">
        <v>52800000</v>
      </c>
      <c r="V230" s="19">
        <v>50042350.130659536</v>
      </c>
      <c r="W230" s="19">
        <v>52800000</v>
      </c>
      <c r="X230" s="19">
        <v>52800000</v>
      </c>
      <c r="Y230" s="19">
        <v>50055149.446568631</v>
      </c>
      <c r="Z230" s="19">
        <v>52800000</v>
      </c>
      <c r="AA230" s="19">
        <v>52800000</v>
      </c>
      <c r="AB230" s="19">
        <v>50055149.446568631</v>
      </c>
      <c r="AC230">
        <v>14600000</v>
      </c>
      <c r="AD230">
        <v>31800000</v>
      </c>
      <c r="AE230">
        <v>52800000</v>
      </c>
    </row>
    <row r="231" spans="1:31" x14ac:dyDescent="0.2">
      <c r="A231" s="18">
        <v>44407</v>
      </c>
      <c r="B231" s="19">
        <v>0</v>
      </c>
      <c r="C231" s="19">
        <v>0</v>
      </c>
      <c r="D231" s="19" t="e">
        <v>#N/A</v>
      </c>
      <c r="E231" s="19">
        <v>52800000</v>
      </c>
      <c r="F231" s="19">
        <v>43267556.57142856</v>
      </c>
      <c r="G231" s="19">
        <v>41508840.828571342</v>
      </c>
      <c r="H231" s="19">
        <v>52800000</v>
      </c>
      <c r="I231" s="19">
        <v>44967644.614814043</v>
      </c>
      <c r="J231" s="19">
        <v>43174760.557048932</v>
      </c>
      <c r="K231" s="19">
        <v>52800000</v>
      </c>
      <c r="L231" s="19">
        <v>46628429.379328966</v>
      </c>
      <c r="M231" s="19">
        <v>44819807.298464149</v>
      </c>
      <c r="N231" s="19">
        <v>52800000</v>
      </c>
      <c r="O231" s="19">
        <v>50774175.249618001</v>
      </c>
      <c r="P231" s="19">
        <v>48691300.473118782</v>
      </c>
      <c r="Q231" s="19">
        <v>52800000</v>
      </c>
      <c r="R231" s="19">
        <v>52800000</v>
      </c>
      <c r="S231" s="19">
        <v>50036126.585426219</v>
      </c>
      <c r="T231" s="19">
        <v>52800000</v>
      </c>
      <c r="U231" s="19">
        <v>52800000</v>
      </c>
      <c r="V231" s="19">
        <v>50076925.152088106</v>
      </c>
      <c r="W231" s="19">
        <v>52800000</v>
      </c>
      <c r="X231" s="19">
        <v>52800000</v>
      </c>
      <c r="Y231" s="19">
        <v>50092379.398180865</v>
      </c>
      <c r="Z231" s="19">
        <v>52800000</v>
      </c>
      <c r="AA231" s="19">
        <v>52800000</v>
      </c>
      <c r="AB231" s="19">
        <v>50092379.398180865</v>
      </c>
      <c r="AC231">
        <v>14600000</v>
      </c>
      <c r="AD231">
        <v>31800000</v>
      </c>
      <c r="AE231">
        <v>52800000</v>
      </c>
    </row>
    <row r="232" spans="1:31" x14ac:dyDescent="0.2">
      <c r="A232" s="18">
        <v>44408</v>
      </c>
      <c r="B232" s="19">
        <v>0</v>
      </c>
      <c r="C232" s="19">
        <v>0</v>
      </c>
      <c r="D232" s="19" t="e">
        <v>#N/A</v>
      </c>
      <c r="E232" s="19">
        <v>52800000</v>
      </c>
      <c r="F232" s="19">
        <v>43917556.57142856</v>
      </c>
      <c r="G232" s="19">
        <v>42093840.828571342</v>
      </c>
      <c r="H232" s="19">
        <v>52800000</v>
      </c>
      <c r="I232" s="19">
        <v>45617644.614814043</v>
      </c>
      <c r="J232" s="19">
        <v>43759760.557048932</v>
      </c>
      <c r="K232" s="19">
        <v>52800000</v>
      </c>
      <c r="L232" s="19">
        <v>47278429.379328966</v>
      </c>
      <c r="M232" s="19">
        <v>45404807.298464149</v>
      </c>
      <c r="N232" s="19">
        <v>52800000</v>
      </c>
      <c r="O232" s="19">
        <v>50774175.249618001</v>
      </c>
      <c r="P232" s="19">
        <v>48728525.108833067</v>
      </c>
      <c r="Q232" s="19">
        <v>52800000</v>
      </c>
      <c r="R232" s="19">
        <v>52800000</v>
      </c>
      <c r="S232" s="19">
        <v>50068201.606854789</v>
      </c>
      <c r="T232" s="19">
        <v>52800000</v>
      </c>
      <c r="U232" s="19">
        <v>52800000</v>
      </c>
      <c r="V232" s="19">
        <v>50111500.173516683</v>
      </c>
      <c r="W232" s="19">
        <v>52800000</v>
      </c>
      <c r="X232" s="19">
        <v>52800000</v>
      </c>
      <c r="Y232" s="19">
        <v>50129855.906587407</v>
      </c>
      <c r="Z232" s="19">
        <v>52800000</v>
      </c>
      <c r="AA232" s="19">
        <v>52800000</v>
      </c>
      <c r="AB232" s="19">
        <v>50129855.906587407</v>
      </c>
      <c r="AC232">
        <v>14600000</v>
      </c>
      <c r="AD232">
        <v>31800000</v>
      </c>
      <c r="AE232">
        <v>52800000</v>
      </c>
    </row>
    <row r="233" spans="1:31" x14ac:dyDescent="0.2">
      <c r="A233" s="18">
        <v>44409</v>
      </c>
      <c r="B233" s="19">
        <v>0</v>
      </c>
      <c r="C233" s="19">
        <v>0</v>
      </c>
      <c r="D233" s="19" t="e">
        <v>#N/A</v>
      </c>
      <c r="E233" s="19">
        <v>52800000</v>
      </c>
      <c r="F233" s="19">
        <v>44567556.57142856</v>
      </c>
      <c r="G233" s="19">
        <v>42678840.828571342</v>
      </c>
      <c r="H233" s="19">
        <v>52800000</v>
      </c>
      <c r="I233" s="19">
        <v>46267644.614814043</v>
      </c>
      <c r="J233" s="19">
        <v>44344760.557048932</v>
      </c>
      <c r="K233" s="19">
        <v>52800000</v>
      </c>
      <c r="L233" s="19">
        <v>47928429.379328966</v>
      </c>
      <c r="M233" s="19">
        <v>45989807.298464149</v>
      </c>
      <c r="N233" s="19">
        <v>52800000</v>
      </c>
      <c r="O233" s="19">
        <v>50774175.249618001</v>
      </c>
      <c r="P233" s="19">
        <v>48765749.74454736</v>
      </c>
      <c r="Q233" s="19">
        <v>52800000</v>
      </c>
      <c r="R233" s="19">
        <v>52800000</v>
      </c>
      <c r="S233" s="19">
        <v>50100276.628283359</v>
      </c>
      <c r="T233" s="19">
        <v>52800000</v>
      </c>
      <c r="U233" s="19">
        <v>52800000</v>
      </c>
      <c r="V233" s="19">
        <v>50146075.194945253</v>
      </c>
      <c r="W233" s="19">
        <v>52800000</v>
      </c>
      <c r="X233" s="19">
        <v>52800000</v>
      </c>
      <c r="Y233" s="19">
        <v>50160000</v>
      </c>
      <c r="Z233" s="19">
        <v>52800000</v>
      </c>
      <c r="AA233" s="19">
        <v>52800000</v>
      </c>
      <c r="AB233" s="19">
        <v>50160000</v>
      </c>
      <c r="AC233">
        <v>14600000</v>
      </c>
      <c r="AD233">
        <v>31800000</v>
      </c>
      <c r="AE233">
        <v>52800000</v>
      </c>
    </row>
    <row r="234" spans="1:31" x14ac:dyDescent="0.2">
      <c r="A234" s="18">
        <v>44410</v>
      </c>
      <c r="B234" s="19">
        <v>0</v>
      </c>
      <c r="C234" s="19">
        <v>0</v>
      </c>
      <c r="D234" s="19" t="e">
        <v>#N/A</v>
      </c>
      <c r="E234" s="19">
        <v>52800000</v>
      </c>
      <c r="F234" s="19">
        <v>45217556.57142856</v>
      </c>
      <c r="G234" s="19">
        <v>43263840.828571342</v>
      </c>
      <c r="H234" s="19">
        <v>52800000</v>
      </c>
      <c r="I234" s="19">
        <v>46917644.614814043</v>
      </c>
      <c r="J234" s="19">
        <v>44929760.557048932</v>
      </c>
      <c r="K234" s="19">
        <v>52800000</v>
      </c>
      <c r="L234" s="19">
        <v>48578429.379328966</v>
      </c>
      <c r="M234" s="19">
        <v>46574807.298464149</v>
      </c>
      <c r="N234" s="19">
        <v>52800000</v>
      </c>
      <c r="O234" s="19">
        <v>50774175.249618001</v>
      </c>
      <c r="P234" s="19">
        <v>48802974.380261645</v>
      </c>
      <c r="Q234" s="19">
        <v>52800000</v>
      </c>
      <c r="R234" s="19">
        <v>52800000</v>
      </c>
      <c r="S234" s="19">
        <v>50132351.649711929</v>
      </c>
      <c r="T234" s="19">
        <v>52800000</v>
      </c>
      <c r="U234" s="19">
        <v>52800000</v>
      </c>
      <c r="V234" s="19">
        <v>50160000</v>
      </c>
      <c r="W234" s="19">
        <v>52800000</v>
      </c>
      <c r="X234" s="19">
        <v>52800000</v>
      </c>
      <c r="Y234" s="19">
        <v>50160000</v>
      </c>
      <c r="Z234" s="19">
        <v>52800000</v>
      </c>
      <c r="AA234" s="19">
        <v>52800000</v>
      </c>
      <c r="AB234" s="19">
        <v>50160000</v>
      </c>
      <c r="AC234">
        <v>14600000</v>
      </c>
      <c r="AD234">
        <v>31800000</v>
      </c>
      <c r="AE234">
        <v>52800000</v>
      </c>
    </row>
    <row r="235" spans="1:31" x14ac:dyDescent="0.2">
      <c r="A235" s="18">
        <v>44411</v>
      </c>
      <c r="B235" s="19">
        <v>0</v>
      </c>
      <c r="C235" s="19">
        <v>0</v>
      </c>
      <c r="D235" s="19" t="e">
        <v>#N/A</v>
      </c>
      <c r="E235" s="19">
        <v>52800000</v>
      </c>
      <c r="F235" s="19">
        <v>45867556.57142856</v>
      </c>
      <c r="G235" s="19">
        <v>43848840.828571342</v>
      </c>
      <c r="H235" s="19">
        <v>52800000</v>
      </c>
      <c r="I235" s="19">
        <v>47567644.614814043</v>
      </c>
      <c r="J235" s="19">
        <v>45514760.557048932</v>
      </c>
      <c r="K235" s="19">
        <v>52800000</v>
      </c>
      <c r="L235" s="19">
        <v>49228429.379328966</v>
      </c>
      <c r="M235" s="19">
        <v>47159807.298464149</v>
      </c>
      <c r="N235" s="19">
        <v>52800000</v>
      </c>
      <c r="O235" s="19">
        <v>50774175.249618001</v>
      </c>
      <c r="P235" s="19">
        <v>48810623.99454736</v>
      </c>
      <c r="Q235" s="19">
        <v>52800000</v>
      </c>
      <c r="R235" s="19">
        <v>52800000</v>
      </c>
      <c r="S235" s="19">
        <v>50160000</v>
      </c>
      <c r="T235" s="19">
        <v>52800000</v>
      </c>
      <c r="U235" s="19">
        <v>52800000</v>
      </c>
      <c r="V235" s="19">
        <v>50160000</v>
      </c>
      <c r="W235" s="19">
        <v>52800000</v>
      </c>
      <c r="X235" s="19">
        <v>52800000</v>
      </c>
      <c r="Y235" s="19">
        <v>50160000</v>
      </c>
      <c r="Z235" s="19">
        <v>52800000</v>
      </c>
      <c r="AA235" s="19">
        <v>52800000</v>
      </c>
      <c r="AB235" s="19">
        <v>50160000</v>
      </c>
      <c r="AC235">
        <v>14600000</v>
      </c>
      <c r="AD235">
        <v>31800000</v>
      </c>
      <c r="AE235">
        <v>52800000</v>
      </c>
    </row>
    <row r="236" spans="1:31" x14ac:dyDescent="0.2">
      <c r="A236" s="18">
        <v>44412</v>
      </c>
      <c r="B236" s="19">
        <v>0</v>
      </c>
      <c r="C236" s="19">
        <v>0</v>
      </c>
      <c r="D236" s="19" t="e">
        <v>#N/A</v>
      </c>
      <c r="E236" s="19">
        <v>52800000</v>
      </c>
      <c r="F236" s="19">
        <v>46517556.57142856</v>
      </c>
      <c r="G236" s="19">
        <v>44433840.828571342</v>
      </c>
      <c r="H236" s="19">
        <v>52800000</v>
      </c>
      <c r="I236" s="19">
        <v>48217644.614814043</v>
      </c>
      <c r="J236" s="19">
        <v>46099760.557048932</v>
      </c>
      <c r="K236" s="19">
        <v>52800000</v>
      </c>
      <c r="L236" s="19">
        <v>49878429.379328966</v>
      </c>
      <c r="M236" s="19">
        <v>47744807.298464149</v>
      </c>
      <c r="N236" s="19">
        <v>52800000</v>
      </c>
      <c r="O236" s="19">
        <v>51424175.249618001</v>
      </c>
      <c r="P236" s="19">
        <v>49395623.99454736</v>
      </c>
      <c r="Q236" s="19">
        <v>52800000</v>
      </c>
      <c r="R236" s="19">
        <v>52800000</v>
      </c>
      <c r="S236" s="19">
        <v>50160000</v>
      </c>
      <c r="T236" s="19">
        <v>52800000</v>
      </c>
      <c r="U236" s="19">
        <v>52800000</v>
      </c>
      <c r="V236" s="19">
        <v>50160000</v>
      </c>
      <c r="W236" s="19">
        <v>52800000</v>
      </c>
      <c r="X236" s="19">
        <v>52800000</v>
      </c>
      <c r="Y236" s="19">
        <v>50160000</v>
      </c>
      <c r="Z236" s="19">
        <v>52800000</v>
      </c>
      <c r="AA236" s="19">
        <v>52800000</v>
      </c>
      <c r="AB236" s="19">
        <v>50160000</v>
      </c>
      <c r="AC236">
        <v>14600000</v>
      </c>
      <c r="AD236">
        <v>31800000</v>
      </c>
      <c r="AE236">
        <v>52800000</v>
      </c>
    </row>
    <row r="237" spans="1:31" x14ac:dyDescent="0.2">
      <c r="A237" s="18">
        <v>44413</v>
      </c>
      <c r="B237" s="19">
        <v>0</v>
      </c>
      <c r="C237" s="19">
        <v>0</v>
      </c>
      <c r="D237" s="19" t="e">
        <v>#N/A</v>
      </c>
      <c r="E237" s="19">
        <v>52800000</v>
      </c>
      <c r="F237" s="19">
        <v>47167556.57142856</v>
      </c>
      <c r="G237" s="19">
        <v>45018840.828571342</v>
      </c>
      <c r="H237" s="19">
        <v>52800000</v>
      </c>
      <c r="I237" s="19">
        <v>48867644.614814043</v>
      </c>
      <c r="J237" s="19">
        <v>46684760.557048932</v>
      </c>
      <c r="K237" s="19">
        <v>52800000</v>
      </c>
      <c r="L237" s="19">
        <v>50528429.379328966</v>
      </c>
      <c r="M237" s="19">
        <v>48329807.298464149</v>
      </c>
      <c r="N237" s="19">
        <v>52800000</v>
      </c>
      <c r="O237" s="19">
        <v>52074175.249618001</v>
      </c>
      <c r="P237" s="19">
        <v>49980623.99454736</v>
      </c>
      <c r="Q237" s="19">
        <v>52800000</v>
      </c>
      <c r="R237" s="19">
        <v>52800000</v>
      </c>
      <c r="S237" s="19">
        <v>50160000</v>
      </c>
      <c r="T237" s="19">
        <v>52800000</v>
      </c>
      <c r="U237" s="19">
        <v>52800000</v>
      </c>
      <c r="V237" s="19">
        <v>50160000</v>
      </c>
      <c r="W237" s="19">
        <v>52800000</v>
      </c>
      <c r="X237" s="19">
        <v>52800000</v>
      </c>
      <c r="Y237" s="19">
        <v>50160000</v>
      </c>
      <c r="Z237" s="19">
        <v>52800000</v>
      </c>
      <c r="AA237" s="19">
        <v>52800000</v>
      </c>
      <c r="AB237" s="19">
        <v>50160000</v>
      </c>
      <c r="AC237">
        <v>14600000</v>
      </c>
      <c r="AD237">
        <v>31800000</v>
      </c>
      <c r="AE237">
        <v>52800000</v>
      </c>
    </row>
    <row r="238" spans="1:31" x14ac:dyDescent="0.2">
      <c r="A238" s="18">
        <v>44414</v>
      </c>
      <c r="B238" s="19">
        <v>0</v>
      </c>
      <c r="C238" s="19">
        <v>0</v>
      </c>
      <c r="D238" s="19" t="e">
        <v>#N/A</v>
      </c>
      <c r="E238" s="19">
        <v>52800000</v>
      </c>
      <c r="F238" s="19">
        <v>47817556.57142856</v>
      </c>
      <c r="G238" s="19">
        <v>45603840.828571342</v>
      </c>
      <c r="H238" s="19">
        <v>52800000</v>
      </c>
      <c r="I238" s="19">
        <v>49517644.614814043</v>
      </c>
      <c r="J238" s="19">
        <v>47269760.557048932</v>
      </c>
      <c r="K238" s="19">
        <v>52800000</v>
      </c>
      <c r="L238" s="19">
        <v>51178429.379328966</v>
      </c>
      <c r="M238" s="19">
        <v>48914807.298464149</v>
      </c>
      <c r="N238" s="19">
        <v>52800000</v>
      </c>
      <c r="O238" s="19">
        <v>52724175.249618001</v>
      </c>
      <c r="P238" s="19">
        <v>50058708.7624809</v>
      </c>
      <c r="Q238" s="19">
        <v>52800000</v>
      </c>
      <c r="R238" s="19">
        <v>52800000</v>
      </c>
      <c r="S238" s="19">
        <v>50160000</v>
      </c>
      <c r="T238" s="19">
        <v>52800000</v>
      </c>
      <c r="U238" s="19">
        <v>52800000</v>
      </c>
      <c r="V238" s="19">
        <v>50160000</v>
      </c>
      <c r="W238" s="19">
        <v>52800000</v>
      </c>
      <c r="X238" s="19">
        <v>52800000</v>
      </c>
      <c r="Y238" s="19">
        <v>50160000</v>
      </c>
      <c r="Z238" s="19">
        <v>52800000</v>
      </c>
      <c r="AA238" s="19">
        <v>52800000</v>
      </c>
      <c r="AB238" s="19">
        <v>50160000</v>
      </c>
      <c r="AC238">
        <v>14600000</v>
      </c>
      <c r="AD238">
        <v>31800000</v>
      </c>
      <c r="AE238">
        <v>52800000</v>
      </c>
    </row>
    <row r="239" spans="1:31" x14ac:dyDescent="0.2">
      <c r="A239" s="18">
        <v>44415</v>
      </c>
      <c r="B239" s="19">
        <v>0</v>
      </c>
      <c r="C239" s="19">
        <v>0</v>
      </c>
      <c r="D239" s="19" t="e">
        <v>#N/A</v>
      </c>
      <c r="E239" s="19">
        <v>52800000</v>
      </c>
      <c r="F239" s="19">
        <v>48467556.57142856</v>
      </c>
      <c r="G239" s="19">
        <v>46188840.828571342</v>
      </c>
      <c r="H239" s="19">
        <v>52800000</v>
      </c>
      <c r="I239" s="19">
        <v>50167644.614814043</v>
      </c>
      <c r="J239" s="19">
        <v>47854760.557048932</v>
      </c>
      <c r="K239" s="19">
        <v>52800000</v>
      </c>
      <c r="L239" s="19">
        <v>51828429.379328966</v>
      </c>
      <c r="M239" s="19">
        <v>49499807.298464149</v>
      </c>
      <c r="N239" s="19">
        <v>52800000</v>
      </c>
      <c r="O239" s="19">
        <v>52800000</v>
      </c>
      <c r="P239" s="19">
        <v>50058708.7624809</v>
      </c>
      <c r="Q239" s="19">
        <v>52800000</v>
      </c>
      <c r="R239" s="19">
        <v>52800000</v>
      </c>
      <c r="S239" s="19">
        <v>50160000</v>
      </c>
      <c r="T239" s="19">
        <v>52800000</v>
      </c>
      <c r="U239" s="19">
        <v>52800000</v>
      </c>
      <c r="V239" s="19">
        <v>50160000</v>
      </c>
      <c r="W239" s="19">
        <v>52800000</v>
      </c>
      <c r="X239" s="19">
        <v>52800000</v>
      </c>
      <c r="Y239" s="19">
        <v>50160000</v>
      </c>
      <c r="Z239" s="19">
        <v>52800000</v>
      </c>
      <c r="AA239" s="19">
        <v>52800000</v>
      </c>
      <c r="AB239" s="19">
        <v>50160000</v>
      </c>
      <c r="AC239">
        <v>14600000</v>
      </c>
      <c r="AD239">
        <v>31800000</v>
      </c>
      <c r="AE239">
        <v>52800000</v>
      </c>
    </row>
    <row r="240" spans="1:31" x14ac:dyDescent="0.2">
      <c r="A240" s="18">
        <v>44416</v>
      </c>
      <c r="B240" s="19">
        <v>0</v>
      </c>
      <c r="C240" s="19">
        <v>0</v>
      </c>
      <c r="D240" s="19" t="e">
        <v>#N/A</v>
      </c>
      <c r="E240" s="19">
        <v>52800000</v>
      </c>
      <c r="F240" s="19">
        <v>49117556.57142856</v>
      </c>
      <c r="G240" s="19">
        <v>46773840.828571342</v>
      </c>
      <c r="H240" s="19">
        <v>52800000</v>
      </c>
      <c r="I240" s="19">
        <v>50817644.614814043</v>
      </c>
      <c r="J240" s="19">
        <v>48439760.557048932</v>
      </c>
      <c r="K240" s="19">
        <v>52800000</v>
      </c>
      <c r="L240" s="19">
        <v>52478429.379328966</v>
      </c>
      <c r="M240" s="19">
        <v>49851421.468966447</v>
      </c>
      <c r="N240" s="19">
        <v>52800000</v>
      </c>
      <c r="O240" s="19">
        <v>52800000</v>
      </c>
      <c r="P240" s="19">
        <v>50058708.7624809</v>
      </c>
      <c r="Q240" s="19">
        <v>52800000</v>
      </c>
      <c r="R240" s="19">
        <v>52800000</v>
      </c>
      <c r="S240" s="19">
        <v>50160000</v>
      </c>
      <c r="T240" s="19">
        <v>52800000</v>
      </c>
      <c r="U240" s="19">
        <v>52800000</v>
      </c>
      <c r="V240" s="19">
        <v>50160000</v>
      </c>
      <c r="W240" s="19">
        <v>52800000</v>
      </c>
      <c r="X240" s="19">
        <v>52800000</v>
      </c>
      <c r="Y240" s="19">
        <v>50160000</v>
      </c>
      <c r="Z240" s="19">
        <v>52800000</v>
      </c>
      <c r="AA240" s="19">
        <v>52800000</v>
      </c>
      <c r="AB240" s="19">
        <v>50160000</v>
      </c>
      <c r="AC240">
        <v>14600000</v>
      </c>
      <c r="AD240">
        <v>31800000</v>
      </c>
      <c r="AE240">
        <v>52800000</v>
      </c>
    </row>
    <row r="241" spans="1:31" x14ac:dyDescent="0.2">
      <c r="A241" s="18">
        <v>44417</v>
      </c>
      <c r="B241" s="19">
        <v>0</v>
      </c>
      <c r="C241" s="19">
        <v>0</v>
      </c>
      <c r="D241" s="19" t="e">
        <v>#N/A</v>
      </c>
      <c r="E241" s="19">
        <v>52800000</v>
      </c>
      <c r="F241" s="19">
        <v>49767556.57142856</v>
      </c>
      <c r="G241" s="19">
        <v>47358840.828571342</v>
      </c>
      <c r="H241" s="19">
        <v>52800000</v>
      </c>
      <c r="I241" s="19">
        <v>51467644.614814043</v>
      </c>
      <c r="J241" s="19">
        <v>49024760.557048932</v>
      </c>
      <c r="K241" s="19">
        <v>52800000</v>
      </c>
      <c r="L241" s="19">
        <v>52800000</v>
      </c>
      <c r="M241" s="19">
        <v>49851421.468966447</v>
      </c>
      <c r="N241" s="19">
        <v>52800000</v>
      </c>
      <c r="O241" s="19">
        <v>52800000</v>
      </c>
      <c r="P241" s="19">
        <v>50058708.7624809</v>
      </c>
      <c r="Q241" s="19">
        <v>52800000</v>
      </c>
      <c r="R241" s="19">
        <v>52800000</v>
      </c>
      <c r="S241" s="19">
        <v>50160000</v>
      </c>
      <c r="T241" s="19">
        <v>52800000</v>
      </c>
      <c r="U241" s="19">
        <v>52800000</v>
      </c>
      <c r="V241" s="19">
        <v>50160000</v>
      </c>
      <c r="W241" s="19">
        <v>52800000</v>
      </c>
      <c r="X241" s="19">
        <v>52800000</v>
      </c>
      <c r="Y241" s="19">
        <v>50160000</v>
      </c>
      <c r="Z241" s="19">
        <v>52800000</v>
      </c>
      <c r="AA241" s="19">
        <v>52800000</v>
      </c>
      <c r="AB241" s="19">
        <v>50160000</v>
      </c>
      <c r="AC241">
        <v>14600000</v>
      </c>
      <c r="AD241">
        <v>31800000</v>
      </c>
      <c r="AE241">
        <v>52800000</v>
      </c>
    </row>
    <row r="242" spans="1:31" x14ac:dyDescent="0.2">
      <c r="A242" s="18">
        <v>44418</v>
      </c>
      <c r="B242" s="19">
        <v>0</v>
      </c>
      <c r="C242" s="19">
        <v>0</v>
      </c>
      <c r="D242" s="19" t="e">
        <v>#N/A</v>
      </c>
      <c r="E242" s="19">
        <v>52800000</v>
      </c>
      <c r="F242" s="19">
        <v>50417556.57142856</v>
      </c>
      <c r="G242" s="19">
        <v>47943840.828571342</v>
      </c>
      <c r="H242" s="19">
        <v>52800000</v>
      </c>
      <c r="I242" s="19">
        <v>52117644.614814043</v>
      </c>
      <c r="J242" s="19">
        <v>49609760.557048932</v>
      </c>
      <c r="K242" s="19">
        <v>52800000</v>
      </c>
      <c r="L242" s="19">
        <v>52800000</v>
      </c>
      <c r="M242" s="19">
        <v>49851421.468966447</v>
      </c>
      <c r="N242" s="19">
        <v>52800000</v>
      </c>
      <c r="O242" s="19">
        <v>52800000</v>
      </c>
      <c r="P242" s="19">
        <v>50058708.7624809</v>
      </c>
      <c r="Q242" s="19">
        <v>52800000</v>
      </c>
      <c r="R242" s="19">
        <v>52800000</v>
      </c>
      <c r="S242" s="19">
        <v>50160000</v>
      </c>
      <c r="T242" s="19">
        <v>52800000</v>
      </c>
      <c r="U242" s="19">
        <v>52800000</v>
      </c>
      <c r="V242" s="19">
        <v>50160000</v>
      </c>
      <c r="W242" s="19">
        <v>52800000</v>
      </c>
      <c r="X242" s="19">
        <v>52800000</v>
      </c>
      <c r="Y242" s="19">
        <v>50160000</v>
      </c>
      <c r="Z242" s="19">
        <v>52800000</v>
      </c>
      <c r="AA242" s="19">
        <v>52800000</v>
      </c>
      <c r="AB242" s="19">
        <v>50160000</v>
      </c>
      <c r="AC242">
        <v>14600000</v>
      </c>
      <c r="AD242">
        <v>31800000</v>
      </c>
      <c r="AE242">
        <v>52800000</v>
      </c>
    </row>
    <row r="243" spans="1:31" x14ac:dyDescent="0.2">
      <c r="A243" s="18">
        <v>44419</v>
      </c>
      <c r="B243" s="19">
        <v>0</v>
      </c>
      <c r="C243" s="19">
        <v>0</v>
      </c>
      <c r="D243" s="19" t="e">
        <v>#N/A</v>
      </c>
      <c r="E243" s="19">
        <v>52800000</v>
      </c>
      <c r="F243" s="19">
        <v>51067556.57142856</v>
      </c>
      <c r="G243" s="19">
        <v>48528840.828571342</v>
      </c>
      <c r="H243" s="19">
        <v>52800000</v>
      </c>
      <c r="I243" s="19">
        <v>52767644.614814043</v>
      </c>
      <c r="J243" s="19">
        <v>49638382.230740704</v>
      </c>
      <c r="K243" s="19">
        <v>52800000</v>
      </c>
      <c r="L243" s="19">
        <v>52800000</v>
      </c>
      <c r="M243" s="19">
        <v>49851421.468966447</v>
      </c>
      <c r="N243" s="19">
        <v>52800000</v>
      </c>
      <c r="O243" s="19">
        <v>52800000</v>
      </c>
      <c r="P243" s="19">
        <v>50058708.7624809</v>
      </c>
      <c r="Q243" s="19">
        <v>52800000</v>
      </c>
      <c r="R243" s="19">
        <v>52800000</v>
      </c>
      <c r="S243" s="19">
        <v>50160000</v>
      </c>
      <c r="T243" s="19">
        <v>52800000</v>
      </c>
      <c r="U243" s="19">
        <v>52800000</v>
      </c>
      <c r="V243" s="19">
        <v>50160000</v>
      </c>
      <c r="W243" s="19">
        <v>52800000</v>
      </c>
      <c r="X243" s="19">
        <v>52800000</v>
      </c>
      <c r="Y243" s="19">
        <v>50160000</v>
      </c>
      <c r="Z243" s="19">
        <v>52800000</v>
      </c>
      <c r="AA243" s="19">
        <v>52800000</v>
      </c>
      <c r="AB243" s="19">
        <v>50160000</v>
      </c>
      <c r="AC243">
        <v>14600000</v>
      </c>
      <c r="AD243">
        <v>31800000</v>
      </c>
      <c r="AE243">
        <v>52800000</v>
      </c>
    </row>
    <row r="244" spans="1:31" x14ac:dyDescent="0.2">
      <c r="A244" s="18">
        <v>44420</v>
      </c>
      <c r="B244" s="19">
        <v>0</v>
      </c>
      <c r="C244" s="19">
        <v>0</v>
      </c>
      <c r="D244" s="19" t="e">
        <v>#N/A</v>
      </c>
      <c r="E244" s="19">
        <v>52800000</v>
      </c>
      <c r="F244" s="19">
        <v>51717556.57142856</v>
      </c>
      <c r="G244" s="19">
        <v>49113840.828571342</v>
      </c>
      <c r="H244" s="19">
        <v>52800000</v>
      </c>
      <c r="I244" s="19">
        <v>52800000</v>
      </c>
      <c r="J244" s="19">
        <v>49638382.230740704</v>
      </c>
      <c r="K244" s="19">
        <v>52800000</v>
      </c>
      <c r="L244" s="19">
        <v>52800000</v>
      </c>
      <c r="M244" s="19">
        <v>49851421.468966447</v>
      </c>
      <c r="N244" s="19">
        <v>52800000</v>
      </c>
      <c r="O244" s="19">
        <v>52800000</v>
      </c>
      <c r="P244" s="19">
        <v>50058708.7624809</v>
      </c>
      <c r="Q244" s="19">
        <v>52800000</v>
      </c>
      <c r="R244" s="19">
        <v>52800000</v>
      </c>
      <c r="S244" s="19">
        <v>50160000</v>
      </c>
      <c r="T244" s="19">
        <v>52800000</v>
      </c>
      <c r="U244" s="19">
        <v>52800000</v>
      </c>
      <c r="V244" s="19">
        <v>50160000</v>
      </c>
      <c r="W244" s="19">
        <v>52800000</v>
      </c>
      <c r="X244" s="19">
        <v>52800000</v>
      </c>
      <c r="Y244" s="19">
        <v>50160000</v>
      </c>
      <c r="Z244" s="19">
        <v>52800000</v>
      </c>
      <c r="AA244" s="19">
        <v>52800000</v>
      </c>
      <c r="AB244" s="19">
        <v>50160000</v>
      </c>
      <c r="AC244">
        <v>14600000</v>
      </c>
      <c r="AD244">
        <v>31800000</v>
      </c>
      <c r="AE244">
        <v>52800000</v>
      </c>
    </row>
    <row r="245" spans="1:31" x14ac:dyDescent="0.2">
      <c r="A245" s="18">
        <v>44421</v>
      </c>
      <c r="B245" s="19">
        <v>0</v>
      </c>
      <c r="C245" s="19">
        <v>0</v>
      </c>
      <c r="D245" s="19" t="e">
        <v>#N/A</v>
      </c>
      <c r="E245" s="19">
        <v>52800000</v>
      </c>
      <c r="F245" s="19">
        <v>52367556.57142856</v>
      </c>
      <c r="G245" s="19">
        <v>49455877.828571431</v>
      </c>
      <c r="H245" s="19">
        <v>52800000</v>
      </c>
      <c r="I245" s="19">
        <v>52800000</v>
      </c>
      <c r="J245" s="19">
        <v>49638382.230740704</v>
      </c>
      <c r="K245" s="19">
        <v>52800000</v>
      </c>
      <c r="L245" s="19">
        <v>52800000</v>
      </c>
      <c r="M245" s="19">
        <v>49851421.468966447</v>
      </c>
      <c r="N245" s="19">
        <v>52800000</v>
      </c>
      <c r="O245" s="19">
        <v>52800000</v>
      </c>
      <c r="P245" s="19">
        <v>50058708.7624809</v>
      </c>
      <c r="Q245" s="19">
        <v>52800000</v>
      </c>
      <c r="R245" s="19">
        <v>52800000</v>
      </c>
      <c r="S245" s="19">
        <v>50160000</v>
      </c>
      <c r="T245" s="19">
        <v>52800000</v>
      </c>
      <c r="U245" s="19">
        <v>52800000</v>
      </c>
      <c r="V245" s="19">
        <v>50160000</v>
      </c>
      <c r="W245" s="19">
        <v>52800000</v>
      </c>
      <c r="X245" s="19">
        <v>52800000</v>
      </c>
      <c r="Y245" s="19">
        <v>50160000</v>
      </c>
      <c r="Z245" s="19">
        <v>52800000</v>
      </c>
      <c r="AA245" s="19">
        <v>52800000</v>
      </c>
      <c r="AB245" s="19">
        <v>50160000</v>
      </c>
      <c r="AC245">
        <v>14600000</v>
      </c>
      <c r="AD245">
        <v>31800000</v>
      </c>
      <c r="AE245">
        <v>52800000</v>
      </c>
    </row>
    <row r="246" spans="1:31" x14ac:dyDescent="0.2">
      <c r="A246" s="18">
        <v>44422</v>
      </c>
      <c r="B246" s="19">
        <v>0</v>
      </c>
      <c r="C246" s="19">
        <v>0</v>
      </c>
      <c r="D246" s="19" t="e">
        <v>#N/A</v>
      </c>
      <c r="E246" s="19">
        <v>52800000</v>
      </c>
      <c r="F246" s="19">
        <v>52800000</v>
      </c>
      <c r="G246" s="19">
        <v>49488377.828571431</v>
      </c>
      <c r="H246" s="19">
        <v>52800000</v>
      </c>
      <c r="I246" s="19">
        <v>52800000</v>
      </c>
      <c r="J246" s="19">
        <v>49638382.230740704</v>
      </c>
      <c r="K246" s="19">
        <v>52800000</v>
      </c>
      <c r="L246" s="19">
        <v>52800000</v>
      </c>
      <c r="M246" s="19">
        <v>49851421.468966447</v>
      </c>
      <c r="N246" s="19">
        <v>52800000</v>
      </c>
      <c r="O246" s="19">
        <v>52800000</v>
      </c>
      <c r="P246" s="19">
        <v>50058708.7624809</v>
      </c>
      <c r="Q246" s="19">
        <v>52800000</v>
      </c>
      <c r="R246" s="19">
        <v>52800000</v>
      </c>
      <c r="S246" s="19">
        <v>50160000</v>
      </c>
      <c r="T246" s="19">
        <v>52800000</v>
      </c>
      <c r="U246" s="19">
        <v>52800000</v>
      </c>
      <c r="V246" s="19">
        <v>50160000</v>
      </c>
      <c r="W246" s="19">
        <v>52800000</v>
      </c>
      <c r="X246" s="19">
        <v>52800000</v>
      </c>
      <c r="Y246" s="19">
        <v>50160000</v>
      </c>
      <c r="Z246" s="19">
        <v>52800000</v>
      </c>
      <c r="AA246" s="19">
        <v>52800000</v>
      </c>
      <c r="AB246" s="19">
        <v>50160000</v>
      </c>
      <c r="AC246">
        <v>14600000</v>
      </c>
      <c r="AD246">
        <v>31800000</v>
      </c>
      <c r="AE246">
        <v>52800000</v>
      </c>
    </row>
    <row r="247" spans="1:31" x14ac:dyDescent="0.2">
      <c r="A247" s="18">
        <v>44423</v>
      </c>
      <c r="B247" s="19">
        <v>0</v>
      </c>
      <c r="C247" s="19">
        <v>0</v>
      </c>
      <c r="D247" s="19" t="e">
        <v>#N/A</v>
      </c>
      <c r="E247" s="19">
        <v>52800000</v>
      </c>
      <c r="F247" s="19">
        <v>52800000</v>
      </c>
      <c r="G247" s="19">
        <v>49520877.828571431</v>
      </c>
      <c r="H247" s="19">
        <v>52800000</v>
      </c>
      <c r="I247" s="19">
        <v>52800000</v>
      </c>
      <c r="J247" s="19">
        <v>49638382.230740704</v>
      </c>
      <c r="K247" s="19">
        <v>52800000</v>
      </c>
      <c r="L247" s="19">
        <v>52800000</v>
      </c>
      <c r="M247" s="19">
        <v>49851421.468966447</v>
      </c>
      <c r="N247" s="19">
        <v>52800000</v>
      </c>
      <c r="O247" s="19">
        <v>52800000</v>
      </c>
      <c r="P247" s="19">
        <v>50058708.7624809</v>
      </c>
      <c r="Q247" s="19">
        <v>52800000</v>
      </c>
      <c r="R247" s="19">
        <v>52800000</v>
      </c>
      <c r="S247" s="19">
        <v>50160000</v>
      </c>
      <c r="T247" s="19">
        <v>52800000</v>
      </c>
      <c r="U247" s="19">
        <v>52800000</v>
      </c>
      <c r="V247" s="19">
        <v>50160000</v>
      </c>
      <c r="W247" s="19">
        <v>52800000</v>
      </c>
      <c r="X247" s="19">
        <v>52800000</v>
      </c>
      <c r="Y247" s="19">
        <v>50160000</v>
      </c>
      <c r="Z247" s="19">
        <v>52800000</v>
      </c>
      <c r="AA247" s="19">
        <v>52800000</v>
      </c>
      <c r="AB247" s="19">
        <v>50160000</v>
      </c>
      <c r="AC247">
        <v>14600000</v>
      </c>
      <c r="AD247">
        <v>31800000</v>
      </c>
      <c r="AE247">
        <v>52800000</v>
      </c>
    </row>
    <row r="248" spans="1:31" x14ac:dyDescent="0.2">
      <c r="A248" s="18">
        <v>44424</v>
      </c>
      <c r="B248" s="19">
        <v>0</v>
      </c>
      <c r="C248" s="19">
        <v>0</v>
      </c>
      <c r="D248" s="19" t="e">
        <v>#N/A</v>
      </c>
      <c r="E248" s="19">
        <v>52800000</v>
      </c>
      <c r="F248" s="19">
        <v>52800000</v>
      </c>
      <c r="G248" s="19">
        <v>49553377.828571431</v>
      </c>
      <c r="H248" s="19">
        <v>52800000</v>
      </c>
      <c r="I248" s="19">
        <v>52800000</v>
      </c>
      <c r="J248" s="19">
        <v>49638382.230740704</v>
      </c>
      <c r="K248" s="19">
        <v>52800000</v>
      </c>
      <c r="L248" s="19">
        <v>52800000</v>
      </c>
      <c r="M248" s="19">
        <v>49851421.468966447</v>
      </c>
      <c r="N248" s="19">
        <v>52800000</v>
      </c>
      <c r="O248" s="19">
        <v>52800000</v>
      </c>
      <c r="P248" s="19">
        <v>50058708.7624809</v>
      </c>
      <c r="Q248" s="19">
        <v>52800000</v>
      </c>
      <c r="R248" s="19">
        <v>52800000</v>
      </c>
      <c r="S248" s="19">
        <v>50160000</v>
      </c>
      <c r="T248" s="19">
        <v>52800000</v>
      </c>
      <c r="U248" s="19">
        <v>52800000</v>
      </c>
      <c r="V248" s="19">
        <v>50160000</v>
      </c>
      <c r="W248" s="19">
        <v>52800000</v>
      </c>
      <c r="X248" s="19">
        <v>52800000</v>
      </c>
      <c r="Y248" s="19">
        <v>50160000</v>
      </c>
      <c r="Z248" s="19">
        <v>52800000</v>
      </c>
      <c r="AA248" s="19">
        <v>52800000</v>
      </c>
      <c r="AB248" s="19">
        <v>50160000</v>
      </c>
      <c r="AC248">
        <v>14600000</v>
      </c>
      <c r="AD248">
        <v>31800000</v>
      </c>
      <c r="AE248">
        <v>52800000</v>
      </c>
    </row>
    <row r="249" spans="1:31" x14ac:dyDescent="0.2">
      <c r="A249" s="18">
        <v>44425</v>
      </c>
      <c r="B249" s="19">
        <v>0</v>
      </c>
      <c r="C249" s="19">
        <v>0</v>
      </c>
      <c r="D249" s="19" t="e">
        <v>#N/A</v>
      </c>
      <c r="E249" s="19">
        <v>52800000</v>
      </c>
      <c r="F249" s="19">
        <v>52800000</v>
      </c>
      <c r="G249" s="19">
        <v>49585877.828571431</v>
      </c>
      <c r="H249" s="19">
        <v>52800000</v>
      </c>
      <c r="I249" s="19">
        <v>52800000</v>
      </c>
      <c r="J249" s="19">
        <v>49670882.230740704</v>
      </c>
      <c r="K249" s="19">
        <v>52800000</v>
      </c>
      <c r="L249" s="19">
        <v>52800000</v>
      </c>
      <c r="M249" s="19">
        <v>49851421.468966447</v>
      </c>
      <c r="N249" s="19">
        <v>52800000</v>
      </c>
      <c r="O249" s="19">
        <v>52800000</v>
      </c>
      <c r="P249" s="19">
        <v>50058708.7624809</v>
      </c>
      <c r="Q249" s="19">
        <v>52800000</v>
      </c>
      <c r="R249" s="19">
        <v>52800000</v>
      </c>
      <c r="S249" s="19">
        <v>50160000</v>
      </c>
      <c r="T249" s="19">
        <v>52800000</v>
      </c>
      <c r="U249" s="19">
        <v>52800000</v>
      </c>
      <c r="V249" s="19">
        <v>50160000</v>
      </c>
      <c r="W249" s="19">
        <v>52800000</v>
      </c>
      <c r="X249" s="19">
        <v>52800000</v>
      </c>
      <c r="Y249" s="19">
        <v>50160000</v>
      </c>
      <c r="Z249" s="19">
        <v>52800000</v>
      </c>
      <c r="AA249" s="19">
        <v>52800000</v>
      </c>
      <c r="AB249" s="19">
        <v>50160000</v>
      </c>
      <c r="AC249">
        <v>14600000</v>
      </c>
      <c r="AD249">
        <v>31800000</v>
      </c>
      <c r="AE249">
        <v>52800000</v>
      </c>
    </row>
    <row r="250" spans="1:31" x14ac:dyDescent="0.2">
      <c r="A250" s="18">
        <v>44426</v>
      </c>
      <c r="B250" s="19">
        <v>0</v>
      </c>
      <c r="C250" s="19">
        <v>0</v>
      </c>
      <c r="D250" s="19" t="e">
        <v>#N/A</v>
      </c>
      <c r="E250" s="19">
        <v>52800000</v>
      </c>
      <c r="F250" s="19">
        <v>52800000</v>
      </c>
      <c r="G250" s="19">
        <v>49618377.828571431</v>
      </c>
      <c r="H250" s="19">
        <v>52800000</v>
      </c>
      <c r="I250" s="19">
        <v>52800000</v>
      </c>
      <c r="J250" s="19">
        <v>49703382.230740704</v>
      </c>
      <c r="K250" s="19">
        <v>52800000</v>
      </c>
      <c r="L250" s="19">
        <v>52800000</v>
      </c>
      <c r="M250" s="19">
        <v>49851421.468966447</v>
      </c>
      <c r="N250" s="19">
        <v>52800000</v>
      </c>
      <c r="O250" s="19">
        <v>52800000</v>
      </c>
      <c r="P250" s="19">
        <v>50058708.7624809</v>
      </c>
      <c r="Q250" s="19">
        <v>52800000</v>
      </c>
      <c r="R250" s="19">
        <v>52800000</v>
      </c>
      <c r="S250" s="19">
        <v>50160000</v>
      </c>
      <c r="T250" s="19">
        <v>52800000</v>
      </c>
      <c r="U250" s="19">
        <v>52800000</v>
      </c>
      <c r="V250" s="19">
        <v>50160000</v>
      </c>
      <c r="W250" s="19">
        <v>52800000</v>
      </c>
      <c r="X250" s="19">
        <v>52800000</v>
      </c>
      <c r="Y250" s="19">
        <v>50160000</v>
      </c>
      <c r="Z250" s="19">
        <v>52800000</v>
      </c>
      <c r="AA250" s="19">
        <v>52800000</v>
      </c>
      <c r="AB250" s="19">
        <v>50160000</v>
      </c>
      <c r="AC250">
        <v>14600000</v>
      </c>
      <c r="AD250">
        <v>31800000</v>
      </c>
      <c r="AE250">
        <v>52800000</v>
      </c>
    </row>
    <row r="251" spans="1:31" x14ac:dyDescent="0.2">
      <c r="A251" s="18">
        <v>44427</v>
      </c>
      <c r="B251" s="19">
        <v>0</v>
      </c>
      <c r="C251" s="19">
        <v>0</v>
      </c>
      <c r="D251" s="19" t="e">
        <v>#N/A</v>
      </c>
      <c r="E251" s="19">
        <v>52800000</v>
      </c>
      <c r="F251" s="19">
        <v>52800000</v>
      </c>
      <c r="G251" s="19">
        <v>49650877.828571431</v>
      </c>
      <c r="H251" s="19">
        <v>52800000</v>
      </c>
      <c r="I251" s="19">
        <v>52800000</v>
      </c>
      <c r="J251" s="19">
        <v>49735882.230740704</v>
      </c>
      <c r="K251" s="19">
        <v>52800000</v>
      </c>
      <c r="L251" s="19">
        <v>52800000</v>
      </c>
      <c r="M251" s="19">
        <v>49851421.468966447</v>
      </c>
      <c r="N251" s="19">
        <v>52800000</v>
      </c>
      <c r="O251" s="19">
        <v>52800000</v>
      </c>
      <c r="P251" s="19">
        <v>50058708.7624809</v>
      </c>
      <c r="Q251" s="19">
        <v>52800000</v>
      </c>
      <c r="R251" s="19">
        <v>52800000</v>
      </c>
      <c r="S251" s="19">
        <v>50160000</v>
      </c>
      <c r="T251" s="19">
        <v>52800000</v>
      </c>
      <c r="U251" s="19">
        <v>52800000</v>
      </c>
      <c r="V251" s="19">
        <v>50160000</v>
      </c>
      <c r="W251" s="19">
        <v>52800000</v>
      </c>
      <c r="X251" s="19">
        <v>52800000</v>
      </c>
      <c r="Y251" s="19">
        <v>50160000</v>
      </c>
      <c r="Z251" s="19">
        <v>52800000</v>
      </c>
      <c r="AA251" s="19">
        <v>52800000</v>
      </c>
      <c r="AB251" s="19">
        <v>50160000</v>
      </c>
      <c r="AC251">
        <v>14600000</v>
      </c>
      <c r="AD251">
        <v>31800000</v>
      </c>
      <c r="AE251">
        <v>52800000</v>
      </c>
    </row>
    <row r="252" spans="1:31" x14ac:dyDescent="0.2">
      <c r="A252" s="18">
        <v>44428</v>
      </c>
      <c r="B252" s="19">
        <v>0</v>
      </c>
      <c r="C252" s="19">
        <v>0</v>
      </c>
      <c r="D252" s="19" t="e">
        <v>#N/A</v>
      </c>
      <c r="E252" s="19">
        <v>52800000</v>
      </c>
      <c r="F252" s="19">
        <v>52800000</v>
      </c>
      <c r="G252" s="19">
        <v>49683377.828571431</v>
      </c>
      <c r="H252" s="19">
        <v>52800000</v>
      </c>
      <c r="I252" s="19">
        <v>52800000</v>
      </c>
      <c r="J252" s="19">
        <v>49768382.230740704</v>
      </c>
      <c r="K252" s="19">
        <v>52800000</v>
      </c>
      <c r="L252" s="19">
        <v>52800000</v>
      </c>
      <c r="M252" s="19">
        <v>49851421.468966447</v>
      </c>
      <c r="N252" s="19">
        <v>52800000</v>
      </c>
      <c r="O252" s="19">
        <v>52800000</v>
      </c>
      <c r="P252" s="19">
        <v>50058708.7624809</v>
      </c>
      <c r="Q252" s="19">
        <v>52800000</v>
      </c>
      <c r="R252" s="19">
        <v>52800000</v>
      </c>
      <c r="S252" s="19">
        <v>50160000</v>
      </c>
      <c r="T252" s="19">
        <v>52800000</v>
      </c>
      <c r="U252" s="19">
        <v>52800000</v>
      </c>
      <c r="V252" s="19">
        <v>50160000</v>
      </c>
      <c r="W252" s="19">
        <v>52800000</v>
      </c>
      <c r="X252" s="19">
        <v>52800000</v>
      </c>
      <c r="Y252" s="19">
        <v>50160000</v>
      </c>
      <c r="Z252" s="19">
        <v>52800000</v>
      </c>
      <c r="AA252" s="19">
        <v>52800000</v>
      </c>
      <c r="AB252" s="19">
        <v>50160000</v>
      </c>
      <c r="AC252">
        <v>14600000</v>
      </c>
      <c r="AD252">
        <v>31800000</v>
      </c>
      <c r="AE252">
        <v>52800000</v>
      </c>
    </row>
    <row r="253" spans="1:31" x14ac:dyDescent="0.2">
      <c r="A253" s="18">
        <v>44429</v>
      </c>
      <c r="B253" s="19">
        <v>0</v>
      </c>
      <c r="C253" s="19">
        <v>0</v>
      </c>
      <c r="D253" s="19" t="e">
        <v>#N/A</v>
      </c>
      <c r="E253" s="19">
        <v>52800000</v>
      </c>
      <c r="F253" s="19">
        <v>52800000</v>
      </c>
      <c r="G253" s="19">
        <v>49715877.828571431</v>
      </c>
      <c r="H253" s="19">
        <v>52800000</v>
      </c>
      <c r="I253" s="19">
        <v>52800000</v>
      </c>
      <c r="J253" s="19">
        <v>49800882.230740704</v>
      </c>
      <c r="K253" s="19">
        <v>52800000</v>
      </c>
      <c r="L253" s="19">
        <v>52800000</v>
      </c>
      <c r="M253" s="19">
        <v>49883921.468966447</v>
      </c>
      <c r="N253" s="19">
        <v>52800000</v>
      </c>
      <c r="O253" s="19">
        <v>52800000</v>
      </c>
      <c r="P253" s="19">
        <v>50058708.7624809</v>
      </c>
      <c r="Q253" s="19">
        <v>52800000</v>
      </c>
      <c r="R253" s="19">
        <v>52800000</v>
      </c>
      <c r="S253" s="19">
        <v>50160000</v>
      </c>
      <c r="T253" s="19">
        <v>52800000</v>
      </c>
      <c r="U253" s="19">
        <v>52800000</v>
      </c>
      <c r="V253" s="19">
        <v>50160000</v>
      </c>
      <c r="W253" s="19">
        <v>52800000</v>
      </c>
      <c r="X253" s="19">
        <v>52800000</v>
      </c>
      <c r="Y253" s="19">
        <v>50160000</v>
      </c>
      <c r="Z253" s="19">
        <v>52800000</v>
      </c>
      <c r="AA253" s="19">
        <v>52800000</v>
      </c>
      <c r="AB253" s="19">
        <v>50160000</v>
      </c>
      <c r="AC253">
        <v>14600000</v>
      </c>
      <c r="AD253">
        <v>31800000</v>
      </c>
      <c r="AE253">
        <v>52800000</v>
      </c>
    </row>
    <row r="254" spans="1:31" x14ac:dyDescent="0.2">
      <c r="A254" s="18">
        <v>44430</v>
      </c>
      <c r="B254" s="19">
        <v>0</v>
      </c>
      <c r="C254" s="19">
        <v>0</v>
      </c>
      <c r="D254" s="19" t="e">
        <v>#N/A</v>
      </c>
      <c r="E254" s="19">
        <v>52800000</v>
      </c>
      <c r="F254" s="19">
        <v>52800000</v>
      </c>
      <c r="G254" s="19">
        <v>49748377.828571431</v>
      </c>
      <c r="H254" s="19">
        <v>52800000</v>
      </c>
      <c r="I254" s="19">
        <v>52800000</v>
      </c>
      <c r="J254" s="19">
        <v>49833382.230740704</v>
      </c>
      <c r="K254" s="19">
        <v>52800000</v>
      </c>
      <c r="L254" s="19">
        <v>52800000</v>
      </c>
      <c r="M254" s="19">
        <v>49916421.468966447</v>
      </c>
      <c r="N254" s="19">
        <v>52800000</v>
      </c>
      <c r="O254" s="19">
        <v>52800000</v>
      </c>
      <c r="P254" s="19">
        <v>50058708.7624809</v>
      </c>
      <c r="Q254" s="19">
        <v>52800000</v>
      </c>
      <c r="R254" s="19">
        <v>52800000</v>
      </c>
      <c r="S254" s="19">
        <v>50160000</v>
      </c>
      <c r="T254" s="19">
        <v>52800000</v>
      </c>
      <c r="U254" s="19">
        <v>52800000</v>
      </c>
      <c r="V254" s="19">
        <v>50160000</v>
      </c>
      <c r="W254" s="19">
        <v>52800000</v>
      </c>
      <c r="X254" s="19">
        <v>52800000</v>
      </c>
      <c r="Y254" s="19">
        <v>50160000</v>
      </c>
      <c r="Z254" s="19">
        <v>52800000</v>
      </c>
      <c r="AA254" s="19">
        <v>52800000</v>
      </c>
      <c r="AB254" s="19">
        <v>50160000</v>
      </c>
      <c r="AC254">
        <v>14600000</v>
      </c>
      <c r="AD254">
        <v>31800000</v>
      </c>
      <c r="AE254">
        <v>52800000</v>
      </c>
    </row>
    <row r="255" spans="1:31" x14ac:dyDescent="0.2">
      <c r="A255" s="18">
        <v>44431</v>
      </c>
      <c r="B255" s="19">
        <v>0</v>
      </c>
      <c r="C255" s="19">
        <v>0</v>
      </c>
      <c r="D255" s="19" t="e">
        <v>#N/A</v>
      </c>
      <c r="E255" s="19">
        <v>52800000</v>
      </c>
      <c r="F255" s="19">
        <v>52800000</v>
      </c>
      <c r="G255" s="19">
        <v>49780877.828571431</v>
      </c>
      <c r="H255" s="19">
        <v>52800000</v>
      </c>
      <c r="I255" s="19">
        <v>52800000</v>
      </c>
      <c r="J255" s="19">
        <v>49865882.230740704</v>
      </c>
      <c r="K255" s="19">
        <v>52800000</v>
      </c>
      <c r="L255" s="19">
        <v>52800000</v>
      </c>
      <c r="M255" s="19">
        <v>49948921.468966447</v>
      </c>
      <c r="N255" s="19">
        <v>52800000</v>
      </c>
      <c r="O255" s="19">
        <v>52800000</v>
      </c>
      <c r="P255" s="19">
        <v>50058708.7624809</v>
      </c>
      <c r="Q255" s="19">
        <v>52800000</v>
      </c>
      <c r="R255" s="19">
        <v>52800000</v>
      </c>
      <c r="S255" s="19">
        <v>50160000</v>
      </c>
      <c r="T255" s="19">
        <v>52800000</v>
      </c>
      <c r="U255" s="19">
        <v>52800000</v>
      </c>
      <c r="V255" s="19">
        <v>50160000</v>
      </c>
      <c r="W255" s="19">
        <v>52800000</v>
      </c>
      <c r="X255" s="19">
        <v>52800000</v>
      </c>
      <c r="Y255" s="19">
        <v>50160000</v>
      </c>
      <c r="Z255" s="19">
        <v>52800000</v>
      </c>
      <c r="AA255" s="19">
        <v>52800000</v>
      </c>
      <c r="AB255" s="19">
        <v>50160000</v>
      </c>
      <c r="AC255">
        <v>14600000</v>
      </c>
      <c r="AD255">
        <v>31800000</v>
      </c>
      <c r="AE255">
        <v>52800000</v>
      </c>
    </row>
    <row r="256" spans="1:31" x14ac:dyDescent="0.2">
      <c r="A256" s="18">
        <v>44432</v>
      </c>
      <c r="B256" s="19">
        <v>0</v>
      </c>
      <c r="C256" s="19">
        <v>0</v>
      </c>
      <c r="D256" s="19" t="e">
        <v>#N/A</v>
      </c>
      <c r="E256" s="19">
        <v>52800000</v>
      </c>
      <c r="F256" s="19">
        <v>52800000</v>
      </c>
      <c r="G256" s="19">
        <v>49813377.828571431</v>
      </c>
      <c r="H256" s="19">
        <v>52800000</v>
      </c>
      <c r="I256" s="19">
        <v>52800000</v>
      </c>
      <c r="J256" s="19">
        <v>49898382.230740704</v>
      </c>
      <c r="K256" s="19">
        <v>52800000</v>
      </c>
      <c r="L256" s="19">
        <v>52800000</v>
      </c>
      <c r="M256" s="19">
        <v>49981421.468966447</v>
      </c>
      <c r="N256" s="19">
        <v>52800000</v>
      </c>
      <c r="O256" s="19">
        <v>52800000</v>
      </c>
      <c r="P256" s="19">
        <v>50058708.7624809</v>
      </c>
      <c r="Q256" s="19">
        <v>52800000</v>
      </c>
      <c r="R256" s="19">
        <v>52800000</v>
      </c>
      <c r="S256" s="19">
        <v>50160000</v>
      </c>
      <c r="T256" s="19">
        <v>52800000</v>
      </c>
      <c r="U256" s="19">
        <v>52800000</v>
      </c>
      <c r="V256" s="19">
        <v>50160000</v>
      </c>
      <c r="W256" s="19">
        <v>52800000</v>
      </c>
      <c r="X256" s="19">
        <v>52800000</v>
      </c>
      <c r="Y256" s="19">
        <v>50160000</v>
      </c>
      <c r="Z256" s="19">
        <v>52800000</v>
      </c>
      <c r="AA256" s="19">
        <v>52800000</v>
      </c>
      <c r="AB256" s="19">
        <v>50160000</v>
      </c>
      <c r="AC256">
        <v>14600000</v>
      </c>
      <c r="AD256">
        <v>31800000</v>
      </c>
      <c r="AE256">
        <v>52800000</v>
      </c>
    </row>
    <row r="257" spans="1:31" x14ac:dyDescent="0.2">
      <c r="A257" s="18">
        <v>44433</v>
      </c>
      <c r="B257" s="19">
        <v>0</v>
      </c>
      <c r="C257" s="19">
        <v>0</v>
      </c>
      <c r="D257" s="19" t="e">
        <v>#N/A</v>
      </c>
      <c r="E257" s="19">
        <v>52800000</v>
      </c>
      <c r="F257" s="19">
        <v>52800000</v>
      </c>
      <c r="G257" s="19">
        <v>49845877.828571431</v>
      </c>
      <c r="H257" s="19">
        <v>52800000</v>
      </c>
      <c r="I257" s="19">
        <v>52800000</v>
      </c>
      <c r="J257" s="19">
        <v>49930882.230740704</v>
      </c>
      <c r="K257" s="19">
        <v>52800000</v>
      </c>
      <c r="L257" s="19">
        <v>52800000</v>
      </c>
      <c r="M257" s="19">
        <v>50013921.468966447</v>
      </c>
      <c r="N257" s="19">
        <v>52800000</v>
      </c>
      <c r="O257" s="19">
        <v>52800000</v>
      </c>
      <c r="P257" s="19">
        <v>50091208.7624809</v>
      </c>
      <c r="Q257" s="19">
        <v>52800000</v>
      </c>
      <c r="R257" s="19">
        <v>52800000</v>
      </c>
      <c r="S257" s="19">
        <v>50160000</v>
      </c>
      <c r="T257" s="19">
        <v>52800000</v>
      </c>
      <c r="U257" s="19">
        <v>52800000</v>
      </c>
      <c r="V257" s="19">
        <v>50160000</v>
      </c>
      <c r="W257" s="19">
        <v>52800000</v>
      </c>
      <c r="X257" s="19">
        <v>52800000</v>
      </c>
      <c r="Y257" s="19">
        <v>50160000</v>
      </c>
      <c r="Z257" s="19">
        <v>52800000</v>
      </c>
      <c r="AA257" s="19">
        <v>52800000</v>
      </c>
      <c r="AB257" s="19">
        <v>50160000</v>
      </c>
      <c r="AC257">
        <v>14600000</v>
      </c>
      <c r="AD257">
        <v>31800000</v>
      </c>
      <c r="AE257">
        <v>52800000</v>
      </c>
    </row>
    <row r="258" spans="1:31" x14ac:dyDescent="0.2">
      <c r="A258" s="18">
        <v>44434</v>
      </c>
      <c r="B258" s="19">
        <v>0</v>
      </c>
      <c r="C258" s="19">
        <v>0</v>
      </c>
      <c r="D258" s="19" t="e">
        <v>#N/A</v>
      </c>
      <c r="E258" s="19">
        <v>52800000</v>
      </c>
      <c r="F258" s="19">
        <v>52800000</v>
      </c>
      <c r="G258" s="19">
        <v>49878377.828571431</v>
      </c>
      <c r="H258" s="19">
        <v>52800000</v>
      </c>
      <c r="I258" s="19">
        <v>52800000</v>
      </c>
      <c r="J258" s="19">
        <v>49963382.230740704</v>
      </c>
      <c r="K258" s="19">
        <v>52800000</v>
      </c>
      <c r="L258" s="19">
        <v>52800000</v>
      </c>
      <c r="M258" s="19">
        <v>50046421.468966447</v>
      </c>
      <c r="N258" s="19">
        <v>52800000</v>
      </c>
      <c r="O258" s="19">
        <v>52800000</v>
      </c>
      <c r="P258" s="19">
        <v>50123708.7624809</v>
      </c>
      <c r="Q258" s="19">
        <v>52800000</v>
      </c>
      <c r="R258" s="19">
        <v>52800000</v>
      </c>
      <c r="S258" s="19">
        <v>50160000</v>
      </c>
      <c r="T258" s="19">
        <v>52800000</v>
      </c>
      <c r="U258" s="19">
        <v>52800000</v>
      </c>
      <c r="V258" s="19">
        <v>50160000</v>
      </c>
      <c r="W258" s="19">
        <v>52800000</v>
      </c>
      <c r="X258" s="19">
        <v>52800000</v>
      </c>
      <c r="Y258" s="19">
        <v>50160000</v>
      </c>
      <c r="Z258" s="19">
        <v>52800000</v>
      </c>
      <c r="AA258" s="19">
        <v>52800000</v>
      </c>
      <c r="AB258" s="19">
        <v>50160000</v>
      </c>
      <c r="AC258">
        <v>14600000</v>
      </c>
      <c r="AD258">
        <v>31800000</v>
      </c>
      <c r="AE258">
        <v>52800000</v>
      </c>
    </row>
    <row r="259" spans="1:31" x14ac:dyDescent="0.2">
      <c r="A259" s="18">
        <v>44435</v>
      </c>
      <c r="B259" s="19">
        <v>0</v>
      </c>
      <c r="C259" s="19">
        <v>0</v>
      </c>
      <c r="D259" s="19" t="e">
        <v>#N/A</v>
      </c>
      <c r="E259" s="19">
        <v>52800000</v>
      </c>
      <c r="F259" s="19">
        <v>52800000</v>
      </c>
      <c r="G259" s="19">
        <v>49910877.828571431</v>
      </c>
      <c r="H259" s="19">
        <v>52800000</v>
      </c>
      <c r="I259" s="19">
        <v>52800000</v>
      </c>
      <c r="J259" s="19">
        <v>49995882.230740704</v>
      </c>
      <c r="K259" s="19">
        <v>52800000</v>
      </c>
      <c r="L259" s="19">
        <v>52800000</v>
      </c>
      <c r="M259" s="19">
        <v>50078921.468966447</v>
      </c>
      <c r="N259" s="19">
        <v>52800000</v>
      </c>
      <c r="O259" s="19">
        <v>52800000</v>
      </c>
      <c r="P259" s="19">
        <v>50156208.7624809</v>
      </c>
      <c r="Q259" s="19">
        <v>52800000</v>
      </c>
      <c r="R259" s="19">
        <v>52800000</v>
      </c>
      <c r="S259" s="19">
        <v>50160000</v>
      </c>
      <c r="T259" s="19">
        <v>52800000</v>
      </c>
      <c r="U259" s="19">
        <v>52800000</v>
      </c>
      <c r="V259" s="19">
        <v>50160000</v>
      </c>
      <c r="W259" s="19">
        <v>52800000</v>
      </c>
      <c r="X259" s="19">
        <v>52800000</v>
      </c>
      <c r="Y259" s="19">
        <v>50160000</v>
      </c>
      <c r="Z259" s="19">
        <v>52800000</v>
      </c>
      <c r="AA259" s="19">
        <v>52800000</v>
      </c>
      <c r="AB259" s="19">
        <v>50160000</v>
      </c>
      <c r="AC259">
        <v>14600000</v>
      </c>
      <c r="AD259">
        <v>31800000</v>
      </c>
      <c r="AE259">
        <v>52800000</v>
      </c>
    </row>
    <row r="260" spans="1:31" x14ac:dyDescent="0.2">
      <c r="A260" s="18">
        <v>44436</v>
      </c>
      <c r="B260" s="19">
        <v>0</v>
      </c>
      <c r="C260" s="19">
        <v>0</v>
      </c>
      <c r="D260" s="19" t="e">
        <v>#N/A</v>
      </c>
      <c r="E260" s="19">
        <v>52800000</v>
      </c>
      <c r="F260" s="19">
        <v>52800000</v>
      </c>
      <c r="G260" s="19">
        <v>49943377.828571431</v>
      </c>
      <c r="H260" s="19">
        <v>52800000</v>
      </c>
      <c r="I260" s="19">
        <v>52800000</v>
      </c>
      <c r="J260" s="19">
        <v>50028382.230740704</v>
      </c>
      <c r="K260" s="19">
        <v>52800000</v>
      </c>
      <c r="L260" s="19">
        <v>52800000</v>
      </c>
      <c r="M260" s="19">
        <v>50111421.468966447</v>
      </c>
      <c r="N260" s="19">
        <v>52800000</v>
      </c>
      <c r="O260" s="19">
        <v>52800000</v>
      </c>
      <c r="P260" s="19">
        <v>50160000</v>
      </c>
      <c r="Q260" s="19">
        <v>52800000</v>
      </c>
      <c r="R260" s="19">
        <v>52800000</v>
      </c>
      <c r="S260" s="19">
        <v>50160000</v>
      </c>
      <c r="T260" s="19">
        <v>52800000</v>
      </c>
      <c r="U260" s="19">
        <v>52800000</v>
      </c>
      <c r="V260" s="19">
        <v>50160000</v>
      </c>
      <c r="W260" s="19">
        <v>52800000</v>
      </c>
      <c r="X260" s="19">
        <v>52800000</v>
      </c>
      <c r="Y260" s="19">
        <v>50160000</v>
      </c>
      <c r="Z260" s="19">
        <v>52800000</v>
      </c>
      <c r="AA260" s="19">
        <v>52800000</v>
      </c>
      <c r="AB260" s="19">
        <v>50160000</v>
      </c>
      <c r="AC260">
        <v>14600000</v>
      </c>
      <c r="AD260">
        <v>31800000</v>
      </c>
      <c r="AE260">
        <v>52800000</v>
      </c>
    </row>
    <row r="261" spans="1:31" x14ac:dyDescent="0.2">
      <c r="A261" s="18">
        <v>44437</v>
      </c>
      <c r="B261" s="19">
        <v>0</v>
      </c>
      <c r="C261" s="19">
        <v>0</v>
      </c>
      <c r="D261" s="19" t="e">
        <v>#N/A</v>
      </c>
      <c r="E261" s="19">
        <v>52800000</v>
      </c>
      <c r="F261" s="19">
        <v>52800000</v>
      </c>
      <c r="G261" s="19">
        <v>49975877.828571431</v>
      </c>
      <c r="H261" s="19">
        <v>52800000</v>
      </c>
      <c r="I261" s="19">
        <v>52800000</v>
      </c>
      <c r="J261" s="19">
        <v>50060882.230740704</v>
      </c>
      <c r="K261" s="19">
        <v>52800000</v>
      </c>
      <c r="L261" s="19">
        <v>52800000</v>
      </c>
      <c r="M261" s="19">
        <v>50143921.468966447</v>
      </c>
      <c r="N261" s="19">
        <v>52800000</v>
      </c>
      <c r="O261" s="19">
        <v>52800000</v>
      </c>
      <c r="P261" s="19">
        <v>50160000</v>
      </c>
      <c r="Q261" s="19">
        <v>52800000</v>
      </c>
      <c r="R261" s="19">
        <v>52800000</v>
      </c>
      <c r="S261" s="19">
        <v>50160000</v>
      </c>
      <c r="T261" s="19">
        <v>52800000</v>
      </c>
      <c r="U261" s="19">
        <v>52800000</v>
      </c>
      <c r="V261" s="19">
        <v>50160000</v>
      </c>
      <c r="W261" s="19">
        <v>52800000</v>
      </c>
      <c r="X261" s="19">
        <v>52800000</v>
      </c>
      <c r="Y261" s="19">
        <v>50160000</v>
      </c>
      <c r="Z261" s="19">
        <v>52800000</v>
      </c>
      <c r="AA261" s="19">
        <v>52800000</v>
      </c>
      <c r="AB261" s="19">
        <v>50160000</v>
      </c>
      <c r="AC261">
        <v>14600000</v>
      </c>
      <c r="AD261">
        <v>31800000</v>
      </c>
      <c r="AE261">
        <v>52800000</v>
      </c>
    </row>
    <row r="262" spans="1:31" x14ac:dyDescent="0.2">
      <c r="A262" s="18">
        <v>44438</v>
      </c>
      <c r="B262" s="19">
        <v>0</v>
      </c>
      <c r="C262" s="19">
        <v>0</v>
      </c>
      <c r="D262" s="19" t="e">
        <v>#N/A</v>
      </c>
      <c r="E262" s="19">
        <v>52800000</v>
      </c>
      <c r="F262" s="19">
        <v>52800000</v>
      </c>
      <c r="G262" s="19">
        <v>50008377.828571431</v>
      </c>
      <c r="H262" s="19">
        <v>52800000</v>
      </c>
      <c r="I262" s="19">
        <v>52800000</v>
      </c>
      <c r="J262" s="19">
        <v>50093382.230740704</v>
      </c>
      <c r="K262" s="19">
        <v>52800000</v>
      </c>
      <c r="L262" s="19">
        <v>52800000</v>
      </c>
      <c r="M262" s="19">
        <v>50160000</v>
      </c>
      <c r="N262" s="19">
        <v>52800000</v>
      </c>
      <c r="O262" s="19">
        <v>52800000</v>
      </c>
      <c r="P262" s="19">
        <v>50160000</v>
      </c>
      <c r="Q262" s="19">
        <v>52800000</v>
      </c>
      <c r="R262" s="19">
        <v>52800000</v>
      </c>
      <c r="S262" s="19">
        <v>50160000</v>
      </c>
      <c r="T262" s="19">
        <v>52800000</v>
      </c>
      <c r="U262" s="19">
        <v>52800000</v>
      </c>
      <c r="V262" s="19">
        <v>50160000</v>
      </c>
      <c r="W262" s="19">
        <v>52800000</v>
      </c>
      <c r="X262" s="19">
        <v>52800000</v>
      </c>
      <c r="Y262" s="19">
        <v>50160000</v>
      </c>
      <c r="Z262" s="19">
        <v>52800000</v>
      </c>
      <c r="AA262" s="19">
        <v>52800000</v>
      </c>
      <c r="AB262" s="19">
        <v>50160000</v>
      </c>
      <c r="AC262">
        <v>14600000</v>
      </c>
      <c r="AD262">
        <v>31800000</v>
      </c>
      <c r="AE262">
        <v>52800000</v>
      </c>
    </row>
    <row r="263" spans="1:31" x14ac:dyDescent="0.2">
      <c r="A263" s="18">
        <v>44439</v>
      </c>
      <c r="B263" s="19">
        <v>0</v>
      </c>
      <c r="C263" s="19">
        <v>0</v>
      </c>
      <c r="D263" s="19" t="e">
        <v>#N/A</v>
      </c>
      <c r="E263" s="19">
        <v>52800000</v>
      </c>
      <c r="F263" s="19">
        <v>52800000</v>
      </c>
      <c r="G263" s="19">
        <v>50040877.828571431</v>
      </c>
      <c r="H263" s="19">
        <v>52800000</v>
      </c>
      <c r="I263" s="19">
        <v>52800000</v>
      </c>
      <c r="J263" s="19">
        <v>50125882.230740704</v>
      </c>
      <c r="K263" s="19">
        <v>52800000</v>
      </c>
      <c r="L263" s="19">
        <v>52800000</v>
      </c>
      <c r="M263" s="19">
        <v>50160000</v>
      </c>
      <c r="N263" s="19">
        <v>52800000</v>
      </c>
      <c r="O263" s="19">
        <v>52800000</v>
      </c>
      <c r="P263" s="19">
        <v>50160000</v>
      </c>
      <c r="Q263" s="19">
        <v>52800000</v>
      </c>
      <c r="R263" s="19">
        <v>52800000</v>
      </c>
      <c r="S263" s="19">
        <v>50160000</v>
      </c>
      <c r="T263" s="19">
        <v>52800000</v>
      </c>
      <c r="U263" s="19">
        <v>52800000</v>
      </c>
      <c r="V263" s="19">
        <v>50160000</v>
      </c>
      <c r="W263" s="19">
        <v>52800000</v>
      </c>
      <c r="X263" s="19">
        <v>52800000</v>
      </c>
      <c r="Y263" s="19">
        <v>50160000</v>
      </c>
      <c r="Z263" s="19">
        <v>52800000</v>
      </c>
      <c r="AA263" s="19">
        <v>52800000</v>
      </c>
      <c r="AB263" s="19">
        <v>50160000</v>
      </c>
      <c r="AC263">
        <v>14600000</v>
      </c>
      <c r="AD263">
        <v>31800000</v>
      </c>
      <c r="AE263">
        <v>52800000</v>
      </c>
    </row>
    <row r="264" spans="1:31" x14ac:dyDescent="0.2">
      <c r="A264" s="18">
        <v>44440</v>
      </c>
      <c r="B264" s="19">
        <v>0</v>
      </c>
      <c r="C264" s="19">
        <v>0</v>
      </c>
      <c r="D264" s="19" t="e">
        <v>#N/A</v>
      </c>
      <c r="E264" s="19">
        <v>52800000</v>
      </c>
      <c r="F264" s="19">
        <v>52800000</v>
      </c>
      <c r="G264" s="19">
        <v>50073377.828571431</v>
      </c>
      <c r="H264" s="19">
        <v>52800000</v>
      </c>
      <c r="I264" s="19">
        <v>52800000</v>
      </c>
      <c r="J264" s="19">
        <v>50158382.230740704</v>
      </c>
      <c r="K264" s="19">
        <v>52800000</v>
      </c>
      <c r="L264" s="19">
        <v>52800000</v>
      </c>
      <c r="M264" s="19">
        <v>50160000</v>
      </c>
      <c r="N264" s="19">
        <v>52800000</v>
      </c>
      <c r="O264" s="19">
        <v>52800000</v>
      </c>
      <c r="P264" s="19">
        <v>50160000</v>
      </c>
      <c r="Q264" s="19">
        <v>52800000</v>
      </c>
      <c r="R264" s="19">
        <v>52800000</v>
      </c>
      <c r="S264" s="19">
        <v>50160000</v>
      </c>
      <c r="T264" s="19">
        <v>52800000</v>
      </c>
      <c r="U264" s="19">
        <v>52800000</v>
      </c>
      <c r="V264" s="19">
        <v>50160000</v>
      </c>
      <c r="W264" s="19">
        <v>52800000</v>
      </c>
      <c r="X264" s="19">
        <v>52800000</v>
      </c>
      <c r="Y264" s="19">
        <v>50160000</v>
      </c>
      <c r="Z264" s="19">
        <v>52800000</v>
      </c>
      <c r="AA264" s="19">
        <v>52800000</v>
      </c>
      <c r="AB264" s="19">
        <v>50160000</v>
      </c>
      <c r="AC264">
        <v>14600000</v>
      </c>
      <c r="AD264">
        <v>31800000</v>
      </c>
      <c r="AE264">
        <v>52800000</v>
      </c>
    </row>
    <row r="265" spans="1:31" x14ac:dyDescent="0.2">
      <c r="A265" s="18">
        <v>44441</v>
      </c>
      <c r="B265" s="19">
        <v>0</v>
      </c>
      <c r="C265" s="19">
        <v>0</v>
      </c>
      <c r="D265" s="19" t="e">
        <v>#N/A</v>
      </c>
      <c r="E265" s="19">
        <v>52800000</v>
      </c>
      <c r="F265" s="19">
        <v>52800000</v>
      </c>
      <c r="G265" s="19">
        <v>50105877.828571431</v>
      </c>
      <c r="H265" s="19">
        <v>52800000</v>
      </c>
      <c r="I265" s="19">
        <v>52800000</v>
      </c>
      <c r="J265" s="19">
        <v>50160000</v>
      </c>
      <c r="K265" s="19">
        <v>52800000</v>
      </c>
      <c r="L265" s="19">
        <v>52800000</v>
      </c>
      <c r="M265" s="19">
        <v>50160000</v>
      </c>
      <c r="N265" s="19">
        <v>52800000</v>
      </c>
      <c r="O265" s="19">
        <v>52800000</v>
      </c>
      <c r="P265" s="19">
        <v>50160000</v>
      </c>
      <c r="Q265" s="19">
        <v>52800000</v>
      </c>
      <c r="R265" s="19">
        <v>52800000</v>
      </c>
      <c r="S265" s="19">
        <v>50160000</v>
      </c>
      <c r="T265" s="19">
        <v>52800000</v>
      </c>
      <c r="U265" s="19">
        <v>52800000</v>
      </c>
      <c r="V265" s="19">
        <v>50160000</v>
      </c>
      <c r="W265" s="19">
        <v>52800000</v>
      </c>
      <c r="X265" s="19">
        <v>52800000</v>
      </c>
      <c r="Y265" s="19">
        <v>50160000</v>
      </c>
      <c r="Z265" s="19">
        <v>52800000</v>
      </c>
      <c r="AA265" s="19">
        <v>52800000</v>
      </c>
      <c r="AB265" s="19">
        <v>50160000</v>
      </c>
      <c r="AC265">
        <v>14600000</v>
      </c>
      <c r="AD265">
        <v>31800000</v>
      </c>
      <c r="AE265">
        <v>52800000</v>
      </c>
    </row>
    <row r="266" spans="1:31" x14ac:dyDescent="0.2">
      <c r="A266" s="18">
        <v>44442</v>
      </c>
      <c r="B266" s="19">
        <v>0</v>
      </c>
      <c r="C266" s="19">
        <v>0</v>
      </c>
      <c r="D266" s="19" t="e">
        <v>#N/A</v>
      </c>
      <c r="E266" s="19">
        <v>52800000</v>
      </c>
      <c r="F266" s="19">
        <v>52800000</v>
      </c>
      <c r="G266" s="19">
        <v>50138377.828571431</v>
      </c>
      <c r="H266" s="19">
        <v>52800000</v>
      </c>
      <c r="I266" s="19">
        <v>52800000</v>
      </c>
      <c r="J266" s="19">
        <v>50160000</v>
      </c>
      <c r="K266" s="19">
        <v>52800000</v>
      </c>
      <c r="L266" s="19">
        <v>52800000</v>
      </c>
      <c r="M266" s="19">
        <v>50160000</v>
      </c>
      <c r="N266" s="19">
        <v>52800000</v>
      </c>
      <c r="O266" s="19">
        <v>52800000</v>
      </c>
      <c r="P266" s="19">
        <v>50160000</v>
      </c>
      <c r="Q266" s="19">
        <v>52800000</v>
      </c>
      <c r="R266" s="19">
        <v>52800000</v>
      </c>
      <c r="S266" s="19">
        <v>50160000</v>
      </c>
      <c r="T266" s="19">
        <v>52800000</v>
      </c>
      <c r="U266" s="19">
        <v>52800000</v>
      </c>
      <c r="V266" s="19">
        <v>50160000</v>
      </c>
      <c r="W266" s="19">
        <v>52800000</v>
      </c>
      <c r="X266" s="19">
        <v>52800000</v>
      </c>
      <c r="Y266" s="19">
        <v>50160000</v>
      </c>
      <c r="Z266" s="19">
        <v>52800000</v>
      </c>
      <c r="AA266" s="19">
        <v>52800000</v>
      </c>
      <c r="AB266" s="19">
        <v>50160000</v>
      </c>
      <c r="AC266">
        <v>14600000</v>
      </c>
      <c r="AD266">
        <v>31800000</v>
      </c>
      <c r="AE266">
        <v>52800000</v>
      </c>
    </row>
    <row r="267" spans="1:31" x14ac:dyDescent="0.2">
      <c r="A267" s="18">
        <v>44443</v>
      </c>
      <c r="B267" s="19">
        <v>0</v>
      </c>
      <c r="C267" s="19">
        <v>0</v>
      </c>
      <c r="D267" s="19" t="e">
        <v>#N/A</v>
      </c>
      <c r="E267" s="19">
        <v>52800000</v>
      </c>
      <c r="F267" s="19">
        <v>52800000</v>
      </c>
      <c r="G267" s="19">
        <v>50160000</v>
      </c>
      <c r="H267" s="19">
        <v>52800000</v>
      </c>
      <c r="I267" s="19">
        <v>52800000</v>
      </c>
      <c r="J267" s="19">
        <v>50160000</v>
      </c>
      <c r="K267" s="19">
        <v>52800000</v>
      </c>
      <c r="L267" s="19">
        <v>52800000</v>
      </c>
      <c r="M267" s="19">
        <v>50160000</v>
      </c>
      <c r="N267" s="19">
        <v>52800000</v>
      </c>
      <c r="O267" s="19">
        <v>52800000</v>
      </c>
      <c r="P267" s="19">
        <v>50160000</v>
      </c>
      <c r="Q267" s="19">
        <v>52800000</v>
      </c>
      <c r="R267" s="19">
        <v>52800000</v>
      </c>
      <c r="S267" s="19">
        <v>50160000</v>
      </c>
      <c r="T267" s="19">
        <v>52800000</v>
      </c>
      <c r="U267" s="19">
        <v>52800000</v>
      </c>
      <c r="V267" s="19">
        <v>50160000</v>
      </c>
      <c r="W267" s="19">
        <v>52800000</v>
      </c>
      <c r="X267" s="19">
        <v>52800000</v>
      </c>
      <c r="Y267" s="19">
        <v>50160000</v>
      </c>
      <c r="Z267" s="19">
        <v>52800000</v>
      </c>
      <c r="AA267" s="19">
        <v>52800000</v>
      </c>
      <c r="AB267" s="19">
        <v>50160000</v>
      </c>
      <c r="AC267">
        <v>14600000</v>
      </c>
      <c r="AD267">
        <v>31800000</v>
      </c>
      <c r="AE267">
        <v>52800000</v>
      </c>
    </row>
    <row r="268" spans="1:31" x14ac:dyDescent="0.2">
      <c r="A268" s="18">
        <v>44444</v>
      </c>
      <c r="B268" s="19">
        <v>0</v>
      </c>
      <c r="C268" s="19">
        <v>0</v>
      </c>
      <c r="D268" s="19" t="e">
        <v>#N/A</v>
      </c>
      <c r="E268" s="19">
        <v>52800000</v>
      </c>
      <c r="F268" s="19">
        <v>52800000</v>
      </c>
      <c r="G268" s="19">
        <v>50160000</v>
      </c>
      <c r="H268" s="19">
        <v>52800000</v>
      </c>
      <c r="I268" s="19">
        <v>52800000</v>
      </c>
      <c r="J268" s="19">
        <v>50160000</v>
      </c>
      <c r="K268" s="19">
        <v>52800000</v>
      </c>
      <c r="L268" s="19">
        <v>52800000</v>
      </c>
      <c r="M268" s="19">
        <v>50160000</v>
      </c>
      <c r="N268" s="19">
        <v>52800000</v>
      </c>
      <c r="O268" s="19">
        <v>52800000</v>
      </c>
      <c r="P268" s="19">
        <v>50160000</v>
      </c>
      <c r="Q268" s="19">
        <v>52800000</v>
      </c>
      <c r="R268" s="19">
        <v>52800000</v>
      </c>
      <c r="S268" s="19">
        <v>50160000</v>
      </c>
      <c r="T268" s="19">
        <v>52800000</v>
      </c>
      <c r="U268" s="19">
        <v>52800000</v>
      </c>
      <c r="V268" s="19">
        <v>50160000</v>
      </c>
      <c r="W268" s="19">
        <v>52800000</v>
      </c>
      <c r="X268" s="19">
        <v>52800000</v>
      </c>
      <c r="Y268" s="19">
        <v>50160000</v>
      </c>
      <c r="Z268" s="19">
        <v>52800000</v>
      </c>
      <c r="AA268" s="19">
        <v>52800000</v>
      </c>
      <c r="AB268" s="19">
        <v>50160000</v>
      </c>
      <c r="AC268">
        <v>14600000</v>
      </c>
      <c r="AD268">
        <v>31800000</v>
      </c>
      <c r="AE268">
        <v>52800000</v>
      </c>
    </row>
    <row r="269" spans="1:31" x14ac:dyDescent="0.2">
      <c r="A269" s="18">
        <v>44445</v>
      </c>
      <c r="B269" s="19">
        <v>0</v>
      </c>
      <c r="C269" s="19">
        <v>0</v>
      </c>
      <c r="D269" s="19" t="e">
        <v>#N/A</v>
      </c>
      <c r="E269" s="19">
        <v>52800000</v>
      </c>
      <c r="F269" s="19">
        <v>52800000</v>
      </c>
      <c r="G269" s="19">
        <v>50160000</v>
      </c>
      <c r="H269" s="19">
        <v>52800000</v>
      </c>
      <c r="I269" s="19">
        <v>52800000</v>
      </c>
      <c r="J269" s="19">
        <v>50160000</v>
      </c>
      <c r="K269" s="19">
        <v>52800000</v>
      </c>
      <c r="L269" s="19">
        <v>52800000</v>
      </c>
      <c r="M269" s="19">
        <v>50160000</v>
      </c>
      <c r="N269" s="19">
        <v>52800000</v>
      </c>
      <c r="O269" s="19">
        <v>52800000</v>
      </c>
      <c r="P269" s="19">
        <v>50160000</v>
      </c>
      <c r="Q269" s="19">
        <v>52800000</v>
      </c>
      <c r="R269" s="19">
        <v>52800000</v>
      </c>
      <c r="S269" s="19">
        <v>50160000</v>
      </c>
      <c r="T269" s="19">
        <v>52800000</v>
      </c>
      <c r="U269" s="19">
        <v>52800000</v>
      </c>
      <c r="V269" s="19">
        <v>50160000</v>
      </c>
      <c r="W269" s="19">
        <v>52800000</v>
      </c>
      <c r="X269" s="19">
        <v>52800000</v>
      </c>
      <c r="Y269" s="19">
        <v>50160000</v>
      </c>
      <c r="Z269" s="19">
        <v>52800000</v>
      </c>
      <c r="AA269" s="19">
        <v>52800000</v>
      </c>
      <c r="AB269" s="19">
        <v>50160000</v>
      </c>
      <c r="AC269">
        <v>14600000</v>
      </c>
      <c r="AD269">
        <v>31800000</v>
      </c>
      <c r="AE269">
        <v>52800000</v>
      </c>
    </row>
    <row r="270" spans="1:31" x14ac:dyDescent="0.2">
      <c r="A270" s="18">
        <v>44446</v>
      </c>
      <c r="B270" s="19">
        <v>0</v>
      </c>
      <c r="C270" s="19">
        <v>0</v>
      </c>
      <c r="D270" s="19" t="e">
        <v>#N/A</v>
      </c>
      <c r="E270" s="19">
        <v>52800000</v>
      </c>
      <c r="F270" s="19">
        <v>52800000</v>
      </c>
      <c r="G270" s="19">
        <v>50160000</v>
      </c>
      <c r="H270" s="19">
        <v>52800000</v>
      </c>
      <c r="I270" s="19">
        <v>52800000</v>
      </c>
      <c r="J270" s="19">
        <v>50160000</v>
      </c>
      <c r="K270" s="19">
        <v>52800000</v>
      </c>
      <c r="L270" s="19">
        <v>52800000</v>
      </c>
      <c r="M270" s="19">
        <v>50160000</v>
      </c>
      <c r="N270" s="19">
        <v>52800000</v>
      </c>
      <c r="O270" s="19">
        <v>52800000</v>
      </c>
      <c r="P270" s="19">
        <v>50160000</v>
      </c>
      <c r="Q270" s="19">
        <v>52800000</v>
      </c>
      <c r="R270" s="19">
        <v>52800000</v>
      </c>
      <c r="S270" s="19">
        <v>50160000</v>
      </c>
      <c r="T270" s="19">
        <v>52800000</v>
      </c>
      <c r="U270" s="19">
        <v>52800000</v>
      </c>
      <c r="V270" s="19">
        <v>50160000</v>
      </c>
      <c r="W270" s="19">
        <v>52800000</v>
      </c>
      <c r="X270" s="19">
        <v>52800000</v>
      </c>
      <c r="Y270" s="19">
        <v>50160000</v>
      </c>
      <c r="Z270" s="19">
        <v>52800000</v>
      </c>
      <c r="AA270" s="19">
        <v>52800000</v>
      </c>
      <c r="AB270" s="19">
        <v>50160000</v>
      </c>
      <c r="AC270">
        <v>14600000</v>
      </c>
      <c r="AD270">
        <v>31800000</v>
      </c>
      <c r="AE270">
        <v>52800000</v>
      </c>
    </row>
    <row r="271" spans="1:31" x14ac:dyDescent="0.2">
      <c r="A271" s="18">
        <v>44447</v>
      </c>
      <c r="B271" s="19">
        <v>0</v>
      </c>
      <c r="C271" s="19">
        <v>0</v>
      </c>
      <c r="D271" s="19" t="e">
        <v>#N/A</v>
      </c>
      <c r="E271" s="19">
        <v>52800000</v>
      </c>
      <c r="F271" s="19">
        <v>52800000</v>
      </c>
      <c r="G271" s="19">
        <v>50160000</v>
      </c>
      <c r="H271" s="19">
        <v>52800000</v>
      </c>
      <c r="I271" s="19">
        <v>52800000</v>
      </c>
      <c r="J271" s="19">
        <v>50160000</v>
      </c>
      <c r="K271" s="19">
        <v>52800000</v>
      </c>
      <c r="L271" s="19">
        <v>52800000</v>
      </c>
      <c r="M271" s="19">
        <v>50160000</v>
      </c>
      <c r="N271" s="19">
        <v>52800000</v>
      </c>
      <c r="O271" s="19">
        <v>52800000</v>
      </c>
      <c r="P271" s="19">
        <v>50160000</v>
      </c>
      <c r="Q271" s="19">
        <v>52800000</v>
      </c>
      <c r="R271" s="19">
        <v>52800000</v>
      </c>
      <c r="S271" s="19">
        <v>50160000</v>
      </c>
      <c r="T271" s="19">
        <v>52800000</v>
      </c>
      <c r="U271" s="19">
        <v>52800000</v>
      </c>
      <c r="V271" s="19">
        <v>50160000</v>
      </c>
      <c r="W271" s="19">
        <v>52800000</v>
      </c>
      <c r="X271" s="19">
        <v>52800000</v>
      </c>
      <c r="Y271" s="19">
        <v>50160000</v>
      </c>
      <c r="Z271" s="19">
        <v>52800000</v>
      </c>
      <c r="AA271" s="19">
        <v>52800000</v>
      </c>
      <c r="AB271" s="19">
        <v>50160000</v>
      </c>
      <c r="AC271">
        <v>14600000</v>
      </c>
      <c r="AD271">
        <v>31800000</v>
      </c>
      <c r="AE271">
        <v>52800000</v>
      </c>
    </row>
    <row r="272" spans="1:31" x14ac:dyDescent="0.2">
      <c r="A272" s="18">
        <v>44448</v>
      </c>
      <c r="B272" s="19">
        <v>0</v>
      </c>
      <c r="C272" s="19">
        <v>0</v>
      </c>
      <c r="D272" s="19" t="e">
        <v>#N/A</v>
      </c>
      <c r="E272" s="19">
        <v>52800000</v>
      </c>
      <c r="F272" s="19">
        <v>52800000</v>
      </c>
      <c r="G272" s="19">
        <v>50160000</v>
      </c>
      <c r="H272" s="19">
        <v>52800000</v>
      </c>
      <c r="I272" s="19">
        <v>52800000</v>
      </c>
      <c r="J272" s="19">
        <v>50160000</v>
      </c>
      <c r="K272" s="19">
        <v>52800000</v>
      </c>
      <c r="L272" s="19">
        <v>52800000</v>
      </c>
      <c r="M272" s="19">
        <v>50160000</v>
      </c>
      <c r="N272" s="19">
        <v>52800000</v>
      </c>
      <c r="O272" s="19">
        <v>52800000</v>
      </c>
      <c r="P272" s="19">
        <v>50160000</v>
      </c>
      <c r="Q272" s="19">
        <v>52800000</v>
      </c>
      <c r="R272" s="19">
        <v>52800000</v>
      </c>
      <c r="S272" s="19">
        <v>50160000</v>
      </c>
      <c r="T272" s="19">
        <v>52800000</v>
      </c>
      <c r="U272" s="19">
        <v>52800000</v>
      </c>
      <c r="V272" s="19">
        <v>50160000</v>
      </c>
      <c r="W272" s="19">
        <v>52800000</v>
      </c>
      <c r="X272" s="19">
        <v>52800000</v>
      </c>
      <c r="Y272" s="19">
        <v>50160000</v>
      </c>
      <c r="Z272" s="19">
        <v>52800000</v>
      </c>
      <c r="AA272" s="19">
        <v>52800000</v>
      </c>
      <c r="AB272" s="19">
        <v>50160000</v>
      </c>
      <c r="AC272">
        <v>14600000</v>
      </c>
      <c r="AD272">
        <v>31800000</v>
      </c>
      <c r="AE272">
        <v>52800000</v>
      </c>
    </row>
    <row r="273" spans="1:31" x14ac:dyDescent="0.2">
      <c r="A273" s="18">
        <v>44449</v>
      </c>
      <c r="B273" s="19">
        <v>0</v>
      </c>
      <c r="C273" s="19">
        <v>0</v>
      </c>
      <c r="D273" s="19" t="e">
        <v>#N/A</v>
      </c>
      <c r="E273" s="19">
        <v>52800000</v>
      </c>
      <c r="F273" s="19">
        <v>52800000</v>
      </c>
      <c r="G273" s="19">
        <v>50160000</v>
      </c>
      <c r="H273" s="19">
        <v>52800000</v>
      </c>
      <c r="I273" s="19">
        <v>52800000</v>
      </c>
      <c r="J273" s="19">
        <v>50160000</v>
      </c>
      <c r="K273" s="19">
        <v>52800000</v>
      </c>
      <c r="L273" s="19">
        <v>52800000</v>
      </c>
      <c r="M273" s="19">
        <v>50160000</v>
      </c>
      <c r="N273" s="19">
        <v>52800000</v>
      </c>
      <c r="O273" s="19">
        <v>52800000</v>
      </c>
      <c r="P273" s="19">
        <v>50160000</v>
      </c>
      <c r="Q273" s="19">
        <v>52800000</v>
      </c>
      <c r="R273" s="19">
        <v>52800000</v>
      </c>
      <c r="S273" s="19">
        <v>50160000</v>
      </c>
      <c r="T273" s="19">
        <v>52800000</v>
      </c>
      <c r="U273" s="19">
        <v>52800000</v>
      </c>
      <c r="V273" s="19">
        <v>50160000</v>
      </c>
      <c r="W273" s="19">
        <v>52800000</v>
      </c>
      <c r="X273" s="19">
        <v>52800000</v>
      </c>
      <c r="Y273" s="19">
        <v>50160000</v>
      </c>
      <c r="Z273" s="19">
        <v>52800000</v>
      </c>
      <c r="AA273" s="19">
        <v>52800000</v>
      </c>
      <c r="AB273" s="19">
        <v>50160000</v>
      </c>
      <c r="AC273">
        <v>14600000</v>
      </c>
      <c r="AD273">
        <v>31800000</v>
      </c>
      <c r="AE273">
        <v>52800000</v>
      </c>
    </row>
    <row r="274" spans="1:31" x14ac:dyDescent="0.2">
      <c r="A274" s="18">
        <v>44450</v>
      </c>
      <c r="B274" s="19">
        <v>0</v>
      </c>
      <c r="C274" s="19">
        <v>0</v>
      </c>
      <c r="D274" s="19" t="e">
        <v>#N/A</v>
      </c>
      <c r="E274" s="19">
        <v>52800000</v>
      </c>
      <c r="F274" s="19">
        <v>52800000</v>
      </c>
      <c r="G274" s="19">
        <v>50160000</v>
      </c>
      <c r="H274" s="19">
        <v>52800000</v>
      </c>
      <c r="I274" s="19">
        <v>52800000</v>
      </c>
      <c r="J274" s="19">
        <v>50160000</v>
      </c>
      <c r="K274" s="19">
        <v>52800000</v>
      </c>
      <c r="L274" s="19">
        <v>52800000</v>
      </c>
      <c r="M274" s="19">
        <v>50160000</v>
      </c>
      <c r="N274" s="19">
        <v>52800000</v>
      </c>
      <c r="O274" s="19">
        <v>52800000</v>
      </c>
      <c r="P274" s="19">
        <v>50160000</v>
      </c>
      <c r="Q274" s="19">
        <v>52800000</v>
      </c>
      <c r="R274" s="19">
        <v>52800000</v>
      </c>
      <c r="S274" s="19">
        <v>50160000</v>
      </c>
      <c r="T274" s="19">
        <v>52800000</v>
      </c>
      <c r="U274" s="19">
        <v>52800000</v>
      </c>
      <c r="V274" s="19">
        <v>50160000</v>
      </c>
      <c r="W274" s="19">
        <v>52800000</v>
      </c>
      <c r="X274" s="19">
        <v>52800000</v>
      </c>
      <c r="Y274" s="19">
        <v>50160000</v>
      </c>
      <c r="Z274" s="19">
        <v>52800000</v>
      </c>
      <c r="AA274" s="19">
        <v>52800000</v>
      </c>
      <c r="AB274" s="19">
        <v>50160000</v>
      </c>
      <c r="AC274">
        <v>14600000</v>
      </c>
      <c r="AD274">
        <v>31800000</v>
      </c>
      <c r="AE274">
        <v>52800000</v>
      </c>
    </row>
    <row r="275" spans="1:31" x14ac:dyDescent="0.2">
      <c r="A275" s="18">
        <v>44451</v>
      </c>
      <c r="B275" s="19">
        <v>0</v>
      </c>
      <c r="C275" s="19">
        <v>0</v>
      </c>
      <c r="D275" s="19" t="e">
        <v>#N/A</v>
      </c>
      <c r="E275" s="19">
        <v>52800000</v>
      </c>
      <c r="F275" s="19">
        <v>52800000</v>
      </c>
      <c r="G275" s="19">
        <v>50160000</v>
      </c>
      <c r="H275" s="19">
        <v>52800000</v>
      </c>
      <c r="I275" s="19">
        <v>52800000</v>
      </c>
      <c r="J275" s="19">
        <v>50160000</v>
      </c>
      <c r="K275" s="19">
        <v>52800000</v>
      </c>
      <c r="L275" s="19">
        <v>52800000</v>
      </c>
      <c r="M275" s="19">
        <v>50160000</v>
      </c>
      <c r="N275" s="19">
        <v>52800000</v>
      </c>
      <c r="O275" s="19">
        <v>52800000</v>
      </c>
      <c r="P275" s="19">
        <v>50160000</v>
      </c>
      <c r="Q275" s="19">
        <v>52800000</v>
      </c>
      <c r="R275" s="19">
        <v>52800000</v>
      </c>
      <c r="S275" s="19">
        <v>50160000</v>
      </c>
      <c r="T275" s="19">
        <v>52800000</v>
      </c>
      <c r="U275" s="19">
        <v>52800000</v>
      </c>
      <c r="V275" s="19">
        <v>50160000</v>
      </c>
      <c r="W275" s="19">
        <v>52800000</v>
      </c>
      <c r="X275" s="19">
        <v>52800000</v>
      </c>
      <c r="Y275" s="19">
        <v>50160000</v>
      </c>
      <c r="Z275" s="19">
        <v>52800000</v>
      </c>
      <c r="AA275" s="19">
        <v>52800000</v>
      </c>
      <c r="AB275" s="19">
        <v>50160000</v>
      </c>
      <c r="AC275">
        <v>14600000</v>
      </c>
      <c r="AD275">
        <v>31800000</v>
      </c>
      <c r="AE275">
        <v>52800000</v>
      </c>
    </row>
    <row r="276" spans="1:31" x14ac:dyDescent="0.2">
      <c r="A276" s="18">
        <v>44452</v>
      </c>
      <c r="B276" s="19">
        <v>0</v>
      </c>
      <c r="C276" s="19">
        <v>0</v>
      </c>
      <c r="D276" s="19" t="e">
        <v>#N/A</v>
      </c>
      <c r="E276" s="19">
        <v>52800000</v>
      </c>
      <c r="F276" s="19">
        <v>52800000</v>
      </c>
      <c r="G276" s="19">
        <v>50160000</v>
      </c>
      <c r="H276" s="19">
        <v>52800000</v>
      </c>
      <c r="I276" s="19">
        <v>52800000</v>
      </c>
      <c r="J276" s="19">
        <v>50160000</v>
      </c>
      <c r="K276" s="19">
        <v>52800000</v>
      </c>
      <c r="L276" s="19">
        <v>52800000</v>
      </c>
      <c r="M276" s="19">
        <v>50160000</v>
      </c>
      <c r="N276" s="19">
        <v>52800000</v>
      </c>
      <c r="O276" s="19">
        <v>52800000</v>
      </c>
      <c r="P276" s="19">
        <v>50160000</v>
      </c>
      <c r="Q276" s="19">
        <v>52800000</v>
      </c>
      <c r="R276" s="19">
        <v>52800000</v>
      </c>
      <c r="S276" s="19">
        <v>50160000</v>
      </c>
      <c r="T276" s="19">
        <v>52800000</v>
      </c>
      <c r="U276" s="19">
        <v>52800000</v>
      </c>
      <c r="V276" s="19">
        <v>50160000</v>
      </c>
      <c r="W276" s="19">
        <v>52800000</v>
      </c>
      <c r="X276" s="19">
        <v>52800000</v>
      </c>
      <c r="Y276" s="19">
        <v>50160000</v>
      </c>
      <c r="Z276" s="19">
        <v>52800000</v>
      </c>
      <c r="AA276" s="19">
        <v>52800000</v>
      </c>
      <c r="AB276" s="19">
        <v>50160000</v>
      </c>
      <c r="AC276">
        <v>14600000</v>
      </c>
      <c r="AD276">
        <v>31800000</v>
      </c>
      <c r="AE276">
        <v>52800000</v>
      </c>
    </row>
    <row r="277" spans="1:31" x14ac:dyDescent="0.2">
      <c r="A277" s="18">
        <v>44453</v>
      </c>
      <c r="B277" s="19">
        <v>0</v>
      </c>
      <c r="C277" s="19">
        <v>0</v>
      </c>
      <c r="D277" s="19" t="e">
        <v>#N/A</v>
      </c>
      <c r="E277" s="19">
        <v>52800000</v>
      </c>
      <c r="F277" s="19">
        <v>52800000</v>
      </c>
      <c r="G277" s="19">
        <v>50160000</v>
      </c>
      <c r="H277" s="19">
        <v>52800000</v>
      </c>
      <c r="I277" s="19">
        <v>52800000</v>
      </c>
      <c r="J277" s="19">
        <v>50160000</v>
      </c>
      <c r="K277" s="19">
        <v>52800000</v>
      </c>
      <c r="L277" s="19">
        <v>52800000</v>
      </c>
      <c r="M277" s="19">
        <v>50160000</v>
      </c>
      <c r="N277" s="19">
        <v>52800000</v>
      </c>
      <c r="O277" s="19">
        <v>52800000</v>
      </c>
      <c r="P277" s="19">
        <v>50160000</v>
      </c>
      <c r="Q277" s="19">
        <v>52800000</v>
      </c>
      <c r="R277" s="19">
        <v>52800000</v>
      </c>
      <c r="S277" s="19">
        <v>50160000</v>
      </c>
      <c r="T277" s="19">
        <v>52800000</v>
      </c>
      <c r="U277" s="19">
        <v>52800000</v>
      </c>
      <c r="V277" s="19">
        <v>50160000</v>
      </c>
      <c r="W277" s="19">
        <v>52800000</v>
      </c>
      <c r="X277" s="19">
        <v>52800000</v>
      </c>
      <c r="Y277" s="19">
        <v>50160000</v>
      </c>
      <c r="Z277" s="19">
        <v>52800000</v>
      </c>
      <c r="AA277" s="19">
        <v>52800000</v>
      </c>
      <c r="AB277" s="19">
        <v>50160000</v>
      </c>
      <c r="AC277">
        <v>14600000</v>
      </c>
      <c r="AD277">
        <v>31800000</v>
      </c>
      <c r="AE277">
        <v>52800000</v>
      </c>
    </row>
    <row r="278" spans="1:31" x14ac:dyDescent="0.2">
      <c r="A278" s="18">
        <v>44454</v>
      </c>
      <c r="B278" s="19">
        <v>0</v>
      </c>
      <c r="C278" s="19">
        <v>0</v>
      </c>
      <c r="D278" s="19" t="e">
        <v>#N/A</v>
      </c>
      <c r="E278" s="19">
        <v>52800000</v>
      </c>
      <c r="F278" s="19">
        <v>52800000</v>
      </c>
      <c r="G278" s="19">
        <v>50160000</v>
      </c>
      <c r="H278" s="19">
        <v>52800000</v>
      </c>
      <c r="I278" s="19">
        <v>52800000</v>
      </c>
      <c r="J278" s="19">
        <v>50160000</v>
      </c>
      <c r="K278" s="19">
        <v>52800000</v>
      </c>
      <c r="L278" s="19">
        <v>52800000</v>
      </c>
      <c r="M278" s="19">
        <v>50160000</v>
      </c>
      <c r="N278" s="19">
        <v>52800000</v>
      </c>
      <c r="O278" s="19">
        <v>52800000</v>
      </c>
      <c r="P278" s="19">
        <v>50160000</v>
      </c>
      <c r="Q278" s="19">
        <v>52800000</v>
      </c>
      <c r="R278" s="19">
        <v>52800000</v>
      </c>
      <c r="S278" s="19">
        <v>50160000</v>
      </c>
      <c r="T278" s="19">
        <v>52800000</v>
      </c>
      <c r="U278" s="19">
        <v>52800000</v>
      </c>
      <c r="V278" s="19">
        <v>50160000</v>
      </c>
      <c r="W278" s="19">
        <v>52800000</v>
      </c>
      <c r="X278" s="19">
        <v>52800000</v>
      </c>
      <c r="Y278" s="19">
        <v>50160000</v>
      </c>
      <c r="Z278" s="19">
        <v>52800000</v>
      </c>
      <c r="AA278" s="19">
        <v>52800000</v>
      </c>
      <c r="AB278" s="19">
        <v>50160000</v>
      </c>
      <c r="AC278">
        <v>14600000</v>
      </c>
      <c r="AD278">
        <v>31800000</v>
      </c>
      <c r="AE278">
        <v>52800000</v>
      </c>
    </row>
    <row r="279" spans="1:31" x14ac:dyDescent="0.2">
      <c r="A279" s="18">
        <v>44455</v>
      </c>
      <c r="B279" s="19">
        <v>0</v>
      </c>
      <c r="C279" s="19">
        <v>0</v>
      </c>
      <c r="D279" s="19" t="e">
        <v>#N/A</v>
      </c>
      <c r="E279" s="19">
        <v>52800000</v>
      </c>
      <c r="F279" s="19">
        <v>52800000</v>
      </c>
      <c r="G279" s="19">
        <v>50160000</v>
      </c>
      <c r="H279" s="19">
        <v>52800000</v>
      </c>
      <c r="I279" s="19">
        <v>52800000</v>
      </c>
      <c r="J279" s="19">
        <v>50160000</v>
      </c>
      <c r="K279" s="19">
        <v>52800000</v>
      </c>
      <c r="L279" s="19">
        <v>52800000</v>
      </c>
      <c r="M279" s="19">
        <v>50160000</v>
      </c>
      <c r="N279" s="19">
        <v>52800000</v>
      </c>
      <c r="O279" s="19">
        <v>52800000</v>
      </c>
      <c r="P279" s="19">
        <v>50160000</v>
      </c>
      <c r="Q279" s="19">
        <v>52800000</v>
      </c>
      <c r="R279" s="19">
        <v>52800000</v>
      </c>
      <c r="S279" s="19">
        <v>50160000</v>
      </c>
      <c r="T279" s="19">
        <v>52800000</v>
      </c>
      <c r="U279" s="19">
        <v>52800000</v>
      </c>
      <c r="V279" s="19">
        <v>50160000</v>
      </c>
      <c r="W279" s="19">
        <v>52800000</v>
      </c>
      <c r="X279" s="19">
        <v>52800000</v>
      </c>
      <c r="Y279" s="19">
        <v>50160000</v>
      </c>
      <c r="Z279" s="19">
        <v>52800000</v>
      </c>
      <c r="AA279" s="19">
        <v>52800000</v>
      </c>
      <c r="AB279" s="19">
        <v>50160000</v>
      </c>
      <c r="AC279">
        <v>14600000</v>
      </c>
      <c r="AD279">
        <v>31800000</v>
      </c>
      <c r="AE279">
        <v>52800000</v>
      </c>
    </row>
    <row r="280" spans="1:31" x14ac:dyDescent="0.2">
      <c r="A280" s="18">
        <v>44456</v>
      </c>
      <c r="B280" s="19">
        <v>0</v>
      </c>
      <c r="C280" s="19">
        <v>0</v>
      </c>
      <c r="D280" s="19" t="e">
        <v>#N/A</v>
      </c>
      <c r="E280" s="19">
        <v>52800000</v>
      </c>
      <c r="F280" s="19">
        <v>52800000</v>
      </c>
      <c r="G280" s="19">
        <v>50160000</v>
      </c>
      <c r="H280" s="19">
        <v>52800000</v>
      </c>
      <c r="I280" s="19">
        <v>52800000</v>
      </c>
      <c r="J280" s="19">
        <v>50160000</v>
      </c>
      <c r="K280" s="19">
        <v>52800000</v>
      </c>
      <c r="L280" s="19">
        <v>52800000</v>
      </c>
      <c r="M280" s="19">
        <v>50160000</v>
      </c>
      <c r="N280" s="19">
        <v>52800000</v>
      </c>
      <c r="O280" s="19">
        <v>52800000</v>
      </c>
      <c r="P280" s="19">
        <v>50160000</v>
      </c>
      <c r="Q280" s="19">
        <v>52800000</v>
      </c>
      <c r="R280" s="19">
        <v>52800000</v>
      </c>
      <c r="S280" s="19">
        <v>50160000</v>
      </c>
      <c r="T280" s="19">
        <v>52800000</v>
      </c>
      <c r="U280" s="19">
        <v>52800000</v>
      </c>
      <c r="V280" s="19">
        <v>50160000</v>
      </c>
      <c r="W280" s="19">
        <v>52800000</v>
      </c>
      <c r="X280" s="19">
        <v>52800000</v>
      </c>
      <c r="Y280" s="19">
        <v>50160000</v>
      </c>
      <c r="Z280" s="19">
        <v>52800000</v>
      </c>
      <c r="AA280" s="19">
        <v>52800000</v>
      </c>
      <c r="AB280" s="19">
        <v>50160000</v>
      </c>
      <c r="AC280">
        <v>14600000</v>
      </c>
      <c r="AD280">
        <v>31800000</v>
      </c>
      <c r="AE280">
        <v>52800000</v>
      </c>
    </row>
    <row r="281" spans="1:31" x14ac:dyDescent="0.2">
      <c r="A281" s="18">
        <v>44457</v>
      </c>
      <c r="B281" s="19">
        <v>0</v>
      </c>
      <c r="C281" s="19">
        <v>0</v>
      </c>
      <c r="D281" s="19" t="e">
        <v>#N/A</v>
      </c>
      <c r="E281" s="19">
        <v>52800000</v>
      </c>
      <c r="F281" s="19">
        <v>52800000</v>
      </c>
      <c r="G281" s="19">
        <v>50160000</v>
      </c>
      <c r="H281" s="19">
        <v>52800000</v>
      </c>
      <c r="I281" s="19">
        <v>52800000</v>
      </c>
      <c r="J281" s="19">
        <v>50160000</v>
      </c>
      <c r="K281" s="19">
        <v>52800000</v>
      </c>
      <c r="L281" s="19">
        <v>52800000</v>
      </c>
      <c r="M281" s="19">
        <v>50160000</v>
      </c>
      <c r="N281" s="19">
        <v>52800000</v>
      </c>
      <c r="O281" s="19">
        <v>52800000</v>
      </c>
      <c r="P281" s="19">
        <v>50160000</v>
      </c>
      <c r="Q281" s="19">
        <v>52800000</v>
      </c>
      <c r="R281" s="19">
        <v>52800000</v>
      </c>
      <c r="S281" s="19">
        <v>50160000</v>
      </c>
      <c r="T281" s="19">
        <v>52800000</v>
      </c>
      <c r="U281" s="19">
        <v>52800000</v>
      </c>
      <c r="V281" s="19">
        <v>50160000</v>
      </c>
      <c r="W281" s="19">
        <v>52800000</v>
      </c>
      <c r="X281" s="19">
        <v>52800000</v>
      </c>
      <c r="Y281" s="19">
        <v>50160000</v>
      </c>
      <c r="Z281" s="19">
        <v>52800000</v>
      </c>
      <c r="AA281" s="19">
        <v>52800000</v>
      </c>
      <c r="AB281" s="19">
        <v>50160000</v>
      </c>
      <c r="AC281">
        <v>14600000</v>
      </c>
      <c r="AD281">
        <v>31800000</v>
      </c>
      <c r="AE281">
        <v>52800000</v>
      </c>
    </row>
    <row r="282" spans="1:31" x14ac:dyDescent="0.2">
      <c r="A282" s="18">
        <v>44458</v>
      </c>
      <c r="B282" s="19">
        <v>0</v>
      </c>
      <c r="C282" s="19">
        <v>0</v>
      </c>
      <c r="D282" s="19" t="e">
        <v>#N/A</v>
      </c>
      <c r="E282" s="19">
        <v>52800000</v>
      </c>
      <c r="F282" s="19">
        <v>52800000</v>
      </c>
      <c r="G282" s="19">
        <v>50160000</v>
      </c>
      <c r="H282" s="19">
        <v>52800000</v>
      </c>
      <c r="I282" s="19">
        <v>52800000</v>
      </c>
      <c r="J282" s="19">
        <v>50160000</v>
      </c>
      <c r="K282" s="19">
        <v>52800000</v>
      </c>
      <c r="L282" s="19">
        <v>52800000</v>
      </c>
      <c r="M282" s="19">
        <v>50160000</v>
      </c>
      <c r="N282" s="19">
        <v>52800000</v>
      </c>
      <c r="O282" s="19">
        <v>52800000</v>
      </c>
      <c r="P282" s="19">
        <v>50160000</v>
      </c>
      <c r="Q282" s="19">
        <v>52800000</v>
      </c>
      <c r="R282" s="19">
        <v>52800000</v>
      </c>
      <c r="S282" s="19">
        <v>50160000</v>
      </c>
      <c r="T282" s="19">
        <v>52800000</v>
      </c>
      <c r="U282" s="19">
        <v>52800000</v>
      </c>
      <c r="V282" s="19">
        <v>50160000</v>
      </c>
      <c r="W282" s="19">
        <v>52800000</v>
      </c>
      <c r="X282" s="19">
        <v>52800000</v>
      </c>
      <c r="Y282" s="19">
        <v>50160000</v>
      </c>
      <c r="Z282" s="19">
        <v>52800000</v>
      </c>
      <c r="AA282" s="19">
        <v>52800000</v>
      </c>
      <c r="AB282" s="19">
        <v>50160000</v>
      </c>
      <c r="AC282">
        <v>14600000</v>
      </c>
      <c r="AD282">
        <v>31800000</v>
      </c>
      <c r="AE282">
        <v>52800000</v>
      </c>
    </row>
    <row r="283" spans="1:31" x14ac:dyDescent="0.2">
      <c r="A283" s="18">
        <v>44459</v>
      </c>
      <c r="B283" s="19">
        <v>0</v>
      </c>
      <c r="C283" s="19">
        <v>0</v>
      </c>
      <c r="D283" s="19" t="e">
        <v>#N/A</v>
      </c>
      <c r="E283" s="19">
        <v>52800000</v>
      </c>
      <c r="F283" s="19">
        <v>52800000</v>
      </c>
      <c r="G283" s="19">
        <v>50160000</v>
      </c>
      <c r="H283" s="19">
        <v>52800000</v>
      </c>
      <c r="I283" s="19">
        <v>52800000</v>
      </c>
      <c r="J283" s="19">
        <v>50160000</v>
      </c>
      <c r="K283" s="19">
        <v>52800000</v>
      </c>
      <c r="L283" s="19">
        <v>52800000</v>
      </c>
      <c r="M283" s="19">
        <v>50160000</v>
      </c>
      <c r="N283" s="19">
        <v>52800000</v>
      </c>
      <c r="O283" s="19">
        <v>52800000</v>
      </c>
      <c r="P283" s="19">
        <v>50160000</v>
      </c>
      <c r="Q283" s="19">
        <v>52800000</v>
      </c>
      <c r="R283" s="19">
        <v>52800000</v>
      </c>
      <c r="S283" s="19">
        <v>50160000</v>
      </c>
      <c r="T283" s="19">
        <v>52800000</v>
      </c>
      <c r="U283" s="19">
        <v>52800000</v>
      </c>
      <c r="V283" s="19">
        <v>50160000</v>
      </c>
      <c r="W283" s="19">
        <v>52800000</v>
      </c>
      <c r="X283" s="19">
        <v>52800000</v>
      </c>
      <c r="Y283" s="19">
        <v>50160000</v>
      </c>
      <c r="Z283" s="19">
        <v>52800000</v>
      </c>
      <c r="AA283" s="19">
        <v>52800000</v>
      </c>
      <c r="AB283" s="19">
        <v>50160000</v>
      </c>
      <c r="AC283">
        <v>14600000</v>
      </c>
      <c r="AD283">
        <v>31800000</v>
      </c>
      <c r="AE283">
        <v>52800000</v>
      </c>
    </row>
    <row r="284" spans="1:31" x14ac:dyDescent="0.2">
      <c r="A284" s="18">
        <v>44460</v>
      </c>
      <c r="B284" s="19">
        <v>0</v>
      </c>
      <c r="C284" s="19">
        <v>0</v>
      </c>
      <c r="D284" s="19" t="e">
        <v>#N/A</v>
      </c>
      <c r="E284" s="19">
        <v>52800000</v>
      </c>
      <c r="F284" s="19">
        <v>52800000</v>
      </c>
      <c r="G284" s="19">
        <v>50160000</v>
      </c>
      <c r="H284" s="19">
        <v>52800000</v>
      </c>
      <c r="I284" s="19">
        <v>52800000</v>
      </c>
      <c r="J284" s="19">
        <v>50160000</v>
      </c>
      <c r="K284" s="19">
        <v>52800000</v>
      </c>
      <c r="L284" s="19">
        <v>52800000</v>
      </c>
      <c r="M284" s="19">
        <v>50160000</v>
      </c>
      <c r="N284" s="19">
        <v>52800000</v>
      </c>
      <c r="O284" s="19">
        <v>52800000</v>
      </c>
      <c r="P284" s="19">
        <v>50160000</v>
      </c>
      <c r="Q284" s="19">
        <v>52800000</v>
      </c>
      <c r="R284" s="19">
        <v>52800000</v>
      </c>
      <c r="S284" s="19">
        <v>50160000</v>
      </c>
      <c r="T284" s="19">
        <v>52800000</v>
      </c>
      <c r="U284" s="19">
        <v>52800000</v>
      </c>
      <c r="V284" s="19">
        <v>50160000</v>
      </c>
      <c r="W284" s="19">
        <v>52800000</v>
      </c>
      <c r="X284" s="19">
        <v>52800000</v>
      </c>
      <c r="Y284" s="19">
        <v>50160000</v>
      </c>
      <c r="Z284" s="19">
        <v>52800000</v>
      </c>
      <c r="AA284" s="19">
        <v>52800000</v>
      </c>
      <c r="AB284" s="19">
        <v>50160000</v>
      </c>
      <c r="AC284">
        <v>14600000</v>
      </c>
      <c r="AD284">
        <v>31800000</v>
      </c>
      <c r="AE284">
        <v>52800000</v>
      </c>
    </row>
    <row r="285" spans="1:31" x14ac:dyDescent="0.2">
      <c r="A285" s="18">
        <v>44461</v>
      </c>
      <c r="B285" s="19">
        <v>0</v>
      </c>
      <c r="C285" s="19">
        <v>0</v>
      </c>
      <c r="D285" s="19" t="e">
        <v>#N/A</v>
      </c>
      <c r="E285" s="19">
        <v>52800000</v>
      </c>
      <c r="F285" s="19">
        <v>52800000</v>
      </c>
      <c r="G285" s="19">
        <v>50160000</v>
      </c>
      <c r="H285" s="19">
        <v>52800000</v>
      </c>
      <c r="I285" s="19">
        <v>52800000</v>
      </c>
      <c r="J285" s="19">
        <v>50160000</v>
      </c>
      <c r="K285" s="19">
        <v>52800000</v>
      </c>
      <c r="L285" s="19">
        <v>52800000</v>
      </c>
      <c r="M285" s="19">
        <v>50160000</v>
      </c>
      <c r="N285" s="19">
        <v>52800000</v>
      </c>
      <c r="O285" s="19">
        <v>52800000</v>
      </c>
      <c r="P285" s="19">
        <v>50160000</v>
      </c>
      <c r="Q285" s="19">
        <v>52800000</v>
      </c>
      <c r="R285" s="19">
        <v>52800000</v>
      </c>
      <c r="S285" s="19">
        <v>50160000</v>
      </c>
      <c r="T285" s="19">
        <v>52800000</v>
      </c>
      <c r="U285" s="19">
        <v>52800000</v>
      </c>
      <c r="V285" s="19">
        <v>50160000</v>
      </c>
      <c r="W285" s="19">
        <v>52800000</v>
      </c>
      <c r="X285" s="19">
        <v>52800000</v>
      </c>
      <c r="Y285" s="19">
        <v>50160000</v>
      </c>
      <c r="Z285" s="19">
        <v>52800000</v>
      </c>
      <c r="AA285" s="19">
        <v>52800000</v>
      </c>
      <c r="AB285" s="19">
        <v>50160000</v>
      </c>
      <c r="AC285">
        <v>14600000</v>
      </c>
      <c r="AD285">
        <v>31800000</v>
      </c>
      <c r="AE285">
        <v>52800000</v>
      </c>
    </row>
    <row r="286" spans="1:31" x14ac:dyDescent="0.2">
      <c r="A286" s="18">
        <v>44462</v>
      </c>
      <c r="B286" s="19">
        <v>0</v>
      </c>
      <c r="C286" s="19">
        <v>0</v>
      </c>
      <c r="D286" s="19" t="e">
        <v>#N/A</v>
      </c>
      <c r="E286" s="19">
        <v>52800000</v>
      </c>
      <c r="F286" s="19">
        <v>52800000</v>
      </c>
      <c r="G286" s="19">
        <v>50160000</v>
      </c>
      <c r="H286" s="19">
        <v>52800000</v>
      </c>
      <c r="I286" s="19">
        <v>52800000</v>
      </c>
      <c r="J286" s="19">
        <v>50160000</v>
      </c>
      <c r="K286" s="19">
        <v>52800000</v>
      </c>
      <c r="L286" s="19">
        <v>52800000</v>
      </c>
      <c r="M286" s="19">
        <v>50160000</v>
      </c>
      <c r="N286" s="19">
        <v>52800000</v>
      </c>
      <c r="O286" s="19">
        <v>52800000</v>
      </c>
      <c r="P286" s="19">
        <v>50160000</v>
      </c>
      <c r="Q286" s="19">
        <v>52800000</v>
      </c>
      <c r="R286" s="19">
        <v>52800000</v>
      </c>
      <c r="S286" s="19">
        <v>50160000</v>
      </c>
      <c r="T286" s="19">
        <v>52800000</v>
      </c>
      <c r="U286" s="19">
        <v>52800000</v>
      </c>
      <c r="V286" s="19">
        <v>50160000</v>
      </c>
      <c r="W286" s="19">
        <v>52800000</v>
      </c>
      <c r="X286" s="19">
        <v>52800000</v>
      </c>
      <c r="Y286" s="19">
        <v>50160000</v>
      </c>
      <c r="Z286" s="19">
        <v>52800000</v>
      </c>
      <c r="AA286" s="19">
        <v>52800000</v>
      </c>
      <c r="AB286" s="19">
        <v>50160000</v>
      </c>
      <c r="AC286">
        <v>14600000</v>
      </c>
      <c r="AD286">
        <v>31800000</v>
      </c>
      <c r="AE286">
        <v>52800000</v>
      </c>
    </row>
    <row r="287" spans="1:31" x14ac:dyDescent="0.2">
      <c r="A287" s="18">
        <v>44463</v>
      </c>
      <c r="B287" s="19">
        <v>0</v>
      </c>
      <c r="C287" s="19">
        <v>0</v>
      </c>
      <c r="D287" s="19" t="e">
        <v>#N/A</v>
      </c>
      <c r="E287" s="19">
        <v>52800000</v>
      </c>
      <c r="F287" s="19">
        <v>52800000</v>
      </c>
      <c r="G287" s="19">
        <v>50160000</v>
      </c>
      <c r="H287" s="19">
        <v>52800000</v>
      </c>
      <c r="I287" s="19">
        <v>52800000</v>
      </c>
      <c r="J287" s="19">
        <v>50160000</v>
      </c>
      <c r="K287" s="19">
        <v>52800000</v>
      </c>
      <c r="L287" s="19">
        <v>52800000</v>
      </c>
      <c r="M287" s="19">
        <v>50160000</v>
      </c>
      <c r="N287" s="19">
        <v>52800000</v>
      </c>
      <c r="O287" s="19">
        <v>52800000</v>
      </c>
      <c r="P287" s="19">
        <v>50160000</v>
      </c>
      <c r="Q287" s="19">
        <v>52800000</v>
      </c>
      <c r="R287" s="19">
        <v>52800000</v>
      </c>
      <c r="S287" s="19">
        <v>50160000</v>
      </c>
      <c r="T287" s="19">
        <v>52800000</v>
      </c>
      <c r="U287" s="19">
        <v>52800000</v>
      </c>
      <c r="V287" s="19">
        <v>50160000</v>
      </c>
      <c r="W287" s="19">
        <v>52800000</v>
      </c>
      <c r="X287" s="19">
        <v>52800000</v>
      </c>
      <c r="Y287" s="19">
        <v>50160000</v>
      </c>
      <c r="Z287" s="19">
        <v>52800000</v>
      </c>
      <c r="AA287" s="19">
        <v>52800000</v>
      </c>
      <c r="AB287" s="19">
        <v>50160000</v>
      </c>
      <c r="AC287">
        <v>14600000</v>
      </c>
      <c r="AD287">
        <v>31800000</v>
      </c>
      <c r="AE287">
        <v>52800000</v>
      </c>
    </row>
    <row r="288" spans="1:31" x14ac:dyDescent="0.2">
      <c r="A288" s="18">
        <v>44464</v>
      </c>
      <c r="B288" s="19">
        <v>0</v>
      </c>
      <c r="C288" s="19">
        <v>0</v>
      </c>
      <c r="D288" s="19" t="e">
        <v>#N/A</v>
      </c>
      <c r="E288" s="19">
        <v>52800000</v>
      </c>
      <c r="F288" s="19">
        <v>52800000</v>
      </c>
      <c r="G288" s="19">
        <v>50160000</v>
      </c>
      <c r="H288" s="19">
        <v>52800000</v>
      </c>
      <c r="I288" s="19">
        <v>52800000</v>
      </c>
      <c r="J288" s="19">
        <v>50160000</v>
      </c>
      <c r="K288" s="19">
        <v>52800000</v>
      </c>
      <c r="L288" s="19">
        <v>52800000</v>
      </c>
      <c r="M288" s="19">
        <v>50160000</v>
      </c>
      <c r="N288" s="19">
        <v>52800000</v>
      </c>
      <c r="O288" s="19">
        <v>52800000</v>
      </c>
      <c r="P288" s="19">
        <v>50160000</v>
      </c>
      <c r="Q288" s="19">
        <v>52800000</v>
      </c>
      <c r="R288" s="19">
        <v>52800000</v>
      </c>
      <c r="S288" s="19">
        <v>50160000</v>
      </c>
      <c r="T288" s="19">
        <v>52800000</v>
      </c>
      <c r="U288" s="19">
        <v>52800000</v>
      </c>
      <c r="V288" s="19">
        <v>50160000</v>
      </c>
      <c r="W288" s="19">
        <v>52800000</v>
      </c>
      <c r="X288" s="19">
        <v>52800000</v>
      </c>
      <c r="Y288" s="19">
        <v>50160000</v>
      </c>
      <c r="Z288" s="19">
        <v>52800000</v>
      </c>
      <c r="AA288" s="19">
        <v>52800000</v>
      </c>
      <c r="AB288" s="19">
        <v>50160000</v>
      </c>
      <c r="AC288">
        <v>14600000</v>
      </c>
      <c r="AD288">
        <v>31800000</v>
      </c>
      <c r="AE288">
        <v>52800000</v>
      </c>
    </row>
    <row r="289" spans="1:31" x14ac:dyDescent="0.2">
      <c r="A289" s="18">
        <v>44465</v>
      </c>
      <c r="B289" s="19">
        <v>0</v>
      </c>
      <c r="C289" s="19">
        <v>0</v>
      </c>
      <c r="D289" s="19" t="e">
        <v>#N/A</v>
      </c>
      <c r="E289" s="19">
        <v>52800000</v>
      </c>
      <c r="F289" s="19">
        <v>52800000</v>
      </c>
      <c r="G289" s="19">
        <v>50160000</v>
      </c>
      <c r="H289" s="19">
        <v>52800000</v>
      </c>
      <c r="I289" s="19">
        <v>52800000</v>
      </c>
      <c r="J289" s="19">
        <v>50160000</v>
      </c>
      <c r="K289" s="19">
        <v>52800000</v>
      </c>
      <c r="L289" s="19">
        <v>52800000</v>
      </c>
      <c r="M289" s="19">
        <v>50160000</v>
      </c>
      <c r="N289" s="19">
        <v>52800000</v>
      </c>
      <c r="O289" s="19">
        <v>52800000</v>
      </c>
      <c r="P289" s="19">
        <v>50160000</v>
      </c>
      <c r="Q289" s="19">
        <v>52800000</v>
      </c>
      <c r="R289" s="19">
        <v>52800000</v>
      </c>
      <c r="S289" s="19">
        <v>50160000</v>
      </c>
      <c r="T289" s="19">
        <v>52800000</v>
      </c>
      <c r="U289" s="19">
        <v>52800000</v>
      </c>
      <c r="V289" s="19">
        <v>50160000</v>
      </c>
      <c r="W289" s="19">
        <v>52800000</v>
      </c>
      <c r="X289" s="19">
        <v>52800000</v>
      </c>
      <c r="Y289" s="19">
        <v>50160000</v>
      </c>
      <c r="Z289" s="19">
        <v>52800000</v>
      </c>
      <c r="AA289" s="19">
        <v>52800000</v>
      </c>
      <c r="AB289" s="19">
        <v>50160000</v>
      </c>
      <c r="AC289">
        <v>14600000</v>
      </c>
      <c r="AD289">
        <v>31800000</v>
      </c>
      <c r="AE289">
        <v>52800000</v>
      </c>
    </row>
    <row r="290" spans="1:31" x14ac:dyDescent="0.2">
      <c r="A290" s="18">
        <v>44466</v>
      </c>
      <c r="B290" s="19">
        <v>0</v>
      </c>
      <c r="C290" s="19">
        <v>0</v>
      </c>
      <c r="D290" s="19" t="e">
        <v>#N/A</v>
      </c>
      <c r="E290" s="19">
        <v>52800000</v>
      </c>
      <c r="F290" s="19">
        <v>52800000</v>
      </c>
      <c r="G290" s="19">
        <v>50160000</v>
      </c>
      <c r="H290" s="19">
        <v>52800000</v>
      </c>
      <c r="I290" s="19">
        <v>52800000</v>
      </c>
      <c r="J290" s="19">
        <v>50160000</v>
      </c>
      <c r="K290" s="19">
        <v>52800000</v>
      </c>
      <c r="L290" s="19">
        <v>52800000</v>
      </c>
      <c r="M290" s="19">
        <v>50160000</v>
      </c>
      <c r="N290" s="19">
        <v>52800000</v>
      </c>
      <c r="O290" s="19">
        <v>52800000</v>
      </c>
      <c r="P290" s="19">
        <v>50160000</v>
      </c>
      <c r="Q290" s="19">
        <v>52800000</v>
      </c>
      <c r="R290" s="19">
        <v>52800000</v>
      </c>
      <c r="S290" s="19">
        <v>50160000</v>
      </c>
      <c r="T290" s="19">
        <v>52800000</v>
      </c>
      <c r="U290" s="19">
        <v>52800000</v>
      </c>
      <c r="V290" s="19">
        <v>50160000</v>
      </c>
      <c r="W290" s="19">
        <v>52800000</v>
      </c>
      <c r="X290" s="19">
        <v>52800000</v>
      </c>
      <c r="Y290" s="19">
        <v>50160000</v>
      </c>
      <c r="Z290" s="19">
        <v>52800000</v>
      </c>
      <c r="AA290" s="19">
        <v>52800000</v>
      </c>
      <c r="AB290" s="19">
        <v>50160000</v>
      </c>
      <c r="AC290">
        <v>14600000</v>
      </c>
      <c r="AD290">
        <v>31800000</v>
      </c>
      <c r="AE290">
        <v>52800000</v>
      </c>
    </row>
    <row r="291" spans="1:31" x14ac:dyDescent="0.2">
      <c r="A291" s="18">
        <v>44467</v>
      </c>
      <c r="B291" s="19">
        <v>0</v>
      </c>
      <c r="C291" s="19">
        <v>0</v>
      </c>
      <c r="D291" s="19" t="e">
        <v>#N/A</v>
      </c>
      <c r="E291" s="19">
        <v>52800000</v>
      </c>
      <c r="F291" s="19">
        <v>52800000</v>
      </c>
      <c r="G291" s="19">
        <v>50160000</v>
      </c>
      <c r="H291" s="19">
        <v>52800000</v>
      </c>
      <c r="I291" s="19">
        <v>52800000</v>
      </c>
      <c r="J291" s="19">
        <v>50160000</v>
      </c>
      <c r="K291" s="19">
        <v>52800000</v>
      </c>
      <c r="L291" s="19">
        <v>52800000</v>
      </c>
      <c r="M291" s="19">
        <v>50160000</v>
      </c>
      <c r="N291" s="19">
        <v>52800000</v>
      </c>
      <c r="O291" s="19">
        <v>52800000</v>
      </c>
      <c r="P291" s="19">
        <v>50160000</v>
      </c>
      <c r="Q291" s="19">
        <v>52800000</v>
      </c>
      <c r="R291" s="19">
        <v>52800000</v>
      </c>
      <c r="S291" s="19">
        <v>50160000</v>
      </c>
      <c r="T291" s="19">
        <v>52800000</v>
      </c>
      <c r="U291" s="19">
        <v>52800000</v>
      </c>
      <c r="V291" s="19">
        <v>50160000</v>
      </c>
      <c r="W291" s="19">
        <v>52800000</v>
      </c>
      <c r="X291" s="19">
        <v>52800000</v>
      </c>
      <c r="Y291" s="19">
        <v>50160000</v>
      </c>
      <c r="Z291" s="19">
        <v>52800000</v>
      </c>
      <c r="AA291" s="19">
        <v>52800000</v>
      </c>
      <c r="AB291" s="19">
        <v>50160000</v>
      </c>
      <c r="AC291">
        <v>14600000</v>
      </c>
      <c r="AD291">
        <v>31800000</v>
      </c>
      <c r="AE291">
        <v>52800000</v>
      </c>
    </row>
    <row r="292" spans="1:31" x14ac:dyDescent="0.2">
      <c r="A292" s="18">
        <v>44468</v>
      </c>
      <c r="B292" s="19">
        <v>0</v>
      </c>
      <c r="C292" s="19">
        <v>0</v>
      </c>
      <c r="D292" s="19" t="e">
        <v>#N/A</v>
      </c>
      <c r="E292" s="19">
        <v>52800000</v>
      </c>
      <c r="F292" s="19">
        <v>52800000</v>
      </c>
      <c r="G292" s="19">
        <v>50160000</v>
      </c>
      <c r="H292" s="19">
        <v>52800000</v>
      </c>
      <c r="I292" s="19">
        <v>52800000</v>
      </c>
      <c r="J292" s="19">
        <v>50160000</v>
      </c>
      <c r="K292" s="19">
        <v>52800000</v>
      </c>
      <c r="L292" s="19">
        <v>52800000</v>
      </c>
      <c r="M292" s="19">
        <v>50160000</v>
      </c>
      <c r="N292" s="19">
        <v>52800000</v>
      </c>
      <c r="O292" s="19">
        <v>52800000</v>
      </c>
      <c r="P292" s="19">
        <v>50160000</v>
      </c>
      <c r="Q292" s="19">
        <v>52800000</v>
      </c>
      <c r="R292" s="19">
        <v>52800000</v>
      </c>
      <c r="S292" s="19">
        <v>50160000</v>
      </c>
      <c r="T292" s="19">
        <v>52800000</v>
      </c>
      <c r="U292" s="19">
        <v>52800000</v>
      </c>
      <c r="V292" s="19">
        <v>50160000</v>
      </c>
      <c r="W292" s="19">
        <v>52800000</v>
      </c>
      <c r="X292" s="19">
        <v>52800000</v>
      </c>
      <c r="Y292" s="19">
        <v>50160000</v>
      </c>
      <c r="Z292" s="19">
        <v>52800000</v>
      </c>
      <c r="AA292" s="19">
        <v>52800000</v>
      </c>
      <c r="AB292" s="19">
        <v>50160000</v>
      </c>
      <c r="AC292">
        <v>14600000</v>
      </c>
      <c r="AD292">
        <v>31800000</v>
      </c>
      <c r="AE292">
        <v>52800000</v>
      </c>
    </row>
    <row r="293" spans="1:31" x14ac:dyDescent="0.2">
      <c r="A293" s="18">
        <v>44469</v>
      </c>
      <c r="B293" s="19">
        <v>0</v>
      </c>
      <c r="C293" s="19">
        <v>0</v>
      </c>
      <c r="D293" s="19" t="e">
        <v>#N/A</v>
      </c>
      <c r="E293" s="19">
        <v>52800000</v>
      </c>
      <c r="F293" s="19">
        <v>52800000</v>
      </c>
      <c r="G293" s="19">
        <v>50160000</v>
      </c>
      <c r="H293" s="19">
        <v>52800000</v>
      </c>
      <c r="I293" s="19">
        <v>52800000</v>
      </c>
      <c r="J293" s="19">
        <v>50160000</v>
      </c>
      <c r="K293" s="19">
        <v>52800000</v>
      </c>
      <c r="L293" s="19">
        <v>52800000</v>
      </c>
      <c r="M293" s="19">
        <v>50160000</v>
      </c>
      <c r="N293" s="19">
        <v>52800000</v>
      </c>
      <c r="O293" s="19">
        <v>52800000</v>
      </c>
      <c r="P293" s="19">
        <v>50160000</v>
      </c>
      <c r="Q293" s="19">
        <v>52800000</v>
      </c>
      <c r="R293" s="19">
        <v>52800000</v>
      </c>
      <c r="S293" s="19">
        <v>50160000</v>
      </c>
      <c r="T293" s="19">
        <v>52800000</v>
      </c>
      <c r="U293" s="19">
        <v>52800000</v>
      </c>
      <c r="V293" s="19">
        <v>50160000</v>
      </c>
      <c r="W293" s="19">
        <v>52800000</v>
      </c>
      <c r="X293" s="19">
        <v>52800000</v>
      </c>
      <c r="Y293" s="19">
        <v>50160000</v>
      </c>
      <c r="Z293" s="19">
        <v>52800000</v>
      </c>
      <c r="AA293" s="19">
        <v>52800000</v>
      </c>
      <c r="AB293" s="19">
        <v>50160000</v>
      </c>
      <c r="AC293">
        <v>14600000</v>
      </c>
      <c r="AD293">
        <v>31800000</v>
      </c>
      <c r="AE293">
        <v>52800000</v>
      </c>
    </row>
    <row r="294" spans="1:31" x14ac:dyDescent="0.2">
      <c r="A294" s="18">
        <v>44470</v>
      </c>
      <c r="B294" s="19">
        <v>0</v>
      </c>
      <c r="C294" s="19">
        <v>0</v>
      </c>
      <c r="D294" s="19" t="e">
        <v>#N/A</v>
      </c>
      <c r="E294" s="19">
        <v>52800000</v>
      </c>
      <c r="F294" s="19">
        <v>52800000</v>
      </c>
      <c r="G294" s="19">
        <v>50160000</v>
      </c>
      <c r="H294" s="19">
        <v>52800000</v>
      </c>
      <c r="I294" s="19">
        <v>52800000</v>
      </c>
      <c r="J294" s="19">
        <v>50160000</v>
      </c>
      <c r="K294" s="19">
        <v>52800000</v>
      </c>
      <c r="L294" s="19">
        <v>52800000</v>
      </c>
      <c r="M294" s="19">
        <v>50160000</v>
      </c>
      <c r="N294" s="19">
        <v>52800000</v>
      </c>
      <c r="O294" s="19">
        <v>52800000</v>
      </c>
      <c r="P294" s="19">
        <v>50160000</v>
      </c>
      <c r="Q294" s="19">
        <v>52800000</v>
      </c>
      <c r="R294" s="19">
        <v>52800000</v>
      </c>
      <c r="S294" s="19">
        <v>50160000</v>
      </c>
      <c r="T294" s="19">
        <v>52800000</v>
      </c>
      <c r="U294" s="19">
        <v>52800000</v>
      </c>
      <c r="V294" s="19">
        <v>50160000</v>
      </c>
      <c r="W294" s="19">
        <v>52800000</v>
      </c>
      <c r="X294" s="19">
        <v>52800000</v>
      </c>
      <c r="Y294" s="19">
        <v>50160000</v>
      </c>
      <c r="Z294" s="19">
        <v>52800000</v>
      </c>
      <c r="AA294" s="19">
        <v>52800000</v>
      </c>
      <c r="AB294" s="19">
        <v>50160000</v>
      </c>
      <c r="AC294">
        <v>14600000</v>
      </c>
      <c r="AD294">
        <v>31800000</v>
      </c>
      <c r="AE294">
        <v>52800000</v>
      </c>
    </row>
    <row r="295" spans="1:31" x14ac:dyDescent="0.2">
      <c r="A295" s="18">
        <v>44471</v>
      </c>
      <c r="B295" s="19">
        <v>0</v>
      </c>
      <c r="C295" s="19">
        <v>0</v>
      </c>
      <c r="D295" s="19" t="e">
        <v>#N/A</v>
      </c>
      <c r="E295" s="19">
        <v>52800000</v>
      </c>
      <c r="F295" s="19">
        <v>52800000</v>
      </c>
      <c r="G295" s="19">
        <v>50160000</v>
      </c>
      <c r="H295" s="19">
        <v>52800000</v>
      </c>
      <c r="I295" s="19">
        <v>52800000</v>
      </c>
      <c r="J295" s="19">
        <v>50160000</v>
      </c>
      <c r="K295" s="19">
        <v>52800000</v>
      </c>
      <c r="L295" s="19">
        <v>52800000</v>
      </c>
      <c r="M295" s="19">
        <v>50160000</v>
      </c>
      <c r="N295" s="19">
        <v>52800000</v>
      </c>
      <c r="O295" s="19">
        <v>52800000</v>
      </c>
      <c r="P295" s="19">
        <v>50160000</v>
      </c>
      <c r="Q295" s="19">
        <v>52800000</v>
      </c>
      <c r="R295" s="19">
        <v>52800000</v>
      </c>
      <c r="S295" s="19">
        <v>50160000</v>
      </c>
      <c r="T295" s="19">
        <v>52800000</v>
      </c>
      <c r="U295" s="19">
        <v>52800000</v>
      </c>
      <c r="V295" s="19">
        <v>50160000</v>
      </c>
      <c r="W295" s="19">
        <v>52800000</v>
      </c>
      <c r="X295" s="19">
        <v>52800000</v>
      </c>
      <c r="Y295" s="19">
        <v>50160000</v>
      </c>
      <c r="Z295" s="19">
        <v>52800000</v>
      </c>
      <c r="AA295" s="19">
        <v>52800000</v>
      </c>
      <c r="AB295" s="19">
        <v>50160000</v>
      </c>
      <c r="AC295">
        <v>14600000</v>
      </c>
      <c r="AD295">
        <v>31800000</v>
      </c>
      <c r="AE295">
        <v>52800000</v>
      </c>
    </row>
    <row r="296" spans="1:31" x14ac:dyDescent="0.2">
      <c r="A296" s="18">
        <v>44472</v>
      </c>
      <c r="B296" s="19">
        <v>0</v>
      </c>
      <c r="C296" s="19">
        <v>0</v>
      </c>
      <c r="D296" s="19" t="e">
        <v>#N/A</v>
      </c>
      <c r="E296" s="19">
        <v>52800000</v>
      </c>
      <c r="F296" s="19">
        <v>52800000</v>
      </c>
      <c r="G296" s="19">
        <v>50160000</v>
      </c>
      <c r="H296" s="19">
        <v>52800000</v>
      </c>
      <c r="I296" s="19">
        <v>52800000</v>
      </c>
      <c r="J296" s="19">
        <v>50160000</v>
      </c>
      <c r="K296" s="19">
        <v>52800000</v>
      </c>
      <c r="L296" s="19">
        <v>52800000</v>
      </c>
      <c r="M296" s="19">
        <v>50160000</v>
      </c>
      <c r="N296" s="19">
        <v>52800000</v>
      </c>
      <c r="O296" s="19">
        <v>52800000</v>
      </c>
      <c r="P296" s="19">
        <v>50160000</v>
      </c>
      <c r="Q296" s="19">
        <v>52800000</v>
      </c>
      <c r="R296" s="19">
        <v>52800000</v>
      </c>
      <c r="S296" s="19">
        <v>50160000</v>
      </c>
      <c r="T296" s="19">
        <v>52800000</v>
      </c>
      <c r="U296" s="19">
        <v>52800000</v>
      </c>
      <c r="V296" s="19">
        <v>50160000</v>
      </c>
      <c r="W296" s="19">
        <v>52800000</v>
      </c>
      <c r="X296" s="19">
        <v>52800000</v>
      </c>
      <c r="Y296" s="19">
        <v>50160000</v>
      </c>
      <c r="Z296" s="19">
        <v>52800000</v>
      </c>
      <c r="AA296" s="19">
        <v>52800000</v>
      </c>
      <c r="AB296" s="19">
        <v>50160000</v>
      </c>
      <c r="AC296">
        <v>14600000</v>
      </c>
      <c r="AD296">
        <v>31800000</v>
      </c>
      <c r="AE296">
        <v>52800000</v>
      </c>
    </row>
    <row r="297" spans="1:31" x14ac:dyDescent="0.2">
      <c r="A297" s="18">
        <v>44473</v>
      </c>
      <c r="B297" s="19">
        <v>0</v>
      </c>
      <c r="C297" s="19">
        <v>0</v>
      </c>
      <c r="D297" s="19" t="e">
        <v>#N/A</v>
      </c>
      <c r="E297" s="19">
        <v>52800000</v>
      </c>
      <c r="F297" s="19">
        <v>52800000</v>
      </c>
      <c r="G297" s="19">
        <v>50160000</v>
      </c>
      <c r="H297" s="19">
        <v>52800000</v>
      </c>
      <c r="I297" s="19">
        <v>52800000</v>
      </c>
      <c r="J297" s="19">
        <v>50160000</v>
      </c>
      <c r="K297" s="19">
        <v>52800000</v>
      </c>
      <c r="L297" s="19">
        <v>52800000</v>
      </c>
      <c r="M297" s="19">
        <v>50160000</v>
      </c>
      <c r="N297" s="19">
        <v>52800000</v>
      </c>
      <c r="O297" s="19">
        <v>52800000</v>
      </c>
      <c r="P297" s="19">
        <v>50160000</v>
      </c>
      <c r="Q297" s="19">
        <v>52800000</v>
      </c>
      <c r="R297" s="19">
        <v>52800000</v>
      </c>
      <c r="S297" s="19">
        <v>50160000</v>
      </c>
      <c r="T297" s="19">
        <v>52800000</v>
      </c>
      <c r="U297" s="19">
        <v>52800000</v>
      </c>
      <c r="V297" s="19">
        <v>50160000</v>
      </c>
      <c r="W297" s="19">
        <v>52800000</v>
      </c>
      <c r="X297" s="19">
        <v>52800000</v>
      </c>
      <c r="Y297" s="19">
        <v>50160000</v>
      </c>
      <c r="Z297" s="19">
        <v>52800000</v>
      </c>
      <c r="AA297" s="19">
        <v>52800000</v>
      </c>
      <c r="AB297" s="19">
        <v>50160000</v>
      </c>
      <c r="AC297">
        <v>14600000</v>
      </c>
      <c r="AD297">
        <v>31800000</v>
      </c>
      <c r="AE297">
        <v>52800000</v>
      </c>
    </row>
    <row r="298" spans="1:31" x14ac:dyDescent="0.2">
      <c r="A298" s="18">
        <v>44474</v>
      </c>
      <c r="B298" s="19">
        <v>0</v>
      </c>
      <c r="C298" s="19">
        <v>0</v>
      </c>
      <c r="D298" s="19" t="e">
        <v>#N/A</v>
      </c>
      <c r="E298" s="19">
        <v>52800000</v>
      </c>
      <c r="F298" s="19">
        <v>52800000</v>
      </c>
      <c r="G298" s="19">
        <v>50160000</v>
      </c>
      <c r="H298" s="19">
        <v>52800000</v>
      </c>
      <c r="I298" s="19">
        <v>52800000</v>
      </c>
      <c r="J298" s="19">
        <v>50160000</v>
      </c>
      <c r="K298" s="19">
        <v>52800000</v>
      </c>
      <c r="L298" s="19">
        <v>52800000</v>
      </c>
      <c r="M298" s="19">
        <v>50160000</v>
      </c>
      <c r="N298" s="19">
        <v>52800000</v>
      </c>
      <c r="O298" s="19">
        <v>52800000</v>
      </c>
      <c r="P298" s="19">
        <v>50160000</v>
      </c>
      <c r="Q298" s="19">
        <v>52800000</v>
      </c>
      <c r="R298" s="19">
        <v>52800000</v>
      </c>
      <c r="S298" s="19">
        <v>50160000</v>
      </c>
      <c r="T298" s="19">
        <v>52800000</v>
      </c>
      <c r="U298" s="19">
        <v>52800000</v>
      </c>
      <c r="V298" s="19">
        <v>50160000</v>
      </c>
      <c r="W298" s="19">
        <v>52800000</v>
      </c>
      <c r="X298" s="19">
        <v>52800000</v>
      </c>
      <c r="Y298" s="19">
        <v>50160000</v>
      </c>
      <c r="Z298" s="19">
        <v>52800000</v>
      </c>
      <c r="AA298" s="19">
        <v>52800000</v>
      </c>
      <c r="AB298" s="19">
        <v>50160000</v>
      </c>
      <c r="AC298">
        <v>14600000</v>
      </c>
      <c r="AD298">
        <v>31800000</v>
      </c>
      <c r="AE298">
        <v>52800000</v>
      </c>
    </row>
    <row r="299" spans="1:31" x14ac:dyDescent="0.2">
      <c r="A299" s="18">
        <v>44475</v>
      </c>
      <c r="B299" s="19">
        <v>0</v>
      </c>
      <c r="C299" s="19">
        <v>0</v>
      </c>
      <c r="D299" s="19" t="e">
        <v>#N/A</v>
      </c>
      <c r="E299" s="19">
        <v>52800000</v>
      </c>
      <c r="F299" s="19">
        <v>52800000</v>
      </c>
      <c r="G299" s="19">
        <v>50160000</v>
      </c>
      <c r="H299" s="19">
        <v>52800000</v>
      </c>
      <c r="I299" s="19">
        <v>52800000</v>
      </c>
      <c r="J299" s="19">
        <v>50160000</v>
      </c>
      <c r="K299" s="19">
        <v>52800000</v>
      </c>
      <c r="L299" s="19">
        <v>52800000</v>
      </c>
      <c r="M299" s="19">
        <v>50160000</v>
      </c>
      <c r="N299" s="19">
        <v>52800000</v>
      </c>
      <c r="O299" s="19">
        <v>52800000</v>
      </c>
      <c r="P299" s="19">
        <v>50160000</v>
      </c>
      <c r="Q299" s="19">
        <v>52800000</v>
      </c>
      <c r="R299" s="19">
        <v>52800000</v>
      </c>
      <c r="S299" s="19">
        <v>50160000</v>
      </c>
      <c r="T299" s="19">
        <v>52800000</v>
      </c>
      <c r="U299" s="19">
        <v>52800000</v>
      </c>
      <c r="V299" s="19">
        <v>50160000</v>
      </c>
      <c r="W299" s="19">
        <v>52800000</v>
      </c>
      <c r="X299" s="19">
        <v>52800000</v>
      </c>
      <c r="Y299" s="19">
        <v>50160000</v>
      </c>
      <c r="Z299" s="19">
        <v>52800000</v>
      </c>
      <c r="AA299" s="19">
        <v>52800000</v>
      </c>
      <c r="AB299" s="19">
        <v>50160000</v>
      </c>
      <c r="AC299">
        <v>14600000</v>
      </c>
      <c r="AD299">
        <v>31800000</v>
      </c>
      <c r="AE299">
        <v>52800000</v>
      </c>
    </row>
    <row r="300" spans="1:31" x14ac:dyDescent="0.2">
      <c r="A300" s="18">
        <v>44476</v>
      </c>
      <c r="B300" s="19">
        <v>0</v>
      </c>
      <c r="C300" s="19">
        <v>0</v>
      </c>
      <c r="D300" s="19" t="e">
        <v>#N/A</v>
      </c>
      <c r="E300" s="19">
        <v>52800000</v>
      </c>
      <c r="F300" s="19">
        <v>52800000</v>
      </c>
      <c r="G300" s="19">
        <v>50160000</v>
      </c>
      <c r="H300" s="19">
        <v>52800000</v>
      </c>
      <c r="I300" s="19">
        <v>52800000</v>
      </c>
      <c r="J300" s="19">
        <v>50160000</v>
      </c>
      <c r="K300" s="19">
        <v>52800000</v>
      </c>
      <c r="L300" s="19">
        <v>52800000</v>
      </c>
      <c r="M300" s="19">
        <v>50160000</v>
      </c>
      <c r="N300" s="19">
        <v>52800000</v>
      </c>
      <c r="O300" s="19">
        <v>52800000</v>
      </c>
      <c r="P300" s="19">
        <v>50160000</v>
      </c>
      <c r="Q300" s="19">
        <v>52800000</v>
      </c>
      <c r="R300" s="19">
        <v>52800000</v>
      </c>
      <c r="S300" s="19">
        <v>50160000</v>
      </c>
      <c r="T300" s="19">
        <v>52800000</v>
      </c>
      <c r="U300" s="19">
        <v>52800000</v>
      </c>
      <c r="V300" s="19">
        <v>50160000</v>
      </c>
      <c r="W300" s="19">
        <v>52800000</v>
      </c>
      <c r="X300" s="19">
        <v>52800000</v>
      </c>
      <c r="Y300" s="19">
        <v>50160000</v>
      </c>
      <c r="Z300" s="19">
        <v>52800000</v>
      </c>
      <c r="AA300" s="19">
        <v>52800000</v>
      </c>
      <c r="AB300" s="19">
        <v>50160000</v>
      </c>
      <c r="AC300">
        <v>14600000</v>
      </c>
      <c r="AD300">
        <v>31800000</v>
      </c>
      <c r="AE300">
        <v>52800000</v>
      </c>
    </row>
    <row r="301" spans="1:31" x14ac:dyDescent="0.2">
      <c r="A301" s="18">
        <v>44477</v>
      </c>
      <c r="B301" s="19">
        <v>0</v>
      </c>
      <c r="C301" s="19">
        <v>0</v>
      </c>
      <c r="D301" s="19" t="e">
        <v>#N/A</v>
      </c>
      <c r="E301" s="19">
        <v>52800000</v>
      </c>
      <c r="F301" s="19">
        <v>52800000</v>
      </c>
      <c r="G301" s="19">
        <v>50160000</v>
      </c>
      <c r="H301" s="19">
        <v>52800000</v>
      </c>
      <c r="I301" s="19">
        <v>52800000</v>
      </c>
      <c r="J301" s="19">
        <v>50160000</v>
      </c>
      <c r="K301" s="19">
        <v>52800000</v>
      </c>
      <c r="L301" s="19">
        <v>52800000</v>
      </c>
      <c r="M301" s="19">
        <v>50160000</v>
      </c>
      <c r="N301" s="19">
        <v>52800000</v>
      </c>
      <c r="O301" s="19">
        <v>52800000</v>
      </c>
      <c r="P301" s="19">
        <v>50160000</v>
      </c>
      <c r="Q301" s="19">
        <v>52800000</v>
      </c>
      <c r="R301" s="19">
        <v>52800000</v>
      </c>
      <c r="S301" s="19">
        <v>50160000</v>
      </c>
      <c r="T301" s="19">
        <v>52800000</v>
      </c>
      <c r="U301" s="19">
        <v>52800000</v>
      </c>
      <c r="V301" s="19">
        <v>50160000</v>
      </c>
      <c r="W301" s="19">
        <v>52800000</v>
      </c>
      <c r="X301" s="19">
        <v>52800000</v>
      </c>
      <c r="Y301" s="19">
        <v>50160000</v>
      </c>
      <c r="Z301" s="19">
        <v>52800000</v>
      </c>
      <c r="AA301" s="19">
        <v>52800000</v>
      </c>
      <c r="AB301" s="19">
        <v>50160000</v>
      </c>
      <c r="AC301">
        <v>14600000</v>
      </c>
      <c r="AD301">
        <v>31800000</v>
      </c>
      <c r="AE301">
        <v>52800000</v>
      </c>
    </row>
    <row r="302" spans="1:31" x14ac:dyDescent="0.2">
      <c r="A302" s="18">
        <v>44478</v>
      </c>
      <c r="B302" s="19">
        <v>0</v>
      </c>
      <c r="C302" s="19">
        <v>0</v>
      </c>
      <c r="D302" s="19" t="e">
        <v>#N/A</v>
      </c>
      <c r="E302" s="19">
        <v>52800000</v>
      </c>
      <c r="F302" s="19">
        <v>52800000</v>
      </c>
      <c r="G302" s="19">
        <v>50160000</v>
      </c>
      <c r="H302" s="19">
        <v>52800000</v>
      </c>
      <c r="I302" s="19">
        <v>52800000</v>
      </c>
      <c r="J302" s="19">
        <v>50160000</v>
      </c>
      <c r="K302" s="19">
        <v>52800000</v>
      </c>
      <c r="L302" s="19">
        <v>52800000</v>
      </c>
      <c r="M302" s="19">
        <v>50160000</v>
      </c>
      <c r="N302" s="19">
        <v>52800000</v>
      </c>
      <c r="O302" s="19">
        <v>52800000</v>
      </c>
      <c r="P302" s="19">
        <v>50160000</v>
      </c>
      <c r="Q302" s="19">
        <v>52800000</v>
      </c>
      <c r="R302" s="19">
        <v>52800000</v>
      </c>
      <c r="S302" s="19">
        <v>50160000</v>
      </c>
      <c r="T302" s="19">
        <v>52800000</v>
      </c>
      <c r="U302" s="19">
        <v>52800000</v>
      </c>
      <c r="V302" s="19">
        <v>50160000</v>
      </c>
      <c r="W302" s="19">
        <v>52800000</v>
      </c>
      <c r="X302" s="19">
        <v>52800000</v>
      </c>
      <c r="Y302" s="19">
        <v>50160000</v>
      </c>
      <c r="Z302" s="19">
        <v>52800000</v>
      </c>
      <c r="AA302" s="19">
        <v>52800000</v>
      </c>
      <c r="AB302" s="19">
        <v>50160000</v>
      </c>
      <c r="AC302">
        <v>14600000</v>
      </c>
      <c r="AD302">
        <v>31800000</v>
      </c>
      <c r="AE302">
        <v>52800000</v>
      </c>
    </row>
    <row r="303" spans="1:31" x14ac:dyDescent="0.2">
      <c r="A303" s="18">
        <v>44479</v>
      </c>
      <c r="B303" s="19">
        <v>0</v>
      </c>
      <c r="C303" s="19">
        <v>0</v>
      </c>
      <c r="D303" s="19" t="e">
        <v>#N/A</v>
      </c>
      <c r="E303" s="19">
        <v>52800000</v>
      </c>
      <c r="F303" s="19">
        <v>52800000</v>
      </c>
      <c r="G303" s="19">
        <v>50160000</v>
      </c>
      <c r="H303" s="19">
        <v>52800000</v>
      </c>
      <c r="I303" s="19">
        <v>52800000</v>
      </c>
      <c r="J303" s="19">
        <v>50160000</v>
      </c>
      <c r="K303" s="19">
        <v>52800000</v>
      </c>
      <c r="L303" s="19">
        <v>52800000</v>
      </c>
      <c r="M303" s="19">
        <v>50160000</v>
      </c>
      <c r="N303" s="19">
        <v>52800000</v>
      </c>
      <c r="O303" s="19">
        <v>52800000</v>
      </c>
      <c r="P303" s="19">
        <v>50160000</v>
      </c>
      <c r="Q303" s="19">
        <v>52800000</v>
      </c>
      <c r="R303" s="19">
        <v>52800000</v>
      </c>
      <c r="S303" s="19">
        <v>50160000</v>
      </c>
      <c r="T303" s="19">
        <v>52800000</v>
      </c>
      <c r="U303" s="19">
        <v>52800000</v>
      </c>
      <c r="V303" s="19">
        <v>50160000</v>
      </c>
      <c r="W303" s="19">
        <v>52800000</v>
      </c>
      <c r="X303" s="19">
        <v>52800000</v>
      </c>
      <c r="Y303" s="19">
        <v>50160000</v>
      </c>
      <c r="Z303" s="19">
        <v>52800000</v>
      </c>
      <c r="AA303" s="19">
        <v>52800000</v>
      </c>
      <c r="AB303" s="19">
        <v>50160000</v>
      </c>
      <c r="AC303">
        <v>14600000</v>
      </c>
      <c r="AD303">
        <v>31800000</v>
      </c>
      <c r="AE303">
        <v>52800000</v>
      </c>
    </row>
    <row r="304" spans="1:31" x14ac:dyDescent="0.2">
      <c r="A304" s="18">
        <v>44480</v>
      </c>
      <c r="B304" s="19">
        <v>0</v>
      </c>
      <c r="C304" s="19">
        <v>0</v>
      </c>
      <c r="D304" s="19" t="e">
        <v>#N/A</v>
      </c>
      <c r="E304" s="19">
        <v>52800000</v>
      </c>
      <c r="F304" s="19">
        <v>52800000</v>
      </c>
      <c r="G304" s="19">
        <v>50160000</v>
      </c>
      <c r="H304" s="19">
        <v>52800000</v>
      </c>
      <c r="I304" s="19">
        <v>52800000</v>
      </c>
      <c r="J304" s="19">
        <v>50160000</v>
      </c>
      <c r="K304" s="19">
        <v>52800000</v>
      </c>
      <c r="L304" s="19">
        <v>52800000</v>
      </c>
      <c r="M304" s="19">
        <v>50160000</v>
      </c>
      <c r="N304" s="19">
        <v>52800000</v>
      </c>
      <c r="O304" s="19">
        <v>52800000</v>
      </c>
      <c r="P304" s="19">
        <v>50160000</v>
      </c>
      <c r="Q304" s="19">
        <v>52800000</v>
      </c>
      <c r="R304" s="19">
        <v>52800000</v>
      </c>
      <c r="S304" s="19">
        <v>50160000</v>
      </c>
      <c r="T304" s="19">
        <v>52800000</v>
      </c>
      <c r="U304" s="19">
        <v>52800000</v>
      </c>
      <c r="V304" s="19">
        <v>50160000</v>
      </c>
      <c r="W304" s="19">
        <v>52800000</v>
      </c>
      <c r="X304" s="19">
        <v>52800000</v>
      </c>
      <c r="Y304" s="19">
        <v>50160000</v>
      </c>
      <c r="Z304" s="19">
        <v>52800000</v>
      </c>
      <c r="AA304" s="19">
        <v>52800000</v>
      </c>
      <c r="AB304" s="19">
        <v>50160000</v>
      </c>
      <c r="AC304">
        <v>14600000</v>
      </c>
      <c r="AD304">
        <v>31800000</v>
      </c>
      <c r="AE304">
        <v>52800000</v>
      </c>
    </row>
    <row r="305" spans="1:31" x14ac:dyDescent="0.2">
      <c r="A305" s="18">
        <v>44481</v>
      </c>
      <c r="B305" s="19">
        <v>0</v>
      </c>
      <c r="C305" s="19">
        <v>0</v>
      </c>
      <c r="D305" s="19" t="e">
        <v>#N/A</v>
      </c>
      <c r="E305" s="19">
        <v>52800000</v>
      </c>
      <c r="F305" s="19">
        <v>52800000</v>
      </c>
      <c r="G305" s="19">
        <v>50160000</v>
      </c>
      <c r="H305" s="19">
        <v>52800000</v>
      </c>
      <c r="I305" s="19">
        <v>52800000</v>
      </c>
      <c r="J305" s="19">
        <v>50160000</v>
      </c>
      <c r="K305" s="19">
        <v>52800000</v>
      </c>
      <c r="L305" s="19">
        <v>52800000</v>
      </c>
      <c r="M305" s="19">
        <v>50160000</v>
      </c>
      <c r="N305" s="19">
        <v>52800000</v>
      </c>
      <c r="O305" s="19">
        <v>52800000</v>
      </c>
      <c r="P305" s="19">
        <v>50160000</v>
      </c>
      <c r="Q305" s="19">
        <v>52800000</v>
      </c>
      <c r="R305" s="19">
        <v>52800000</v>
      </c>
      <c r="S305" s="19">
        <v>50160000</v>
      </c>
      <c r="T305" s="19">
        <v>52800000</v>
      </c>
      <c r="U305" s="19">
        <v>52800000</v>
      </c>
      <c r="V305" s="19">
        <v>50160000</v>
      </c>
      <c r="W305" s="19">
        <v>52800000</v>
      </c>
      <c r="X305" s="19">
        <v>52800000</v>
      </c>
      <c r="Y305" s="19">
        <v>50160000</v>
      </c>
      <c r="Z305" s="19">
        <v>52800000</v>
      </c>
      <c r="AA305" s="19">
        <v>52800000</v>
      </c>
      <c r="AB305" s="19">
        <v>50160000</v>
      </c>
      <c r="AC305">
        <v>14600000</v>
      </c>
      <c r="AD305">
        <v>31800000</v>
      </c>
      <c r="AE305">
        <v>52800000</v>
      </c>
    </row>
    <row r="306" spans="1:31" x14ac:dyDescent="0.2">
      <c r="A306" s="18">
        <v>44482</v>
      </c>
      <c r="B306" s="19">
        <v>0</v>
      </c>
      <c r="C306" s="19">
        <v>0</v>
      </c>
      <c r="D306" s="19" t="e">
        <v>#N/A</v>
      </c>
      <c r="E306" s="19">
        <v>52800000</v>
      </c>
      <c r="F306" s="19">
        <v>52800000</v>
      </c>
      <c r="G306" s="19">
        <v>50160000</v>
      </c>
      <c r="H306" s="19">
        <v>52800000</v>
      </c>
      <c r="I306" s="19">
        <v>52800000</v>
      </c>
      <c r="J306" s="19">
        <v>50160000</v>
      </c>
      <c r="K306" s="19">
        <v>52800000</v>
      </c>
      <c r="L306" s="19">
        <v>52800000</v>
      </c>
      <c r="M306" s="19">
        <v>50160000</v>
      </c>
      <c r="N306" s="19">
        <v>52800000</v>
      </c>
      <c r="O306" s="19">
        <v>52800000</v>
      </c>
      <c r="P306" s="19">
        <v>50160000</v>
      </c>
      <c r="Q306" s="19">
        <v>52800000</v>
      </c>
      <c r="R306" s="19">
        <v>52800000</v>
      </c>
      <c r="S306" s="19">
        <v>50160000</v>
      </c>
      <c r="T306" s="19">
        <v>52800000</v>
      </c>
      <c r="U306" s="19">
        <v>52800000</v>
      </c>
      <c r="V306" s="19">
        <v>50160000</v>
      </c>
      <c r="W306" s="19">
        <v>52800000</v>
      </c>
      <c r="X306" s="19">
        <v>52800000</v>
      </c>
      <c r="Y306" s="19">
        <v>50160000</v>
      </c>
      <c r="Z306" s="19">
        <v>52800000</v>
      </c>
      <c r="AA306" s="19">
        <v>52800000</v>
      </c>
      <c r="AB306" s="19">
        <v>50160000</v>
      </c>
      <c r="AC306">
        <v>14600000</v>
      </c>
      <c r="AD306">
        <v>31800000</v>
      </c>
      <c r="AE306">
        <v>52800000</v>
      </c>
    </row>
    <row r="307" spans="1:31" x14ac:dyDescent="0.2">
      <c r="A307" s="18">
        <v>44483</v>
      </c>
      <c r="B307" s="19">
        <v>0</v>
      </c>
      <c r="C307" s="19">
        <v>0</v>
      </c>
      <c r="D307" s="19" t="e">
        <v>#N/A</v>
      </c>
      <c r="E307" s="19">
        <v>52800000</v>
      </c>
      <c r="F307" s="19">
        <v>52800000</v>
      </c>
      <c r="G307" s="19">
        <v>50160000</v>
      </c>
      <c r="H307" s="19">
        <v>52800000</v>
      </c>
      <c r="I307" s="19">
        <v>52800000</v>
      </c>
      <c r="J307" s="19">
        <v>50160000</v>
      </c>
      <c r="K307" s="19">
        <v>52800000</v>
      </c>
      <c r="L307" s="19">
        <v>52800000</v>
      </c>
      <c r="M307" s="19">
        <v>50160000</v>
      </c>
      <c r="N307" s="19">
        <v>52800000</v>
      </c>
      <c r="O307" s="19">
        <v>52800000</v>
      </c>
      <c r="P307" s="19">
        <v>50160000</v>
      </c>
      <c r="Q307" s="19">
        <v>52800000</v>
      </c>
      <c r="R307" s="19">
        <v>52800000</v>
      </c>
      <c r="S307" s="19">
        <v>50160000</v>
      </c>
      <c r="T307" s="19">
        <v>52800000</v>
      </c>
      <c r="U307" s="19">
        <v>52800000</v>
      </c>
      <c r="V307" s="19">
        <v>50160000</v>
      </c>
      <c r="W307" s="19">
        <v>52800000</v>
      </c>
      <c r="X307" s="19">
        <v>52800000</v>
      </c>
      <c r="Y307" s="19">
        <v>50160000</v>
      </c>
      <c r="Z307" s="19">
        <v>52800000</v>
      </c>
      <c r="AA307" s="19">
        <v>52800000</v>
      </c>
      <c r="AB307" s="19">
        <v>50160000</v>
      </c>
      <c r="AC307">
        <v>14600000</v>
      </c>
      <c r="AD307">
        <v>31800000</v>
      </c>
      <c r="AE307">
        <v>52800000</v>
      </c>
    </row>
    <row r="308" spans="1:31" x14ac:dyDescent="0.2">
      <c r="A308" s="18">
        <v>44484</v>
      </c>
      <c r="B308" s="19">
        <v>0</v>
      </c>
      <c r="C308" s="19">
        <v>0</v>
      </c>
      <c r="D308" s="19" t="e">
        <v>#N/A</v>
      </c>
      <c r="E308" s="19">
        <v>52800000</v>
      </c>
      <c r="F308" s="19">
        <v>52800000</v>
      </c>
      <c r="G308" s="19">
        <v>50160000</v>
      </c>
      <c r="H308" s="19">
        <v>52800000</v>
      </c>
      <c r="I308" s="19">
        <v>52800000</v>
      </c>
      <c r="J308" s="19">
        <v>50160000</v>
      </c>
      <c r="K308" s="19">
        <v>52800000</v>
      </c>
      <c r="L308" s="19">
        <v>52800000</v>
      </c>
      <c r="M308" s="19">
        <v>50160000</v>
      </c>
      <c r="N308" s="19">
        <v>52800000</v>
      </c>
      <c r="O308" s="19">
        <v>52800000</v>
      </c>
      <c r="P308" s="19">
        <v>50160000</v>
      </c>
      <c r="Q308" s="19">
        <v>52800000</v>
      </c>
      <c r="R308" s="19">
        <v>52800000</v>
      </c>
      <c r="S308" s="19">
        <v>50160000</v>
      </c>
      <c r="T308" s="19">
        <v>52800000</v>
      </c>
      <c r="U308" s="19">
        <v>52800000</v>
      </c>
      <c r="V308" s="19">
        <v>50160000</v>
      </c>
      <c r="W308" s="19">
        <v>52800000</v>
      </c>
      <c r="X308" s="19">
        <v>52800000</v>
      </c>
      <c r="Y308" s="19">
        <v>50160000</v>
      </c>
      <c r="Z308" s="19">
        <v>52800000</v>
      </c>
      <c r="AA308" s="19">
        <v>52800000</v>
      </c>
      <c r="AB308" s="19">
        <v>50160000</v>
      </c>
      <c r="AC308">
        <v>14600000</v>
      </c>
      <c r="AD308">
        <v>31800000</v>
      </c>
      <c r="AE308">
        <v>52800000</v>
      </c>
    </row>
    <row r="309" spans="1:31" x14ac:dyDescent="0.2">
      <c r="A309" s="18">
        <v>44485</v>
      </c>
      <c r="B309" s="19">
        <v>0</v>
      </c>
      <c r="C309" s="19">
        <v>0</v>
      </c>
      <c r="D309" s="19" t="e">
        <v>#N/A</v>
      </c>
      <c r="E309" s="19">
        <v>52800000</v>
      </c>
      <c r="F309" s="19">
        <v>52800000</v>
      </c>
      <c r="G309" s="19">
        <v>50160000</v>
      </c>
      <c r="H309" s="19">
        <v>52800000</v>
      </c>
      <c r="I309" s="19">
        <v>52800000</v>
      </c>
      <c r="J309" s="19">
        <v>50160000</v>
      </c>
      <c r="K309" s="19">
        <v>52800000</v>
      </c>
      <c r="L309" s="19">
        <v>52800000</v>
      </c>
      <c r="M309" s="19">
        <v>50160000</v>
      </c>
      <c r="N309" s="19">
        <v>52800000</v>
      </c>
      <c r="O309" s="19">
        <v>52800000</v>
      </c>
      <c r="P309" s="19">
        <v>50160000</v>
      </c>
      <c r="Q309" s="19">
        <v>52800000</v>
      </c>
      <c r="R309" s="19">
        <v>52800000</v>
      </c>
      <c r="S309" s="19">
        <v>50160000</v>
      </c>
      <c r="T309" s="19">
        <v>52800000</v>
      </c>
      <c r="U309" s="19">
        <v>52800000</v>
      </c>
      <c r="V309" s="19">
        <v>50160000</v>
      </c>
      <c r="W309" s="19">
        <v>52800000</v>
      </c>
      <c r="X309" s="19">
        <v>52800000</v>
      </c>
      <c r="Y309" s="19">
        <v>50160000</v>
      </c>
      <c r="Z309" s="19">
        <v>52800000</v>
      </c>
      <c r="AA309" s="19">
        <v>52800000</v>
      </c>
      <c r="AB309" s="19">
        <v>50160000</v>
      </c>
      <c r="AC309">
        <v>14600000</v>
      </c>
      <c r="AD309">
        <v>31800000</v>
      </c>
      <c r="AE309">
        <v>52800000</v>
      </c>
    </row>
    <row r="310" spans="1:31" x14ac:dyDescent="0.2">
      <c r="A310" s="18">
        <v>44486</v>
      </c>
      <c r="B310" s="19">
        <v>0</v>
      </c>
      <c r="C310" s="19">
        <v>0</v>
      </c>
      <c r="D310" s="19" t="e">
        <v>#N/A</v>
      </c>
      <c r="E310" s="19">
        <v>52800000</v>
      </c>
      <c r="F310" s="19">
        <v>52800000</v>
      </c>
      <c r="G310" s="19">
        <v>50160000</v>
      </c>
      <c r="H310" s="19">
        <v>52800000</v>
      </c>
      <c r="I310" s="19">
        <v>52800000</v>
      </c>
      <c r="J310" s="19">
        <v>50160000</v>
      </c>
      <c r="K310" s="19">
        <v>52800000</v>
      </c>
      <c r="L310" s="19">
        <v>52800000</v>
      </c>
      <c r="M310" s="19">
        <v>50160000</v>
      </c>
      <c r="N310" s="19">
        <v>52800000</v>
      </c>
      <c r="O310" s="19">
        <v>52800000</v>
      </c>
      <c r="P310" s="19">
        <v>50160000</v>
      </c>
      <c r="Q310" s="19">
        <v>52800000</v>
      </c>
      <c r="R310" s="19">
        <v>52800000</v>
      </c>
      <c r="S310" s="19">
        <v>50160000</v>
      </c>
      <c r="T310" s="19">
        <v>52800000</v>
      </c>
      <c r="U310" s="19">
        <v>52800000</v>
      </c>
      <c r="V310" s="19">
        <v>50160000</v>
      </c>
      <c r="W310" s="19">
        <v>52800000</v>
      </c>
      <c r="X310" s="19">
        <v>52800000</v>
      </c>
      <c r="Y310" s="19">
        <v>50160000</v>
      </c>
      <c r="Z310" s="19">
        <v>52800000</v>
      </c>
      <c r="AA310" s="19">
        <v>52800000</v>
      </c>
      <c r="AB310" s="19">
        <v>50160000</v>
      </c>
      <c r="AC310">
        <v>14600000</v>
      </c>
      <c r="AD310">
        <v>31800000</v>
      </c>
      <c r="AE310">
        <v>52800000</v>
      </c>
    </row>
    <row r="311" spans="1:31" x14ac:dyDescent="0.2">
      <c r="A311" s="18">
        <v>44487</v>
      </c>
      <c r="B311" s="19">
        <v>0</v>
      </c>
      <c r="C311" s="19">
        <v>0</v>
      </c>
      <c r="D311" s="19" t="e">
        <v>#N/A</v>
      </c>
      <c r="E311" s="19">
        <v>52800000</v>
      </c>
      <c r="F311" s="19">
        <v>52800000</v>
      </c>
      <c r="G311" s="19">
        <v>50160000</v>
      </c>
      <c r="H311" s="19">
        <v>52800000</v>
      </c>
      <c r="I311" s="19">
        <v>52800000</v>
      </c>
      <c r="J311" s="19">
        <v>50160000</v>
      </c>
      <c r="K311" s="19">
        <v>52800000</v>
      </c>
      <c r="L311" s="19">
        <v>52800000</v>
      </c>
      <c r="M311" s="19">
        <v>50160000</v>
      </c>
      <c r="N311" s="19">
        <v>52800000</v>
      </c>
      <c r="O311" s="19">
        <v>52800000</v>
      </c>
      <c r="P311" s="19">
        <v>50160000</v>
      </c>
      <c r="Q311" s="19">
        <v>52800000</v>
      </c>
      <c r="R311" s="19">
        <v>52800000</v>
      </c>
      <c r="S311" s="19">
        <v>50160000</v>
      </c>
      <c r="T311" s="19">
        <v>52800000</v>
      </c>
      <c r="U311" s="19">
        <v>52800000</v>
      </c>
      <c r="V311" s="19">
        <v>50160000</v>
      </c>
      <c r="W311" s="19">
        <v>52800000</v>
      </c>
      <c r="X311" s="19">
        <v>52800000</v>
      </c>
      <c r="Y311" s="19">
        <v>50160000</v>
      </c>
      <c r="Z311" s="19">
        <v>52800000</v>
      </c>
      <c r="AA311" s="19">
        <v>52800000</v>
      </c>
      <c r="AB311" s="19">
        <v>50160000</v>
      </c>
      <c r="AC311">
        <v>14600000</v>
      </c>
      <c r="AD311">
        <v>31800000</v>
      </c>
      <c r="AE311">
        <v>52800000</v>
      </c>
    </row>
    <row r="312" spans="1:31" x14ac:dyDescent="0.2">
      <c r="A312" s="18">
        <v>44488</v>
      </c>
      <c r="B312" s="19">
        <v>0</v>
      </c>
      <c r="C312" s="19">
        <v>0</v>
      </c>
      <c r="D312" s="19" t="e">
        <v>#N/A</v>
      </c>
      <c r="E312" s="19">
        <v>52800000</v>
      </c>
      <c r="F312" s="19">
        <v>52800000</v>
      </c>
      <c r="G312" s="19">
        <v>50160000</v>
      </c>
      <c r="H312" s="19">
        <v>52800000</v>
      </c>
      <c r="I312" s="19">
        <v>52800000</v>
      </c>
      <c r="J312" s="19">
        <v>50160000</v>
      </c>
      <c r="K312" s="19">
        <v>52800000</v>
      </c>
      <c r="L312" s="19">
        <v>52800000</v>
      </c>
      <c r="M312" s="19">
        <v>50160000</v>
      </c>
      <c r="N312" s="19">
        <v>52800000</v>
      </c>
      <c r="O312" s="19">
        <v>52800000</v>
      </c>
      <c r="P312" s="19">
        <v>50160000</v>
      </c>
      <c r="Q312" s="19">
        <v>52800000</v>
      </c>
      <c r="R312" s="19">
        <v>52800000</v>
      </c>
      <c r="S312" s="19">
        <v>50160000</v>
      </c>
      <c r="T312" s="19">
        <v>52800000</v>
      </c>
      <c r="U312" s="19">
        <v>52800000</v>
      </c>
      <c r="V312" s="19">
        <v>50160000</v>
      </c>
      <c r="W312" s="19">
        <v>52800000</v>
      </c>
      <c r="X312" s="19">
        <v>52800000</v>
      </c>
      <c r="Y312" s="19">
        <v>50160000</v>
      </c>
      <c r="Z312" s="19">
        <v>52800000</v>
      </c>
      <c r="AA312" s="19">
        <v>52800000</v>
      </c>
      <c r="AB312" s="19">
        <v>50160000</v>
      </c>
      <c r="AC312">
        <v>14600000</v>
      </c>
      <c r="AD312">
        <v>31800000</v>
      </c>
      <c r="AE312">
        <v>52800000</v>
      </c>
    </row>
    <row r="313" spans="1:31" x14ac:dyDescent="0.2">
      <c r="A313" s="18">
        <v>44489</v>
      </c>
      <c r="B313" s="19">
        <v>0</v>
      </c>
      <c r="C313" s="19">
        <v>0</v>
      </c>
      <c r="D313" s="19" t="e">
        <v>#N/A</v>
      </c>
      <c r="E313" s="19">
        <v>52800000</v>
      </c>
      <c r="F313" s="19">
        <v>52800000</v>
      </c>
      <c r="G313" s="19">
        <v>50160000</v>
      </c>
      <c r="H313" s="19">
        <v>52800000</v>
      </c>
      <c r="I313" s="19">
        <v>52800000</v>
      </c>
      <c r="J313" s="19">
        <v>50160000</v>
      </c>
      <c r="K313" s="19">
        <v>52800000</v>
      </c>
      <c r="L313" s="19">
        <v>52800000</v>
      </c>
      <c r="M313" s="19">
        <v>50160000</v>
      </c>
      <c r="N313" s="19">
        <v>52800000</v>
      </c>
      <c r="O313" s="19">
        <v>52800000</v>
      </c>
      <c r="P313" s="19">
        <v>50160000</v>
      </c>
      <c r="Q313" s="19">
        <v>52800000</v>
      </c>
      <c r="R313" s="19">
        <v>52800000</v>
      </c>
      <c r="S313" s="19">
        <v>50160000</v>
      </c>
      <c r="T313" s="19">
        <v>52800000</v>
      </c>
      <c r="U313" s="19">
        <v>52800000</v>
      </c>
      <c r="V313" s="19">
        <v>50160000</v>
      </c>
      <c r="W313" s="19">
        <v>52800000</v>
      </c>
      <c r="X313" s="19">
        <v>52800000</v>
      </c>
      <c r="Y313" s="19">
        <v>50160000</v>
      </c>
      <c r="Z313" s="19">
        <v>52800000</v>
      </c>
      <c r="AA313" s="19">
        <v>52800000</v>
      </c>
      <c r="AB313" s="19">
        <v>50160000</v>
      </c>
      <c r="AC313">
        <v>14600000</v>
      </c>
      <c r="AD313">
        <v>31800000</v>
      </c>
      <c r="AE313">
        <v>52800000</v>
      </c>
    </row>
    <row r="314" spans="1:31" x14ac:dyDescent="0.2">
      <c r="A314" s="18">
        <v>44490</v>
      </c>
      <c r="B314" s="19">
        <v>0</v>
      </c>
      <c r="C314" s="19">
        <v>0</v>
      </c>
      <c r="D314" s="19" t="e">
        <v>#N/A</v>
      </c>
      <c r="E314" s="19">
        <v>52800000</v>
      </c>
      <c r="F314" s="19">
        <v>52800000</v>
      </c>
      <c r="G314" s="19">
        <v>50160000</v>
      </c>
      <c r="H314" s="19">
        <v>52800000</v>
      </c>
      <c r="I314" s="19">
        <v>52800000</v>
      </c>
      <c r="J314" s="19">
        <v>50160000</v>
      </c>
      <c r="K314" s="19">
        <v>52800000</v>
      </c>
      <c r="L314" s="19">
        <v>52800000</v>
      </c>
      <c r="M314" s="19">
        <v>50160000</v>
      </c>
      <c r="N314" s="19">
        <v>52800000</v>
      </c>
      <c r="O314" s="19">
        <v>52800000</v>
      </c>
      <c r="P314" s="19">
        <v>50160000</v>
      </c>
      <c r="Q314" s="19">
        <v>52800000</v>
      </c>
      <c r="R314" s="19">
        <v>52800000</v>
      </c>
      <c r="S314" s="19">
        <v>50160000</v>
      </c>
      <c r="T314" s="19">
        <v>52800000</v>
      </c>
      <c r="U314" s="19">
        <v>52800000</v>
      </c>
      <c r="V314" s="19">
        <v>50160000</v>
      </c>
      <c r="W314" s="19">
        <v>52800000</v>
      </c>
      <c r="X314" s="19">
        <v>52800000</v>
      </c>
      <c r="Y314" s="19">
        <v>50160000</v>
      </c>
      <c r="Z314" s="19">
        <v>52800000</v>
      </c>
      <c r="AA314" s="19">
        <v>52800000</v>
      </c>
      <c r="AB314" s="19">
        <v>50160000</v>
      </c>
      <c r="AC314">
        <v>14600000</v>
      </c>
      <c r="AD314">
        <v>31800000</v>
      </c>
      <c r="AE314">
        <v>52800000</v>
      </c>
    </row>
    <row r="315" spans="1:31" x14ac:dyDescent="0.2">
      <c r="A315" s="18">
        <v>44491</v>
      </c>
      <c r="B315" s="19">
        <v>0</v>
      </c>
      <c r="C315" s="19">
        <v>0</v>
      </c>
      <c r="D315" s="19" t="e">
        <v>#N/A</v>
      </c>
      <c r="E315" s="19">
        <v>52800000</v>
      </c>
      <c r="F315" s="19">
        <v>52800000</v>
      </c>
      <c r="G315" s="19">
        <v>50160000</v>
      </c>
      <c r="H315" s="19">
        <v>52800000</v>
      </c>
      <c r="I315" s="19">
        <v>52800000</v>
      </c>
      <c r="J315" s="19">
        <v>50160000</v>
      </c>
      <c r="K315" s="19">
        <v>52800000</v>
      </c>
      <c r="L315" s="19">
        <v>52800000</v>
      </c>
      <c r="M315" s="19">
        <v>50160000</v>
      </c>
      <c r="N315" s="19">
        <v>52800000</v>
      </c>
      <c r="O315" s="19">
        <v>52800000</v>
      </c>
      <c r="P315" s="19">
        <v>50160000</v>
      </c>
      <c r="Q315" s="19">
        <v>52800000</v>
      </c>
      <c r="R315" s="19">
        <v>52800000</v>
      </c>
      <c r="S315" s="19">
        <v>50160000</v>
      </c>
      <c r="T315" s="19">
        <v>52800000</v>
      </c>
      <c r="U315" s="19">
        <v>52800000</v>
      </c>
      <c r="V315" s="19">
        <v>50160000</v>
      </c>
      <c r="W315" s="19">
        <v>52800000</v>
      </c>
      <c r="X315" s="19">
        <v>52800000</v>
      </c>
      <c r="Y315" s="19">
        <v>50160000</v>
      </c>
      <c r="Z315" s="19">
        <v>52800000</v>
      </c>
      <c r="AA315" s="19">
        <v>52800000</v>
      </c>
      <c r="AB315" s="19">
        <v>50160000</v>
      </c>
      <c r="AC315">
        <v>14600000</v>
      </c>
      <c r="AD315">
        <v>31800000</v>
      </c>
      <c r="AE315">
        <v>52800000</v>
      </c>
    </row>
    <row r="316" spans="1:31" x14ac:dyDescent="0.2">
      <c r="A316" s="18">
        <v>44492</v>
      </c>
      <c r="B316" s="19">
        <v>0</v>
      </c>
      <c r="C316" s="19">
        <v>0</v>
      </c>
      <c r="D316" s="19" t="e">
        <v>#N/A</v>
      </c>
      <c r="E316" s="19">
        <v>52800000</v>
      </c>
      <c r="F316" s="19">
        <v>52800000</v>
      </c>
      <c r="G316" s="19">
        <v>50160000</v>
      </c>
      <c r="H316" s="19">
        <v>52800000</v>
      </c>
      <c r="I316" s="19">
        <v>52800000</v>
      </c>
      <c r="J316" s="19">
        <v>50160000</v>
      </c>
      <c r="K316" s="19">
        <v>52800000</v>
      </c>
      <c r="L316" s="19">
        <v>52800000</v>
      </c>
      <c r="M316" s="19">
        <v>50160000</v>
      </c>
      <c r="N316" s="19">
        <v>52800000</v>
      </c>
      <c r="O316" s="19">
        <v>52800000</v>
      </c>
      <c r="P316" s="19">
        <v>50160000</v>
      </c>
      <c r="Q316" s="19">
        <v>52800000</v>
      </c>
      <c r="R316" s="19">
        <v>52800000</v>
      </c>
      <c r="S316" s="19">
        <v>50160000</v>
      </c>
      <c r="T316" s="19">
        <v>52800000</v>
      </c>
      <c r="U316" s="19">
        <v>52800000</v>
      </c>
      <c r="V316" s="19">
        <v>50160000</v>
      </c>
      <c r="W316" s="19">
        <v>52800000</v>
      </c>
      <c r="X316" s="19">
        <v>52800000</v>
      </c>
      <c r="Y316" s="19">
        <v>50160000</v>
      </c>
      <c r="Z316" s="19">
        <v>52800000</v>
      </c>
      <c r="AA316" s="19">
        <v>52800000</v>
      </c>
      <c r="AB316" s="19">
        <v>50160000</v>
      </c>
      <c r="AC316">
        <v>14600000</v>
      </c>
      <c r="AD316">
        <v>31800000</v>
      </c>
      <c r="AE316">
        <v>52800000</v>
      </c>
    </row>
    <row r="317" spans="1:31" x14ac:dyDescent="0.2">
      <c r="A317" s="18">
        <v>44493</v>
      </c>
      <c r="B317" s="19">
        <v>0</v>
      </c>
      <c r="C317" s="19">
        <v>0</v>
      </c>
      <c r="D317" s="19" t="e">
        <v>#N/A</v>
      </c>
      <c r="E317" s="19">
        <v>52800000</v>
      </c>
      <c r="F317" s="19">
        <v>52800000</v>
      </c>
      <c r="G317" s="19">
        <v>50160000</v>
      </c>
      <c r="H317" s="19">
        <v>52800000</v>
      </c>
      <c r="I317" s="19">
        <v>52800000</v>
      </c>
      <c r="J317" s="19">
        <v>50160000</v>
      </c>
      <c r="K317" s="19">
        <v>52800000</v>
      </c>
      <c r="L317" s="19">
        <v>52800000</v>
      </c>
      <c r="M317" s="19">
        <v>50160000</v>
      </c>
      <c r="N317" s="19">
        <v>52800000</v>
      </c>
      <c r="O317" s="19">
        <v>52800000</v>
      </c>
      <c r="P317" s="19">
        <v>50160000</v>
      </c>
      <c r="Q317" s="19">
        <v>52800000</v>
      </c>
      <c r="R317" s="19">
        <v>52800000</v>
      </c>
      <c r="S317" s="19">
        <v>50160000</v>
      </c>
      <c r="T317" s="19">
        <v>52800000</v>
      </c>
      <c r="U317" s="19">
        <v>52800000</v>
      </c>
      <c r="V317" s="19">
        <v>50160000</v>
      </c>
      <c r="W317" s="19">
        <v>52800000</v>
      </c>
      <c r="X317" s="19">
        <v>52800000</v>
      </c>
      <c r="Y317" s="19">
        <v>50160000</v>
      </c>
      <c r="Z317" s="19">
        <v>52800000</v>
      </c>
      <c r="AA317" s="19">
        <v>52800000</v>
      </c>
      <c r="AB317" s="19">
        <v>50160000</v>
      </c>
      <c r="AC317">
        <v>14600000</v>
      </c>
      <c r="AD317">
        <v>31800000</v>
      </c>
      <c r="AE317">
        <v>52800000</v>
      </c>
    </row>
    <row r="318" spans="1:31" x14ac:dyDescent="0.2">
      <c r="A318" s="18">
        <v>44494</v>
      </c>
      <c r="B318" s="19">
        <v>0</v>
      </c>
      <c r="C318" s="19">
        <v>0</v>
      </c>
      <c r="D318" s="19" t="e">
        <v>#N/A</v>
      </c>
      <c r="E318" s="19">
        <v>52800000</v>
      </c>
      <c r="F318" s="19">
        <v>52800000</v>
      </c>
      <c r="G318" s="19">
        <v>50160000</v>
      </c>
      <c r="H318" s="19">
        <v>52800000</v>
      </c>
      <c r="I318" s="19">
        <v>52800000</v>
      </c>
      <c r="J318" s="19">
        <v>50160000</v>
      </c>
      <c r="K318" s="19">
        <v>52800000</v>
      </c>
      <c r="L318" s="19">
        <v>52800000</v>
      </c>
      <c r="M318" s="19">
        <v>50160000</v>
      </c>
      <c r="N318" s="19">
        <v>52800000</v>
      </c>
      <c r="O318" s="19">
        <v>52800000</v>
      </c>
      <c r="P318" s="19">
        <v>50160000</v>
      </c>
      <c r="Q318" s="19">
        <v>52800000</v>
      </c>
      <c r="R318" s="19">
        <v>52800000</v>
      </c>
      <c r="S318" s="19">
        <v>50160000</v>
      </c>
      <c r="T318" s="19">
        <v>52800000</v>
      </c>
      <c r="U318" s="19">
        <v>52800000</v>
      </c>
      <c r="V318" s="19">
        <v>50160000</v>
      </c>
      <c r="W318" s="19">
        <v>52800000</v>
      </c>
      <c r="X318" s="19">
        <v>52800000</v>
      </c>
      <c r="Y318" s="19">
        <v>50160000</v>
      </c>
      <c r="Z318" s="19">
        <v>52800000</v>
      </c>
      <c r="AA318" s="19">
        <v>52800000</v>
      </c>
      <c r="AB318" s="19">
        <v>50160000</v>
      </c>
      <c r="AC318">
        <v>14600000</v>
      </c>
      <c r="AD318">
        <v>31800000</v>
      </c>
      <c r="AE318">
        <v>52800000</v>
      </c>
    </row>
    <row r="319" spans="1:31" x14ac:dyDescent="0.2">
      <c r="A319" s="18">
        <v>44495</v>
      </c>
      <c r="B319" s="19">
        <v>0</v>
      </c>
      <c r="C319" s="19">
        <v>0</v>
      </c>
      <c r="D319" s="19" t="e">
        <v>#N/A</v>
      </c>
      <c r="E319" s="19">
        <v>52800000</v>
      </c>
      <c r="F319" s="19">
        <v>52800000</v>
      </c>
      <c r="G319" s="19">
        <v>50160000</v>
      </c>
      <c r="H319" s="19">
        <v>52800000</v>
      </c>
      <c r="I319" s="19">
        <v>52800000</v>
      </c>
      <c r="J319" s="19">
        <v>50160000</v>
      </c>
      <c r="K319" s="19">
        <v>52800000</v>
      </c>
      <c r="L319" s="19">
        <v>52800000</v>
      </c>
      <c r="M319" s="19">
        <v>50160000</v>
      </c>
      <c r="N319" s="19">
        <v>52800000</v>
      </c>
      <c r="O319" s="19">
        <v>52800000</v>
      </c>
      <c r="P319" s="19">
        <v>50160000</v>
      </c>
      <c r="Q319" s="19">
        <v>52800000</v>
      </c>
      <c r="R319" s="19">
        <v>52800000</v>
      </c>
      <c r="S319" s="19">
        <v>50160000</v>
      </c>
      <c r="T319" s="19">
        <v>52800000</v>
      </c>
      <c r="U319" s="19">
        <v>52800000</v>
      </c>
      <c r="V319" s="19">
        <v>50160000</v>
      </c>
      <c r="W319" s="19">
        <v>52800000</v>
      </c>
      <c r="X319" s="19">
        <v>52800000</v>
      </c>
      <c r="Y319" s="19">
        <v>50160000</v>
      </c>
      <c r="Z319" s="19">
        <v>52800000</v>
      </c>
      <c r="AA319" s="19">
        <v>52800000</v>
      </c>
      <c r="AB319" s="19">
        <v>50160000</v>
      </c>
      <c r="AC319">
        <v>14600000</v>
      </c>
      <c r="AD319">
        <v>31800000</v>
      </c>
      <c r="AE319">
        <v>52800000</v>
      </c>
    </row>
    <row r="320" spans="1:31" x14ac:dyDescent="0.2">
      <c r="A320" s="18">
        <v>44496</v>
      </c>
      <c r="B320" s="19">
        <v>0</v>
      </c>
      <c r="C320" s="19">
        <v>0</v>
      </c>
      <c r="D320" s="19" t="e">
        <v>#N/A</v>
      </c>
      <c r="E320" s="19">
        <v>52800000</v>
      </c>
      <c r="F320" s="19">
        <v>52800000</v>
      </c>
      <c r="G320" s="19">
        <v>50160000</v>
      </c>
      <c r="H320" s="19">
        <v>52800000</v>
      </c>
      <c r="I320" s="19">
        <v>52800000</v>
      </c>
      <c r="J320" s="19">
        <v>50160000</v>
      </c>
      <c r="K320" s="19">
        <v>52800000</v>
      </c>
      <c r="L320" s="19">
        <v>52800000</v>
      </c>
      <c r="M320" s="19">
        <v>50160000</v>
      </c>
      <c r="N320" s="19">
        <v>52800000</v>
      </c>
      <c r="O320" s="19">
        <v>52800000</v>
      </c>
      <c r="P320" s="19">
        <v>50160000</v>
      </c>
      <c r="Q320" s="19">
        <v>52800000</v>
      </c>
      <c r="R320" s="19">
        <v>52800000</v>
      </c>
      <c r="S320" s="19">
        <v>50160000</v>
      </c>
      <c r="T320" s="19">
        <v>52800000</v>
      </c>
      <c r="U320" s="19">
        <v>52800000</v>
      </c>
      <c r="V320" s="19">
        <v>50160000</v>
      </c>
      <c r="W320" s="19">
        <v>52800000</v>
      </c>
      <c r="X320" s="19">
        <v>52800000</v>
      </c>
      <c r="Y320" s="19">
        <v>50160000</v>
      </c>
      <c r="Z320" s="19">
        <v>52800000</v>
      </c>
      <c r="AA320" s="19">
        <v>52800000</v>
      </c>
      <c r="AB320" s="19">
        <v>50160000</v>
      </c>
      <c r="AC320">
        <v>14600000</v>
      </c>
      <c r="AD320">
        <v>31800000</v>
      </c>
      <c r="AE320">
        <v>52800000</v>
      </c>
    </row>
    <row r="321" spans="1:31" x14ac:dyDescent="0.2">
      <c r="A321" s="18">
        <v>44497</v>
      </c>
      <c r="B321" s="19">
        <v>0</v>
      </c>
      <c r="C321" s="19">
        <v>0</v>
      </c>
      <c r="D321" s="19" t="e">
        <v>#N/A</v>
      </c>
      <c r="E321" s="19">
        <v>52800000</v>
      </c>
      <c r="F321" s="19">
        <v>52800000</v>
      </c>
      <c r="G321" s="19">
        <v>50160000</v>
      </c>
      <c r="H321" s="19">
        <v>52800000</v>
      </c>
      <c r="I321" s="19">
        <v>52800000</v>
      </c>
      <c r="J321" s="19">
        <v>50160000</v>
      </c>
      <c r="K321" s="19">
        <v>52800000</v>
      </c>
      <c r="L321" s="19">
        <v>52800000</v>
      </c>
      <c r="M321" s="19">
        <v>50160000</v>
      </c>
      <c r="N321" s="19">
        <v>52800000</v>
      </c>
      <c r="O321" s="19">
        <v>52800000</v>
      </c>
      <c r="P321" s="19">
        <v>50160000</v>
      </c>
      <c r="Q321" s="19">
        <v>52800000</v>
      </c>
      <c r="R321" s="19">
        <v>52800000</v>
      </c>
      <c r="S321" s="19">
        <v>50160000</v>
      </c>
      <c r="T321" s="19">
        <v>52800000</v>
      </c>
      <c r="U321" s="19">
        <v>52800000</v>
      </c>
      <c r="V321" s="19">
        <v>50160000</v>
      </c>
      <c r="W321" s="19">
        <v>52800000</v>
      </c>
      <c r="X321" s="19">
        <v>52800000</v>
      </c>
      <c r="Y321" s="19">
        <v>50160000</v>
      </c>
      <c r="Z321" s="19">
        <v>52800000</v>
      </c>
      <c r="AA321" s="19">
        <v>52800000</v>
      </c>
      <c r="AB321" s="19">
        <v>50160000</v>
      </c>
      <c r="AC321">
        <v>14600000</v>
      </c>
      <c r="AD321">
        <v>31800000</v>
      </c>
      <c r="AE321">
        <v>52800000</v>
      </c>
    </row>
    <row r="322" spans="1:31" x14ac:dyDescent="0.2">
      <c r="A322" s="18">
        <v>44498</v>
      </c>
      <c r="B322" s="19">
        <v>0</v>
      </c>
      <c r="C322" s="19">
        <v>0</v>
      </c>
      <c r="D322" s="19" t="e">
        <v>#N/A</v>
      </c>
      <c r="E322" s="19">
        <v>52800000</v>
      </c>
      <c r="F322" s="19">
        <v>52800000</v>
      </c>
      <c r="G322" s="19">
        <v>50160000</v>
      </c>
      <c r="H322" s="19">
        <v>52800000</v>
      </c>
      <c r="I322" s="19">
        <v>52800000</v>
      </c>
      <c r="J322" s="19">
        <v>50160000</v>
      </c>
      <c r="K322" s="19">
        <v>52800000</v>
      </c>
      <c r="L322" s="19">
        <v>52800000</v>
      </c>
      <c r="M322" s="19">
        <v>50160000</v>
      </c>
      <c r="N322" s="19">
        <v>52800000</v>
      </c>
      <c r="O322" s="19">
        <v>52800000</v>
      </c>
      <c r="P322" s="19">
        <v>50160000</v>
      </c>
      <c r="Q322" s="19">
        <v>52800000</v>
      </c>
      <c r="R322" s="19">
        <v>52800000</v>
      </c>
      <c r="S322" s="19">
        <v>50160000</v>
      </c>
      <c r="T322" s="19">
        <v>52800000</v>
      </c>
      <c r="U322" s="19">
        <v>52800000</v>
      </c>
      <c r="V322" s="19">
        <v>50160000</v>
      </c>
      <c r="W322" s="19">
        <v>52800000</v>
      </c>
      <c r="X322" s="19">
        <v>52800000</v>
      </c>
      <c r="Y322" s="19">
        <v>50160000</v>
      </c>
      <c r="Z322" s="19">
        <v>52800000</v>
      </c>
      <c r="AA322" s="19">
        <v>52800000</v>
      </c>
      <c r="AB322" s="19">
        <v>50160000</v>
      </c>
      <c r="AC322">
        <v>14600000</v>
      </c>
      <c r="AD322">
        <v>31800000</v>
      </c>
      <c r="AE322">
        <v>52800000</v>
      </c>
    </row>
    <row r="323" spans="1:31" x14ac:dyDescent="0.2">
      <c r="A323" s="18">
        <v>44499</v>
      </c>
      <c r="B323" s="19">
        <v>0</v>
      </c>
      <c r="C323" s="19">
        <v>0</v>
      </c>
      <c r="D323" s="19" t="e">
        <v>#N/A</v>
      </c>
      <c r="E323" s="19">
        <v>52800000</v>
      </c>
      <c r="F323" s="19">
        <v>52800000</v>
      </c>
      <c r="G323" s="19">
        <v>50160000</v>
      </c>
      <c r="H323" s="19">
        <v>52800000</v>
      </c>
      <c r="I323" s="19">
        <v>52800000</v>
      </c>
      <c r="J323" s="19">
        <v>50160000</v>
      </c>
      <c r="K323" s="19">
        <v>52800000</v>
      </c>
      <c r="L323" s="19">
        <v>52800000</v>
      </c>
      <c r="M323" s="19">
        <v>50160000</v>
      </c>
      <c r="N323" s="19">
        <v>52800000</v>
      </c>
      <c r="O323" s="19">
        <v>52800000</v>
      </c>
      <c r="P323" s="19">
        <v>50160000</v>
      </c>
      <c r="Q323" s="19">
        <v>52800000</v>
      </c>
      <c r="R323" s="19">
        <v>52800000</v>
      </c>
      <c r="S323" s="19">
        <v>50160000</v>
      </c>
      <c r="T323" s="19">
        <v>52800000</v>
      </c>
      <c r="U323" s="19">
        <v>52800000</v>
      </c>
      <c r="V323" s="19">
        <v>50160000</v>
      </c>
      <c r="W323" s="19">
        <v>52800000</v>
      </c>
      <c r="X323" s="19">
        <v>52800000</v>
      </c>
      <c r="Y323" s="19">
        <v>50160000</v>
      </c>
      <c r="Z323" s="19">
        <v>52800000</v>
      </c>
      <c r="AA323" s="19">
        <v>52800000</v>
      </c>
      <c r="AB323" s="19">
        <v>50160000</v>
      </c>
      <c r="AC323">
        <v>14600000</v>
      </c>
      <c r="AD323">
        <v>31800000</v>
      </c>
      <c r="AE323">
        <v>52800000</v>
      </c>
    </row>
    <row r="324" spans="1:31" x14ac:dyDescent="0.2">
      <c r="A324" s="18">
        <v>44500</v>
      </c>
      <c r="B324" s="19">
        <v>0</v>
      </c>
      <c r="C324" s="19">
        <v>0</v>
      </c>
      <c r="D324" s="19" t="e">
        <v>#N/A</v>
      </c>
      <c r="E324" s="19">
        <v>52800000</v>
      </c>
      <c r="F324" s="19">
        <v>52800000</v>
      </c>
      <c r="G324" s="19">
        <v>50160000</v>
      </c>
      <c r="H324" s="19">
        <v>52800000</v>
      </c>
      <c r="I324" s="19">
        <v>52800000</v>
      </c>
      <c r="J324" s="19">
        <v>50160000</v>
      </c>
      <c r="K324" s="19">
        <v>52800000</v>
      </c>
      <c r="L324" s="19">
        <v>52800000</v>
      </c>
      <c r="M324" s="19">
        <v>50160000</v>
      </c>
      <c r="N324" s="19">
        <v>52800000</v>
      </c>
      <c r="O324" s="19">
        <v>52800000</v>
      </c>
      <c r="P324" s="19">
        <v>50160000</v>
      </c>
      <c r="Q324" s="19">
        <v>52800000</v>
      </c>
      <c r="R324" s="19">
        <v>52800000</v>
      </c>
      <c r="S324" s="19">
        <v>50160000</v>
      </c>
      <c r="T324" s="19">
        <v>52800000</v>
      </c>
      <c r="U324" s="19">
        <v>52800000</v>
      </c>
      <c r="V324" s="19">
        <v>50160000</v>
      </c>
      <c r="W324" s="19">
        <v>52800000</v>
      </c>
      <c r="X324" s="19">
        <v>52800000</v>
      </c>
      <c r="Y324" s="19">
        <v>50160000</v>
      </c>
      <c r="Z324" s="19">
        <v>52800000</v>
      </c>
      <c r="AA324" s="19">
        <v>52800000</v>
      </c>
      <c r="AB324" s="19">
        <v>50160000</v>
      </c>
      <c r="AC324">
        <v>14600000</v>
      </c>
      <c r="AD324">
        <v>31800000</v>
      </c>
      <c r="AE324">
        <v>52800000</v>
      </c>
    </row>
    <row r="325" spans="1:31" x14ac:dyDescent="0.2">
      <c r="A325" s="18">
        <v>44501</v>
      </c>
      <c r="B325" s="19">
        <v>0</v>
      </c>
      <c r="C325" s="19">
        <v>0</v>
      </c>
      <c r="D325" s="19" t="e">
        <v>#N/A</v>
      </c>
      <c r="E325" s="19">
        <v>52800000</v>
      </c>
      <c r="F325" s="19">
        <v>52800000</v>
      </c>
      <c r="G325" s="19">
        <v>50160000</v>
      </c>
      <c r="H325" s="19">
        <v>52800000</v>
      </c>
      <c r="I325" s="19">
        <v>52800000</v>
      </c>
      <c r="J325" s="19">
        <v>50160000</v>
      </c>
      <c r="K325" s="19">
        <v>52800000</v>
      </c>
      <c r="L325" s="19">
        <v>52800000</v>
      </c>
      <c r="M325" s="19">
        <v>50160000</v>
      </c>
      <c r="N325" s="19">
        <v>52800000</v>
      </c>
      <c r="O325" s="19">
        <v>52800000</v>
      </c>
      <c r="P325" s="19">
        <v>50160000</v>
      </c>
      <c r="Q325" s="19">
        <v>52800000</v>
      </c>
      <c r="R325" s="19">
        <v>52800000</v>
      </c>
      <c r="S325" s="19">
        <v>50160000</v>
      </c>
      <c r="T325" s="19">
        <v>52800000</v>
      </c>
      <c r="U325" s="19">
        <v>52800000</v>
      </c>
      <c r="V325" s="19">
        <v>50160000</v>
      </c>
      <c r="W325" s="19">
        <v>52800000</v>
      </c>
      <c r="X325" s="19">
        <v>52800000</v>
      </c>
      <c r="Y325" s="19">
        <v>50160000</v>
      </c>
      <c r="Z325" s="19">
        <v>52800000</v>
      </c>
      <c r="AA325" s="19">
        <v>52800000</v>
      </c>
      <c r="AB325" s="19">
        <v>50160000</v>
      </c>
      <c r="AC325">
        <v>14600000</v>
      </c>
      <c r="AD325">
        <v>31800000</v>
      </c>
      <c r="AE325">
        <v>52800000</v>
      </c>
    </row>
    <row r="326" spans="1:31" x14ac:dyDescent="0.2">
      <c r="A326" s="18">
        <v>44502</v>
      </c>
      <c r="B326" s="19">
        <v>0</v>
      </c>
      <c r="C326" s="19">
        <v>0</v>
      </c>
      <c r="D326" s="19" t="e">
        <v>#N/A</v>
      </c>
      <c r="E326" s="19">
        <v>52800000</v>
      </c>
      <c r="F326" s="19">
        <v>52800000</v>
      </c>
      <c r="G326" s="19">
        <v>50160000</v>
      </c>
      <c r="H326" s="19">
        <v>52800000</v>
      </c>
      <c r="I326" s="19">
        <v>52800000</v>
      </c>
      <c r="J326" s="19">
        <v>50160000</v>
      </c>
      <c r="K326" s="19">
        <v>52800000</v>
      </c>
      <c r="L326" s="19">
        <v>52800000</v>
      </c>
      <c r="M326" s="19">
        <v>50160000</v>
      </c>
      <c r="N326" s="19">
        <v>52800000</v>
      </c>
      <c r="O326" s="19">
        <v>52800000</v>
      </c>
      <c r="P326" s="19">
        <v>50160000</v>
      </c>
      <c r="Q326" s="19">
        <v>52800000</v>
      </c>
      <c r="R326" s="19">
        <v>52800000</v>
      </c>
      <c r="S326" s="19">
        <v>50160000</v>
      </c>
      <c r="T326" s="19">
        <v>52800000</v>
      </c>
      <c r="U326" s="19">
        <v>52800000</v>
      </c>
      <c r="V326" s="19">
        <v>50160000</v>
      </c>
      <c r="W326" s="19">
        <v>52800000</v>
      </c>
      <c r="X326" s="19">
        <v>52800000</v>
      </c>
      <c r="Y326" s="19">
        <v>50160000</v>
      </c>
      <c r="Z326" s="19">
        <v>52800000</v>
      </c>
      <c r="AA326" s="19">
        <v>52800000</v>
      </c>
      <c r="AB326" s="19">
        <v>50160000</v>
      </c>
      <c r="AC326">
        <v>14600000</v>
      </c>
      <c r="AD326">
        <v>31800000</v>
      </c>
      <c r="AE326">
        <v>52800000</v>
      </c>
    </row>
    <row r="327" spans="1:31" x14ac:dyDescent="0.2">
      <c r="A327" s="18">
        <v>44503</v>
      </c>
      <c r="B327" s="19">
        <v>0</v>
      </c>
      <c r="C327" s="19">
        <v>0</v>
      </c>
      <c r="D327" s="19" t="e">
        <v>#N/A</v>
      </c>
      <c r="E327" s="19">
        <v>52800000</v>
      </c>
      <c r="F327" s="19">
        <v>52800000</v>
      </c>
      <c r="G327" s="19">
        <v>50160000</v>
      </c>
      <c r="H327" s="19">
        <v>52800000</v>
      </c>
      <c r="I327" s="19">
        <v>52800000</v>
      </c>
      <c r="J327" s="19">
        <v>50160000</v>
      </c>
      <c r="K327" s="19">
        <v>52800000</v>
      </c>
      <c r="L327" s="19">
        <v>52800000</v>
      </c>
      <c r="M327" s="19">
        <v>50160000</v>
      </c>
      <c r="N327" s="19">
        <v>52800000</v>
      </c>
      <c r="O327" s="19">
        <v>52800000</v>
      </c>
      <c r="P327" s="19">
        <v>50160000</v>
      </c>
      <c r="Q327" s="19">
        <v>52800000</v>
      </c>
      <c r="R327" s="19">
        <v>52800000</v>
      </c>
      <c r="S327" s="19">
        <v>50160000</v>
      </c>
      <c r="T327" s="19">
        <v>52800000</v>
      </c>
      <c r="U327" s="19">
        <v>52800000</v>
      </c>
      <c r="V327" s="19">
        <v>50160000</v>
      </c>
      <c r="W327" s="19">
        <v>52800000</v>
      </c>
      <c r="X327" s="19">
        <v>52800000</v>
      </c>
      <c r="Y327" s="19">
        <v>50160000</v>
      </c>
      <c r="Z327" s="19">
        <v>52800000</v>
      </c>
      <c r="AA327" s="19">
        <v>52800000</v>
      </c>
      <c r="AB327" s="19">
        <v>50160000</v>
      </c>
      <c r="AC327">
        <v>14600000</v>
      </c>
      <c r="AD327">
        <v>31800000</v>
      </c>
      <c r="AE327">
        <v>52800000</v>
      </c>
    </row>
    <row r="328" spans="1:31" x14ac:dyDescent="0.2">
      <c r="A328" s="18">
        <v>44504</v>
      </c>
      <c r="B328" s="19">
        <v>0</v>
      </c>
      <c r="C328" s="19">
        <v>0</v>
      </c>
      <c r="D328" s="19" t="e">
        <v>#N/A</v>
      </c>
      <c r="E328" s="19">
        <v>52800000</v>
      </c>
      <c r="F328" s="19">
        <v>52800000</v>
      </c>
      <c r="G328" s="19">
        <v>50160000</v>
      </c>
      <c r="H328" s="19">
        <v>52800000</v>
      </c>
      <c r="I328" s="19">
        <v>52800000</v>
      </c>
      <c r="J328" s="19">
        <v>50160000</v>
      </c>
      <c r="K328" s="19">
        <v>52800000</v>
      </c>
      <c r="L328" s="19">
        <v>52800000</v>
      </c>
      <c r="M328" s="19">
        <v>50160000</v>
      </c>
      <c r="N328" s="19">
        <v>52800000</v>
      </c>
      <c r="O328" s="19">
        <v>52800000</v>
      </c>
      <c r="P328" s="19">
        <v>50160000</v>
      </c>
      <c r="Q328" s="19">
        <v>52800000</v>
      </c>
      <c r="R328" s="19">
        <v>52800000</v>
      </c>
      <c r="S328" s="19">
        <v>50160000</v>
      </c>
      <c r="T328" s="19">
        <v>52800000</v>
      </c>
      <c r="U328" s="19">
        <v>52800000</v>
      </c>
      <c r="V328" s="19">
        <v>50160000</v>
      </c>
      <c r="W328" s="19">
        <v>52800000</v>
      </c>
      <c r="X328" s="19">
        <v>52800000</v>
      </c>
      <c r="Y328" s="19">
        <v>50160000</v>
      </c>
      <c r="Z328" s="19">
        <v>52800000</v>
      </c>
      <c r="AA328" s="19">
        <v>52800000</v>
      </c>
      <c r="AB328" s="19">
        <v>50160000</v>
      </c>
      <c r="AC328">
        <v>14600000</v>
      </c>
      <c r="AD328">
        <v>31800000</v>
      </c>
      <c r="AE328">
        <v>52800000</v>
      </c>
    </row>
    <row r="329" spans="1:31" x14ac:dyDescent="0.2">
      <c r="A329" s="18">
        <v>44505</v>
      </c>
      <c r="B329" s="19">
        <v>0</v>
      </c>
      <c r="C329" s="19">
        <v>0</v>
      </c>
      <c r="D329" s="19" t="e">
        <v>#N/A</v>
      </c>
      <c r="E329" s="19">
        <v>52800000</v>
      </c>
      <c r="F329" s="19">
        <v>52800000</v>
      </c>
      <c r="G329" s="19">
        <v>50160000</v>
      </c>
      <c r="H329" s="19">
        <v>52800000</v>
      </c>
      <c r="I329" s="19">
        <v>52800000</v>
      </c>
      <c r="J329" s="19">
        <v>50160000</v>
      </c>
      <c r="K329" s="19">
        <v>52800000</v>
      </c>
      <c r="L329" s="19">
        <v>52800000</v>
      </c>
      <c r="M329" s="19">
        <v>50160000</v>
      </c>
      <c r="N329" s="19">
        <v>52800000</v>
      </c>
      <c r="O329" s="19">
        <v>52800000</v>
      </c>
      <c r="P329" s="19">
        <v>50160000</v>
      </c>
      <c r="Q329" s="19">
        <v>52800000</v>
      </c>
      <c r="R329" s="19">
        <v>52800000</v>
      </c>
      <c r="S329" s="19">
        <v>50160000</v>
      </c>
      <c r="T329" s="19">
        <v>52800000</v>
      </c>
      <c r="U329" s="19">
        <v>52800000</v>
      </c>
      <c r="V329" s="19">
        <v>50160000</v>
      </c>
      <c r="W329" s="19">
        <v>52800000</v>
      </c>
      <c r="X329" s="19">
        <v>52800000</v>
      </c>
      <c r="Y329" s="19">
        <v>50160000</v>
      </c>
      <c r="Z329" s="19">
        <v>52800000</v>
      </c>
      <c r="AA329" s="19">
        <v>52800000</v>
      </c>
      <c r="AB329" s="19">
        <v>50160000</v>
      </c>
      <c r="AC329">
        <v>14600000</v>
      </c>
      <c r="AD329">
        <v>31800000</v>
      </c>
      <c r="AE329">
        <v>52800000</v>
      </c>
    </row>
    <row r="330" spans="1:31" x14ac:dyDescent="0.2">
      <c r="A330" s="18">
        <v>44506</v>
      </c>
      <c r="B330" s="19">
        <v>0</v>
      </c>
      <c r="C330" s="19">
        <v>0</v>
      </c>
      <c r="D330" s="19" t="e">
        <v>#N/A</v>
      </c>
      <c r="E330" s="19">
        <v>52800000</v>
      </c>
      <c r="F330" s="19">
        <v>52800000</v>
      </c>
      <c r="G330" s="19">
        <v>50160000</v>
      </c>
      <c r="H330" s="19">
        <v>52800000</v>
      </c>
      <c r="I330" s="19">
        <v>52800000</v>
      </c>
      <c r="J330" s="19">
        <v>50160000</v>
      </c>
      <c r="K330" s="19">
        <v>52800000</v>
      </c>
      <c r="L330" s="19">
        <v>52800000</v>
      </c>
      <c r="M330" s="19">
        <v>50160000</v>
      </c>
      <c r="N330" s="19">
        <v>52800000</v>
      </c>
      <c r="O330" s="19">
        <v>52800000</v>
      </c>
      <c r="P330" s="19">
        <v>50160000</v>
      </c>
      <c r="Q330" s="19">
        <v>52800000</v>
      </c>
      <c r="R330" s="19">
        <v>52800000</v>
      </c>
      <c r="S330" s="19">
        <v>50160000</v>
      </c>
      <c r="T330" s="19">
        <v>52800000</v>
      </c>
      <c r="U330" s="19">
        <v>52800000</v>
      </c>
      <c r="V330" s="19">
        <v>50160000</v>
      </c>
      <c r="W330" s="19">
        <v>52800000</v>
      </c>
      <c r="X330" s="19">
        <v>52800000</v>
      </c>
      <c r="Y330" s="19">
        <v>50160000</v>
      </c>
      <c r="Z330" s="19">
        <v>52800000</v>
      </c>
      <c r="AA330" s="19">
        <v>52800000</v>
      </c>
      <c r="AB330" s="19">
        <v>50160000</v>
      </c>
      <c r="AC330">
        <v>14600000</v>
      </c>
      <c r="AD330">
        <v>31800000</v>
      </c>
      <c r="AE330">
        <v>52800000</v>
      </c>
    </row>
    <row r="331" spans="1:31" x14ac:dyDescent="0.2">
      <c r="A331" s="18">
        <v>44507</v>
      </c>
      <c r="B331" s="19">
        <v>0</v>
      </c>
      <c r="C331" s="19">
        <v>0</v>
      </c>
      <c r="D331" s="19" t="e">
        <v>#N/A</v>
      </c>
      <c r="E331" s="19">
        <v>52800000</v>
      </c>
      <c r="F331" s="19">
        <v>52800000</v>
      </c>
      <c r="G331" s="19">
        <v>50160000</v>
      </c>
      <c r="H331" s="19">
        <v>52800000</v>
      </c>
      <c r="I331" s="19">
        <v>52800000</v>
      </c>
      <c r="J331" s="19">
        <v>50160000</v>
      </c>
      <c r="K331" s="19">
        <v>52800000</v>
      </c>
      <c r="L331" s="19">
        <v>52800000</v>
      </c>
      <c r="M331" s="19">
        <v>50160000</v>
      </c>
      <c r="N331" s="19">
        <v>52800000</v>
      </c>
      <c r="O331" s="19">
        <v>52800000</v>
      </c>
      <c r="P331" s="19">
        <v>50160000</v>
      </c>
      <c r="Q331" s="19">
        <v>52800000</v>
      </c>
      <c r="R331" s="19">
        <v>52800000</v>
      </c>
      <c r="S331" s="19">
        <v>50160000</v>
      </c>
      <c r="T331" s="19">
        <v>52800000</v>
      </c>
      <c r="U331" s="19">
        <v>52800000</v>
      </c>
      <c r="V331" s="19">
        <v>50160000</v>
      </c>
      <c r="W331" s="19">
        <v>52800000</v>
      </c>
      <c r="X331" s="19">
        <v>52800000</v>
      </c>
      <c r="Y331" s="19">
        <v>50160000</v>
      </c>
      <c r="Z331" s="19">
        <v>52800000</v>
      </c>
      <c r="AA331" s="19">
        <v>52800000</v>
      </c>
      <c r="AB331" s="19">
        <v>50160000</v>
      </c>
      <c r="AC331">
        <v>14600000</v>
      </c>
      <c r="AD331">
        <v>31800000</v>
      </c>
      <c r="AE331">
        <v>52800000</v>
      </c>
    </row>
    <row r="332" spans="1:31" x14ac:dyDescent="0.2">
      <c r="A332" s="18">
        <v>44508</v>
      </c>
      <c r="B332" s="19">
        <v>0</v>
      </c>
      <c r="C332" s="19">
        <v>0</v>
      </c>
      <c r="D332" s="19" t="e">
        <v>#N/A</v>
      </c>
      <c r="E332" s="19">
        <v>52800000</v>
      </c>
      <c r="F332" s="19">
        <v>52800000</v>
      </c>
      <c r="G332" s="19">
        <v>50160000</v>
      </c>
      <c r="H332" s="19">
        <v>52800000</v>
      </c>
      <c r="I332" s="19">
        <v>52800000</v>
      </c>
      <c r="J332" s="19">
        <v>50160000</v>
      </c>
      <c r="K332" s="19">
        <v>52800000</v>
      </c>
      <c r="L332" s="19">
        <v>52800000</v>
      </c>
      <c r="M332" s="19">
        <v>50160000</v>
      </c>
      <c r="N332" s="19">
        <v>52800000</v>
      </c>
      <c r="O332" s="19">
        <v>52800000</v>
      </c>
      <c r="P332" s="19">
        <v>50160000</v>
      </c>
      <c r="Q332" s="19">
        <v>52800000</v>
      </c>
      <c r="R332" s="19">
        <v>52800000</v>
      </c>
      <c r="S332" s="19">
        <v>50160000</v>
      </c>
      <c r="T332" s="19">
        <v>52800000</v>
      </c>
      <c r="U332" s="19">
        <v>52800000</v>
      </c>
      <c r="V332" s="19">
        <v>50160000</v>
      </c>
      <c r="W332" s="19">
        <v>52800000</v>
      </c>
      <c r="X332" s="19">
        <v>52800000</v>
      </c>
      <c r="Y332" s="19">
        <v>50160000</v>
      </c>
      <c r="Z332" s="19">
        <v>52800000</v>
      </c>
      <c r="AA332" s="19">
        <v>52800000</v>
      </c>
      <c r="AB332" s="19">
        <v>50160000</v>
      </c>
      <c r="AC332">
        <v>14600000</v>
      </c>
      <c r="AD332">
        <v>31800000</v>
      </c>
      <c r="AE332">
        <v>52800000</v>
      </c>
    </row>
    <row r="333" spans="1:31" x14ac:dyDescent="0.2">
      <c r="A333" s="18">
        <v>44509</v>
      </c>
      <c r="B333" s="19">
        <v>0</v>
      </c>
      <c r="C333" s="19">
        <v>0</v>
      </c>
      <c r="D333" s="19" t="e">
        <v>#N/A</v>
      </c>
      <c r="E333" s="19">
        <v>52800000</v>
      </c>
      <c r="F333" s="19">
        <v>52800000</v>
      </c>
      <c r="G333" s="19">
        <v>50160000</v>
      </c>
      <c r="H333" s="19">
        <v>52800000</v>
      </c>
      <c r="I333" s="19">
        <v>52800000</v>
      </c>
      <c r="J333" s="19">
        <v>50160000</v>
      </c>
      <c r="K333" s="19">
        <v>52800000</v>
      </c>
      <c r="L333" s="19">
        <v>52800000</v>
      </c>
      <c r="M333" s="19">
        <v>50160000</v>
      </c>
      <c r="N333" s="19">
        <v>52800000</v>
      </c>
      <c r="O333" s="19">
        <v>52800000</v>
      </c>
      <c r="P333" s="19">
        <v>50160000</v>
      </c>
      <c r="Q333" s="19">
        <v>52800000</v>
      </c>
      <c r="R333" s="19">
        <v>52800000</v>
      </c>
      <c r="S333" s="19">
        <v>50160000</v>
      </c>
      <c r="T333" s="19">
        <v>52800000</v>
      </c>
      <c r="U333" s="19">
        <v>52800000</v>
      </c>
      <c r="V333" s="19">
        <v>50160000</v>
      </c>
      <c r="W333" s="19">
        <v>52800000</v>
      </c>
      <c r="X333" s="19">
        <v>52800000</v>
      </c>
      <c r="Y333" s="19">
        <v>50160000</v>
      </c>
      <c r="Z333" s="19">
        <v>52800000</v>
      </c>
      <c r="AA333" s="19">
        <v>52800000</v>
      </c>
      <c r="AB333" s="19">
        <v>50160000</v>
      </c>
      <c r="AC333">
        <v>14600000</v>
      </c>
      <c r="AD333">
        <v>31800000</v>
      </c>
      <c r="AE333">
        <v>52800000</v>
      </c>
    </row>
    <row r="334" spans="1:31" x14ac:dyDescent="0.2">
      <c r="A334" s="18">
        <v>44510</v>
      </c>
      <c r="B334" s="19">
        <v>0</v>
      </c>
      <c r="C334" s="19">
        <v>0</v>
      </c>
      <c r="D334" s="19" t="e">
        <v>#N/A</v>
      </c>
      <c r="E334" s="19">
        <v>52800000</v>
      </c>
      <c r="F334" s="19">
        <v>52800000</v>
      </c>
      <c r="G334" s="19">
        <v>50160000</v>
      </c>
      <c r="H334" s="19">
        <v>52800000</v>
      </c>
      <c r="I334" s="19">
        <v>52800000</v>
      </c>
      <c r="J334" s="19">
        <v>50160000</v>
      </c>
      <c r="K334" s="19">
        <v>52800000</v>
      </c>
      <c r="L334" s="19">
        <v>52800000</v>
      </c>
      <c r="M334" s="19">
        <v>50160000</v>
      </c>
      <c r="N334" s="19">
        <v>52800000</v>
      </c>
      <c r="O334" s="19">
        <v>52800000</v>
      </c>
      <c r="P334" s="19">
        <v>50160000</v>
      </c>
      <c r="Q334" s="19">
        <v>52800000</v>
      </c>
      <c r="R334" s="19">
        <v>52800000</v>
      </c>
      <c r="S334" s="19">
        <v>50160000</v>
      </c>
      <c r="T334" s="19">
        <v>52800000</v>
      </c>
      <c r="U334" s="19">
        <v>52800000</v>
      </c>
      <c r="V334" s="19">
        <v>50160000</v>
      </c>
      <c r="W334" s="19">
        <v>52800000</v>
      </c>
      <c r="X334" s="19">
        <v>52800000</v>
      </c>
      <c r="Y334" s="19">
        <v>50160000</v>
      </c>
      <c r="Z334" s="19">
        <v>52800000</v>
      </c>
      <c r="AA334" s="19">
        <v>52800000</v>
      </c>
      <c r="AB334" s="19">
        <v>50160000</v>
      </c>
      <c r="AC334">
        <v>14600000</v>
      </c>
      <c r="AD334">
        <v>31800000</v>
      </c>
      <c r="AE334">
        <v>52800000</v>
      </c>
    </row>
    <row r="335" spans="1:31" x14ac:dyDescent="0.2">
      <c r="A335" s="18">
        <v>44511</v>
      </c>
      <c r="B335" s="19">
        <v>0</v>
      </c>
      <c r="C335" s="19">
        <v>0</v>
      </c>
      <c r="D335" s="19" t="e">
        <v>#N/A</v>
      </c>
      <c r="E335" s="19">
        <v>52800000</v>
      </c>
      <c r="F335" s="19">
        <v>52800000</v>
      </c>
      <c r="G335" s="19">
        <v>50160000</v>
      </c>
      <c r="H335" s="19">
        <v>52800000</v>
      </c>
      <c r="I335" s="19">
        <v>52800000</v>
      </c>
      <c r="J335" s="19">
        <v>50160000</v>
      </c>
      <c r="K335" s="19">
        <v>52800000</v>
      </c>
      <c r="L335" s="19">
        <v>52800000</v>
      </c>
      <c r="M335" s="19">
        <v>50160000</v>
      </c>
      <c r="N335" s="19">
        <v>52800000</v>
      </c>
      <c r="O335" s="19">
        <v>52800000</v>
      </c>
      <c r="P335" s="19">
        <v>50160000</v>
      </c>
      <c r="Q335" s="19">
        <v>52800000</v>
      </c>
      <c r="R335" s="19">
        <v>52800000</v>
      </c>
      <c r="S335" s="19">
        <v>50160000</v>
      </c>
      <c r="T335" s="19">
        <v>52800000</v>
      </c>
      <c r="U335" s="19">
        <v>52800000</v>
      </c>
      <c r="V335" s="19">
        <v>50160000</v>
      </c>
      <c r="W335" s="19">
        <v>52800000</v>
      </c>
      <c r="X335" s="19">
        <v>52800000</v>
      </c>
      <c r="Y335" s="19">
        <v>50160000</v>
      </c>
      <c r="Z335" s="19">
        <v>52800000</v>
      </c>
      <c r="AA335" s="19">
        <v>52800000</v>
      </c>
      <c r="AB335" s="19">
        <v>50160000</v>
      </c>
      <c r="AC335">
        <v>14600000</v>
      </c>
      <c r="AD335">
        <v>31800000</v>
      </c>
      <c r="AE335">
        <v>52800000</v>
      </c>
    </row>
    <row r="336" spans="1:31" x14ac:dyDescent="0.2">
      <c r="A336" s="18">
        <v>44512</v>
      </c>
      <c r="B336" s="19">
        <v>0</v>
      </c>
      <c r="C336" s="19">
        <v>0</v>
      </c>
      <c r="D336" s="19" t="e">
        <v>#N/A</v>
      </c>
      <c r="E336" s="19">
        <v>52800000</v>
      </c>
      <c r="F336" s="19">
        <v>52800000</v>
      </c>
      <c r="G336" s="19">
        <v>50160000</v>
      </c>
      <c r="H336" s="19">
        <v>52800000</v>
      </c>
      <c r="I336" s="19">
        <v>52800000</v>
      </c>
      <c r="J336" s="19">
        <v>50160000</v>
      </c>
      <c r="K336" s="19">
        <v>52800000</v>
      </c>
      <c r="L336" s="19">
        <v>52800000</v>
      </c>
      <c r="M336" s="19">
        <v>50160000</v>
      </c>
      <c r="N336" s="19">
        <v>52800000</v>
      </c>
      <c r="O336" s="19">
        <v>52800000</v>
      </c>
      <c r="P336" s="19">
        <v>50160000</v>
      </c>
      <c r="Q336" s="19">
        <v>52800000</v>
      </c>
      <c r="R336" s="19">
        <v>52800000</v>
      </c>
      <c r="S336" s="19">
        <v>50160000</v>
      </c>
      <c r="T336" s="19">
        <v>52800000</v>
      </c>
      <c r="U336" s="19">
        <v>52800000</v>
      </c>
      <c r="V336" s="19">
        <v>50160000</v>
      </c>
      <c r="W336" s="19">
        <v>52800000</v>
      </c>
      <c r="X336" s="19">
        <v>52800000</v>
      </c>
      <c r="Y336" s="19">
        <v>50160000</v>
      </c>
      <c r="Z336" s="19">
        <v>52800000</v>
      </c>
      <c r="AA336" s="19">
        <v>52800000</v>
      </c>
      <c r="AB336" s="19">
        <v>50160000</v>
      </c>
      <c r="AC336">
        <v>14600000</v>
      </c>
      <c r="AD336">
        <v>31800000</v>
      </c>
      <c r="AE336">
        <v>52800000</v>
      </c>
    </row>
    <row r="337" spans="1:31" x14ac:dyDescent="0.2">
      <c r="A337" s="18">
        <v>44513</v>
      </c>
      <c r="B337" s="19">
        <v>0</v>
      </c>
      <c r="C337" s="19">
        <v>0</v>
      </c>
      <c r="D337" s="19" t="e">
        <v>#N/A</v>
      </c>
      <c r="E337" s="19">
        <v>52800000</v>
      </c>
      <c r="F337" s="19">
        <v>52800000</v>
      </c>
      <c r="G337" s="19">
        <v>50160000</v>
      </c>
      <c r="H337" s="19">
        <v>52800000</v>
      </c>
      <c r="I337" s="19">
        <v>52800000</v>
      </c>
      <c r="J337" s="19">
        <v>50160000</v>
      </c>
      <c r="K337" s="19">
        <v>52800000</v>
      </c>
      <c r="L337" s="19">
        <v>52800000</v>
      </c>
      <c r="M337" s="19">
        <v>50160000</v>
      </c>
      <c r="N337" s="19">
        <v>52800000</v>
      </c>
      <c r="O337" s="19">
        <v>52800000</v>
      </c>
      <c r="P337" s="19">
        <v>50160000</v>
      </c>
      <c r="Q337" s="19">
        <v>52800000</v>
      </c>
      <c r="R337" s="19">
        <v>52800000</v>
      </c>
      <c r="S337" s="19">
        <v>50160000</v>
      </c>
      <c r="T337" s="19">
        <v>52800000</v>
      </c>
      <c r="U337" s="19">
        <v>52800000</v>
      </c>
      <c r="V337" s="19">
        <v>50160000</v>
      </c>
      <c r="W337" s="19">
        <v>52800000</v>
      </c>
      <c r="X337" s="19">
        <v>52800000</v>
      </c>
      <c r="Y337" s="19">
        <v>50160000</v>
      </c>
      <c r="Z337" s="19">
        <v>52800000</v>
      </c>
      <c r="AA337" s="19">
        <v>52800000</v>
      </c>
      <c r="AB337" s="19">
        <v>50160000</v>
      </c>
      <c r="AC337">
        <v>14600000</v>
      </c>
      <c r="AD337">
        <v>31800000</v>
      </c>
      <c r="AE337">
        <v>52800000</v>
      </c>
    </row>
    <row r="338" spans="1:31" x14ac:dyDescent="0.2">
      <c r="A338" s="18">
        <v>44514</v>
      </c>
      <c r="B338" s="19">
        <v>0</v>
      </c>
      <c r="C338" s="19">
        <v>0</v>
      </c>
      <c r="D338" s="19" t="e">
        <v>#N/A</v>
      </c>
      <c r="E338" s="19">
        <v>52800000</v>
      </c>
      <c r="F338" s="19">
        <v>52800000</v>
      </c>
      <c r="G338" s="19">
        <v>50160000</v>
      </c>
      <c r="H338" s="19">
        <v>52800000</v>
      </c>
      <c r="I338" s="19">
        <v>52800000</v>
      </c>
      <c r="J338" s="19">
        <v>50160000</v>
      </c>
      <c r="K338" s="19">
        <v>52800000</v>
      </c>
      <c r="L338" s="19">
        <v>52800000</v>
      </c>
      <c r="M338" s="19">
        <v>50160000</v>
      </c>
      <c r="N338" s="19">
        <v>52800000</v>
      </c>
      <c r="O338" s="19">
        <v>52800000</v>
      </c>
      <c r="P338" s="19">
        <v>50160000</v>
      </c>
      <c r="Q338" s="19">
        <v>52800000</v>
      </c>
      <c r="R338" s="19">
        <v>52800000</v>
      </c>
      <c r="S338" s="19">
        <v>50160000</v>
      </c>
      <c r="T338" s="19">
        <v>52800000</v>
      </c>
      <c r="U338" s="19">
        <v>52800000</v>
      </c>
      <c r="V338" s="19">
        <v>50160000</v>
      </c>
      <c r="W338" s="19">
        <v>52800000</v>
      </c>
      <c r="X338" s="19">
        <v>52800000</v>
      </c>
      <c r="Y338" s="19">
        <v>50160000</v>
      </c>
      <c r="Z338" s="19">
        <v>52800000</v>
      </c>
      <c r="AA338" s="19">
        <v>52800000</v>
      </c>
      <c r="AB338" s="19">
        <v>50160000</v>
      </c>
      <c r="AC338">
        <v>14600000</v>
      </c>
      <c r="AD338">
        <v>31800000</v>
      </c>
      <c r="AE338">
        <v>52800000</v>
      </c>
    </row>
    <row r="339" spans="1:31" x14ac:dyDescent="0.2">
      <c r="A339" s="18">
        <v>44515</v>
      </c>
      <c r="B339" s="19">
        <v>0</v>
      </c>
      <c r="C339" s="19">
        <v>0</v>
      </c>
      <c r="D339" s="19" t="e">
        <v>#N/A</v>
      </c>
      <c r="E339" s="19">
        <v>52800000</v>
      </c>
      <c r="F339" s="19">
        <v>52800000</v>
      </c>
      <c r="G339" s="19">
        <v>50160000</v>
      </c>
      <c r="H339" s="19">
        <v>52800000</v>
      </c>
      <c r="I339" s="19">
        <v>52800000</v>
      </c>
      <c r="J339" s="19">
        <v>50160000</v>
      </c>
      <c r="K339" s="19">
        <v>52800000</v>
      </c>
      <c r="L339" s="19">
        <v>52800000</v>
      </c>
      <c r="M339" s="19">
        <v>50160000</v>
      </c>
      <c r="N339" s="19">
        <v>52800000</v>
      </c>
      <c r="O339" s="19">
        <v>52800000</v>
      </c>
      <c r="P339" s="19">
        <v>50160000</v>
      </c>
      <c r="Q339" s="19">
        <v>52800000</v>
      </c>
      <c r="R339" s="19">
        <v>52800000</v>
      </c>
      <c r="S339" s="19">
        <v>50160000</v>
      </c>
      <c r="T339" s="19">
        <v>52800000</v>
      </c>
      <c r="U339" s="19">
        <v>52800000</v>
      </c>
      <c r="V339" s="19">
        <v>50160000</v>
      </c>
      <c r="W339" s="19">
        <v>52800000</v>
      </c>
      <c r="X339" s="19">
        <v>52800000</v>
      </c>
      <c r="Y339" s="19">
        <v>50160000</v>
      </c>
      <c r="Z339" s="19">
        <v>52800000</v>
      </c>
      <c r="AA339" s="19">
        <v>52800000</v>
      </c>
      <c r="AB339" s="19">
        <v>50160000</v>
      </c>
      <c r="AC339">
        <v>14600000</v>
      </c>
      <c r="AD339">
        <v>31800000</v>
      </c>
      <c r="AE339">
        <v>52800000</v>
      </c>
    </row>
    <row r="340" spans="1:31" x14ac:dyDescent="0.2">
      <c r="A340" s="18">
        <v>44516</v>
      </c>
      <c r="B340" s="19">
        <v>0</v>
      </c>
      <c r="C340" s="19">
        <v>0</v>
      </c>
      <c r="D340" s="19" t="e">
        <v>#N/A</v>
      </c>
      <c r="E340" s="19">
        <v>52800000</v>
      </c>
      <c r="F340" s="19">
        <v>52800000</v>
      </c>
      <c r="G340" s="19">
        <v>50160000</v>
      </c>
      <c r="H340" s="19">
        <v>52800000</v>
      </c>
      <c r="I340" s="19">
        <v>52800000</v>
      </c>
      <c r="J340" s="19">
        <v>50160000</v>
      </c>
      <c r="K340" s="19">
        <v>52800000</v>
      </c>
      <c r="L340" s="19">
        <v>52800000</v>
      </c>
      <c r="M340" s="19">
        <v>50160000</v>
      </c>
      <c r="N340" s="19">
        <v>52800000</v>
      </c>
      <c r="O340" s="19">
        <v>52800000</v>
      </c>
      <c r="P340" s="19">
        <v>50160000</v>
      </c>
      <c r="Q340" s="19">
        <v>52800000</v>
      </c>
      <c r="R340" s="19">
        <v>52800000</v>
      </c>
      <c r="S340" s="19">
        <v>50160000</v>
      </c>
      <c r="T340" s="19">
        <v>52800000</v>
      </c>
      <c r="U340" s="19">
        <v>52800000</v>
      </c>
      <c r="V340" s="19">
        <v>50160000</v>
      </c>
      <c r="W340" s="19">
        <v>52800000</v>
      </c>
      <c r="X340" s="19">
        <v>52800000</v>
      </c>
      <c r="Y340" s="19">
        <v>50160000</v>
      </c>
      <c r="Z340" s="19">
        <v>52800000</v>
      </c>
      <c r="AA340" s="19">
        <v>52800000</v>
      </c>
      <c r="AB340" s="19">
        <v>50160000</v>
      </c>
      <c r="AC340">
        <v>14600000</v>
      </c>
      <c r="AD340">
        <v>31800000</v>
      </c>
      <c r="AE340">
        <v>52800000</v>
      </c>
    </row>
    <row r="341" spans="1:31" x14ac:dyDescent="0.2">
      <c r="A341" s="18">
        <v>44517</v>
      </c>
      <c r="B341" s="19">
        <v>0</v>
      </c>
      <c r="C341" s="19">
        <v>0</v>
      </c>
      <c r="D341" s="19" t="e">
        <v>#N/A</v>
      </c>
      <c r="E341" s="19">
        <v>52800000</v>
      </c>
      <c r="F341" s="19">
        <v>52800000</v>
      </c>
      <c r="G341" s="19">
        <v>50160000</v>
      </c>
      <c r="H341" s="19">
        <v>52800000</v>
      </c>
      <c r="I341" s="19">
        <v>52800000</v>
      </c>
      <c r="J341" s="19">
        <v>50160000</v>
      </c>
      <c r="K341" s="19">
        <v>52800000</v>
      </c>
      <c r="L341" s="19">
        <v>52800000</v>
      </c>
      <c r="M341" s="19">
        <v>50160000</v>
      </c>
      <c r="N341" s="19">
        <v>52800000</v>
      </c>
      <c r="O341" s="19">
        <v>52800000</v>
      </c>
      <c r="P341" s="19">
        <v>50160000</v>
      </c>
      <c r="Q341" s="19">
        <v>52800000</v>
      </c>
      <c r="R341" s="19">
        <v>52800000</v>
      </c>
      <c r="S341" s="19">
        <v>50160000</v>
      </c>
      <c r="T341" s="19">
        <v>52800000</v>
      </c>
      <c r="U341" s="19">
        <v>52800000</v>
      </c>
      <c r="V341" s="19">
        <v>50160000</v>
      </c>
      <c r="W341" s="19">
        <v>52800000</v>
      </c>
      <c r="X341" s="19">
        <v>52800000</v>
      </c>
      <c r="Y341" s="19">
        <v>50160000</v>
      </c>
      <c r="Z341" s="19">
        <v>52800000</v>
      </c>
      <c r="AA341" s="19">
        <v>52800000</v>
      </c>
      <c r="AB341" s="19">
        <v>50160000</v>
      </c>
      <c r="AC341">
        <v>14600000</v>
      </c>
      <c r="AD341">
        <v>31800000</v>
      </c>
      <c r="AE341">
        <v>52800000</v>
      </c>
    </row>
    <row r="342" spans="1:31" x14ac:dyDescent="0.2">
      <c r="A342" s="18">
        <v>44518</v>
      </c>
      <c r="B342" s="19">
        <v>0</v>
      </c>
      <c r="C342" s="19">
        <v>0</v>
      </c>
      <c r="D342" s="19" t="e">
        <v>#N/A</v>
      </c>
      <c r="E342" s="19">
        <v>52800000</v>
      </c>
      <c r="F342" s="19">
        <v>52800000</v>
      </c>
      <c r="G342" s="19">
        <v>50160000</v>
      </c>
      <c r="H342" s="19">
        <v>52800000</v>
      </c>
      <c r="I342" s="19">
        <v>52800000</v>
      </c>
      <c r="J342" s="19">
        <v>50160000</v>
      </c>
      <c r="K342" s="19">
        <v>52800000</v>
      </c>
      <c r="L342" s="19">
        <v>52800000</v>
      </c>
      <c r="M342" s="19">
        <v>50160000</v>
      </c>
      <c r="N342" s="19">
        <v>52800000</v>
      </c>
      <c r="O342" s="19">
        <v>52800000</v>
      </c>
      <c r="P342" s="19">
        <v>50160000</v>
      </c>
      <c r="Q342" s="19">
        <v>52800000</v>
      </c>
      <c r="R342" s="19">
        <v>52800000</v>
      </c>
      <c r="S342" s="19">
        <v>50160000</v>
      </c>
      <c r="T342" s="19">
        <v>52800000</v>
      </c>
      <c r="U342" s="19">
        <v>52800000</v>
      </c>
      <c r="V342" s="19">
        <v>50160000</v>
      </c>
      <c r="W342" s="19">
        <v>52800000</v>
      </c>
      <c r="X342" s="19">
        <v>52800000</v>
      </c>
      <c r="Y342" s="19">
        <v>50160000</v>
      </c>
      <c r="Z342" s="19">
        <v>52800000</v>
      </c>
      <c r="AA342" s="19">
        <v>52800000</v>
      </c>
      <c r="AB342" s="19">
        <v>50160000</v>
      </c>
      <c r="AC342">
        <v>14600000</v>
      </c>
      <c r="AD342">
        <v>31800000</v>
      </c>
      <c r="AE342">
        <v>52800000</v>
      </c>
    </row>
    <row r="343" spans="1:31" x14ac:dyDescent="0.2">
      <c r="A343" s="18">
        <v>44519</v>
      </c>
      <c r="B343" s="19">
        <v>0</v>
      </c>
      <c r="C343" s="19">
        <v>0</v>
      </c>
      <c r="D343" s="19" t="e">
        <v>#N/A</v>
      </c>
      <c r="E343" s="19">
        <v>52800000</v>
      </c>
      <c r="F343" s="19">
        <v>52800000</v>
      </c>
      <c r="G343" s="19">
        <v>50160000</v>
      </c>
      <c r="H343" s="19">
        <v>52800000</v>
      </c>
      <c r="I343" s="19">
        <v>52800000</v>
      </c>
      <c r="J343" s="19">
        <v>50160000</v>
      </c>
      <c r="K343" s="19">
        <v>52800000</v>
      </c>
      <c r="L343" s="19">
        <v>52800000</v>
      </c>
      <c r="M343" s="19">
        <v>50160000</v>
      </c>
      <c r="N343" s="19">
        <v>52800000</v>
      </c>
      <c r="O343" s="19">
        <v>52800000</v>
      </c>
      <c r="P343" s="19">
        <v>50160000</v>
      </c>
      <c r="Q343" s="19">
        <v>52800000</v>
      </c>
      <c r="R343" s="19">
        <v>52800000</v>
      </c>
      <c r="S343" s="19">
        <v>50160000</v>
      </c>
      <c r="T343" s="19">
        <v>52800000</v>
      </c>
      <c r="U343" s="19">
        <v>52800000</v>
      </c>
      <c r="V343" s="19">
        <v>50160000</v>
      </c>
      <c r="W343" s="19">
        <v>52800000</v>
      </c>
      <c r="X343" s="19">
        <v>52800000</v>
      </c>
      <c r="Y343" s="19">
        <v>50160000</v>
      </c>
      <c r="Z343" s="19">
        <v>52800000</v>
      </c>
      <c r="AA343" s="19">
        <v>52800000</v>
      </c>
      <c r="AB343" s="19">
        <v>50160000</v>
      </c>
      <c r="AC343">
        <v>14600000</v>
      </c>
      <c r="AD343">
        <v>31800000</v>
      </c>
      <c r="AE343">
        <v>52800000</v>
      </c>
    </row>
    <row r="344" spans="1:31" x14ac:dyDescent="0.2">
      <c r="A344" s="18">
        <v>44520</v>
      </c>
      <c r="B344" s="19">
        <v>0</v>
      </c>
      <c r="C344" s="19">
        <v>0</v>
      </c>
      <c r="D344" s="19" t="e">
        <v>#N/A</v>
      </c>
      <c r="E344" s="19">
        <v>52800000</v>
      </c>
      <c r="F344" s="19">
        <v>52800000</v>
      </c>
      <c r="G344" s="19">
        <v>50160000</v>
      </c>
      <c r="H344" s="19">
        <v>52800000</v>
      </c>
      <c r="I344" s="19">
        <v>52800000</v>
      </c>
      <c r="J344" s="19">
        <v>50160000</v>
      </c>
      <c r="K344" s="19">
        <v>52800000</v>
      </c>
      <c r="L344" s="19">
        <v>52800000</v>
      </c>
      <c r="M344" s="19">
        <v>50160000</v>
      </c>
      <c r="N344" s="19">
        <v>52800000</v>
      </c>
      <c r="O344" s="19">
        <v>52800000</v>
      </c>
      <c r="P344" s="19">
        <v>50160000</v>
      </c>
      <c r="Q344" s="19">
        <v>52800000</v>
      </c>
      <c r="R344" s="19">
        <v>52800000</v>
      </c>
      <c r="S344" s="19">
        <v>50160000</v>
      </c>
      <c r="T344" s="19">
        <v>52800000</v>
      </c>
      <c r="U344" s="19">
        <v>52800000</v>
      </c>
      <c r="V344" s="19">
        <v>50160000</v>
      </c>
      <c r="W344" s="19">
        <v>52800000</v>
      </c>
      <c r="X344" s="19">
        <v>52800000</v>
      </c>
      <c r="Y344" s="19">
        <v>50160000</v>
      </c>
      <c r="Z344" s="19">
        <v>52800000</v>
      </c>
      <c r="AA344" s="19">
        <v>52800000</v>
      </c>
      <c r="AB344" s="19">
        <v>50160000</v>
      </c>
      <c r="AC344">
        <v>14600000</v>
      </c>
      <c r="AD344">
        <v>31800000</v>
      </c>
      <c r="AE344">
        <v>52800000</v>
      </c>
    </row>
    <row r="345" spans="1:31" x14ac:dyDescent="0.2">
      <c r="A345" s="18">
        <v>44521</v>
      </c>
      <c r="B345" s="19">
        <v>0</v>
      </c>
      <c r="C345" s="19">
        <v>0</v>
      </c>
      <c r="D345" s="19" t="e">
        <v>#N/A</v>
      </c>
      <c r="E345" s="19">
        <v>52800000</v>
      </c>
      <c r="F345" s="19">
        <v>52800000</v>
      </c>
      <c r="G345" s="19">
        <v>50160000</v>
      </c>
      <c r="H345" s="19">
        <v>52800000</v>
      </c>
      <c r="I345" s="19">
        <v>52800000</v>
      </c>
      <c r="J345" s="19">
        <v>50160000</v>
      </c>
      <c r="K345" s="19">
        <v>52800000</v>
      </c>
      <c r="L345" s="19">
        <v>52800000</v>
      </c>
      <c r="M345" s="19">
        <v>50160000</v>
      </c>
      <c r="N345" s="19">
        <v>52800000</v>
      </c>
      <c r="O345" s="19">
        <v>52800000</v>
      </c>
      <c r="P345" s="19">
        <v>50160000</v>
      </c>
      <c r="Q345" s="19">
        <v>52800000</v>
      </c>
      <c r="R345" s="19">
        <v>52800000</v>
      </c>
      <c r="S345" s="19">
        <v>50160000</v>
      </c>
      <c r="T345" s="19">
        <v>52800000</v>
      </c>
      <c r="U345" s="19">
        <v>52800000</v>
      </c>
      <c r="V345" s="19">
        <v>50160000</v>
      </c>
      <c r="W345" s="19">
        <v>52800000</v>
      </c>
      <c r="X345" s="19">
        <v>52800000</v>
      </c>
      <c r="Y345" s="19">
        <v>50160000</v>
      </c>
      <c r="Z345" s="19">
        <v>52800000</v>
      </c>
      <c r="AA345" s="19">
        <v>52800000</v>
      </c>
      <c r="AB345" s="19">
        <v>50160000</v>
      </c>
      <c r="AC345">
        <v>14600000</v>
      </c>
      <c r="AD345">
        <v>31800000</v>
      </c>
      <c r="AE345">
        <v>52800000</v>
      </c>
    </row>
    <row r="346" spans="1:31" x14ac:dyDescent="0.2">
      <c r="A346" s="18">
        <v>44522</v>
      </c>
      <c r="B346" s="19">
        <v>0</v>
      </c>
      <c r="C346" s="19">
        <v>0</v>
      </c>
      <c r="D346" s="19" t="e">
        <v>#N/A</v>
      </c>
      <c r="E346" s="19">
        <v>52800000</v>
      </c>
      <c r="F346" s="19">
        <v>52800000</v>
      </c>
      <c r="G346" s="19">
        <v>50160000</v>
      </c>
      <c r="H346" s="19">
        <v>52800000</v>
      </c>
      <c r="I346" s="19">
        <v>52800000</v>
      </c>
      <c r="J346" s="19">
        <v>50160000</v>
      </c>
      <c r="K346" s="19">
        <v>52800000</v>
      </c>
      <c r="L346" s="19">
        <v>52800000</v>
      </c>
      <c r="M346" s="19">
        <v>50160000</v>
      </c>
      <c r="N346" s="19">
        <v>52800000</v>
      </c>
      <c r="O346" s="19">
        <v>52800000</v>
      </c>
      <c r="P346" s="19">
        <v>50160000</v>
      </c>
      <c r="Q346" s="19">
        <v>52800000</v>
      </c>
      <c r="R346" s="19">
        <v>52800000</v>
      </c>
      <c r="S346" s="19">
        <v>50160000</v>
      </c>
      <c r="T346" s="19">
        <v>52800000</v>
      </c>
      <c r="U346" s="19">
        <v>52800000</v>
      </c>
      <c r="V346" s="19">
        <v>50160000</v>
      </c>
      <c r="W346" s="19">
        <v>52800000</v>
      </c>
      <c r="X346" s="19">
        <v>52800000</v>
      </c>
      <c r="Y346" s="19">
        <v>50160000</v>
      </c>
      <c r="Z346" s="19">
        <v>52800000</v>
      </c>
      <c r="AA346" s="19">
        <v>52800000</v>
      </c>
      <c r="AB346" s="19">
        <v>50160000</v>
      </c>
      <c r="AC346">
        <v>14600000</v>
      </c>
      <c r="AD346">
        <v>31800000</v>
      </c>
      <c r="AE346">
        <v>52800000</v>
      </c>
    </row>
    <row r="347" spans="1:31" x14ac:dyDescent="0.2">
      <c r="A347" s="18">
        <v>44523</v>
      </c>
      <c r="B347" s="19">
        <v>0</v>
      </c>
      <c r="C347" s="19">
        <v>0</v>
      </c>
      <c r="D347" s="19" t="e">
        <v>#N/A</v>
      </c>
      <c r="E347" s="19">
        <v>52800000</v>
      </c>
      <c r="F347" s="19">
        <v>52800000</v>
      </c>
      <c r="G347" s="19">
        <v>50160000</v>
      </c>
      <c r="H347" s="19">
        <v>52800000</v>
      </c>
      <c r="I347" s="19">
        <v>52800000</v>
      </c>
      <c r="J347" s="19">
        <v>50160000</v>
      </c>
      <c r="K347" s="19">
        <v>52800000</v>
      </c>
      <c r="L347" s="19">
        <v>52800000</v>
      </c>
      <c r="M347" s="19">
        <v>50160000</v>
      </c>
      <c r="N347" s="19">
        <v>52800000</v>
      </c>
      <c r="O347" s="19">
        <v>52800000</v>
      </c>
      <c r="P347" s="19">
        <v>50160000</v>
      </c>
      <c r="Q347" s="19">
        <v>52800000</v>
      </c>
      <c r="R347" s="19">
        <v>52800000</v>
      </c>
      <c r="S347" s="19">
        <v>50160000</v>
      </c>
      <c r="T347" s="19">
        <v>52800000</v>
      </c>
      <c r="U347" s="19">
        <v>52800000</v>
      </c>
      <c r="V347" s="19">
        <v>50160000</v>
      </c>
      <c r="W347" s="19">
        <v>52800000</v>
      </c>
      <c r="X347" s="19">
        <v>52800000</v>
      </c>
      <c r="Y347" s="19">
        <v>50160000</v>
      </c>
      <c r="Z347" s="19">
        <v>52800000</v>
      </c>
      <c r="AA347" s="19">
        <v>52800000</v>
      </c>
      <c r="AB347" s="19">
        <v>50160000</v>
      </c>
      <c r="AC347">
        <v>14600000</v>
      </c>
      <c r="AD347">
        <v>31800000</v>
      </c>
      <c r="AE347">
        <v>52800000</v>
      </c>
    </row>
    <row r="348" spans="1:31" x14ac:dyDescent="0.2">
      <c r="A348" s="18">
        <v>44524</v>
      </c>
      <c r="B348" s="19">
        <v>0</v>
      </c>
      <c r="C348" s="19">
        <v>0</v>
      </c>
      <c r="D348" s="19" t="e">
        <v>#N/A</v>
      </c>
      <c r="E348" s="19">
        <v>52800000</v>
      </c>
      <c r="F348" s="19">
        <v>52800000</v>
      </c>
      <c r="G348" s="19">
        <v>50160000</v>
      </c>
      <c r="H348" s="19">
        <v>52800000</v>
      </c>
      <c r="I348" s="19">
        <v>52800000</v>
      </c>
      <c r="J348" s="19">
        <v>50160000</v>
      </c>
      <c r="K348" s="19">
        <v>52800000</v>
      </c>
      <c r="L348" s="19">
        <v>52800000</v>
      </c>
      <c r="M348" s="19">
        <v>50160000</v>
      </c>
      <c r="N348" s="19">
        <v>52800000</v>
      </c>
      <c r="O348" s="19">
        <v>52800000</v>
      </c>
      <c r="P348" s="19">
        <v>50160000</v>
      </c>
      <c r="Q348" s="19">
        <v>52800000</v>
      </c>
      <c r="R348" s="19">
        <v>52800000</v>
      </c>
      <c r="S348" s="19">
        <v>50160000</v>
      </c>
      <c r="T348" s="19">
        <v>52800000</v>
      </c>
      <c r="U348" s="19">
        <v>52800000</v>
      </c>
      <c r="V348" s="19">
        <v>50160000</v>
      </c>
      <c r="W348" s="19">
        <v>52800000</v>
      </c>
      <c r="X348" s="19">
        <v>52800000</v>
      </c>
      <c r="Y348" s="19">
        <v>50160000</v>
      </c>
      <c r="Z348" s="19">
        <v>52800000</v>
      </c>
      <c r="AA348" s="19">
        <v>52800000</v>
      </c>
      <c r="AB348" s="19">
        <v>50160000</v>
      </c>
      <c r="AC348">
        <v>14600000</v>
      </c>
      <c r="AD348">
        <v>31800000</v>
      </c>
      <c r="AE348">
        <v>52800000</v>
      </c>
    </row>
    <row r="349" spans="1:31" x14ac:dyDescent="0.2">
      <c r="A349" s="18">
        <v>44525</v>
      </c>
      <c r="B349" s="19">
        <v>0</v>
      </c>
      <c r="C349" s="19">
        <v>0</v>
      </c>
      <c r="D349" s="19" t="e">
        <v>#N/A</v>
      </c>
      <c r="E349" s="19">
        <v>52800000</v>
      </c>
      <c r="F349" s="19">
        <v>52800000</v>
      </c>
      <c r="G349" s="19">
        <v>50160000</v>
      </c>
      <c r="H349" s="19">
        <v>52800000</v>
      </c>
      <c r="I349" s="19">
        <v>52800000</v>
      </c>
      <c r="J349" s="19">
        <v>50160000</v>
      </c>
      <c r="K349" s="19">
        <v>52800000</v>
      </c>
      <c r="L349" s="19">
        <v>52800000</v>
      </c>
      <c r="M349" s="19">
        <v>50160000</v>
      </c>
      <c r="N349" s="19">
        <v>52800000</v>
      </c>
      <c r="O349" s="19">
        <v>52800000</v>
      </c>
      <c r="P349" s="19">
        <v>50160000</v>
      </c>
      <c r="Q349" s="19">
        <v>52800000</v>
      </c>
      <c r="R349" s="19">
        <v>52800000</v>
      </c>
      <c r="S349" s="19">
        <v>50160000</v>
      </c>
      <c r="T349" s="19">
        <v>52800000</v>
      </c>
      <c r="U349" s="19">
        <v>52800000</v>
      </c>
      <c r="V349" s="19">
        <v>50160000</v>
      </c>
      <c r="W349" s="19">
        <v>52800000</v>
      </c>
      <c r="X349" s="19">
        <v>52800000</v>
      </c>
      <c r="Y349" s="19">
        <v>50160000</v>
      </c>
      <c r="Z349" s="19">
        <v>52800000</v>
      </c>
      <c r="AA349" s="19">
        <v>52800000</v>
      </c>
      <c r="AB349" s="19">
        <v>50160000</v>
      </c>
      <c r="AC349">
        <v>14600000</v>
      </c>
      <c r="AD349">
        <v>31800000</v>
      </c>
      <c r="AE349">
        <v>52800000</v>
      </c>
    </row>
    <row r="350" spans="1:31" x14ac:dyDescent="0.2">
      <c r="A350" s="18">
        <v>44526</v>
      </c>
      <c r="B350" s="19">
        <v>0</v>
      </c>
      <c r="C350" s="19">
        <v>0</v>
      </c>
      <c r="D350" s="19" t="e">
        <v>#N/A</v>
      </c>
      <c r="E350" s="19">
        <v>52800000</v>
      </c>
      <c r="F350" s="19">
        <v>52800000</v>
      </c>
      <c r="G350" s="19">
        <v>50160000</v>
      </c>
      <c r="H350" s="19">
        <v>52800000</v>
      </c>
      <c r="I350" s="19">
        <v>52800000</v>
      </c>
      <c r="J350" s="19">
        <v>50160000</v>
      </c>
      <c r="K350" s="19">
        <v>52800000</v>
      </c>
      <c r="L350" s="19">
        <v>52800000</v>
      </c>
      <c r="M350" s="19">
        <v>50160000</v>
      </c>
      <c r="N350" s="19">
        <v>52800000</v>
      </c>
      <c r="O350" s="19">
        <v>52800000</v>
      </c>
      <c r="P350" s="19">
        <v>50160000</v>
      </c>
      <c r="Q350" s="19">
        <v>52800000</v>
      </c>
      <c r="R350" s="19">
        <v>52800000</v>
      </c>
      <c r="S350" s="19">
        <v>50160000</v>
      </c>
      <c r="T350" s="19">
        <v>52800000</v>
      </c>
      <c r="U350" s="19">
        <v>52800000</v>
      </c>
      <c r="V350" s="19">
        <v>50160000</v>
      </c>
      <c r="W350" s="19">
        <v>52800000</v>
      </c>
      <c r="X350" s="19">
        <v>52800000</v>
      </c>
      <c r="Y350" s="19">
        <v>50160000</v>
      </c>
      <c r="Z350" s="19">
        <v>52800000</v>
      </c>
      <c r="AA350" s="19">
        <v>52800000</v>
      </c>
      <c r="AB350" s="19">
        <v>50160000</v>
      </c>
      <c r="AC350">
        <v>14600000</v>
      </c>
      <c r="AD350">
        <v>31800000</v>
      </c>
      <c r="AE350">
        <v>52800000</v>
      </c>
    </row>
    <row r="351" spans="1:31" x14ac:dyDescent="0.2">
      <c r="A351" s="18">
        <v>44527</v>
      </c>
      <c r="B351" s="19">
        <v>0</v>
      </c>
      <c r="C351" s="19">
        <v>0</v>
      </c>
      <c r="D351" s="19" t="e">
        <v>#N/A</v>
      </c>
      <c r="E351" s="19">
        <v>52800000</v>
      </c>
      <c r="F351" s="19">
        <v>52800000</v>
      </c>
      <c r="G351" s="19">
        <v>50160000</v>
      </c>
      <c r="H351" s="19">
        <v>52800000</v>
      </c>
      <c r="I351" s="19">
        <v>52800000</v>
      </c>
      <c r="J351" s="19">
        <v>50160000</v>
      </c>
      <c r="K351" s="19">
        <v>52800000</v>
      </c>
      <c r="L351" s="19">
        <v>52800000</v>
      </c>
      <c r="M351" s="19">
        <v>50160000</v>
      </c>
      <c r="N351" s="19">
        <v>52800000</v>
      </c>
      <c r="O351" s="19">
        <v>52800000</v>
      </c>
      <c r="P351" s="19">
        <v>50160000</v>
      </c>
      <c r="Q351" s="19">
        <v>52800000</v>
      </c>
      <c r="R351" s="19">
        <v>52800000</v>
      </c>
      <c r="S351" s="19">
        <v>50160000</v>
      </c>
      <c r="T351" s="19">
        <v>52800000</v>
      </c>
      <c r="U351" s="19">
        <v>52800000</v>
      </c>
      <c r="V351" s="19">
        <v>50160000</v>
      </c>
      <c r="W351" s="19">
        <v>52800000</v>
      </c>
      <c r="X351" s="19">
        <v>52800000</v>
      </c>
      <c r="Y351" s="19">
        <v>50160000</v>
      </c>
      <c r="Z351" s="19">
        <v>52800000</v>
      </c>
      <c r="AA351" s="19">
        <v>52800000</v>
      </c>
      <c r="AB351" s="19">
        <v>50160000</v>
      </c>
      <c r="AC351">
        <v>14600000</v>
      </c>
      <c r="AD351">
        <v>31800000</v>
      </c>
      <c r="AE351">
        <v>52800000</v>
      </c>
    </row>
    <row r="352" spans="1:31" x14ac:dyDescent="0.2">
      <c r="A352" s="18">
        <v>44528</v>
      </c>
      <c r="B352" s="19">
        <v>0</v>
      </c>
      <c r="C352" s="19">
        <v>0</v>
      </c>
      <c r="D352" s="19" t="e">
        <v>#N/A</v>
      </c>
      <c r="E352" s="19">
        <v>52800000</v>
      </c>
      <c r="F352" s="19">
        <v>52800000</v>
      </c>
      <c r="G352" s="19">
        <v>50160000</v>
      </c>
      <c r="H352" s="19">
        <v>52800000</v>
      </c>
      <c r="I352" s="19">
        <v>52800000</v>
      </c>
      <c r="J352" s="19">
        <v>50160000</v>
      </c>
      <c r="K352" s="19">
        <v>52800000</v>
      </c>
      <c r="L352" s="19">
        <v>52800000</v>
      </c>
      <c r="M352" s="19">
        <v>50160000</v>
      </c>
      <c r="N352" s="19">
        <v>52800000</v>
      </c>
      <c r="O352" s="19">
        <v>52800000</v>
      </c>
      <c r="P352" s="19">
        <v>50160000</v>
      </c>
      <c r="Q352" s="19">
        <v>52800000</v>
      </c>
      <c r="R352" s="19">
        <v>52800000</v>
      </c>
      <c r="S352" s="19">
        <v>50160000</v>
      </c>
      <c r="T352" s="19">
        <v>52800000</v>
      </c>
      <c r="U352" s="19">
        <v>52800000</v>
      </c>
      <c r="V352" s="19">
        <v>50160000</v>
      </c>
      <c r="W352" s="19">
        <v>52800000</v>
      </c>
      <c r="X352" s="19">
        <v>52800000</v>
      </c>
      <c r="Y352" s="19">
        <v>50160000</v>
      </c>
      <c r="Z352" s="19">
        <v>52800000</v>
      </c>
      <c r="AA352" s="19">
        <v>52800000</v>
      </c>
      <c r="AB352" s="19">
        <v>50160000</v>
      </c>
      <c r="AC352">
        <v>14600000</v>
      </c>
      <c r="AD352">
        <v>31800000</v>
      </c>
      <c r="AE352">
        <v>52800000</v>
      </c>
    </row>
    <row r="353" spans="1:31" x14ac:dyDescent="0.2">
      <c r="A353" s="18">
        <v>44529</v>
      </c>
      <c r="B353" s="19">
        <v>0</v>
      </c>
      <c r="C353" s="19">
        <v>0</v>
      </c>
      <c r="D353" s="19" t="e">
        <v>#N/A</v>
      </c>
      <c r="E353" s="19">
        <v>52800000</v>
      </c>
      <c r="F353" s="19">
        <v>52800000</v>
      </c>
      <c r="G353" s="19">
        <v>50160000</v>
      </c>
      <c r="H353" s="19">
        <v>52800000</v>
      </c>
      <c r="I353" s="19">
        <v>52800000</v>
      </c>
      <c r="J353" s="19">
        <v>50160000</v>
      </c>
      <c r="K353" s="19">
        <v>52800000</v>
      </c>
      <c r="L353" s="19">
        <v>52800000</v>
      </c>
      <c r="M353" s="19">
        <v>50160000</v>
      </c>
      <c r="N353" s="19">
        <v>52800000</v>
      </c>
      <c r="O353" s="19">
        <v>52800000</v>
      </c>
      <c r="P353" s="19">
        <v>50160000</v>
      </c>
      <c r="Q353" s="19">
        <v>52800000</v>
      </c>
      <c r="R353" s="19">
        <v>52800000</v>
      </c>
      <c r="S353" s="19">
        <v>50160000</v>
      </c>
      <c r="T353" s="19">
        <v>52800000</v>
      </c>
      <c r="U353" s="19">
        <v>52800000</v>
      </c>
      <c r="V353" s="19">
        <v>50160000</v>
      </c>
      <c r="W353" s="19">
        <v>52800000</v>
      </c>
      <c r="X353" s="19">
        <v>52800000</v>
      </c>
      <c r="Y353" s="19">
        <v>50160000</v>
      </c>
      <c r="Z353" s="19">
        <v>52800000</v>
      </c>
      <c r="AA353" s="19">
        <v>52800000</v>
      </c>
      <c r="AB353" s="19">
        <v>50160000</v>
      </c>
      <c r="AC353">
        <v>14600000</v>
      </c>
      <c r="AD353">
        <v>31800000</v>
      </c>
      <c r="AE353">
        <v>52800000</v>
      </c>
    </row>
    <row r="354" spans="1:31" x14ac:dyDescent="0.2">
      <c r="A354" s="18">
        <v>44530</v>
      </c>
      <c r="B354" s="19">
        <v>0</v>
      </c>
      <c r="C354" s="19">
        <v>0</v>
      </c>
      <c r="D354" s="19" t="e">
        <v>#N/A</v>
      </c>
      <c r="E354" s="19">
        <v>52800000</v>
      </c>
      <c r="F354" s="19">
        <v>52800000</v>
      </c>
      <c r="G354" s="19">
        <v>50160000</v>
      </c>
      <c r="H354" s="19">
        <v>52800000</v>
      </c>
      <c r="I354" s="19">
        <v>52800000</v>
      </c>
      <c r="J354" s="19">
        <v>50160000</v>
      </c>
      <c r="K354" s="19">
        <v>52800000</v>
      </c>
      <c r="L354" s="19">
        <v>52800000</v>
      </c>
      <c r="M354" s="19">
        <v>50160000</v>
      </c>
      <c r="N354" s="19">
        <v>52800000</v>
      </c>
      <c r="O354" s="19">
        <v>52800000</v>
      </c>
      <c r="P354" s="19">
        <v>50160000</v>
      </c>
      <c r="Q354" s="19">
        <v>52800000</v>
      </c>
      <c r="R354" s="19">
        <v>52800000</v>
      </c>
      <c r="S354" s="19">
        <v>50160000</v>
      </c>
      <c r="T354" s="19">
        <v>52800000</v>
      </c>
      <c r="U354" s="19">
        <v>52800000</v>
      </c>
      <c r="V354" s="19">
        <v>50160000</v>
      </c>
      <c r="W354" s="19">
        <v>52800000</v>
      </c>
      <c r="X354" s="19">
        <v>52800000</v>
      </c>
      <c r="Y354" s="19">
        <v>50160000</v>
      </c>
      <c r="Z354" s="19">
        <v>52800000</v>
      </c>
      <c r="AA354" s="19">
        <v>52800000</v>
      </c>
      <c r="AB354" s="19">
        <v>50160000</v>
      </c>
      <c r="AC354">
        <v>14600000</v>
      </c>
      <c r="AD354">
        <v>31800000</v>
      </c>
      <c r="AE354">
        <v>52800000</v>
      </c>
    </row>
    <row r="355" spans="1:31" x14ac:dyDescent="0.2">
      <c r="A355" s="18">
        <v>44531</v>
      </c>
      <c r="B355" s="19">
        <v>0</v>
      </c>
      <c r="C355" s="19">
        <v>0</v>
      </c>
      <c r="D355" s="19" t="e">
        <v>#N/A</v>
      </c>
      <c r="E355" s="19">
        <v>52800000</v>
      </c>
      <c r="F355" s="19">
        <v>52800000</v>
      </c>
      <c r="G355" s="19">
        <v>50160000</v>
      </c>
      <c r="H355" s="19">
        <v>52800000</v>
      </c>
      <c r="I355" s="19">
        <v>52800000</v>
      </c>
      <c r="J355" s="19">
        <v>50160000</v>
      </c>
      <c r="K355" s="19">
        <v>52800000</v>
      </c>
      <c r="L355" s="19">
        <v>52800000</v>
      </c>
      <c r="M355" s="19">
        <v>50160000</v>
      </c>
      <c r="N355" s="19">
        <v>52800000</v>
      </c>
      <c r="O355" s="19">
        <v>52800000</v>
      </c>
      <c r="P355" s="19">
        <v>50160000</v>
      </c>
      <c r="Q355" s="19">
        <v>52800000</v>
      </c>
      <c r="R355" s="19">
        <v>52800000</v>
      </c>
      <c r="S355" s="19">
        <v>50160000</v>
      </c>
      <c r="T355" s="19">
        <v>52800000</v>
      </c>
      <c r="U355" s="19">
        <v>52800000</v>
      </c>
      <c r="V355" s="19">
        <v>50160000</v>
      </c>
      <c r="W355" s="19">
        <v>52800000</v>
      </c>
      <c r="X355" s="19">
        <v>52800000</v>
      </c>
      <c r="Y355" s="19">
        <v>50160000</v>
      </c>
      <c r="Z355" s="19">
        <v>52800000</v>
      </c>
      <c r="AA355" s="19">
        <v>52800000</v>
      </c>
      <c r="AB355" s="19">
        <v>50160000</v>
      </c>
      <c r="AC355">
        <v>14600000</v>
      </c>
      <c r="AD355">
        <v>31800000</v>
      </c>
      <c r="AE355">
        <v>52800000</v>
      </c>
    </row>
    <row r="356" spans="1:31" x14ac:dyDescent="0.2">
      <c r="A356" s="18">
        <v>44532</v>
      </c>
      <c r="B356" s="19">
        <v>0</v>
      </c>
      <c r="C356" s="19">
        <v>0</v>
      </c>
      <c r="D356" s="19" t="e">
        <v>#N/A</v>
      </c>
      <c r="E356" s="19">
        <v>52800000</v>
      </c>
      <c r="F356" s="19">
        <v>52800000</v>
      </c>
      <c r="G356" s="19">
        <v>50160000</v>
      </c>
      <c r="H356" s="19">
        <v>52800000</v>
      </c>
      <c r="I356" s="19">
        <v>52800000</v>
      </c>
      <c r="J356" s="19">
        <v>50160000</v>
      </c>
      <c r="K356" s="19">
        <v>52800000</v>
      </c>
      <c r="L356" s="19">
        <v>52800000</v>
      </c>
      <c r="M356" s="19">
        <v>50160000</v>
      </c>
      <c r="N356" s="19">
        <v>52800000</v>
      </c>
      <c r="O356" s="19">
        <v>52800000</v>
      </c>
      <c r="P356" s="19">
        <v>50160000</v>
      </c>
      <c r="Q356" s="19">
        <v>52800000</v>
      </c>
      <c r="R356" s="19">
        <v>52800000</v>
      </c>
      <c r="S356" s="19">
        <v>50160000</v>
      </c>
      <c r="T356" s="19">
        <v>52800000</v>
      </c>
      <c r="U356" s="19">
        <v>52800000</v>
      </c>
      <c r="V356" s="19">
        <v>50160000</v>
      </c>
      <c r="W356" s="19">
        <v>52800000</v>
      </c>
      <c r="X356" s="19">
        <v>52800000</v>
      </c>
      <c r="Y356" s="19">
        <v>50160000</v>
      </c>
      <c r="Z356" s="19">
        <v>52800000</v>
      </c>
      <c r="AA356" s="19">
        <v>52800000</v>
      </c>
      <c r="AB356" s="19">
        <v>50160000</v>
      </c>
      <c r="AC356">
        <v>14600000</v>
      </c>
      <c r="AD356">
        <v>31800000</v>
      </c>
      <c r="AE356">
        <v>52800000</v>
      </c>
    </row>
    <row r="357" spans="1:31" x14ac:dyDescent="0.2">
      <c r="A357" s="18">
        <v>44533</v>
      </c>
      <c r="B357" s="19">
        <v>0</v>
      </c>
      <c r="C357" s="19">
        <v>0</v>
      </c>
      <c r="D357" s="19" t="e">
        <v>#N/A</v>
      </c>
      <c r="E357" s="19">
        <v>52800000</v>
      </c>
      <c r="F357" s="19">
        <v>52800000</v>
      </c>
      <c r="G357" s="19">
        <v>50160000</v>
      </c>
      <c r="H357" s="19">
        <v>52800000</v>
      </c>
      <c r="I357" s="19">
        <v>52800000</v>
      </c>
      <c r="J357" s="19">
        <v>50160000</v>
      </c>
      <c r="K357" s="19">
        <v>52800000</v>
      </c>
      <c r="L357" s="19">
        <v>52800000</v>
      </c>
      <c r="M357" s="19">
        <v>50160000</v>
      </c>
      <c r="N357" s="19">
        <v>52800000</v>
      </c>
      <c r="O357" s="19">
        <v>52800000</v>
      </c>
      <c r="P357" s="19">
        <v>50160000</v>
      </c>
      <c r="Q357" s="19">
        <v>52800000</v>
      </c>
      <c r="R357" s="19">
        <v>52800000</v>
      </c>
      <c r="S357" s="19">
        <v>50160000</v>
      </c>
      <c r="T357" s="19">
        <v>52800000</v>
      </c>
      <c r="U357" s="19">
        <v>52800000</v>
      </c>
      <c r="V357" s="19">
        <v>50160000</v>
      </c>
      <c r="W357" s="19">
        <v>52800000</v>
      </c>
      <c r="X357" s="19">
        <v>52800000</v>
      </c>
      <c r="Y357" s="19">
        <v>50160000</v>
      </c>
      <c r="Z357" s="19">
        <v>52800000</v>
      </c>
      <c r="AA357" s="19">
        <v>52800000</v>
      </c>
      <c r="AB357" s="19">
        <v>50160000</v>
      </c>
      <c r="AC357">
        <v>14600000</v>
      </c>
      <c r="AD357">
        <v>31800000</v>
      </c>
      <c r="AE357">
        <v>52800000</v>
      </c>
    </row>
    <row r="358" spans="1:31" x14ac:dyDescent="0.2">
      <c r="A358" s="18">
        <v>44534</v>
      </c>
      <c r="B358" s="19">
        <v>0</v>
      </c>
      <c r="C358" s="19">
        <v>0</v>
      </c>
      <c r="D358" s="19" t="e">
        <v>#N/A</v>
      </c>
      <c r="E358" s="19">
        <v>52800000</v>
      </c>
      <c r="F358" s="19">
        <v>52800000</v>
      </c>
      <c r="G358" s="19">
        <v>50160000</v>
      </c>
      <c r="H358" s="19">
        <v>52800000</v>
      </c>
      <c r="I358" s="19">
        <v>52800000</v>
      </c>
      <c r="J358" s="19">
        <v>50160000</v>
      </c>
      <c r="K358" s="19">
        <v>52800000</v>
      </c>
      <c r="L358" s="19">
        <v>52800000</v>
      </c>
      <c r="M358" s="19">
        <v>50160000</v>
      </c>
      <c r="N358" s="19">
        <v>52800000</v>
      </c>
      <c r="O358" s="19">
        <v>52800000</v>
      </c>
      <c r="P358" s="19">
        <v>50160000</v>
      </c>
      <c r="Q358" s="19">
        <v>52800000</v>
      </c>
      <c r="R358" s="19">
        <v>52800000</v>
      </c>
      <c r="S358" s="19">
        <v>50160000</v>
      </c>
      <c r="T358" s="19">
        <v>52800000</v>
      </c>
      <c r="U358" s="19">
        <v>52800000</v>
      </c>
      <c r="V358" s="19">
        <v>50160000</v>
      </c>
      <c r="W358" s="19">
        <v>52800000</v>
      </c>
      <c r="X358" s="19">
        <v>52800000</v>
      </c>
      <c r="Y358" s="19">
        <v>50160000</v>
      </c>
      <c r="Z358" s="19">
        <v>52800000</v>
      </c>
      <c r="AA358" s="19">
        <v>52800000</v>
      </c>
      <c r="AB358" s="19">
        <v>50160000</v>
      </c>
      <c r="AC358">
        <v>14600000</v>
      </c>
      <c r="AD358">
        <v>31800000</v>
      </c>
      <c r="AE358">
        <v>52800000</v>
      </c>
    </row>
    <row r="359" spans="1:31" x14ac:dyDescent="0.2">
      <c r="A359" s="18">
        <v>44535</v>
      </c>
      <c r="B359" s="19">
        <v>0</v>
      </c>
      <c r="C359" s="19">
        <v>0</v>
      </c>
      <c r="D359" s="19" t="e">
        <v>#N/A</v>
      </c>
      <c r="E359" s="19">
        <v>52800000</v>
      </c>
      <c r="F359" s="19">
        <v>52800000</v>
      </c>
      <c r="G359" s="19">
        <v>50160000</v>
      </c>
      <c r="H359" s="19">
        <v>52800000</v>
      </c>
      <c r="I359" s="19">
        <v>52800000</v>
      </c>
      <c r="J359" s="19">
        <v>50160000</v>
      </c>
      <c r="K359" s="19">
        <v>52800000</v>
      </c>
      <c r="L359" s="19">
        <v>52800000</v>
      </c>
      <c r="M359" s="19">
        <v>50160000</v>
      </c>
      <c r="N359" s="19">
        <v>52800000</v>
      </c>
      <c r="O359" s="19">
        <v>52800000</v>
      </c>
      <c r="P359" s="19">
        <v>50160000</v>
      </c>
      <c r="Q359" s="19">
        <v>52800000</v>
      </c>
      <c r="R359" s="19">
        <v>52800000</v>
      </c>
      <c r="S359" s="19">
        <v>50160000</v>
      </c>
      <c r="T359" s="19">
        <v>52800000</v>
      </c>
      <c r="U359" s="19">
        <v>52800000</v>
      </c>
      <c r="V359" s="19">
        <v>50160000</v>
      </c>
      <c r="W359" s="19">
        <v>52800000</v>
      </c>
      <c r="X359" s="19">
        <v>52800000</v>
      </c>
      <c r="Y359" s="19">
        <v>50160000</v>
      </c>
      <c r="Z359" s="19">
        <v>52800000</v>
      </c>
      <c r="AA359" s="19">
        <v>52800000</v>
      </c>
      <c r="AB359" s="19">
        <v>50160000</v>
      </c>
      <c r="AC359">
        <v>14600000</v>
      </c>
      <c r="AD359">
        <v>31800000</v>
      </c>
      <c r="AE359">
        <v>52800000</v>
      </c>
    </row>
    <row r="360" spans="1:31" x14ac:dyDescent="0.2">
      <c r="A360" s="18">
        <v>44536</v>
      </c>
      <c r="B360" s="19">
        <v>0</v>
      </c>
      <c r="C360" s="19">
        <v>0</v>
      </c>
      <c r="D360" s="19" t="e">
        <v>#N/A</v>
      </c>
      <c r="E360" s="19">
        <v>52800000</v>
      </c>
      <c r="F360" s="19">
        <v>52800000</v>
      </c>
      <c r="G360" s="19">
        <v>50160000</v>
      </c>
      <c r="H360" s="19">
        <v>52800000</v>
      </c>
      <c r="I360" s="19">
        <v>52800000</v>
      </c>
      <c r="J360" s="19">
        <v>50160000</v>
      </c>
      <c r="K360" s="19">
        <v>52800000</v>
      </c>
      <c r="L360" s="19">
        <v>52800000</v>
      </c>
      <c r="M360" s="19">
        <v>50160000</v>
      </c>
      <c r="N360" s="19">
        <v>52800000</v>
      </c>
      <c r="O360" s="19">
        <v>52800000</v>
      </c>
      <c r="P360" s="19">
        <v>50160000</v>
      </c>
      <c r="Q360" s="19">
        <v>52800000</v>
      </c>
      <c r="R360" s="19">
        <v>52800000</v>
      </c>
      <c r="S360" s="19">
        <v>50160000</v>
      </c>
      <c r="T360" s="19">
        <v>52800000</v>
      </c>
      <c r="U360" s="19">
        <v>52800000</v>
      </c>
      <c r="V360" s="19">
        <v>50160000</v>
      </c>
      <c r="W360" s="19">
        <v>52800000</v>
      </c>
      <c r="X360" s="19">
        <v>52800000</v>
      </c>
      <c r="Y360" s="19">
        <v>50160000</v>
      </c>
      <c r="Z360" s="19">
        <v>52800000</v>
      </c>
      <c r="AA360" s="19">
        <v>52800000</v>
      </c>
      <c r="AB360" s="19">
        <v>50160000</v>
      </c>
      <c r="AC360">
        <v>14600000</v>
      </c>
      <c r="AD360">
        <v>31800000</v>
      </c>
      <c r="AE360">
        <v>52800000</v>
      </c>
    </row>
    <row r="361" spans="1:31" x14ac:dyDescent="0.2">
      <c r="A361" s="18">
        <v>44537</v>
      </c>
      <c r="B361" s="19">
        <v>0</v>
      </c>
      <c r="C361" s="19">
        <v>0</v>
      </c>
      <c r="D361" s="19" t="e">
        <v>#N/A</v>
      </c>
      <c r="E361" s="19">
        <v>52800000</v>
      </c>
      <c r="F361" s="19">
        <v>52800000</v>
      </c>
      <c r="G361" s="19">
        <v>50160000</v>
      </c>
      <c r="H361" s="19">
        <v>52800000</v>
      </c>
      <c r="I361" s="19">
        <v>52800000</v>
      </c>
      <c r="J361" s="19">
        <v>50160000</v>
      </c>
      <c r="K361" s="19">
        <v>52800000</v>
      </c>
      <c r="L361" s="19">
        <v>52800000</v>
      </c>
      <c r="M361" s="19">
        <v>50160000</v>
      </c>
      <c r="N361" s="19">
        <v>52800000</v>
      </c>
      <c r="O361" s="19">
        <v>52800000</v>
      </c>
      <c r="P361" s="19">
        <v>50160000</v>
      </c>
      <c r="Q361" s="19">
        <v>52800000</v>
      </c>
      <c r="R361" s="19">
        <v>52800000</v>
      </c>
      <c r="S361" s="19">
        <v>50160000</v>
      </c>
      <c r="T361" s="19">
        <v>52800000</v>
      </c>
      <c r="U361" s="19">
        <v>52800000</v>
      </c>
      <c r="V361" s="19">
        <v>50160000</v>
      </c>
      <c r="W361" s="19">
        <v>52800000</v>
      </c>
      <c r="X361" s="19">
        <v>52800000</v>
      </c>
      <c r="Y361" s="19">
        <v>50160000</v>
      </c>
      <c r="Z361" s="19">
        <v>52800000</v>
      </c>
      <c r="AA361" s="19">
        <v>52800000</v>
      </c>
      <c r="AB361" s="19">
        <v>50160000</v>
      </c>
      <c r="AC361">
        <v>14600000</v>
      </c>
      <c r="AD361">
        <v>31800000</v>
      </c>
      <c r="AE361">
        <v>52800000</v>
      </c>
    </row>
    <row r="362" spans="1:31" x14ac:dyDescent="0.2">
      <c r="A362" s="18">
        <v>44538</v>
      </c>
      <c r="B362" s="19">
        <v>0</v>
      </c>
      <c r="C362" s="19">
        <v>0</v>
      </c>
      <c r="D362" s="19" t="e">
        <v>#N/A</v>
      </c>
      <c r="E362" s="19">
        <v>52800000</v>
      </c>
      <c r="F362" s="19">
        <v>52800000</v>
      </c>
      <c r="G362" s="19">
        <v>50160000</v>
      </c>
      <c r="H362" s="19">
        <v>52800000</v>
      </c>
      <c r="I362" s="19">
        <v>52800000</v>
      </c>
      <c r="J362" s="19">
        <v>50160000</v>
      </c>
      <c r="K362" s="19">
        <v>52800000</v>
      </c>
      <c r="L362" s="19">
        <v>52800000</v>
      </c>
      <c r="M362" s="19">
        <v>50160000</v>
      </c>
      <c r="N362" s="19">
        <v>52800000</v>
      </c>
      <c r="O362" s="19">
        <v>52800000</v>
      </c>
      <c r="P362" s="19">
        <v>50160000</v>
      </c>
      <c r="Q362" s="19">
        <v>52800000</v>
      </c>
      <c r="R362" s="19">
        <v>52800000</v>
      </c>
      <c r="S362" s="19">
        <v>50160000</v>
      </c>
      <c r="T362" s="19">
        <v>52800000</v>
      </c>
      <c r="U362" s="19">
        <v>52800000</v>
      </c>
      <c r="V362" s="19">
        <v>50160000</v>
      </c>
      <c r="W362" s="19">
        <v>52800000</v>
      </c>
      <c r="X362" s="19">
        <v>52800000</v>
      </c>
      <c r="Y362" s="19">
        <v>50160000</v>
      </c>
      <c r="Z362" s="19">
        <v>52800000</v>
      </c>
      <c r="AA362" s="19">
        <v>52800000</v>
      </c>
      <c r="AB362" s="19">
        <v>50160000</v>
      </c>
      <c r="AC362">
        <v>14600000</v>
      </c>
      <c r="AD362">
        <v>31800000</v>
      </c>
      <c r="AE362">
        <v>52800000</v>
      </c>
    </row>
    <row r="363" spans="1:31" x14ac:dyDescent="0.2">
      <c r="A363" s="18">
        <v>44539</v>
      </c>
      <c r="B363" s="19">
        <v>0</v>
      </c>
      <c r="C363" s="19">
        <v>0</v>
      </c>
      <c r="D363" s="19" t="e">
        <v>#N/A</v>
      </c>
      <c r="E363" s="19">
        <v>52800000</v>
      </c>
      <c r="F363" s="19">
        <v>52800000</v>
      </c>
      <c r="G363" s="19">
        <v>50160000</v>
      </c>
      <c r="H363" s="19">
        <v>52800000</v>
      </c>
      <c r="I363" s="19">
        <v>52800000</v>
      </c>
      <c r="J363" s="19">
        <v>50160000</v>
      </c>
      <c r="K363" s="19">
        <v>52800000</v>
      </c>
      <c r="L363" s="19">
        <v>52800000</v>
      </c>
      <c r="M363" s="19">
        <v>50160000</v>
      </c>
      <c r="N363" s="19">
        <v>52800000</v>
      </c>
      <c r="O363" s="19">
        <v>52800000</v>
      </c>
      <c r="P363" s="19">
        <v>50160000</v>
      </c>
      <c r="Q363" s="19">
        <v>52800000</v>
      </c>
      <c r="R363" s="19">
        <v>52800000</v>
      </c>
      <c r="S363" s="19">
        <v>50160000</v>
      </c>
      <c r="T363" s="19">
        <v>52800000</v>
      </c>
      <c r="U363" s="19">
        <v>52800000</v>
      </c>
      <c r="V363" s="19">
        <v>50160000</v>
      </c>
      <c r="W363" s="19">
        <v>52800000</v>
      </c>
      <c r="X363" s="19">
        <v>52800000</v>
      </c>
      <c r="Y363" s="19">
        <v>50160000</v>
      </c>
      <c r="Z363" s="19">
        <v>52800000</v>
      </c>
      <c r="AA363" s="19">
        <v>52800000</v>
      </c>
      <c r="AB363" s="19">
        <v>50160000</v>
      </c>
      <c r="AC363">
        <v>14600000</v>
      </c>
      <c r="AD363">
        <v>31800000</v>
      </c>
      <c r="AE363">
        <v>52800000</v>
      </c>
    </row>
    <row r="364" spans="1:31" x14ac:dyDescent="0.2">
      <c r="A364" s="18">
        <v>44540</v>
      </c>
      <c r="B364" s="19">
        <v>0</v>
      </c>
      <c r="C364" s="19">
        <v>0</v>
      </c>
      <c r="D364" s="19" t="e">
        <v>#N/A</v>
      </c>
      <c r="E364" s="19">
        <v>52800000</v>
      </c>
      <c r="F364" s="19">
        <v>52800000</v>
      </c>
      <c r="G364" s="19">
        <v>50160000</v>
      </c>
      <c r="H364" s="19">
        <v>52800000</v>
      </c>
      <c r="I364" s="19">
        <v>52800000</v>
      </c>
      <c r="J364" s="19">
        <v>50160000</v>
      </c>
      <c r="K364" s="19">
        <v>52800000</v>
      </c>
      <c r="L364" s="19">
        <v>52800000</v>
      </c>
      <c r="M364" s="19">
        <v>50160000</v>
      </c>
      <c r="N364" s="19">
        <v>52800000</v>
      </c>
      <c r="O364" s="19">
        <v>52800000</v>
      </c>
      <c r="P364" s="19">
        <v>50160000</v>
      </c>
      <c r="Q364" s="19">
        <v>52800000</v>
      </c>
      <c r="R364" s="19">
        <v>52800000</v>
      </c>
      <c r="S364" s="19">
        <v>50160000</v>
      </c>
      <c r="T364" s="19">
        <v>52800000</v>
      </c>
      <c r="U364" s="19">
        <v>52800000</v>
      </c>
      <c r="V364" s="19">
        <v>50160000</v>
      </c>
      <c r="W364" s="19">
        <v>52800000</v>
      </c>
      <c r="X364" s="19">
        <v>52800000</v>
      </c>
      <c r="Y364" s="19">
        <v>50160000</v>
      </c>
      <c r="Z364" s="19">
        <v>52800000</v>
      </c>
      <c r="AA364" s="19">
        <v>52800000</v>
      </c>
      <c r="AB364" s="19">
        <v>50160000</v>
      </c>
      <c r="AC364">
        <v>14600000</v>
      </c>
      <c r="AD364">
        <v>31800000</v>
      </c>
      <c r="AE364">
        <v>52800000</v>
      </c>
    </row>
    <row r="365" spans="1:31" x14ac:dyDescent="0.2">
      <c r="A365" s="18">
        <v>44541</v>
      </c>
      <c r="B365" s="19">
        <v>0</v>
      </c>
      <c r="C365" s="19">
        <v>0</v>
      </c>
      <c r="D365" s="19" t="e">
        <v>#N/A</v>
      </c>
      <c r="E365" s="19">
        <v>52800000</v>
      </c>
      <c r="F365" s="19">
        <v>52800000</v>
      </c>
      <c r="G365" s="19">
        <v>50160000</v>
      </c>
      <c r="H365" s="19">
        <v>52800000</v>
      </c>
      <c r="I365" s="19">
        <v>52800000</v>
      </c>
      <c r="J365" s="19">
        <v>50160000</v>
      </c>
      <c r="K365" s="19">
        <v>52800000</v>
      </c>
      <c r="L365" s="19">
        <v>52800000</v>
      </c>
      <c r="M365" s="19">
        <v>50160000</v>
      </c>
      <c r="N365" s="19">
        <v>52800000</v>
      </c>
      <c r="O365" s="19">
        <v>52800000</v>
      </c>
      <c r="P365" s="19">
        <v>50160000</v>
      </c>
      <c r="Q365" s="19">
        <v>52800000</v>
      </c>
      <c r="R365" s="19">
        <v>52800000</v>
      </c>
      <c r="S365" s="19">
        <v>50160000</v>
      </c>
      <c r="T365" s="19">
        <v>52800000</v>
      </c>
      <c r="U365" s="19">
        <v>52800000</v>
      </c>
      <c r="V365" s="19">
        <v>50160000</v>
      </c>
      <c r="W365" s="19">
        <v>52800000</v>
      </c>
      <c r="X365" s="19">
        <v>52800000</v>
      </c>
      <c r="Y365" s="19">
        <v>50160000</v>
      </c>
      <c r="Z365" s="19">
        <v>52800000</v>
      </c>
      <c r="AA365" s="19">
        <v>52800000</v>
      </c>
      <c r="AB365" s="19">
        <v>50160000</v>
      </c>
      <c r="AC365">
        <v>14600000</v>
      </c>
      <c r="AD365">
        <v>31800000</v>
      </c>
      <c r="AE365">
        <v>52800000</v>
      </c>
    </row>
    <row r="366" spans="1:31" x14ac:dyDescent="0.2">
      <c r="A366" s="18">
        <v>44542</v>
      </c>
      <c r="B366" s="19">
        <v>0</v>
      </c>
      <c r="C366" s="19">
        <v>0</v>
      </c>
      <c r="D366" s="19" t="e">
        <v>#N/A</v>
      </c>
      <c r="E366" s="19">
        <v>52800000</v>
      </c>
      <c r="F366" s="19">
        <v>52800000</v>
      </c>
      <c r="G366" s="19">
        <v>50160000</v>
      </c>
      <c r="H366" s="19">
        <v>52800000</v>
      </c>
      <c r="I366" s="19">
        <v>52800000</v>
      </c>
      <c r="J366" s="19">
        <v>50160000</v>
      </c>
      <c r="K366" s="19">
        <v>52800000</v>
      </c>
      <c r="L366" s="19">
        <v>52800000</v>
      </c>
      <c r="M366" s="19">
        <v>50160000</v>
      </c>
      <c r="N366" s="19">
        <v>52800000</v>
      </c>
      <c r="O366" s="19">
        <v>52800000</v>
      </c>
      <c r="P366" s="19">
        <v>50160000</v>
      </c>
      <c r="Q366" s="19">
        <v>52800000</v>
      </c>
      <c r="R366" s="19">
        <v>52800000</v>
      </c>
      <c r="S366" s="19">
        <v>50160000</v>
      </c>
      <c r="T366" s="19">
        <v>52800000</v>
      </c>
      <c r="U366" s="19">
        <v>52800000</v>
      </c>
      <c r="V366" s="19">
        <v>50160000</v>
      </c>
      <c r="W366" s="19">
        <v>52800000</v>
      </c>
      <c r="X366" s="19">
        <v>52800000</v>
      </c>
      <c r="Y366" s="19">
        <v>50160000</v>
      </c>
      <c r="Z366" s="19">
        <v>52800000</v>
      </c>
      <c r="AA366" s="19">
        <v>52800000</v>
      </c>
      <c r="AB366" s="19">
        <v>50160000</v>
      </c>
      <c r="AC366">
        <v>14600000</v>
      </c>
      <c r="AD366">
        <v>31800000</v>
      </c>
      <c r="AE366">
        <v>52800000</v>
      </c>
    </row>
    <row r="367" spans="1:31" x14ac:dyDescent="0.2">
      <c r="A367" s="18">
        <v>44543</v>
      </c>
      <c r="B367" s="19">
        <v>0</v>
      </c>
      <c r="C367" s="19">
        <v>0</v>
      </c>
      <c r="D367" s="19" t="e">
        <v>#N/A</v>
      </c>
      <c r="E367" s="19">
        <v>52800000</v>
      </c>
      <c r="F367" s="19">
        <v>52800000</v>
      </c>
      <c r="G367" s="19">
        <v>50160000</v>
      </c>
      <c r="H367" s="19">
        <v>52800000</v>
      </c>
      <c r="I367" s="19">
        <v>52800000</v>
      </c>
      <c r="J367" s="19">
        <v>50160000</v>
      </c>
      <c r="K367" s="19">
        <v>52800000</v>
      </c>
      <c r="L367" s="19">
        <v>52800000</v>
      </c>
      <c r="M367" s="19">
        <v>50160000</v>
      </c>
      <c r="N367" s="19">
        <v>52800000</v>
      </c>
      <c r="O367" s="19">
        <v>52800000</v>
      </c>
      <c r="P367" s="19">
        <v>50160000</v>
      </c>
      <c r="Q367" s="19">
        <v>52800000</v>
      </c>
      <c r="R367" s="19">
        <v>52800000</v>
      </c>
      <c r="S367" s="19">
        <v>50160000</v>
      </c>
      <c r="T367" s="19">
        <v>52800000</v>
      </c>
      <c r="U367" s="19">
        <v>52800000</v>
      </c>
      <c r="V367" s="19">
        <v>50160000</v>
      </c>
      <c r="W367" s="19">
        <v>52800000</v>
      </c>
      <c r="X367" s="19">
        <v>52800000</v>
      </c>
      <c r="Y367" s="19">
        <v>50160000</v>
      </c>
      <c r="Z367" s="19">
        <v>52800000</v>
      </c>
      <c r="AA367" s="19">
        <v>52800000</v>
      </c>
      <c r="AB367" s="19">
        <v>50160000</v>
      </c>
      <c r="AC367">
        <v>14600000</v>
      </c>
      <c r="AD367">
        <v>31800000</v>
      </c>
      <c r="AE367">
        <v>52800000</v>
      </c>
    </row>
    <row r="368" spans="1:31" x14ac:dyDescent="0.2">
      <c r="A368" s="18">
        <v>44544</v>
      </c>
      <c r="B368" s="19">
        <v>0</v>
      </c>
      <c r="C368" s="19">
        <v>0</v>
      </c>
      <c r="D368" s="19" t="e">
        <v>#N/A</v>
      </c>
      <c r="E368" s="19">
        <v>52800000</v>
      </c>
      <c r="F368" s="19">
        <v>52800000</v>
      </c>
      <c r="G368" s="19">
        <v>50160000</v>
      </c>
      <c r="H368" s="19">
        <v>52800000</v>
      </c>
      <c r="I368" s="19">
        <v>52800000</v>
      </c>
      <c r="J368" s="19">
        <v>50160000</v>
      </c>
      <c r="K368" s="19">
        <v>52800000</v>
      </c>
      <c r="L368" s="19">
        <v>52800000</v>
      </c>
      <c r="M368" s="19">
        <v>50160000</v>
      </c>
      <c r="N368" s="19">
        <v>52800000</v>
      </c>
      <c r="O368" s="19">
        <v>52800000</v>
      </c>
      <c r="P368" s="19">
        <v>50160000</v>
      </c>
      <c r="Q368" s="19">
        <v>52800000</v>
      </c>
      <c r="R368" s="19">
        <v>52800000</v>
      </c>
      <c r="S368" s="19">
        <v>50160000</v>
      </c>
      <c r="T368" s="19">
        <v>52800000</v>
      </c>
      <c r="U368" s="19">
        <v>52800000</v>
      </c>
      <c r="V368" s="19">
        <v>50160000</v>
      </c>
      <c r="W368" s="19">
        <v>52800000</v>
      </c>
      <c r="X368" s="19">
        <v>52800000</v>
      </c>
      <c r="Y368" s="19">
        <v>50160000</v>
      </c>
      <c r="Z368" s="19">
        <v>52800000</v>
      </c>
      <c r="AA368" s="19">
        <v>52800000</v>
      </c>
      <c r="AB368" s="19">
        <v>50160000</v>
      </c>
      <c r="AC368">
        <v>14600000</v>
      </c>
      <c r="AD368">
        <v>31800000</v>
      </c>
      <c r="AE368">
        <v>52800000</v>
      </c>
    </row>
    <row r="369" spans="1:31" x14ac:dyDescent="0.2">
      <c r="A369" s="18">
        <v>44545</v>
      </c>
      <c r="B369" s="19">
        <v>0</v>
      </c>
      <c r="C369" s="19">
        <v>0</v>
      </c>
      <c r="D369" s="19" t="e">
        <v>#N/A</v>
      </c>
      <c r="E369" s="19">
        <v>52800000</v>
      </c>
      <c r="F369" s="19">
        <v>52800000</v>
      </c>
      <c r="G369" s="19">
        <v>50160000</v>
      </c>
      <c r="H369" s="19">
        <v>52800000</v>
      </c>
      <c r="I369" s="19">
        <v>52800000</v>
      </c>
      <c r="J369" s="19">
        <v>50160000</v>
      </c>
      <c r="K369" s="19">
        <v>52800000</v>
      </c>
      <c r="L369" s="19">
        <v>52800000</v>
      </c>
      <c r="M369" s="19">
        <v>50160000</v>
      </c>
      <c r="N369" s="19">
        <v>52800000</v>
      </c>
      <c r="O369" s="19">
        <v>52800000</v>
      </c>
      <c r="P369" s="19">
        <v>50160000</v>
      </c>
      <c r="Q369" s="19">
        <v>52800000</v>
      </c>
      <c r="R369" s="19">
        <v>52800000</v>
      </c>
      <c r="S369" s="19">
        <v>50160000</v>
      </c>
      <c r="T369" s="19">
        <v>52800000</v>
      </c>
      <c r="U369" s="19">
        <v>52800000</v>
      </c>
      <c r="V369" s="19">
        <v>50160000</v>
      </c>
      <c r="W369" s="19">
        <v>52800000</v>
      </c>
      <c r="X369" s="19">
        <v>52800000</v>
      </c>
      <c r="Y369" s="19">
        <v>50160000</v>
      </c>
      <c r="Z369" s="19">
        <v>52800000</v>
      </c>
      <c r="AA369" s="19">
        <v>52800000</v>
      </c>
      <c r="AB369" s="19">
        <v>50160000</v>
      </c>
      <c r="AC369">
        <v>14600000</v>
      </c>
      <c r="AD369">
        <v>31800000</v>
      </c>
      <c r="AE369">
        <v>52800000</v>
      </c>
    </row>
    <row r="370" spans="1:31" x14ac:dyDescent="0.2">
      <c r="A370" s="18">
        <v>44546</v>
      </c>
      <c r="B370" s="19">
        <v>0</v>
      </c>
      <c r="C370" s="19">
        <v>0</v>
      </c>
      <c r="D370" s="19" t="e">
        <v>#N/A</v>
      </c>
      <c r="E370" s="19">
        <v>52800000</v>
      </c>
      <c r="F370" s="19">
        <v>52800000</v>
      </c>
      <c r="G370" s="19">
        <v>50160000</v>
      </c>
      <c r="H370" s="19">
        <v>52800000</v>
      </c>
      <c r="I370" s="19">
        <v>52800000</v>
      </c>
      <c r="J370" s="19">
        <v>50160000</v>
      </c>
      <c r="K370" s="19">
        <v>52800000</v>
      </c>
      <c r="L370" s="19">
        <v>52800000</v>
      </c>
      <c r="M370" s="19">
        <v>50160000</v>
      </c>
      <c r="N370" s="19">
        <v>52800000</v>
      </c>
      <c r="O370" s="19">
        <v>52800000</v>
      </c>
      <c r="P370" s="19">
        <v>50160000</v>
      </c>
      <c r="Q370" s="19">
        <v>52800000</v>
      </c>
      <c r="R370" s="19">
        <v>52800000</v>
      </c>
      <c r="S370" s="19">
        <v>50160000</v>
      </c>
      <c r="T370" s="19">
        <v>52800000</v>
      </c>
      <c r="U370" s="19">
        <v>52800000</v>
      </c>
      <c r="V370" s="19">
        <v>50160000</v>
      </c>
      <c r="W370" s="19">
        <v>52800000</v>
      </c>
      <c r="X370" s="19">
        <v>52800000</v>
      </c>
      <c r="Y370" s="19">
        <v>50160000</v>
      </c>
      <c r="Z370" s="19">
        <v>52800000</v>
      </c>
      <c r="AA370" s="19">
        <v>52800000</v>
      </c>
      <c r="AB370" s="19">
        <v>50160000</v>
      </c>
      <c r="AC370">
        <v>14600000</v>
      </c>
      <c r="AD370">
        <v>31800000</v>
      </c>
      <c r="AE370">
        <v>52800000</v>
      </c>
    </row>
    <row r="371" spans="1:31" x14ac:dyDescent="0.2">
      <c r="A371" s="18">
        <v>44547</v>
      </c>
      <c r="B371" s="19">
        <v>0</v>
      </c>
      <c r="C371" s="19">
        <v>0</v>
      </c>
      <c r="D371" s="19" t="e">
        <v>#N/A</v>
      </c>
      <c r="E371" s="19">
        <v>52800000</v>
      </c>
      <c r="F371" s="19">
        <v>52800000</v>
      </c>
      <c r="G371" s="19">
        <v>50160000</v>
      </c>
      <c r="H371" s="19">
        <v>52800000</v>
      </c>
      <c r="I371" s="19">
        <v>52800000</v>
      </c>
      <c r="J371" s="19">
        <v>50160000</v>
      </c>
      <c r="K371" s="19">
        <v>52800000</v>
      </c>
      <c r="L371" s="19">
        <v>52800000</v>
      </c>
      <c r="M371" s="19">
        <v>50160000</v>
      </c>
      <c r="N371" s="19">
        <v>52800000</v>
      </c>
      <c r="O371" s="19">
        <v>52800000</v>
      </c>
      <c r="P371" s="19">
        <v>50160000</v>
      </c>
      <c r="Q371" s="19">
        <v>52800000</v>
      </c>
      <c r="R371" s="19">
        <v>52800000</v>
      </c>
      <c r="S371" s="19">
        <v>50160000</v>
      </c>
      <c r="T371" s="19">
        <v>52800000</v>
      </c>
      <c r="U371" s="19">
        <v>52800000</v>
      </c>
      <c r="V371" s="19">
        <v>50160000</v>
      </c>
      <c r="W371" s="19">
        <v>52800000</v>
      </c>
      <c r="X371" s="19">
        <v>52800000</v>
      </c>
      <c r="Y371" s="19">
        <v>50160000</v>
      </c>
      <c r="Z371" s="19">
        <v>52800000</v>
      </c>
      <c r="AA371" s="19">
        <v>52800000</v>
      </c>
      <c r="AB371" s="19">
        <v>50160000</v>
      </c>
      <c r="AC371">
        <v>14600000</v>
      </c>
      <c r="AD371">
        <v>31800000</v>
      </c>
      <c r="AE371">
        <v>52800000</v>
      </c>
    </row>
    <row r="372" spans="1:31" x14ac:dyDescent="0.2">
      <c r="A372" s="18">
        <v>44548</v>
      </c>
      <c r="B372" s="19">
        <v>0</v>
      </c>
      <c r="C372" s="19">
        <v>0</v>
      </c>
      <c r="D372" s="19" t="e">
        <v>#N/A</v>
      </c>
      <c r="E372" s="19">
        <v>52800000</v>
      </c>
      <c r="F372" s="19">
        <v>52800000</v>
      </c>
      <c r="G372" s="19">
        <v>50160000</v>
      </c>
      <c r="H372" s="19">
        <v>52800000</v>
      </c>
      <c r="I372" s="19">
        <v>52800000</v>
      </c>
      <c r="J372" s="19">
        <v>50160000</v>
      </c>
      <c r="K372" s="19">
        <v>52800000</v>
      </c>
      <c r="L372" s="19">
        <v>52800000</v>
      </c>
      <c r="M372" s="19">
        <v>50160000</v>
      </c>
      <c r="N372" s="19">
        <v>52800000</v>
      </c>
      <c r="O372" s="19">
        <v>52800000</v>
      </c>
      <c r="P372" s="19">
        <v>50160000</v>
      </c>
      <c r="Q372" s="19">
        <v>52800000</v>
      </c>
      <c r="R372" s="19">
        <v>52800000</v>
      </c>
      <c r="S372" s="19">
        <v>50160000</v>
      </c>
      <c r="T372" s="19">
        <v>52800000</v>
      </c>
      <c r="U372" s="19">
        <v>52800000</v>
      </c>
      <c r="V372" s="19">
        <v>50160000</v>
      </c>
      <c r="W372" s="19">
        <v>52800000</v>
      </c>
      <c r="X372" s="19">
        <v>52800000</v>
      </c>
      <c r="Y372" s="19">
        <v>50160000</v>
      </c>
      <c r="Z372" s="19">
        <v>52800000</v>
      </c>
      <c r="AA372" s="19">
        <v>52800000</v>
      </c>
      <c r="AB372" s="19">
        <v>50160000</v>
      </c>
      <c r="AC372">
        <v>14600000</v>
      </c>
      <c r="AD372">
        <v>31800000</v>
      </c>
      <c r="AE372">
        <v>52800000</v>
      </c>
    </row>
    <row r="373" spans="1:31" x14ac:dyDescent="0.2">
      <c r="A373" s="18">
        <v>44549</v>
      </c>
      <c r="B373" s="19">
        <v>0</v>
      </c>
      <c r="C373" s="19">
        <v>0</v>
      </c>
      <c r="D373" s="19" t="e">
        <v>#N/A</v>
      </c>
      <c r="E373" s="19">
        <v>52800000</v>
      </c>
      <c r="F373" s="19">
        <v>52800000</v>
      </c>
      <c r="G373" s="19">
        <v>50160000</v>
      </c>
      <c r="H373" s="19">
        <v>52800000</v>
      </c>
      <c r="I373" s="19">
        <v>52800000</v>
      </c>
      <c r="J373" s="19">
        <v>50160000</v>
      </c>
      <c r="K373" s="19">
        <v>52800000</v>
      </c>
      <c r="L373" s="19">
        <v>52800000</v>
      </c>
      <c r="M373" s="19">
        <v>50160000</v>
      </c>
      <c r="N373" s="19">
        <v>52800000</v>
      </c>
      <c r="O373" s="19">
        <v>52800000</v>
      </c>
      <c r="P373" s="19">
        <v>50160000</v>
      </c>
      <c r="Q373" s="19">
        <v>52800000</v>
      </c>
      <c r="R373" s="19">
        <v>52800000</v>
      </c>
      <c r="S373" s="19">
        <v>50160000</v>
      </c>
      <c r="T373" s="19">
        <v>52800000</v>
      </c>
      <c r="U373" s="19">
        <v>52800000</v>
      </c>
      <c r="V373" s="19">
        <v>50160000</v>
      </c>
      <c r="W373" s="19">
        <v>52800000</v>
      </c>
      <c r="X373" s="19">
        <v>52800000</v>
      </c>
      <c r="Y373" s="19">
        <v>50160000</v>
      </c>
      <c r="Z373" s="19">
        <v>52800000</v>
      </c>
      <c r="AA373" s="19">
        <v>52800000</v>
      </c>
      <c r="AB373" s="19">
        <v>50160000</v>
      </c>
      <c r="AC373">
        <v>14600000</v>
      </c>
      <c r="AD373">
        <v>31800000</v>
      </c>
      <c r="AE373">
        <v>52800000</v>
      </c>
    </row>
    <row r="374" spans="1:31" x14ac:dyDescent="0.2">
      <c r="A374" s="18">
        <v>44550</v>
      </c>
      <c r="B374" s="19">
        <v>0</v>
      </c>
      <c r="C374" s="19">
        <v>0</v>
      </c>
      <c r="D374" s="19" t="e">
        <v>#N/A</v>
      </c>
      <c r="E374" s="19">
        <v>52800000</v>
      </c>
      <c r="F374" s="19">
        <v>52800000</v>
      </c>
      <c r="G374" s="19">
        <v>50160000</v>
      </c>
      <c r="H374" s="19">
        <v>52800000</v>
      </c>
      <c r="I374" s="19">
        <v>52800000</v>
      </c>
      <c r="J374" s="19">
        <v>50160000</v>
      </c>
      <c r="K374" s="19">
        <v>52800000</v>
      </c>
      <c r="L374" s="19">
        <v>52800000</v>
      </c>
      <c r="M374" s="19">
        <v>50160000</v>
      </c>
      <c r="N374" s="19">
        <v>52800000</v>
      </c>
      <c r="O374" s="19">
        <v>52800000</v>
      </c>
      <c r="P374" s="19">
        <v>50160000</v>
      </c>
      <c r="Q374" s="19">
        <v>52800000</v>
      </c>
      <c r="R374" s="19">
        <v>52800000</v>
      </c>
      <c r="S374" s="19">
        <v>50160000</v>
      </c>
      <c r="T374" s="19">
        <v>52800000</v>
      </c>
      <c r="U374" s="19">
        <v>52800000</v>
      </c>
      <c r="V374" s="19">
        <v>50160000</v>
      </c>
      <c r="W374" s="19">
        <v>52800000</v>
      </c>
      <c r="X374" s="19">
        <v>52800000</v>
      </c>
      <c r="Y374" s="19">
        <v>50160000</v>
      </c>
      <c r="Z374" s="19">
        <v>52800000</v>
      </c>
      <c r="AA374" s="19">
        <v>52800000</v>
      </c>
      <c r="AB374" s="19">
        <v>50160000</v>
      </c>
      <c r="AC374">
        <v>14600000</v>
      </c>
      <c r="AD374">
        <v>31800000</v>
      </c>
      <c r="AE374">
        <v>52800000</v>
      </c>
    </row>
    <row r="375" spans="1:31" x14ac:dyDescent="0.2">
      <c r="A375" s="18">
        <v>44551</v>
      </c>
      <c r="B375" s="19">
        <v>0</v>
      </c>
      <c r="C375" s="19">
        <v>0</v>
      </c>
      <c r="D375" s="19" t="e">
        <v>#N/A</v>
      </c>
      <c r="E375" s="19">
        <v>52800000</v>
      </c>
      <c r="F375" s="19">
        <v>52800000</v>
      </c>
      <c r="G375" s="19">
        <v>50160000</v>
      </c>
      <c r="H375" s="19">
        <v>52800000</v>
      </c>
      <c r="I375" s="19">
        <v>52800000</v>
      </c>
      <c r="J375" s="19">
        <v>50160000</v>
      </c>
      <c r="K375" s="19">
        <v>52800000</v>
      </c>
      <c r="L375" s="19">
        <v>52800000</v>
      </c>
      <c r="M375" s="19">
        <v>50160000</v>
      </c>
      <c r="N375" s="19">
        <v>52800000</v>
      </c>
      <c r="O375" s="19">
        <v>52800000</v>
      </c>
      <c r="P375" s="19">
        <v>50160000</v>
      </c>
      <c r="Q375" s="19">
        <v>52800000</v>
      </c>
      <c r="R375" s="19">
        <v>52800000</v>
      </c>
      <c r="S375" s="19">
        <v>50160000</v>
      </c>
      <c r="T375" s="19">
        <v>52800000</v>
      </c>
      <c r="U375" s="19">
        <v>52800000</v>
      </c>
      <c r="V375" s="19">
        <v>50160000</v>
      </c>
      <c r="W375" s="19">
        <v>52800000</v>
      </c>
      <c r="X375" s="19">
        <v>52800000</v>
      </c>
      <c r="Y375" s="19">
        <v>50160000</v>
      </c>
      <c r="Z375" s="19">
        <v>52800000</v>
      </c>
      <c r="AA375" s="19">
        <v>52800000</v>
      </c>
      <c r="AB375" s="19">
        <v>50160000</v>
      </c>
      <c r="AC375">
        <v>14600000</v>
      </c>
      <c r="AD375">
        <v>31800000</v>
      </c>
      <c r="AE375">
        <v>52800000</v>
      </c>
    </row>
    <row r="376" spans="1:31" x14ac:dyDescent="0.2">
      <c r="A376" s="18">
        <v>44552</v>
      </c>
      <c r="B376" s="19">
        <v>0</v>
      </c>
      <c r="C376" s="19">
        <v>0</v>
      </c>
      <c r="D376" s="19" t="e">
        <v>#N/A</v>
      </c>
      <c r="E376" s="19">
        <v>52800000</v>
      </c>
      <c r="F376" s="19">
        <v>52800000</v>
      </c>
      <c r="G376" s="19">
        <v>50160000</v>
      </c>
      <c r="H376" s="19">
        <v>52800000</v>
      </c>
      <c r="I376" s="19">
        <v>52800000</v>
      </c>
      <c r="J376" s="19">
        <v>50160000</v>
      </c>
      <c r="K376" s="19">
        <v>52800000</v>
      </c>
      <c r="L376" s="19">
        <v>52800000</v>
      </c>
      <c r="M376" s="19">
        <v>50160000</v>
      </c>
      <c r="N376" s="19">
        <v>52800000</v>
      </c>
      <c r="O376" s="19">
        <v>52800000</v>
      </c>
      <c r="P376" s="19">
        <v>50160000</v>
      </c>
      <c r="Q376" s="19">
        <v>52800000</v>
      </c>
      <c r="R376" s="19">
        <v>52800000</v>
      </c>
      <c r="S376" s="19">
        <v>50160000</v>
      </c>
      <c r="T376" s="19">
        <v>52800000</v>
      </c>
      <c r="U376" s="19">
        <v>52800000</v>
      </c>
      <c r="V376" s="19">
        <v>50160000</v>
      </c>
      <c r="W376" s="19">
        <v>52800000</v>
      </c>
      <c r="X376" s="19">
        <v>52800000</v>
      </c>
      <c r="Y376" s="19">
        <v>50160000</v>
      </c>
      <c r="Z376" s="19">
        <v>52800000</v>
      </c>
      <c r="AA376" s="19">
        <v>52800000</v>
      </c>
      <c r="AB376" s="19">
        <v>50160000</v>
      </c>
      <c r="AC376">
        <v>14600000</v>
      </c>
      <c r="AD376">
        <v>31800000</v>
      </c>
      <c r="AE376">
        <v>52800000</v>
      </c>
    </row>
    <row r="377" spans="1:31" x14ac:dyDescent="0.2">
      <c r="A377" s="18">
        <v>44553</v>
      </c>
      <c r="B377" s="19">
        <v>0</v>
      </c>
      <c r="C377" s="19">
        <v>0</v>
      </c>
      <c r="D377" s="19" t="e">
        <v>#N/A</v>
      </c>
      <c r="E377" s="19">
        <v>52800000</v>
      </c>
      <c r="F377" s="19">
        <v>52800000</v>
      </c>
      <c r="G377" s="19">
        <v>50160000</v>
      </c>
      <c r="H377" s="19">
        <v>52800000</v>
      </c>
      <c r="I377" s="19">
        <v>52800000</v>
      </c>
      <c r="J377" s="19">
        <v>50160000</v>
      </c>
      <c r="K377" s="19">
        <v>52800000</v>
      </c>
      <c r="L377" s="19">
        <v>52800000</v>
      </c>
      <c r="M377" s="19">
        <v>50160000</v>
      </c>
      <c r="N377" s="19">
        <v>52800000</v>
      </c>
      <c r="O377" s="19">
        <v>52800000</v>
      </c>
      <c r="P377" s="19">
        <v>50160000</v>
      </c>
      <c r="Q377" s="19">
        <v>52800000</v>
      </c>
      <c r="R377" s="19">
        <v>52800000</v>
      </c>
      <c r="S377" s="19">
        <v>50160000</v>
      </c>
      <c r="T377" s="19">
        <v>52800000</v>
      </c>
      <c r="U377" s="19">
        <v>52800000</v>
      </c>
      <c r="V377" s="19">
        <v>50160000</v>
      </c>
      <c r="W377" s="19">
        <v>52800000</v>
      </c>
      <c r="X377" s="19">
        <v>52800000</v>
      </c>
      <c r="Y377" s="19">
        <v>50160000</v>
      </c>
      <c r="Z377" s="19">
        <v>52800000</v>
      </c>
      <c r="AA377" s="19">
        <v>52800000</v>
      </c>
      <c r="AB377" s="19">
        <v>50160000</v>
      </c>
      <c r="AC377">
        <v>14600000</v>
      </c>
      <c r="AD377">
        <v>31800000</v>
      </c>
      <c r="AE377">
        <v>52800000</v>
      </c>
    </row>
    <row r="378" spans="1:31" x14ac:dyDescent="0.2">
      <c r="A378" s="18">
        <v>44554</v>
      </c>
      <c r="B378" s="19">
        <v>0</v>
      </c>
      <c r="C378" s="19">
        <v>0</v>
      </c>
      <c r="D378" s="19" t="e">
        <v>#N/A</v>
      </c>
      <c r="E378" s="19">
        <v>52800000</v>
      </c>
      <c r="F378" s="19">
        <v>52800000</v>
      </c>
      <c r="G378" s="19">
        <v>50160000</v>
      </c>
      <c r="H378" s="19">
        <v>52800000</v>
      </c>
      <c r="I378" s="19">
        <v>52800000</v>
      </c>
      <c r="J378" s="19">
        <v>50160000</v>
      </c>
      <c r="K378" s="19">
        <v>52800000</v>
      </c>
      <c r="L378" s="19">
        <v>52800000</v>
      </c>
      <c r="M378" s="19">
        <v>50160000</v>
      </c>
      <c r="N378" s="19">
        <v>52800000</v>
      </c>
      <c r="O378" s="19">
        <v>52800000</v>
      </c>
      <c r="P378" s="19">
        <v>50160000</v>
      </c>
      <c r="Q378" s="19">
        <v>52800000</v>
      </c>
      <c r="R378" s="19">
        <v>52800000</v>
      </c>
      <c r="S378" s="19">
        <v>50160000</v>
      </c>
      <c r="T378" s="19">
        <v>52800000</v>
      </c>
      <c r="U378" s="19">
        <v>52800000</v>
      </c>
      <c r="V378" s="19">
        <v>50160000</v>
      </c>
      <c r="W378" s="19">
        <v>52800000</v>
      </c>
      <c r="X378" s="19">
        <v>52800000</v>
      </c>
      <c r="Y378" s="19">
        <v>50160000</v>
      </c>
      <c r="Z378" s="19">
        <v>52800000</v>
      </c>
      <c r="AA378" s="19">
        <v>52800000</v>
      </c>
      <c r="AB378" s="19">
        <v>50160000</v>
      </c>
      <c r="AC378">
        <v>14600000</v>
      </c>
      <c r="AD378">
        <v>31800000</v>
      </c>
      <c r="AE378">
        <v>52800000</v>
      </c>
    </row>
    <row r="379" spans="1:31" x14ac:dyDescent="0.2">
      <c r="A379" s="18">
        <v>44555</v>
      </c>
      <c r="B379" s="19">
        <v>0</v>
      </c>
      <c r="C379" s="19">
        <v>0</v>
      </c>
      <c r="D379" s="19" t="e">
        <v>#N/A</v>
      </c>
      <c r="E379" s="19">
        <v>52800000</v>
      </c>
      <c r="F379" s="19">
        <v>52800000</v>
      </c>
      <c r="G379" s="19">
        <v>50160000</v>
      </c>
      <c r="H379" s="19">
        <v>52800000</v>
      </c>
      <c r="I379" s="19">
        <v>52800000</v>
      </c>
      <c r="J379" s="19">
        <v>50160000</v>
      </c>
      <c r="K379" s="19">
        <v>52800000</v>
      </c>
      <c r="L379" s="19">
        <v>52800000</v>
      </c>
      <c r="M379" s="19">
        <v>50160000</v>
      </c>
      <c r="N379" s="19">
        <v>52800000</v>
      </c>
      <c r="O379" s="19">
        <v>52800000</v>
      </c>
      <c r="P379" s="19">
        <v>50160000</v>
      </c>
      <c r="Q379" s="19">
        <v>52800000</v>
      </c>
      <c r="R379" s="19">
        <v>52800000</v>
      </c>
      <c r="S379" s="19">
        <v>50160000</v>
      </c>
      <c r="T379" s="19">
        <v>52800000</v>
      </c>
      <c r="U379" s="19">
        <v>52800000</v>
      </c>
      <c r="V379" s="19">
        <v>50160000</v>
      </c>
      <c r="W379" s="19">
        <v>52800000</v>
      </c>
      <c r="X379" s="19">
        <v>52800000</v>
      </c>
      <c r="Y379" s="19">
        <v>50160000</v>
      </c>
      <c r="Z379" s="19">
        <v>52800000</v>
      </c>
      <c r="AA379" s="19">
        <v>52800000</v>
      </c>
      <c r="AB379" s="19">
        <v>50160000</v>
      </c>
      <c r="AC379">
        <v>14600000</v>
      </c>
      <c r="AD379">
        <v>31800000</v>
      </c>
      <c r="AE379">
        <v>52800000</v>
      </c>
    </row>
    <row r="380" spans="1:31" x14ac:dyDescent="0.2">
      <c r="A380" s="18">
        <v>44556</v>
      </c>
      <c r="B380" s="19">
        <v>0</v>
      </c>
      <c r="C380" s="19">
        <v>0</v>
      </c>
      <c r="D380" s="19" t="e">
        <v>#N/A</v>
      </c>
      <c r="E380" s="19">
        <v>52800000</v>
      </c>
      <c r="F380" s="19">
        <v>52800000</v>
      </c>
      <c r="G380" s="19">
        <v>50160000</v>
      </c>
      <c r="H380" s="19">
        <v>52800000</v>
      </c>
      <c r="I380" s="19">
        <v>52800000</v>
      </c>
      <c r="J380" s="19">
        <v>50160000</v>
      </c>
      <c r="K380" s="19">
        <v>52800000</v>
      </c>
      <c r="L380" s="19">
        <v>52800000</v>
      </c>
      <c r="M380" s="19">
        <v>50160000</v>
      </c>
      <c r="N380" s="19">
        <v>52800000</v>
      </c>
      <c r="O380" s="19">
        <v>52800000</v>
      </c>
      <c r="P380" s="19">
        <v>50160000</v>
      </c>
      <c r="Q380" s="19">
        <v>52800000</v>
      </c>
      <c r="R380" s="19">
        <v>52800000</v>
      </c>
      <c r="S380" s="19">
        <v>50160000</v>
      </c>
      <c r="T380" s="19">
        <v>52800000</v>
      </c>
      <c r="U380" s="19">
        <v>52800000</v>
      </c>
      <c r="V380" s="19">
        <v>50160000</v>
      </c>
      <c r="W380" s="19">
        <v>52800000</v>
      </c>
      <c r="X380" s="19">
        <v>52800000</v>
      </c>
      <c r="Y380" s="19">
        <v>50160000</v>
      </c>
      <c r="Z380" s="19">
        <v>52800000</v>
      </c>
      <c r="AA380" s="19">
        <v>52800000</v>
      </c>
      <c r="AB380" s="19">
        <v>50160000</v>
      </c>
      <c r="AC380">
        <v>14600000</v>
      </c>
      <c r="AD380">
        <v>31800000</v>
      </c>
      <c r="AE380">
        <v>52800000</v>
      </c>
    </row>
    <row r="381" spans="1:31" x14ac:dyDescent="0.2">
      <c r="A381" s="18">
        <v>44557</v>
      </c>
      <c r="B381" s="19">
        <v>0</v>
      </c>
      <c r="C381" s="19">
        <v>0</v>
      </c>
      <c r="D381" s="19" t="e">
        <v>#N/A</v>
      </c>
      <c r="E381" s="19">
        <v>52800000</v>
      </c>
      <c r="F381" s="19">
        <v>52800000</v>
      </c>
      <c r="G381" s="19">
        <v>50160000</v>
      </c>
      <c r="H381" s="19">
        <v>52800000</v>
      </c>
      <c r="I381" s="19">
        <v>52800000</v>
      </c>
      <c r="J381" s="19">
        <v>50160000</v>
      </c>
      <c r="K381" s="19">
        <v>52800000</v>
      </c>
      <c r="L381" s="19">
        <v>52800000</v>
      </c>
      <c r="M381" s="19">
        <v>50160000</v>
      </c>
      <c r="N381" s="19">
        <v>52800000</v>
      </c>
      <c r="O381" s="19">
        <v>52800000</v>
      </c>
      <c r="P381" s="19">
        <v>50160000</v>
      </c>
      <c r="Q381" s="19">
        <v>52800000</v>
      </c>
      <c r="R381" s="19">
        <v>52800000</v>
      </c>
      <c r="S381" s="19">
        <v>50160000</v>
      </c>
      <c r="T381" s="19">
        <v>52800000</v>
      </c>
      <c r="U381" s="19">
        <v>52800000</v>
      </c>
      <c r="V381" s="19">
        <v>50160000</v>
      </c>
      <c r="W381" s="19">
        <v>52800000</v>
      </c>
      <c r="X381" s="19">
        <v>52800000</v>
      </c>
      <c r="Y381" s="19">
        <v>50160000</v>
      </c>
      <c r="Z381" s="19">
        <v>52800000</v>
      </c>
      <c r="AA381" s="19">
        <v>52800000</v>
      </c>
      <c r="AB381" s="19">
        <v>50160000</v>
      </c>
      <c r="AC381">
        <v>14600000</v>
      </c>
      <c r="AD381">
        <v>31800000</v>
      </c>
      <c r="AE381">
        <v>52800000</v>
      </c>
    </row>
    <row r="382" spans="1:31" x14ac:dyDescent="0.2">
      <c r="A382" s="18">
        <v>44558</v>
      </c>
      <c r="B382" s="19">
        <v>0</v>
      </c>
      <c r="C382" s="19">
        <v>0</v>
      </c>
      <c r="D382" s="19" t="e">
        <v>#N/A</v>
      </c>
      <c r="E382" s="19">
        <v>52800000</v>
      </c>
      <c r="F382" s="19">
        <v>52800000</v>
      </c>
      <c r="G382" s="19">
        <v>50160000</v>
      </c>
      <c r="H382" s="19">
        <v>52800000</v>
      </c>
      <c r="I382" s="19">
        <v>52800000</v>
      </c>
      <c r="J382" s="19">
        <v>50160000</v>
      </c>
      <c r="K382" s="19">
        <v>52800000</v>
      </c>
      <c r="L382" s="19">
        <v>52800000</v>
      </c>
      <c r="M382" s="19">
        <v>50160000</v>
      </c>
      <c r="N382" s="19">
        <v>52800000</v>
      </c>
      <c r="O382" s="19">
        <v>52800000</v>
      </c>
      <c r="P382" s="19">
        <v>50160000</v>
      </c>
      <c r="Q382" s="19">
        <v>52800000</v>
      </c>
      <c r="R382" s="19">
        <v>52800000</v>
      </c>
      <c r="S382" s="19">
        <v>50160000</v>
      </c>
      <c r="T382" s="19">
        <v>52800000</v>
      </c>
      <c r="U382" s="19">
        <v>52800000</v>
      </c>
      <c r="V382" s="19">
        <v>50160000</v>
      </c>
      <c r="W382" s="19">
        <v>52800000</v>
      </c>
      <c r="X382" s="19">
        <v>52800000</v>
      </c>
      <c r="Y382" s="19">
        <v>50160000</v>
      </c>
      <c r="Z382" s="19">
        <v>52800000</v>
      </c>
      <c r="AA382" s="19">
        <v>52800000</v>
      </c>
      <c r="AB382" s="19">
        <v>50160000</v>
      </c>
      <c r="AC382">
        <v>14600000</v>
      </c>
      <c r="AD382">
        <v>31800000</v>
      </c>
      <c r="AE382">
        <v>52800000</v>
      </c>
    </row>
    <row r="383" spans="1:31" x14ac:dyDescent="0.2">
      <c r="A383" s="18">
        <v>44559</v>
      </c>
      <c r="B383" s="19">
        <v>0</v>
      </c>
      <c r="C383" s="19">
        <v>0</v>
      </c>
      <c r="D383" s="19" t="e">
        <v>#N/A</v>
      </c>
      <c r="E383" s="19">
        <v>52800000</v>
      </c>
      <c r="F383" s="19">
        <v>52800000</v>
      </c>
      <c r="G383" s="19">
        <v>50160000</v>
      </c>
      <c r="H383" s="19">
        <v>52800000</v>
      </c>
      <c r="I383" s="19">
        <v>52800000</v>
      </c>
      <c r="J383" s="19">
        <v>50160000</v>
      </c>
      <c r="K383" s="19">
        <v>52800000</v>
      </c>
      <c r="L383" s="19">
        <v>52800000</v>
      </c>
      <c r="M383" s="19">
        <v>50160000</v>
      </c>
      <c r="N383" s="19">
        <v>52800000</v>
      </c>
      <c r="O383" s="19">
        <v>52800000</v>
      </c>
      <c r="P383" s="19">
        <v>50160000</v>
      </c>
      <c r="Q383" s="19">
        <v>52800000</v>
      </c>
      <c r="R383" s="19">
        <v>52800000</v>
      </c>
      <c r="S383" s="19">
        <v>50160000</v>
      </c>
      <c r="T383" s="19">
        <v>52800000</v>
      </c>
      <c r="U383" s="19">
        <v>52800000</v>
      </c>
      <c r="V383" s="19">
        <v>50160000</v>
      </c>
      <c r="W383" s="19">
        <v>52800000</v>
      </c>
      <c r="X383" s="19">
        <v>52800000</v>
      </c>
      <c r="Y383" s="19">
        <v>50160000</v>
      </c>
      <c r="Z383" s="19">
        <v>52800000</v>
      </c>
      <c r="AA383" s="19">
        <v>52800000</v>
      </c>
      <c r="AB383" s="19">
        <v>50160000</v>
      </c>
      <c r="AC383">
        <v>14600000</v>
      </c>
      <c r="AD383">
        <v>31800000</v>
      </c>
      <c r="AE383">
        <v>52800000</v>
      </c>
    </row>
    <row r="384" spans="1:31" x14ac:dyDescent="0.2">
      <c r="A384" s="18">
        <v>44560</v>
      </c>
      <c r="B384" s="19">
        <v>0</v>
      </c>
      <c r="C384" s="19">
        <v>0</v>
      </c>
      <c r="D384" s="19" t="e">
        <v>#N/A</v>
      </c>
      <c r="E384" s="19">
        <v>52800000</v>
      </c>
      <c r="F384" s="19">
        <v>52800000</v>
      </c>
      <c r="G384" s="19">
        <v>50160000</v>
      </c>
      <c r="H384" s="19">
        <v>52800000</v>
      </c>
      <c r="I384" s="19">
        <v>52800000</v>
      </c>
      <c r="J384" s="19">
        <v>50160000</v>
      </c>
      <c r="K384" s="19">
        <v>52800000</v>
      </c>
      <c r="L384" s="19">
        <v>52800000</v>
      </c>
      <c r="M384" s="19">
        <v>50160000</v>
      </c>
      <c r="N384" s="19">
        <v>52800000</v>
      </c>
      <c r="O384" s="19">
        <v>52800000</v>
      </c>
      <c r="P384" s="19">
        <v>50160000</v>
      </c>
      <c r="Q384" s="19">
        <v>52800000</v>
      </c>
      <c r="R384" s="19">
        <v>52800000</v>
      </c>
      <c r="S384" s="19">
        <v>50160000</v>
      </c>
      <c r="T384" s="19">
        <v>52800000</v>
      </c>
      <c r="U384" s="19">
        <v>52800000</v>
      </c>
      <c r="V384" s="19">
        <v>50160000</v>
      </c>
      <c r="W384" s="19">
        <v>52800000</v>
      </c>
      <c r="X384" s="19">
        <v>52800000</v>
      </c>
      <c r="Y384" s="19">
        <v>50160000</v>
      </c>
      <c r="Z384" s="19">
        <v>52800000</v>
      </c>
      <c r="AA384" s="19">
        <v>52800000</v>
      </c>
      <c r="AB384" s="19">
        <v>50160000</v>
      </c>
      <c r="AC384">
        <v>14600000</v>
      </c>
      <c r="AD384">
        <v>31800000</v>
      </c>
      <c r="AE384">
        <v>52800000</v>
      </c>
    </row>
    <row r="385" spans="1:31" x14ac:dyDescent="0.2">
      <c r="A385" s="18">
        <v>44561</v>
      </c>
      <c r="B385" s="19">
        <v>0</v>
      </c>
      <c r="C385" s="19">
        <v>0</v>
      </c>
      <c r="D385" s="19" t="e">
        <v>#N/A</v>
      </c>
      <c r="E385" s="19">
        <v>52800000</v>
      </c>
      <c r="F385" s="19">
        <v>52800000</v>
      </c>
      <c r="G385" s="19">
        <v>50160000</v>
      </c>
      <c r="H385" s="19">
        <v>52800000</v>
      </c>
      <c r="I385" s="19">
        <v>52800000</v>
      </c>
      <c r="J385" s="19">
        <v>50160000</v>
      </c>
      <c r="K385" s="19">
        <v>52800000</v>
      </c>
      <c r="L385" s="19">
        <v>52800000</v>
      </c>
      <c r="M385" s="19">
        <v>50160000</v>
      </c>
      <c r="N385" s="19">
        <v>52800000</v>
      </c>
      <c r="O385" s="19">
        <v>52800000</v>
      </c>
      <c r="P385" s="19">
        <v>50160000</v>
      </c>
      <c r="Q385" s="19">
        <v>52800000</v>
      </c>
      <c r="R385" s="19">
        <v>52800000</v>
      </c>
      <c r="S385" s="19">
        <v>50160000</v>
      </c>
      <c r="T385" s="19">
        <v>52800000</v>
      </c>
      <c r="U385" s="19">
        <v>52800000</v>
      </c>
      <c r="V385" s="19">
        <v>50160000</v>
      </c>
      <c r="W385" s="19">
        <v>52800000</v>
      </c>
      <c r="X385" s="19">
        <v>52800000</v>
      </c>
      <c r="Y385" s="19">
        <v>50160000</v>
      </c>
      <c r="Z385" s="19">
        <v>52800000</v>
      </c>
      <c r="AA385" s="19">
        <v>52800000</v>
      </c>
      <c r="AB385" s="19">
        <v>50160000</v>
      </c>
      <c r="AC385">
        <v>14600000</v>
      </c>
      <c r="AD385">
        <v>31800000</v>
      </c>
      <c r="AE385">
        <v>52800000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28</vt:i4>
      </vt:variant>
    </vt:vector>
  </HeadingPairs>
  <TitlesOfParts>
    <vt:vector size="39" baseType="lpstr">
      <vt:lpstr>Sheet1</vt:lpstr>
      <vt:lpstr>Graph</vt:lpstr>
      <vt:lpstr>450</vt:lpstr>
      <vt:lpstr>500</vt:lpstr>
      <vt:lpstr>550</vt:lpstr>
      <vt:lpstr>600</vt:lpstr>
      <vt:lpstr>650</vt:lpstr>
      <vt:lpstr>700</vt:lpstr>
      <vt:lpstr>750</vt:lpstr>
      <vt:lpstr>800</vt:lpstr>
      <vt:lpstr>CSV EXPORT</vt:lpstr>
      <vt:lpstr>bothdoses450</vt:lpstr>
      <vt:lpstr>bothdoses500</vt:lpstr>
      <vt:lpstr>bothdoses550</vt:lpstr>
      <vt:lpstr>bothdoses600</vt:lpstr>
      <vt:lpstr>bothdoses650</vt:lpstr>
      <vt:lpstr>bothdoses700</vt:lpstr>
      <vt:lpstr>bothdoses750</vt:lpstr>
      <vt:lpstr>bothdoses800</vt:lpstr>
      <vt:lpstr>bothdosesdata</vt:lpstr>
      <vt:lpstr>dates2</vt:lpstr>
      <vt:lpstr>dates450</vt:lpstr>
      <vt:lpstr>dates500</vt:lpstr>
      <vt:lpstr>dates550</vt:lpstr>
      <vt:lpstr>dates600</vt:lpstr>
      <vt:lpstr>dates650</vt:lpstr>
      <vt:lpstr>dates700</vt:lpstr>
      <vt:lpstr>dates750</vt:lpstr>
      <vt:lpstr>dates800</vt:lpstr>
      <vt:lpstr>firstdoses450</vt:lpstr>
      <vt:lpstr>firstdoses500</vt:lpstr>
      <vt:lpstr>firstdoses550</vt:lpstr>
      <vt:lpstr>firstdoses600</vt:lpstr>
      <vt:lpstr>firstdoses650</vt:lpstr>
      <vt:lpstr>firstdoses700</vt:lpstr>
      <vt:lpstr>firstdoses750</vt:lpstr>
      <vt:lpstr>firstdoses800</vt:lpstr>
      <vt:lpstr>firstdosesdata</vt:lpstr>
      <vt:lpstr>seconddosesdata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2021-02-14T19:16:13Z</dcterms:created>
  <dcterms:modified xsi:type="dcterms:W3CDTF">2021-02-19T16:14:17Z</dcterms:modified>
</cp:coreProperties>
</file>